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110" windowWidth="16100" windowHeight="6880"/>
  </bookViews>
  <sheets>
    <sheet name="příloha č. 1" sheetId="1" r:id="rId1"/>
  </sheets>
  <definedNames>
    <definedName name="_xlnm.Print_Area" localSheetId="0">'příloha č. 1'!$A$1:$L$112</definedName>
  </definedNames>
  <calcPr calcId="145621"/>
</workbook>
</file>

<file path=xl/calcChain.xml><?xml version="1.0" encoding="utf-8"?>
<calcChain xmlns="http://schemas.openxmlformats.org/spreadsheetml/2006/main">
  <c r="I109" i="1" l="1"/>
  <c r="K109" i="1" s="1"/>
  <c r="K108" i="1"/>
  <c r="I108" i="1"/>
  <c r="J107" i="1"/>
  <c r="I107" i="1"/>
  <c r="K107" i="1" s="1"/>
  <c r="H107" i="1"/>
  <c r="K106" i="1"/>
  <c r="I106" i="1"/>
  <c r="K105" i="1"/>
  <c r="I105" i="1"/>
  <c r="J104" i="1"/>
  <c r="I104" i="1"/>
  <c r="K104" i="1" s="1"/>
  <c r="H104" i="1"/>
  <c r="K103" i="1"/>
  <c r="I103" i="1"/>
  <c r="K102" i="1"/>
  <c r="I102" i="1"/>
  <c r="K101" i="1"/>
  <c r="I101" i="1"/>
  <c r="H100" i="1"/>
  <c r="G100" i="1"/>
  <c r="I100" i="1" s="1"/>
  <c r="K100" i="1" s="1"/>
  <c r="K99" i="1"/>
  <c r="I99" i="1"/>
  <c r="H98" i="1"/>
  <c r="I98" i="1" s="1"/>
  <c r="K98" i="1" s="1"/>
  <c r="I97" i="1"/>
  <c r="K97" i="1" s="1"/>
  <c r="I96" i="1"/>
  <c r="K96" i="1" s="1"/>
  <c r="G96" i="1"/>
  <c r="K95" i="1"/>
  <c r="I95" i="1"/>
  <c r="G94" i="1"/>
  <c r="I94" i="1" s="1"/>
  <c r="K94" i="1" s="1"/>
  <c r="J93" i="1"/>
  <c r="H93" i="1"/>
  <c r="G93" i="1"/>
  <c r="I93" i="1" s="1"/>
  <c r="K93" i="1" s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G85" i="1"/>
  <c r="I85" i="1" s="1"/>
  <c r="K85" i="1" s="1"/>
  <c r="I84" i="1"/>
  <c r="K84" i="1" s="1"/>
  <c r="I83" i="1"/>
  <c r="K83" i="1" s="1"/>
  <c r="G83" i="1"/>
  <c r="J82" i="1"/>
  <c r="H82" i="1"/>
  <c r="G82" i="1"/>
  <c r="I82" i="1" s="1"/>
  <c r="K82" i="1" s="1"/>
  <c r="I81" i="1"/>
  <c r="K81" i="1" s="1"/>
  <c r="I80" i="1"/>
  <c r="K80" i="1" s="1"/>
  <c r="I79" i="1"/>
  <c r="K79" i="1" s="1"/>
  <c r="H78" i="1"/>
  <c r="I78" i="1" s="1"/>
  <c r="K78" i="1" s="1"/>
  <c r="I77" i="1"/>
  <c r="K77" i="1" s="1"/>
  <c r="H76" i="1"/>
  <c r="G76" i="1"/>
  <c r="I76" i="1" s="1"/>
  <c r="K76" i="1" s="1"/>
  <c r="J75" i="1"/>
  <c r="H75" i="1"/>
  <c r="G75" i="1"/>
  <c r="I75" i="1" s="1"/>
  <c r="K75" i="1" s="1"/>
  <c r="K74" i="1"/>
  <c r="J73" i="1"/>
  <c r="K73" i="1" s="1"/>
  <c r="K72" i="1"/>
  <c r="K71" i="1"/>
  <c r="J71" i="1"/>
  <c r="K70" i="1"/>
  <c r="J69" i="1"/>
  <c r="K69" i="1" s="1"/>
  <c r="K68" i="1"/>
  <c r="K67" i="1"/>
  <c r="J67" i="1"/>
  <c r="K66" i="1"/>
  <c r="J65" i="1"/>
  <c r="K65" i="1" s="1"/>
  <c r="K64" i="1"/>
  <c r="K63" i="1"/>
  <c r="J63" i="1"/>
  <c r="K62" i="1"/>
  <c r="J61" i="1"/>
  <c r="K61" i="1" s="1"/>
  <c r="I60" i="1"/>
  <c r="K60" i="1" s="1"/>
  <c r="J59" i="1"/>
  <c r="H59" i="1"/>
  <c r="I59" i="1" s="1"/>
  <c r="K59" i="1" s="1"/>
  <c r="I58" i="1"/>
  <c r="K58" i="1" s="1"/>
  <c r="I57" i="1"/>
  <c r="K57" i="1" s="1"/>
  <c r="G57" i="1"/>
  <c r="J56" i="1"/>
  <c r="H56" i="1"/>
  <c r="G56" i="1"/>
  <c r="I56" i="1" s="1"/>
  <c r="K56" i="1" s="1"/>
  <c r="J55" i="1"/>
  <c r="H55" i="1"/>
  <c r="I55" i="1" s="1"/>
  <c r="K55" i="1" s="1"/>
  <c r="I54" i="1"/>
  <c r="K54" i="1" s="1"/>
  <c r="I53" i="1"/>
  <c r="K53" i="1" s="1"/>
  <c r="G53" i="1"/>
  <c r="K52" i="1"/>
  <c r="I52" i="1"/>
  <c r="G51" i="1"/>
  <c r="I51" i="1" s="1"/>
  <c r="K51" i="1" s="1"/>
  <c r="I50" i="1"/>
  <c r="K50" i="1" s="1"/>
  <c r="I49" i="1"/>
  <c r="K49" i="1" s="1"/>
  <c r="H49" i="1"/>
  <c r="K48" i="1"/>
  <c r="I48" i="1"/>
  <c r="H47" i="1"/>
  <c r="I47" i="1" s="1"/>
  <c r="K47" i="1" s="1"/>
  <c r="I46" i="1"/>
  <c r="K46" i="1" s="1"/>
  <c r="I45" i="1"/>
  <c r="K45" i="1" s="1"/>
  <c r="H45" i="1"/>
  <c r="K44" i="1"/>
  <c r="I44" i="1"/>
  <c r="H43" i="1"/>
  <c r="I43" i="1" s="1"/>
  <c r="K43" i="1" s="1"/>
  <c r="I42" i="1"/>
  <c r="K42" i="1" s="1"/>
  <c r="I41" i="1"/>
  <c r="K41" i="1" s="1"/>
  <c r="H41" i="1"/>
  <c r="K40" i="1"/>
  <c r="I40" i="1"/>
  <c r="H39" i="1"/>
  <c r="I39" i="1" s="1"/>
  <c r="K39" i="1" s="1"/>
  <c r="I38" i="1"/>
  <c r="K38" i="1" s="1"/>
  <c r="I37" i="1"/>
  <c r="K37" i="1" s="1"/>
  <c r="H37" i="1"/>
  <c r="K36" i="1"/>
  <c r="I36" i="1"/>
  <c r="H35" i="1"/>
  <c r="I35" i="1" s="1"/>
  <c r="K35" i="1" s="1"/>
  <c r="I34" i="1"/>
  <c r="K34" i="1" s="1"/>
  <c r="I33" i="1"/>
  <c r="K33" i="1" s="1"/>
  <c r="H33" i="1"/>
  <c r="K32" i="1"/>
  <c r="I32" i="1"/>
  <c r="H31" i="1"/>
  <c r="G31" i="1"/>
  <c r="I31" i="1" s="1"/>
  <c r="K31" i="1" s="1"/>
  <c r="K30" i="1"/>
  <c r="I30" i="1"/>
  <c r="H29" i="1"/>
  <c r="G29" i="1"/>
  <c r="I29" i="1" s="1"/>
  <c r="K29" i="1" s="1"/>
  <c r="K28" i="1"/>
  <c r="I28" i="1"/>
  <c r="H27" i="1"/>
  <c r="G27" i="1"/>
  <c r="I27" i="1" s="1"/>
  <c r="K27" i="1" s="1"/>
  <c r="K26" i="1"/>
  <c r="I26" i="1"/>
  <c r="H25" i="1"/>
  <c r="G25" i="1"/>
  <c r="I25" i="1" s="1"/>
  <c r="K25" i="1" s="1"/>
  <c r="K24" i="1"/>
  <c r="I24" i="1"/>
  <c r="H23" i="1"/>
  <c r="I23" i="1" s="1"/>
  <c r="K23" i="1" s="1"/>
  <c r="I22" i="1"/>
  <c r="K22" i="1" s="1"/>
  <c r="I21" i="1"/>
  <c r="K21" i="1" s="1"/>
  <c r="H21" i="1"/>
  <c r="K20" i="1"/>
  <c r="I20" i="1"/>
  <c r="H19" i="1"/>
  <c r="I19" i="1" s="1"/>
  <c r="K19" i="1" s="1"/>
  <c r="I18" i="1"/>
  <c r="K18" i="1" s="1"/>
  <c r="I17" i="1"/>
  <c r="K17" i="1" s="1"/>
  <c r="H17" i="1"/>
  <c r="K16" i="1"/>
  <c r="I16" i="1"/>
  <c r="K15" i="1"/>
  <c r="I15" i="1"/>
  <c r="H14" i="1"/>
  <c r="G14" i="1"/>
  <c r="I14" i="1" s="1"/>
  <c r="K14" i="1" s="1"/>
  <c r="I13" i="1"/>
  <c r="K13" i="1" s="1"/>
  <c r="I12" i="1"/>
  <c r="K12" i="1" s="1"/>
  <c r="H11" i="1"/>
  <c r="G11" i="1"/>
  <c r="I11" i="1" s="1"/>
  <c r="K11" i="1" s="1"/>
  <c r="H10" i="1"/>
  <c r="I10" i="1" s="1"/>
  <c r="K10" i="1" s="1"/>
  <c r="J9" i="1"/>
  <c r="H9" i="1"/>
  <c r="G9" i="1"/>
  <c r="I9" i="1" s="1"/>
  <c r="K9" i="1" s="1"/>
</calcChain>
</file>

<file path=xl/sharedStrings.xml><?xml version="1.0" encoding="utf-8"?>
<sst xmlns="http://schemas.openxmlformats.org/spreadsheetml/2006/main" count="384" uniqueCount="137">
  <si>
    <t>příloha č. 1</t>
  </si>
  <si>
    <t>ROZPIS ROZPOČTU LIBERECKÉHO KRAJE 2014</t>
  </si>
  <si>
    <t>Odbor školství, mládeže, tělovýchovy a sportu</t>
  </si>
  <si>
    <t>ZR-RO č. 2,3,13,34,35,50,51,20/14</t>
  </si>
  <si>
    <t>Kapitola 917 04 - transfery</t>
  </si>
  <si>
    <t>ZR-RO č. 79/14</t>
  </si>
  <si>
    <t>tis.Kč</t>
  </si>
  <si>
    <t>uk.</t>
  </si>
  <si>
    <t>č.a.</t>
  </si>
  <si>
    <t>§</t>
  </si>
  <si>
    <t>pol.</t>
  </si>
  <si>
    <t>91704 - T R A N S F E R Y</t>
  </si>
  <si>
    <t>SR 2014</t>
  </si>
  <si>
    <t>UR 2014</t>
  </si>
  <si>
    <t>SU</t>
  </si>
  <si>
    <t>x</t>
  </si>
  <si>
    <t>Výdajový limit resortu v kapitole</t>
  </si>
  <si>
    <t xml:space="preserve">Ostatní činnosti </t>
  </si>
  <si>
    <t>0470001</t>
  </si>
  <si>
    <t>0000</t>
  </si>
  <si>
    <t>Veletrh vzdělávání a pracov. příležitostí</t>
  </si>
  <si>
    <t>neinvestiční transfery obcím</t>
  </si>
  <si>
    <t>neinvestiční příspěvky zřízeným příspěvkovým organizacím</t>
  </si>
  <si>
    <t>0470002</t>
  </si>
  <si>
    <t>soutěže-podpora talentovaných dětí a mládeže</t>
  </si>
  <si>
    <t>0480001</t>
  </si>
  <si>
    <t>4476</t>
  </si>
  <si>
    <t>DDM Libertin, Česká Lípa, Škroupovo nám. 138, p.o. - Dotace na realizaci soutěží a přehlídek v roce 2014</t>
  </si>
  <si>
    <t>0480002</t>
  </si>
  <si>
    <t>1485</t>
  </si>
  <si>
    <t>DDM Větrník, Liberec, Riegrova 16, p.o. - Dotace na realizaci soutěží a přehlídek v roce 2014</t>
  </si>
  <si>
    <t>0480003</t>
  </si>
  <si>
    <t>3454</t>
  </si>
  <si>
    <t>DDM Vikýř, Jablonec n/N, Podhorská 49, p.o. - Dotace na realizaci soutěží a přehlídek v roce 2014</t>
  </si>
  <si>
    <t>DU</t>
  </si>
  <si>
    <t>0480014</t>
  </si>
  <si>
    <t>2313</t>
  </si>
  <si>
    <t>ZUŠ Liberec,Frýdlantská-Kraj.kola soutěží Evš-Soutěže ZUŠ</t>
  </si>
  <si>
    <t>0470003</t>
  </si>
  <si>
    <t>propagace školství a podpora regionálních aktivit</t>
  </si>
  <si>
    <t>0480016</t>
  </si>
  <si>
    <t>4001</t>
  </si>
  <si>
    <t>Město Česká Lípa - Zlatý oříšek LK - Česká Lípa 2014</t>
  </si>
  <si>
    <t>0480017</t>
  </si>
  <si>
    <t>1452</t>
  </si>
  <si>
    <t>OA,HŠ a SOŠ, Turnov, Zborovská 519, p.o. - 20. Burza středních škol 2014</t>
  </si>
  <si>
    <t>0470004</t>
  </si>
  <si>
    <t>stipendijní program pro žáky odborných škol</t>
  </si>
  <si>
    <t>0480004</t>
  </si>
  <si>
    <t>1437</t>
  </si>
  <si>
    <t>SOŠ a SOU, Česká Lípa, 28. října 2707, p.p. - Stipendijní program pro žáky středních škol 1-12/2014</t>
  </si>
  <si>
    <t>0480005</t>
  </si>
  <si>
    <t>1433</t>
  </si>
  <si>
    <t>SŠSSaD, Liberec II, Truhlářská 360/3, p.o. - Stipendijní program pro žáky středních škol leden - prosinec 2014</t>
  </si>
  <si>
    <t>0480006</t>
  </si>
  <si>
    <t>1448</t>
  </si>
  <si>
    <t>SŠHaL, Frýdlant, Bělíkova 1387, p.o. - Stipendijní program pro žáky středních škol 1-12/2014</t>
  </si>
  <si>
    <t>0480007</t>
  </si>
  <si>
    <t>1424</t>
  </si>
  <si>
    <t>VOŠ sklářská a SŠ, Nový Bor, Wolkerova 316, p.o. - Stipendijní program pro žáky středních škol 1-12/2014</t>
  </si>
  <si>
    <t>0480008</t>
  </si>
  <si>
    <t>1434</t>
  </si>
  <si>
    <t>ISŠ, Semily, 28. října 607, p.o. - Stipendijní program pro žáky středních škol 1-12/2014</t>
  </si>
  <si>
    <t>0480009</t>
  </si>
  <si>
    <t>OA, HŠ a SOŠ, Turnov, Zborovská 519, p.o. - Stipendijní program pro žáky středních škol 1-12/2014</t>
  </si>
  <si>
    <t>0480010</t>
  </si>
  <si>
    <t>1438</t>
  </si>
  <si>
    <t>SPŠ technická, Jablonec n/N, Belgická 4852, p.o. - Stipendijní program pro žáky středních škol 1-12/2014</t>
  </si>
  <si>
    <t>0480011</t>
  </si>
  <si>
    <t>1432</t>
  </si>
  <si>
    <t>SŠ a MŠ, Liberec, Na Bojišti 15, p.o. - Stipendijní program pro žáky středních škol 1-12/2014</t>
  </si>
  <si>
    <t>0480012</t>
  </si>
  <si>
    <t>1440</t>
  </si>
  <si>
    <t>SŠ řemesel a služeb, Jablonec n/N, Smetanova 66, p.o. - Stipendijní program pro žáky středních škol 1-12/2014</t>
  </si>
  <si>
    <t>0470005</t>
  </si>
  <si>
    <t>Program na podporu žáků dojíždějících ze zavřených DM</t>
  </si>
  <si>
    <t>0470006</t>
  </si>
  <si>
    <t>Dotace pro města při změně zřizovatelských funkcí</t>
  </si>
  <si>
    <t>sport v regionu</t>
  </si>
  <si>
    <t>podpora sportovních akcí</t>
  </si>
  <si>
    <t>0470007</t>
  </si>
  <si>
    <t>ostatní neinvest.transfery neziskovým a pod.organizacím</t>
  </si>
  <si>
    <t>0480018</t>
  </si>
  <si>
    <t>podpora úspěšných sportů ZOH v Soči</t>
  </si>
  <si>
    <t>79/14</t>
  </si>
  <si>
    <t>0480029</t>
  </si>
  <si>
    <t>TJ Sokol Horní Branná - Podpora biatlonu TJ Sokol Horní Branná</t>
  </si>
  <si>
    <t>neinvestiční transfery spolkům</t>
  </si>
  <si>
    <t>0480030</t>
  </si>
  <si>
    <t>Klub biatlonu Jilemnice - Podpora biatlonu - Klub biatlonu Jilemnice</t>
  </si>
  <si>
    <t>0480031</t>
  </si>
  <si>
    <t>Klub biatlonu Manušice - Podpora biatlonu - Klub biatlonu Manušice</t>
  </si>
  <si>
    <t>0480032</t>
  </si>
  <si>
    <t>Klub biatlonu při sportovní škole, Jablonec n/N - Podpora biatlonu - Klub biatlonu při sportovní škole</t>
  </si>
  <si>
    <t>0480033</t>
  </si>
  <si>
    <t>Sportovní klub policie Harrachov - Podpora biatlonu - Sportovní klub policie Harrachov</t>
  </si>
  <si>
    <t>0480034</t>
  </si>
  <si>
    <t xml:space="preserve">SKP KORNSPITZ Jablonec n/N - Podpora biatlonu - SKP Kornspitz Jablonec </t>
  </si>
  <si>
    <t>0480035</t>
  </si>
  <si>
    <t>Y.S.R., Liberec - Podpora snowboardu - Y.S.R.</t>
  </si>
  <si>
    <t>podpora školního sportu mládeže a dorostu</t>
  </si>
  <si>
    <t>0470008</t>
  </si>
  <si>
    <t>krajská liga škol 2013/2014</t>
  </si>
  <si>
    <t>0470013</t>
  </si>
  <si>
    <t>Kraj.rada Asociace škol.sport.klubů ČR Liberec.kraje - KRAJSKÁ LIGA ŠKOL 2014</t>
  </si>
  <si>
    <t>0480019</t>
  </si>
  <si>
    <t>trojboj všestrannosti</t>
  </si>
  <si>
    <t>významné sportovní areály</t>
  </si>
  <si>
    <t>0470009</t>
  </si>
  <si>
    <t>neinvestiční transfery obecně prospěšným společnostem</t>
  </si>
  <si>
    <t>0470010</t>
  </si>
  <si>
    <t>Klasický areál Harrachov o.p.s.</t>
  </si>
  <si>
    <t>0470019</t>
  </si>
  <si>
    <t>Jizerská magistrála</t>
  </si>
  <si>
    <t>0470014</t>
  </si>
  <si>
    <t>Krkonošská magistrála</t>
  </si>
  <si>
    <t>neinvestiční transfery svazku obcí</t>
  </si>
  <si>
    <t>0470015</t>
  </si>
  <si>
    <t>4104</t>
  </si>
  <si>
    <t>Lužickohorská magistrála</t>
  </si>
  <si>
    <t>významné sportovní akce</t>
  </si>
  <si>
    <t>0470011</t>
  </si>
  <si>
    <t>0470012</t>
  </si>
  <si>
    <t>Jizerská 50</t>
  </si>
  <si>
    <t>0480013</t>
  </si>
  <si>
    <t>Svaz lyžařů České republiky- MS v letech na lyžích 2014 Harrachov</t>
  </si>
  <si>
    <t>0480015</t>
  </si>
  <si>
    <t>VI. zimní olympiáda dětí a mládeže 2014 - účast</t>
  </si>
  <si>
    <t>dary obyvatelstvu</t>
  </si>
  <si>
    <t>0470016</t>
  </si>
  <si>
    <t>Memoriál Ludvíka Daňka</t>
  </si>
  <si>
    <t>Sportovní reprezentace kraje</t>
  </si>
  <si>
    <t>0470017</t>
  </si>
  <si>
    <t>podpora vrcholového sportu</t>
  </si>
  <si>
    <t>Podpora sportovního prostředí</t>
  </si>
  <si>
    <t>0470018</t>
  </si>
  <si>
    <t>činnost servisních center sportu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</si>
</sst>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8"/>
      <color rgb="FF00B0F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4">
    <xf numFmtId="0" fontId="0" fillId="0" borderId="0" xfId="0"/>
    <xf numFmtId="0" fontId="1" fillId="0" borderId="0" xfId="1"/>
    <xf numFmtId="4" fontId="1" fillId="2" borderId="0" xfId="1" applyNumberFormat="1" applyFill="1"/>
    <xf numFmtId="0" fontId="3" fillId="0" borderId="0" xfId="2" applyFont="1" applyAlignment="1">
      <alignment horizontal="right"/>
    </xf>
    <xf numFmtId="0" fontId="3" fillId="2" borderId="0" xfId="2" applyFont="1" applyFill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right"/>
    </xf>
    <xf numFmtId="0" fontId="5" fillId="2" borderId="0" xfId="3" applyFont="1" applyFill="1" applyAlignment="1">
      <alignment horizontal="center"/>
    </xf>
    <xf numFmtId="0" fontId="2" fillId="0" borderId="0" xfId="3"/>
    <xf numFmtId="0" fontId="2" fillId="2" borderId="0" xfId="3" applyFill="1"/>
    <xf numFmtId="0" fontId="1" fillId="0" borderId="0" xfId="4"/>
    <xf numFmtId="0" fontId="1" fillId="2" borderId="0" xfId="4" applyFill="1"/>
    <xf numFmtId="0" fontId="6" fillId="2" borderId="0" xfId="4" applyFont="1" applyFill="1" applyAlignment="1">
      <alignment horizontal="center"/>
    </xf>
    <xf numFmtId="0" fontId="7" fillId="0" borderId="0" xfId="6" applyFont="1" applyFill="1" applyBorder="1" applyAlignment="1">
      <alignment horizontal="center"/>
    </xf>
    <xf numFmtId="49" fontId="7" fillId="0" borderId="0" xfId="6" applyNumberFormat="1" applyFont="1" applyFill="1" applyBorder="1" applyAlignment="1">
      <alignment horizontal="center"/>
    </xf>
    <xf numFmtId="0" fontId="4" fillId="0" borderId="0" xfId="6" applyFont="1" applyFill="1" applyBorder="1" applyAlignment="1">
      <alignment horizontal="center"/>
    </xf>
    <xf numFmtId="0" fontId="6" fillId="0" borderId="0" xfId="6" applyFont="1" applyFill="1" applyBorder="1" applyAlignment="1">
      <alignment horizontal="center"/>
    </xf>
    <xf numFmtId="4" fontId="4" fillId="2" borderId="0" xfId="6" applyNumberFormat="1" applyFont="1" applyFill="1" applyBorder="1"/>
    <xf numFmtId="164" fontId="4" fillId="2" borderId="0" xfId="6" applyNumberFormat="1" applyFont="1" applyFill="1" applyBorder="1"/>
    <xf numFmtId="0" fontId="4" fillId="0" borderId="0" xfId="1" applyFont="1" applyBorder="1"/>
    <xf numFmtId="0" fontId="1" fillId="0" borderId="0" xfId="1" applyBorder="1"/>
    <xf numFmtId="0" fontId="1" fillId="0" borderId="0" xfId="6"/>
    <xf numFmtId="4" fontId="1" fillId="2" borderId="0" xfId="6" applyNumberFormat="1" applyFill="1"/>
    <xf numFmtId="0" fontId="7" fillId="0" borderId="0" xfId="6" applyFont="1" applyAlignment="1">
      <alignment horizontal="center"/>
    </xf>
    <xf numFmtId="0" fontId="8" fillId="0" borderId="3" xfId="6" applyFont="1" applyFill="1" applyBorder="1" applyAlignment="1">
      <alignment horizontal="center" vertical="center"/>
    </xf>
    <xf numFmtId="0" fontId="8" fillId="0" borderId="4" xfId="6" applyFont="1" applyFill="1" applyBorder="1" applyAlignment="1">
      <alignment horizontal="center" vertical="center"/>
    </xf>
    <xf numFmtId="0" fontId="8" fillId="0" borderId="5" xfId="6" applyFont="1" applyFill="1" applyBorder="1" applyAlignment="1">
      <alignment horizontal="center" vertical="center"/>
    </xf>
    <xf numFmtId="0" fontId="8" fillId="0" borderId="6" xfId="6" applyFont="1" applyFill="1" applyBorder="1" applyAlignment="1">
      <alignment horizontal="center" vertical="center"/>
    </xf>
    <xf numFmtId="0" fontId="8" fillId="0" borderId="7" xfId="6" applyFont="1" applyFill="1" applyBorder="1" applyAlignment="1">
      <alignment horizontal="center" vertical="center"/>
    </xf>
    <xf numFmtId="0" fontId="7" fillId="2" borderId="8" xfId="5" applyFont="1" applyFill="1" applyBorder="1" applyAlignment="1">
      <alignment horizontal="center"/>
    </xf>
    <xf numFmtId="0" fontId="7" fillId="0" borderId="10" xfId="5" applyFont="1" applyBorder="1" applyAlignment="1">
      <alignment horizontal="center"/>
    </xf>
    <xf numFmtId="0" fontId="7" fillId="0" borderId="12" xfId="5" applyFont="1" applyBorder="1" applyAlignment="1">
      <alignment horizontal="center"/>
    </xf>
    <xf numFmtId="0" fontId="4" fillId="2" borderId="0" xfId="1" applyFont="1" applyFill="1" applyBorder="1"/>
    <xf numFmtId="0" fontId="8" fillId="2" borderId="13" xfId="6" applyFont="1" applyFill="1" applyBorder="1" applyAlignment="1">
      <alignment horizontal="center"/>
    </xf>
    <xf numFmtId="0" fontId="8" fillId="2" borderId="4" xfId="6" applyFont="1" applyFill="1" applyBorder="1" applyAlignment="1">
      <alignment horizontal="center"/>
    </xf>
    <xf numFmtId="0" fontId="8" fillId="2" borderId="14" xfId="6" applyFont="1" applyFill="1" applyBorder="1" applyAlignment="1">
      <alignment horizontal="center"/>
    </xf>
    <xf numFmtId="0" fontId="8" fillId="2" borderId="4" xfId="6" applyFont="1" applyFill="1" applyBorder="1" applyAlignment="1">
      <alignment horizontal="left"/>
    </xf>
    <xf numFmtId="164" fontId="8" fillId="2" borderId="8" xfId="6" applyNumberFormat="1" applyFont="1" applyFill="1" applyBorder="1" applyAlignment="1"/>
    <xf numFmtId="164" fontId="8" fillId="0" borderId="8" xfId="6" applyNumberFormat="1" applyFont="1" applyFill="1" applyBorder="1" applyAlignment="1"/>
    <xf numFmtId="164" fontId="7" fillId="2" borderId="1" xfId="1" applyNumberFormat="1" applyFont="1" applyFill="1" applyBorder="1"/>
    <xf numFmtId="0" fontId="9" fillId="2" borderId="13" xfId="6" applyFont="1" applyFill="1" applyBorder="1" applyAlignment="1">
      <alignment horizontal="center"/>
    </xf>
    <xf numFmtId="0" fontId="9" fillId="2" borderId="15" xfId="6" applyFont="1" applyFill="1" applyBorder="1" applyAlignment="1">
      <alignment horizontal="center"/>
    </xf>
    <xf numFmtId="0" fontId="9" fillId="2" borderId="4" xfId="6" applyFont="1" applyFill="1" applyBorder="1" applyAlignment="1">
      <alignment horizontal="center"/>
    </xf>
    <xf numFmtId="0" fontId="9" fillId="2" borderId="4" xfId="6" applyFont="1" applyFill="1" applyBorder="1"/>
    <xf numFmtId="164" fontId="9" fillId="2" borderId="8" xfId="6" applyNumberFormat="1" applyFont="1" applyFill="1" applyBorder="1" applyAlignment="1"/>
    <xf numFmtId="164" fontId="9" fillId="2" borderId="8" xfId="1" applyNumberFormat="1" applyFont="1" applyFill="1" applyBorder="1"/>
    <xf numFmtId="0" fontId="7" fillId="2" borderId="16" xfId="6" applyFont="1" applyFill="1" applyBorder="1" applyAlignment="1">
      <alignment horizontal="center"/>
    </xf>
    <xf numFmtId="49" fontId="7" fillId="2" borderId="17" xfId="6" applyNumberFormat="1" applyFont="1" applyFill="1" applyBorder="1" applyAlignment="1">
      <alignment horizontal="center"/>
    </xf>
    <xf numFmtId="0" fontId="7" fillId="2" borderId="17" xfId="6" applyFont="1" applyFill="1" applyBorder="1" applyAlignment="1">
      <alignment horizontal="center"/>
    </xf>
    <xf numFmtId="0" fontId="7" fillId="2" borderId="18" xfId="6" applyFont="1" applyFill="1" applyBorder="1" applyAlignment="1">
      <alignment wrapText="1"/>
    </xf>
    <xf numFmtId="164" fontId="7" fillId="2" borderId="19" xfId="6" applyNumberFormat="1" applyFont="1" applyFill="1" applyBorder="1" applyAlignment="1"/>
    <xf numFmtId="164" fontId="8" fillId="2" borderId="19" xfId="6" applyNumberFormat="1" applyFont="1" applyFill="1" applyBorder="1" applyAlignment="1"/>
    <xf numFmtId="164" fontId="7" fillId="2" borderId="20" xfId="1" applyNumberFormat="1" applyFont="1" applyFill="1" applyBorder="1"/>
    <xf numFmtId="0" fontId="11" fillId="2" borderId="21" xfId="6" applyFont="1" applyFill="1" applyBorder="1" applyAlignment="1">
      <alignment horizontal="center"/>
    </xf>
    <xf numFmtId="49" fontId="11" fillId="2" borderId="22" xfId="6" applyNumberFormat="1" applyFont="1" applyFill="1" applyBorder="1" applyAlignment="1">
      <alignment horizontal="center"/>
    </xf>
    <xf numFmtId="0" fontId="11" fillId="2" borderId="22" xfId="6" applyFont="1" applyFill="1" applyBorder="1" applyAlignment="1">
      <alignment horizontal="center"/>
    </xf>
    <xf numFmtId="0" fontId="4" fillId="2" borderId="22" xfId="6" applyFont="1" applyFill="1" applyBorder="1" applyAlignment="1">
      <alignment horizontal="center"/>
    </xf>
    <xf numFmtId="0" fontId="4" fillId="2" borderId="23" xfId="6" applyFont="1" applyFill="1" applyBorder="1"/>
    <xf numFmtId="164" fontId="4" fillId="2" borderId="24" xfId="6" applyNumberFormat="1" applyFont="1" applyFill="1" applyBorder="1" applyAlignment="1"/>
    <xf numFmtId="164" fontId="4" fillId="2" borderId="24" xfId="1" applyNumberFormat="1" applyFont="1" applyFill="1" applyBorder="1"/>
    <xf numFmtId="0" fontId="7" fillId="2" borderId="21" xfId="6" applyFont="1" applyFill="1" applyBorder="1" applyAlignment="1">
      <alignment horizontal="center"/>
    </xf>
    <xf numFmtId="49" fontId="7" fillId="2" borderId="22" xfId="6" applyNumberFormat="1" applyFont="1" applyFill="1" applyBorder="1" applyAlignment="1">
      <alignment horizontal="center"/>
    </xf>
    <xf numFmtId="0" fontId="7" fillId="2" borderId="22" xfId="6" applyFont="1" applyFill="1" applyBorder="1" applyAlignment="1">
      <alignment horizontal="center"/>
    </xf>
    <xf numFmtId="0" fontId="7" fillId="2" borderId="23" xfId="6" applyFont="1" applyFill="1" applyBorder="1" applyAlignment="1">
      <alignment wrapText="1"/>
    </xf>
    <xf numFmtId="164" fontId="7" fillId="2" borderId="24" xfId="6" applyNumberFormat="1" applyFont="1" applyFill="1" applyBorder="1" applyAlignment="1"/>
    <xf numFmtId="164" fontId="7" fillId="2" borderId="24" xfId="1" applyNumberFormat="1" applyFont="1" applyFill="1" applyBorder="1"/>
    <xf numFmtId="0" fontId="4" fillId="2" borderId="23" xfId="6" applyFont="1" applyFill="1" applyBorder="1" applyAlignment="1">
      <alignment wrapText="1"/>
    </xf>
    <xf numFmtId="0" fontId="7" fillId="2" borderId="21" xfId="6" applyFont="1" applyFill="1" applyBorder="1" applyAlignment="1">
      <alignment horizontal="center" vertical="center"/>
    </xf>
    <xf numFmtId="49" fontId="7" fillId="2" borderId="22" xfId="6" applyNumberFormat="1" applyFont="1" applyFill="1" applyBorder="1" applyAlignment="1">
      <alignment horizontal="center" vertical="center"/>
    </xf>
    <xf numFmtId="0" fontId="7" fillId="2" borderId="22" xfId="6" applyFont="1" applyFill="1" applyBorder="1" applyAlignment="1">
      <alignment horizontal="center" vertical="center"/>
    </xf>
    <xf numFmtId="0" fontId="7" fillId="2" borderId="23" xfId="6" applyFont="1" applyFill="1" applyBorder="1" applyAlignment="1">
      <alignment vertical="center" wrapText="1"/>
    </xf>
    <xf numFmtId="0" fontId="4" fillId="2" borderId="21" xfId="6" applyFont="1" applyFill="1" applyBorder="1" applyAlignment="1">
      <alignment horizontal="center" vertical="center"/>
    </xf>
    <xf numFmtId="49" fontId="4" fillId="2" borderId="22" xfId="6" applyNumberFormat="1" applyFont="1" applyFill="1" applyBorder="1" applyAlignment="1">
      <alignment horizontal="center" vertical="center"/>
    </xf>
    <xf numFmtId="0" fontId="4" fillId="2" borderId="22" xfId="6" applyFont="1" applyFill="1" applyBorder="1" applyAlignment="1">
      <alignment horizontal="center" vertical="center"/>
    </xf>
    <xf numFmtId="0" fontId="4" fillId="2" borderId="23" xfId="6" applyFont="1" applyFill="1" applyBorder="1" applyAlignment="1">
      <alignment vertical="center"/>
    </xf>
    <xf numFmtId="0" fontId="11" fillId="2" borderId="25" xfId="6" applyFont="1" applyFill="1" applyBorder="1" applyAlignment="1">
      <alignment horizontal="center"/>
    </xf>
    <xf numFmtId="49" fontId="11" fillId="2" borderId="26" xfId="6" applyNumberFormat="1" applyFont="1" applyFill="1" applyBorder="1" applyAlignment="1">
      <alignment horizontal="center"/>
    </xf>
    <xf numFmtId="0" fontId="11" fillId="2" borderId="26" xfId="6" applyFont="1" applyFill="1" applyBorder="1" applyAlignment="1">
      <alignment horizontal="center"/>
    </xf>
    <xf numFmtId="0" fontId="4" fillId="2" borderId="26" xfId="6" applyFont="1" applyFill="1" applyBorder="1" applyAlignment="1">
      <alignment horizontal="center"/>
    </xf>
    <xf numFmtId="0" fontId="4" fillId="2" borderId="27" xfId="6" applyFont="1" applyFill="1" applyBorder="1"/>
    <xf numFmtId="164" fontId="4" fillId="2" borderId="28" xfId="6" applyNumberFormat="1" applyFont="1" applyFill="1" applyBorder="1" applyAlignment="1"/>
    <xf numFmtId="164" fontId="4" fillId="2" borderId="29" xfId="1" applyNumberFormat="1" applyFont="1" applyFill="1" applyBorder="1"/>
    <xf numFmtId="0" fontId="4" fillId="2" borderId="0" xfId="1" applyFont="1" applyFill="1"/>
    <xf numFmtId="0" fontId="12" fillId="2" borderId="13" xfId="6" applyFont="1" applyFill="1" applyBorder="1" applyAlignment="1">
      <alignment horizontal="center"/>
    </xf>
    <xf numFmtId="0" fontId="12" fillId="2" borderId="15" xfId="6" applyFont="1" applyFill="1" applyBorder="1" applyAlignment="1">
      <alignment horizontal="center"/>
    </xf>
    <xf numFmtId="0" fontId="12" fillId="2" borderId="4" xfId="6" applyFont="1" applyFill="1" applyBorder="1"/>
    <xf numFmtId="164" fontId="12" fillId="2" borderId="8" xfId="6" applyNumberFormat="1" applyFont="1" applyFill="1" applyBorder="1" applyAlignment="1"/>
    <xf numFmtId="164" fontId="12" fillId="2" borderId="8" xfId="1" applyNumberFormat="1" applyFont="1" applyFill="1" applyBorder="1"/>
    <xf numFmtId="0" fontId="7" fillId="2" borderId="30" xfId="6" applyFont="1" applyFill="1" applyBorder="1" applyAlignment="1">
      <alignment horizontal="center"/>
    </xf>
    <xf numFmtId="49" fontId="7" fillId="2" borderId="31" xfId="6" applyNumberFormat="1" applyFont="1" applyFill="1" applyBorder="1" applyAlignment="1">
      <alignment horizontal="center"/>
    </xf>
    <xf numFmtId="0" fontId="7" fillId="2" borderId="31" xfId="6" applyFont="1" applyFill="1" applyBorder="1" applyAlignment="1">
      <alignment horizontal="center"/>
    </xf>
    <xf numFmtId="0" fontId="7" fillId="2" borderId="32" xfId="6" applyFont="1" applyFill="1" applyBorder="1" applyAlignment="1">
      <alignment wrapText="1"/>
    </xf>
    <xf numFmtId="164" fontId="7" fillId="2" borderId="20" xfId="6" applyNumberFormat="1" applyFont="1" applyFill="1" applyBorder="1" applyAlignment="1"/>
    <xf numFmtId="0" fontId="7" fillId="2" borderId="23" xfId="6" applyFont="1" applyFill="1" applyBorder="1" applyAlignment="1">
      <alignment vertical="center"/>
    </xf>
    <xf numFmtId="0" fontId="11" fillId="2" borderId="21" xfId="6" applyFont="1" applyFill="1" applyBorder="1" applyAlignment="1">
      <alignment horizontal="center" vertical="center"/>
    </xf>
    <xf numFmtId="49" fontId="11" fillId="2" borderId="22" xfId="6" applyNumberFormat="1" applyFont="1" applyFill="1" applyBorder="1" applyAlignment="1">
      <alignment horizontal="center" vertical="center"/>
    </xf>
    <xf numFmtId="0" fontId="11" fillId="2" borderId="22" xfId="6" applyFont="1" applyFill="1" applyBorder="1" applyAlignment="1">
      <alignment horizontal="center" vertical="center"/>
    </xf>
    <xf numFmtId="0" fontId="4" fillId="2" borderId="23" xfId="6" applyFont="1" applyFill="1" applyBorder="1" applyAlignment="1">
      <alignment vertical="center" wrapText="1"/>
    </xf>
    <xf numFmtId="0" fontId="11" fillId="2" borderId="33" xfId="6" applyFont="1" applyFill="1" applyBorder="1" applyAlignment="1">
      <alignment horizontal="center" vertical="center"/>
    </xf>
    <xf numFmtId="49" fontId="11" fillId="2" borderId="34" xfId="6" applyNumberFormat="1" applyFont="1" applyFill="1" applyBorder="1" applyAlignment="1">
      <alignment horizontal="center" vertical="center"/>
    </xf>
    <xf numFmtId="0" fontId="11" fillId="2" borderId="34" xfId="6" applyFont="1" applyFill="1" applyBorder="1" applyAlignment="1">
      <alignment horizontal="center" vertical="center"/>
    </xf>
    <xf numFmtId="0" fontId="4" fillId="2" borderId="34" xfId="6" applyFont="1" applyFill="1" applyBorder="1" applyAlignment="1">
      <alignment horizontal="center" vertical="center"/>
    </xf>
    <xf numFmtId="0" fontId="4" fillId="2" borderId="35" xfId="6" applyFont="1" applyFill="1" applyBorder="1" applyAlignment="1">
      <alignment vertical="center" wrapText="1"/>
    </xf>
    <xf numFmtId="164" fontId="4" fillId="2" borderId="29" xfId="6" applyNumberFormat="1" applyFont="1" applyFill="1" applyBorder="1" applyAlignment="1"/>
    <xf numFmtId="0" fontId="7" fillId="2" borderId="30" xfId="6" applyFont="1" applyFill="1" applyBorder="1" applyAlignment="1">
      <alignment horizontal="center" vertical="center"/>
    </xf>
    <xf numFmtId="49" fontId="7" fillId="2" borderId="31" xfId="6" applyNumberFormat="1" applyFont="1" applyFill="1" applyBorder="1" applyAlignment="1">
      <alignment horizontal="center" vertical="center"/>
    </xf>
    <xf numFmtId="0" fontId="7" fillId="2" borderId="31" xfId="6" applyFont="1" applyFill="1" applyBorder="1" applyAlignment="1">
      <alignment horizontal="center" vertical="center"/>
    </xf>
    <xf numFmtId="0" fontId="7" fillId="2" borderId="32" xfId="6" applyFont="1" applyFill="1" applyBorder="1" applyAlignment="1">
      <alignment vertical="center" wrapText="1"/>
    </xf>
    <xf numFmtId="0" fontId="7" fillId="2" borderId="23" xfId="6" applyFont="1" applyFill="1" applyBorder="1" applyAlignment="1">
      <alignment horizontal="left" wrapText="1"/>
    </xf>
    <xf numFmtId="0" fontId="4" fillId="2" borderId="21" xfId="6" applyFont="1" applyFill="1" applyBorder="1" applyAlignment="1">
      <alignment horizontal="center"/>
    </xf>
    <xf numFmtId="49" fontId="4" fillId="2" borderId="22" xfId="6" applyNumberFormat="1" applyFont="1" applyFill="1" applyBorder="1" applyAlignment="1">
      <alignment horizontal="center"/>
    </xf>
    <xf numFmtId="49" fontId="8" fillId="2" borderId="22" xfId="6" applyNumberFormat="1" applyFont="1" applyFill="1" applyBorder="1" applyAlignment="1">
      <alignment horizontal="center" vertical="center"/>
    </xf>
    <xf numFmtId="0" fontId="8" fillId="2" borderId="23" xfId="6" applyFont="1" applyFill="1" applyBorder="1" applyAlignment="1">
      <alignment vertical="center" wrapText="1"/>
    </xf>
    <xf numFmtId="164" fontId="8" fillId="2" borderId="24" xfId="6" applyNumberFormat="1" applyFont="1" applyFill="1" applyBorder="1" applyAlignment="1"/>
    <xf numFmtId="0" fontId="11" fillId="2" borderId="35" xfId="6" applyFont="1" applyFill="1" applyBorder="1" applyAlignment="1">
      <alignment vertical="center"/>
    </xf>
    <xf numFmtId="164" fontId="11" fillId="2" borderId="29" xfId="6" applyNumberFormat="1" applyFont="1" applyFill="1" applyBorder="1" applyAlignment="1"/>
    <xf numFmtId="0" fontId="7" fillId="2" borderId="25" xfId="6" applyFont="1" applyFill="1" applyBorder="1" applyAlignment="1">
      <alignment horizontal="center" vertical="center"/>
    </xf>
    <xf numFmtId="49" fontId="7" fillId="2" borderId="26" xfId="6" applyNumberFormat="1" applyFont="1" applyFill="1" applyBorder="1" applyAlignment="1">
      <alignment horizontal="center" vertical="center"/>
    </xf>
    <xf numFmtId="0" fontId="4" fillId="2" borderId="26" xfId="6" applyFont="1" applyFill="1" applyBorder="1" applyAlignment="1">
      <alignment horizontal="center" vertical="center"/>
    </xf>
    <xf numFmtId="0" fontId="4" fillId="2" borderId="27" xfId="6" applyFont="1" applyFill="1" applyBorder="1" applyAlignment="1">
      <alignment vertical="center" wrapText="1"/>
    </xf>
    <xf numFmtId="0" fontId="7" fillId="2" borderId="18" xfId="6" applyFont="1" applyFill="1" applyBorder="1"/>
    <xf numFmtId="0" fontId="4" fillId="2" borderId="27" xfId="6" applyFont="1" applyFill="1" applyBorder="1" applyAlignment="1">
      <alignment vertical="center"/>
    </xf>
    <xf numFmtId="0" fontId="12" fillId="2" borderId="13" xfId="6" applyFont="1" applyFill="1" applyBorder="1" applyAlignment="1">
      <alignment horizontal="center" vertical="center"/>
    </xf>
    <xf numFmtId="0" fontId="12" fillId="2" borderId="15" xfId="6" applyFont="1" applyFill="1" applyBorder="1" applyAlignment="1">
      <alignment horizontal="center" vertical="center"/>
    </xf>
    <xf numFmtId="0" fontId="12" fillId="2" borderId="4" xfId="6" applyFont="1" applyFill="1" applyBorder="1" applyAlignment="1">
      <alignment vertical="center"/>
    </xf>
    <xf numFmtId="0" fontId="7" fillId="2" borderId="32" xfId="6" applyFont="1" applyFill="1" applyBorder="1" applyAlignment="1">
      <alignment vertical="center"/>
    </xf>
    <xf numFmtId="0" fontId="1" fillId="2" borderId="33" xfId="1" applyFill="1" applyBorder="1" applyAlignment="1">
      <alignment vertical="center"/>
    </xf>
    <xf numFmtId="0" fontId="1" fillId="2" borderId="34" xfId="1" applyFill="1" applyBorder="1" applyAlignment="1">
      <alignment vertical="center"/>
    </xf>
    <xf numFmtId="0" fontId="4" fillId="2" borderId="35" xfId="6" applyFont="1" applyFill="1" applyBorder="1" applyAlignment="1">
      <alignment vertical="center"/>
    </xf>
    <xf numFmtId="164" fontId="4" fillId="2" borderId="29" xfId="1" applyNumberFormat="1" applyFont="1" applyFill="1" applyBorder="1" applyAlignment="1"/>
    <xf numFmtId="0" fontId="14" fillId="2" borderId="0" xfId="1" applyFont="1" applyFill="1"/>
    <xf numFmtId="0" fontId="1" fillId="2" borderId="30" xfId="1" applyFill="1" applyBorder="1" applyAlignment="1">
      <alignment vertical="center"/>
    </xf>
    <xf numFmtId="0" fontId="4" fillId="2" borderId="32" xfId="6" applyFont="1" applyFill="1" applyBorder="1" applyAlignment="1">
      <alignment vertical="center"/>
    </xf>
    <xf numFmtId="0" fontId="1" fillId="2" borderId="25" xfId="1" applyFill="1" applyBorder="1" applyAlignment="1">
      <alignment vertical="center"/>
    </xf>
    <xf numFmtId="0" fontId="1" fillId="2" borderId="26" xfId="1" applyFill="1" applyBorder="1" applyAlignment="1">
      <alignment vertical="center"/>
    </xf>
    <xf numFmtId="164" fontId="4" fillId="2" borderId="28" xfId="1" applyNumberFormat="1" applyFont="1" applyFill="1" applyBorder="1" applyAlignment="1"/>
    <xf numFmtId="164" fontId="4" fillId="2" borderId="28" xfId="1" applyNumberFormat="1" applyFont="1" applyFill="1" applyBorder="1"/>
    <xf numFmtId="0" fontId="1" fillId="2" borderId="0" xfId="1" applyFill="1"/>
    <xf numFmtId="14" fontId="4" fillId="0" borderId="0" xfId="1" applyNumberFormat="1" applyFont="1"/>
    <xf numFmtId="14" fontId="1" fillId="0" borderId="0" xfId="1" applyNumberFormat="1"/>
    <xf numFmtId="49" fontId="12" fillId="2" borderId="15" xfId="6" applyNumberFormat="1" applyFont="1" applyFill="1" applyBorder="1" applyAlignment="1">
      <alignment horizontal="center"/>
    </xf>
    <xf numFmtId="0" fontId="13" fillId="2" borderId="15" xfId="7" applyFont="1" applyFill="1" applyBorder="1" applyAlignment="1">
      <alignment horizontal="center"/>
    </xf>
    <xf numFmtId="49" fontId="12" fillId="2" borderId="15" xfId="6" applyNumberFormat="1" applyFont="1" applyFill="1" applyBorder="1" applyAlignment="1">
      <alignment horizontal="center" vertical="center"/>
    </xf>
    <xf numFmtId="0" fontId="13" fillId="2" borderId="15" xfId="7" applyFont="1" applyFill="1" applyBorder="1" applyAlignment="1">
      <alignment horizontal="center" vertical="center"/>
    </xf>
    <xf numFmtId="0" fontId="5" fillId="0" borderId="0" xfId="3" applyFont="1" applyAlignment="1">
      <alignment horizontal="center"/>
    </xf>
    <xf numFmtId="0" fontId="6" fillId="0" borderId="0" xfId="4" applyFont="1" applyFill="1" applyAlignment="1">
      <alignment horizontal="center"/>
    </xf>
    <xf numFmtId="0" fontId="7" fillId="3" borderId="1" xfId="5" applyFont="1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1" xfId="0" applyFill="1" applyBorder="1" applyAlignment="1">
      <alignment horizontal="center" wrapText="1"/>
    </xf>
    <xf numFmtId="49" fontId="9" fillId="2" borderId="4" xfId="6" applyNumberFormat="1" applyFont="1" applyFill="1" applyBorder="1" applyAlignment="1">
      <alignment horizontal="center"/>
    </xf>
    <xf numFmtId="0" fontId="10" fillId="2" borderId="14" xfId="7" applyFont="1" applyFill="1" applyBorder="1" applyAlignment="1">
      <alignment horizontal="center"/>
    </xf>
    <xf numFmtId="49" fontId="9" fillId="2" borderId="15" xfId="6" applyNumberFormat="1" applyFont="1" applyFill="1" applyBorder="1" applyAlignment="1">
      <alignment horizontal="center"/>
    </xf>
    <xf numFmtId="0" fontId="10" fillId="2" borderId="15" xfId="7" applyFont="1" applyFill="1" applyBorder="1" applyAlignment="1">
      <alignment horizontal="center"/>
    </xf>
  </cellXfs>
  <cellStyles count="8">
    <cellStyle name="Normální" xfId="0" builtinId="0"/>
    <cellStyle name="normální 2" xfId="4"/>
    <cellStyle name="Normální 4" xfId="5"/>
    <cellStyle name="normální_04 - OSMTVS" xfId="7"/>
    <cellStyle name="normální_2. Rozpočet 2007 - tabulky" xfId="3"/>
    <cellStyle name="normální_Rozpis výdajů 03 bez PO 2" xfId="1"/>
    <cellStyle name="normální_Rozpis výdajů 03 bez PO_04 - OSMTVS" xfId="6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6"/>
  <sheetViews>
    <sheetView tabSelected="1" topLeftCell="A94" zoomScaleNormal="100" workbookViewId="0">
      <selection activeCell="F113" sqref="F113"/>
    </sheetView>
  </sheetViews>
  <sheetFormatPr defaultRowHeight="12.5" x14ac:dyDescent="0.25"/>
  <cols>
    <col min="1" max="1" width="3.1796875" style="1" customWidth="1"/>
    <col min="2" max="2" width="9.26953125" style="1" customWidth="1"/>
    <col min="3" max="4" width="4.7265625" style="1" customWidth="1"/>
    <col min="5" max="5" width="8" style="1" customWidth="1"/>
    <col min="6" max="6" width="40.7265625" style="1" customWidth="1"/>
    <col min="7" max="7" width="8.453125" style="2" customWidth="1"/>
    <col min="8" max="8" width="8.26953125" style="1" hidden="1" customWidth="1"/>
    <col min="9" max="9" width="8.6328125" style="137" customWidth="1"/>
    <col min="10" max="253" width="8.7265625" style="1"/>
    <col min="254" max="255" width="3.1796875" style="1" customWidth="1"/>
    <col min="256" max="256" width="9.26953125" style="1" customWidth="1"/>
    <col min="257" max="258" width="4.7265625" style="1" customWidth="1"/>
    <col min="259" max="259" width="8" style="1" customWidth="1"/>
    <col min="260" max="260" width="40.7265625" style="1" customWidth="1"/>
    <col min="261" max="261" width="8.453125" style="1" customWidth="1"/>
    <col min="262" max="263" width="7.54296875" style="1" customWidth="1"/>
    <col min="264" max="509" width="8.7265625" style="1"/>
    <col min="510" max="511" width="3.1796875" style="1" customWidth="1"/>
    <col min="512" max="512" width="9.26953125" style="1" customWidth="1"/>
    <col min="513" max="514" width="4.7265625" style="1" customWidth="1"/>
    <col min="515" max="515" width="8" style="1" customWidth="1"/>
    <col min="516" max="516" width="40.7265625" style="1" customWidth="1"/>
    <col min="517" max="517" width="8.453125" style="1" customWidth="1"/>
    <col min="518" max="519" width="7.54296875" style="1" customWidth="1"/>
    <col min="520" max="765" width="8.7265625" style="1"/>
    <col min="766" max="767" width="3.1796875" style="1" customWidth="1"/>
    <col min="768" max="768" width="9.26953125" style="1" customWidth="1"/>
    <col min="769" max="770" width="4.7265625" style="1" customWidth="1"/>
    <col min="771" max="771" width="8" style="1" customWidth="1"/>
    <col min="772" max="772" width="40.7265625" style="1" customWidth="1"/>
    <col min="773" max="773" width="8.453125" style="1" customWidth="1"/>
    <col min="774" max="775" width="7.54296875" style="1" customWidth="1"/>
    <col min="776" max="1021" width="8.7265625" style="1"/>
    <col min="1022" max="1023" width="3.1796875" style="1" customWidth="1"/>
    <col min="1024" max="1024" width="9.26953125" style="1" customWidth="1"/>
    <col min="1025" max="1026" width="4.7265625" style="1" customWidth="1"/>
    <col min="1027" max="1027" width="8" style="1" customWidth="1"/>
    <col min="1028" max="1028" width="40.7265625" style="1" customWidth="1"/>
    <col min="1029" max="1029" width="8.453125" style="1" customWidth="1"/>
    <col min="1030" max="1031" width="7.54296875" style="1" customWidth="1"/>
    <col min="1032" max="1277" width="8.7265625" style="1"/>
    <col min="1278" max="1279" width="3.1796875" style="1" customWidth="1"/>
    <col min="1280" max="1280" width="9.26953125" style="1" customWidth="1"/>
    <col min="1281" max="1282" width="4.7265625" style="1" customWidth="1"/>
    <col min="1283" max="1283" width="8" style="1" customWidth="1"/>
    <col min="1284" max="1284" width="40.7265625" style="1" customWidth="1"/>
    <col min="1285" max="1285" width="8.453125" style="1" customWidth="1"/>
    <col min="1286" max="1287" width="7.54296875" style="1" customWidth="1"/>
    <col min="1288" max="1533" width="8.7265625" style="1"/>
    <col min="1534" max="1535" width="3.1796875" style="1" customWidth="1"/>
    <col min="1536" max="1536" width="9.26953125" style="1" customWidth="1"/>
    <col min="1537" max="1538" width="4.7265625" style="1" customWidth="1"/>
    <col min="1539" max="1539" width="8" style="1" customWidth="1"/>
    <col min="1540" max="1540" width="40.7265625" style="1" customWidth="1"/>
    <col min="1541" max="1541" width="8.453125" style="1" customWidth="1"/>
    <col min="1542" max="1543" width="7.54296875" style="1" customWidth="1"/>
    <col min="1544" max="1789" width="8.7265625" style="1"/>
    <col min="1790" max="1791" width="3.1796875" style="1" customWidth="1"/>
    <col min="1792" max="1792" width="9.26953125" style="1" customWidth="1"/>
    <col min="1793" max="1794" width="4.7265625" style="1" customWidth="1"/>
    <col min="1795" max="1795" width="8" style="1" customWidth="1"/>
    <col min="1796" max="1796" width="40.7265625" style="1" customWidth="1"/>
    <col min="1797" max="1797" width="8.453125" style="1" customWidth="1"/>
    <col min="1798" max="1799" width="7.54296875" style="1" customWidth="1"/>
    <col min="1800" max="2045" width="8.7265625" style="1"/>
    <col min="2046" max="2047" width="3.1796875" style="1" customWidth="1"/>
    <col min="2048" max="2048" width="9.26953125" style="1" customWidth="1"/>
    <col min="2049" max="2050" width="4.7265625" style="1" customWidth="1"/>
    <col min="2051" max="2051" width="8" style="1" customWidth="1"/>
    <col min="2052" max="2052" width="40.7265625" style="1" customWidth="1"/>
    <col min="2053" max="2053" width="8.453125" style="1" customWidth="1"/>
    <col min="2054" max="2055" width="7.54296875" style="1" customWidth="1"/>
    <col min="2056" max="2301" width="8.7265625" style="1"/>
    <col min="2302" max="2303" width="3.1796875" style="1" customWidth="1"/>
    <col min="2304" max="2304" width="9.26953125" style="1" customWidth="1"/>
    <col min="2305" max="2306" width="4.7265625" style="1" customWidth="1"/>
    <col min="2307" max="2307" width="8" style="1" customWidth="1"/>
    <col min="2308" max="2308" width="40.7265625" style="1" customWidth="1"/>
    <col min="2309" max="2309" width="8.453125" style="1" customWidth="1"/>
    <col min="2310" max="2311" width="7.54296875" style="1" customWidth="1"/>
    <col min="2312" max="2557" width="8.7265625" style="1"/>
    <col min="2558" max="2559" width="3.1796875" style="1" customWidth="1"/>
    <col min="2560" max="2560" width="9.26953125" style="1" customWidth="1"/>
    <col min="2561" max="2562" width="4.7265625" style="1" customWidth="1"/>
    <col min="2563" max="2563" width="8" style="1" customWidth="1"/>
    <col min="2564" max="2564" width="40.7265625" style="1" customWidth="1"/>
    <col min="2565" max="2565" width="8.453125" style="1" customWidth="1"/>
    <col min="2566" max="2567" width="7.54296875" style="1" customWidth="1"/>
    <col min="2568" max="2813" width="8.7265625" style="1"/>
    <col min="2814" max="2815" width="3.1796875" style="1" customWidth="1"/>
    <col min="2816" max="2816" width="9.26953125" style="1" customWidth="1"/>
    <col min="2817" max="2818" width="4.7265625" style="1" customWidth="1"/>
    <col min="2819" max="2819" width="8" style="1" customWidth="1"/>
    <col min="2820" max="2820" width="40.7265625" style="1" customWidth="1"/>
    <col min="2821" max="2821" width="8.453125" style="1" customWidth="1"/>
    <col min="2822" max="2823" width="7.54296875" style="1" customWidth="1"/>
    <col min="2824" max="3069" width="8.7265625" style="1"/>
    <col min="3070" max="3071" width="3.1796875" style="1" customWidth="1"/>
    <col min="3072" max="3072" width="9.26953125" style="1" customWidth="1"/>
    <col min="3073" max="3074" width="4.7265625" style="1" customWidth="1"/>
    <col min="3075" max="3075" width="8" style="1" customWidth="1"/>
    <col min="3076" max="3076" width="40.7265625" style="1" customWidth="1"/>
    <col min="3077" max="3077" width="8.453125" style="1" customWidth="1"/>
    <col min="3078" max="3079" width="7.54296875" style="1" customWidth="1"/>
    <col min="3080" max="3325" width="8.7265625" style="1"/>
    <col min="3326" max="3327" width="3.1796875" style="1" customWidth="1"/>
    <col min="3328" max="3328" width="9.26953125" style="1" customWidth="1"/>
    <col min="3329" max="3330" width="4.7265625" style="1" customWidth="1"/>
    <col min="3331" max="3331" width="8" style="1" customWidth="1"/>
    <col min="3332" max="3332" width="40.7265625" style="1" customWidth="1"/>
    <col min="3333" max="3333" width="8.453125" style="1" customWidth="1"/>
    <col min="3334" max="3335" width="7.54296875" style="1" customWidth="1"/>
    <col min="3336" max="3581" width="8.7265625" style="1"/>
    <col min="3582" max="3583" width="3.1796875" style="1" customWidth="1"/>
    <col min="3584" max="3584" width="9.26953125" style="1" customWidth="1"/>
    <col min="3585" max="3586" width="4.7265625" style="1" customWidth="1"/>
    <col min="3587" max="3587" width="8" style="1" customWidth="1"/>
    <col min="3588" max="3588" width="40.7265625" style="1" customWidth="1"/>
    <col min="3589" max="3589" width="8.453125" style="1" customWidth="1"/>
    <col min="3590" max="3591" width="7.54296875" style="1" customWidth="1"/>
    <col min="3592" max="3837" width="8.7265625" style="1"/>
    <col min="3838" max="3839" width="3.1796875" style="1" customWidth="1"/>
    <col min="3840" max="3840" width="9.26953125" style="1" customWidth="1"/>
    <col min="3841" max="3842" width="4.7265625" style="1" customWidth="1"/>
    <col min="3843" max="3843" width="8" style="1" customWidth="1"/>
    <col min="3844" max="3844" width="40.7265625" style="1" customWidth="1"/>
    <col min="3845" max="3845" width="8.453125" style="1" customWidth="1"/>
    <col min="3846" max="3847" width="7.54296875" style="1" customWidth="1"/>
    <col min="3848" max="4093" width="8.7265625" style="1"/>
    <col min="4094" max="4095" width="3.1796875" style="1" customWidth="1"/>
    <col min="4096" max="4096" width="9.26953125" style="1" customWidth="1"/>
    <col min="4097" max="4098" width="4.7265625" style="1" customWidth="1"/>
    <col min="4099" max="4099" width="8" style="1" customWidth="1"/>
    <col min="4100" max="4100" width="40.7265625" style="1" customWidth="1"/>
    <col min="4101" max="4101" width="8.453125" style="1" customWidth="1"/>
    <col min="4102" max="4103" width="7.54296875" style="1" customWidth="1"/>
    <col min="4104" max="4349" width="8.7265625" style="1"/>
    <col min="4350" max="4351" width="3.1796875" style="1" customWidth="1"/>
    <col min="4352" max="4352" width="9.26953125" style="1" customWidth="1"/>
    <col min="4353" max="4354" width="4.7265625" style="1" customWidth="1"/>
    <col min="4355" max="4355" width="8" style="1" customWidth="1"/>
    <col min="4356" max="4356" width="40.7265625" style="1" customWidth="1"/>
    <col min="4357" max="4357" width="8.453125" style="1" customWidth="1"/>
    <col min="4358" max="4359" width="7.54296875" style="1" customWidth="1"/>
    <col min="4360" max="4605" width="8.7265625" style="1"/>
    <col min="4606" max="4607" width="3.1796875" style="1" customWidth="1"/>
    <col min="4608" max="4608" width="9.26953125" style="1" customWidth="1"/>
    <col min="4609" max="4610" width="4.7265625" style="1" customWidth="1"/>
    <col min="4611" max="4611" width="8" style="1" customWidth="1"/>
    <col min="4612" max="4612" width="40.7265625" style="1" customWidth="1"/>
    <col min="4613" max="4613" width="8.453125" style="1" customWidth="1"/>
    <col min="4614" max="4615" width="7.54296875" style="1" customWidth="1"/>
    <col min="4616" max="4861" width="8.7265625" style="1"/>
    <col min="4862" max="4863" width="3.1796875" style="1" customWidth="1"/>
    <col min="4864" max="4864" width="9.26953125" style="1" customWidth="1"/>
    <col min="4865" max="4866" width="4.7265625" style="1" customWidth="1"/>
    <col min="4867" max="4867" width="8" style="1" customWidth="1"/>
    <col min="4868" max="4868" width="40.7265625" style="1" customWidth="1"/>
    <col min="4869" max="4869" width="8.453125" style="1" customWidth="1"/>
    <col min="4870" max="4871" width="7.54296875" style="1" customWidth="1"/>
    <col min="4872" max="5117" width="8.7265625" style="1"/>
    <col min="5118" max="5119" width="3.1796875" style="1" customWidth="1"/>
    <col min="5120" max="5120" width="9.26953125" style="1" customWidth="1"/>
    <col min="5121" max="5122" width="4.7265625" style="1" customWidth="1"/>
    <col min="5123" max="5123" width="8" style="1" customWidth="1"/>
    <col min="5124" max="5124" width="40.7265625" style="1" customWidth="1"/>
    <col min="5125" max="5125" width="8.453125" style="1" customWidth="1"/>
    <col min="5126" max="5127" width="7.54296875" style="1" customWidth="1"/>
    <col min="5128" max="5373" width="8.7265625" style="1"/>
    <col min="5374" max="5375" width="3.1796875" style="1" customWidth="1"/>
    <col min="5376" max="5376" width="9.26953125" style="1" customWidth="1"/>
    <col min="5377" max="5378" width="4.7265625" style="1" customWidth="1"/>
    <col min="5379" max="5379" width="8" style="1" customWidth="1"/>
    <col min="5380" max="5380" width="40.7265625" style="1" customWidth="1"/>
    <col min="5381" max="5381" width="8.453125" style="1" customWidth="1"/>
    <col min="5382" max="5383" width="7.54296875" style="1" customWidth="1"/>
    <col min="5384" max="5629" width="8.7265625" style="1"/>
    <col min="5630" max="5631" width="3.1796875" style="1" customWidth="1"/>
    <col min="5632" max="5632" width="9.26953125" style="1" customWidth="1"/>
    <col min="5633" max="5634" width="4.7265625" style="1" customWidth="1"/>
    <col min="5635" max="5635" width="8" style="1" customWidth="1"/>
    <col min="5636" max="5636" width="40.7265625" style="1" customWidth="1"/>
    <col min="5637" max="5637" width="8.453125" style="1" customWidth="1"/>
    <col min="5638" max="5639" width="7.54296875" style="1" customWidth="1"/>
    <col min="5640" max="5885" width="8.7265625" style="1"/>
    <col min="5886" max="5887" width="3.1796875" style="1" customWidth="1"/>
    <col min="5888" max="5888" width="9.26953125" style="1" customWidth="1"/>
    <col min="5889" max="5890" width="4.7265625" style="1" customWidth="1"/>
    <col min="5891" max="5891" width="8" style="1" customWidth="1"/>
    <col min="5892" max="5892" width="40.7265625" style="1" customWidth="1"/>
    <col min="5893" max="5893" width="8.453125" style="1" customWidth="1"/>
    <col min="5894" max="5895" width="7.54296875" style="1" customWidth="1"/>
    <col min="5896" max="6141" width="8.7265625" style="1"/>
    <col min="6142" max="6143" width="3.1796875" style="1" customWidth="1"/>
    <col min="6144" max="6144" width="9.26953125" style="1" customWidth="1"/>
    <col min="6145" max="6146" width="4.7265625" style="1" customWidth="1"/>
    <col min="6147" max="6147" width="8" style="1" customWidth="1"/>
    <col min="6148" max="6148" width="40.7265625" style="1" customWidth="1"/>
    <col min="6149" max="6149" width="8.453125" style="1" customWidth="1"/>
    <col min="6150" max="6151" width="7.54296875" style="1" customWidth="1"/>
    <col min="6152" max="6397" width="8.7265625" style="1"/>
    <col min="6398" max="6399" width="3.1796875" style="1" customWidth="1"/>
    <col min="6400" max="6400" width="9.26953125" style="1" customWidth="1"/>
    <col min="6401" max="6402" width="4.7265625" style="1" customWidth="1"/>
    <col min="6403" max="6403" width="8" style="1" customWidth="1"/>
    <col min="6404" max="6404" width="40.7265625" style="1" customWidth="1"/>
    <col min="6405" max="6405" width="8.453125" style="1" customWidth="1"/>
    <col min="6406" max="6407" width="7.54296875" style="1" customWidth="1"/>
    <col min="6408" max="6653" width="8.7265625" style="1"/>
    <col min="6654" max="6655" width="3.1796875" style="1" customWidth="1"/>
    <col min="6656" max="6656" width="9.26953125" style="1" customWidth="1"/>
    <col min="6657" max="6658" width="4.7265625" style="1" customWidth="1"/>
    <col min="6659" max="6659" width="8" style="1" customWidth="1"/>
    <col min="6660" max="6660" width="40.7265625" style="1" customWidth="1"/>
    <col min="6661" max="6661" width="8.453125" style="1" customWidth="1"/>
    <col min="6662" max="6663" width="7.54296875" style="1" customWidth="1"/>
    <col min="6664" max="6909" width="8.7265625" style="1"/>
    <col min="6910" max="6911" width="3.1796875" style="1" customWidth="1"/>
    <col min="6912" max="6912" width="9.26953125" style="1" customWidth="1"/>
    <col min="6913" max="6914" width="4.7265625" style="1" customWidth="1"/>
    <col min="6915" max="6915" width="8" style="1" customWidth="1"/>
    <col min="6916" max="6916" width="40.7265625" style="1" customWidth="1"/>
    <col min="6917" max="6917" width="8.453125" style="1" customWidth="1"/>
    <col min="6918" max="6919" width="7.54296875" style="1" customWidth="1"/>
    <col min="6920" max="7165" width="8.7265625" style="1"/>
    <col min="7166" max="7167" width="3.1796875" style="1" customWidth="1"/>
    <col min="7168" max="7168" width="9.26953125" style="1" customWidth="1"/>
    <col min="7169" max="7170" width="4.7265625" style="1" customWidth="1"/>
    <col min="7171" max="7171" width="8" style="1" customWidth="1"/>
    <col min="7172" max="7172" width="40.7265625" style="1" customWidth="1"/>
    <col min="7173" max="7173" width="8.453125" style="1" customWidth="1"/>
    <col min="7174" max="7175" width="7.54296875" style="1" customWidth="1"/>
    <col min="7176" max="7421" width="8.7265625" style="1"/>
    <col min="7422" max="7423" width="3.1796875" style="1" customWidth="1"/>
    <col min="7424" max="7424" width="9.26953125" style="1" customWidth="1"/>
    <col min="7425" max="7426" width="4.7265625" style="1" customWidth="1"/>
    <col min="7427" max="7427" width="8" style="1" customWidth="1"/>
    <col min="7428" max="7428" width="40.7265625" style="1" customWidth="1"/>
    <col min="7429" max="7429" width="8.453125" style="1" customWidth="1"/>
    <col min="7430" max="7431" width="7.54296875" style="1" customWidth="1"/>
    <col min="7432" max="7677" width="8.7265625" style="1"/>
    <col min="7678" max="7679" width="3.1796875" style="1" customWidth="1"/>
    <col min="7680" max="7680" width="9.26953125" style="1" customWidth="1"/>
    <col min="7681" max="7682" width="4.7265625" style="1" customWidth="1"/>
    <col min="7683" max="7683" width="8" style="1" customWidth="1"/>
    <col min="7684" max="7684" width="40.7265625" style="1" customWidth="1"/>
    <col min="7685" max="7685" width="8.453125" style="1" customWidth="1"/>
    <col min="7686" max="7687" width="7.54296875" style="1" customWidth="1"/>
    <col min="7688" max="7933" width="8.7265625" style="1"/>
    <col min="7934" max="7935" width="3.1796875" style="1" customWidth="1"/>
    <col min="7936" max="7936" width="9.26953125" style="1" customWidth="1"/>
    <col min="7937" max="7938" width="4.7265625" style="1" customWidth="1"/>
    <col min="7939" max="7939" width="8" style="1" customWidth="1"/>
    <col min="7940" max="7940" width="40.7265625" style="1" customWidth="1"/>
    <col min="7941" max="7941" width="8.453125" style="1" customWidth="1"/>
    <col min="7942" max="7943" width="7.54296875" style="1" customWidth="1"/>
    <col min="7944" max="8189" width="8.7265625" style="1"/>
    <col min="8190" max="8191" width="3.1796875" style="1" customWidth="1"/>
    <col min="8192" max="8192" width="9.26953125" style="1" customWidth="1"/>
    <col min="8193" max="8194" width="4.7265625" style="1" customWidth="1"/>
    <col min="8195" max="8195" width="8" style="1" customWidth="1"/>
    <col min="8196" max="8196" width="40.7265625" style="1" customWidth="1"/>
    <col min="8197" max="8197" width="8.453125" style="1" customWidth="1"/>
    <col min="8198" max="8199" width="7.54296875" style="1" customWidth="1"/>
    <col min="8200" max="8445" width="8.7265625" style="1"/>
    <col min="8446" max="8447" width="3.1796875" style="1" customWidth="1"/>
    <col min="8448" max="8448" width="9.26953125" style="1" customWidth="1"/>
    <col min="8449" max="8450" width="4.7265625" style="1" customWidth="1"/>
    <col min="8451" max="8451" width="8" style="1" customWidth="1"/>
    <col min="8452" max="8452" width="40.7265625" style="1" customWidth="1"/>
    <col min="8453" max="8453" width="8.453125" style="1" customWidth="1"/>
    <col min="8454" max="8455" width="7.54296875" style="1" customWidth="1"/>
    <col min="8456" max="8701" width="8.7265625" style="1"/>
    <col min="8702" max="8703" width="3.1796875" style="1" customWidth="1"/>
    <col min="8704" max="8704" width="9.26953125" style="1" customWidth="1"/>
    <col min="8705" max="8706" width="4.7265625" style="1" customWidth="1"/>
    <col min="8707" max="8707" width="8" style="1" customWidth="1"/>
    <col min="8708" max="8708" width="40.7265625" style="1" customWidth="1"/>
    <col min="8709" max="8709" width="8.453125" style="1" customWidth="1"/>
    <col min="8710" max="8711" width="7.54296875" style="1" customWidth="1"/>
    <col min="8712" max="8957" width="8.7265625" style="1"/>
    <col min="8958" max="8959" width="3.1796875" style="1" customWidth="1"/>
    <col min="8960" max="8960" width="9.26953125" style="1" customWidth="1"/>
    <col min="8961" max="8962" width="4.7265625" style="1" customWidth="1"/>
    <col min="8963" max="8963" width="8" style="1" customWidth="1"/>
    <col min="8964" max="8964" width="40.7265625" style="1" customWidth="1"/>
    <col min="8965" max="8965" width="8.453125" style="1" customWidth="1"/>
    <col min="8966" max="8967" width="7.54296875" style="1" customWidth="1"/>
    <col min="8968" max="9213" width="8.7265625" style="1"/>
    <col min="9214" max="9215" width="3.1796875" style="1" customWidth="1"/>
    <col min="9216" max="9216" width="9.26953125" style="1" customWidth="1"/>
    <col min="9217" max="9218" width="4.7265625" style="1" customWidth="1"/>
    <col min="9219" max="9219" width="8" style="1" customWidth="1"/>
    <col min="9220" max="9220" width="40.7265625" style="1" customWidth="1"/>
    <col min="9221" max="9221" width="8.453125" style="1" customWidth="1"/>
    <col min="9222" max="9223" width="7.54296875" style="1" customWidth="1"/>
    <col min="9224" max="9469" width="8.7265625" style="1"/>
    <col min="9470" max="9471" width="3.1796875" style="1" customWidth="1"/>
    <col min="9472" max="9472" width="9.26953125" style="1" customWidth="1"/>
    <col min="9473" max="9474" width="4.7265625" style="1" customWidth="1"/>
    <col min="9475" max="9475" width="8" style="1" customWidth="1"/>
    <col min="9476" max="9476" width="40.7265625" style="1" customWidth="1"/>
    <col min="9477" max="9477" width="8.453125" style="1" customWidth="1"/>
    <col min="9478" max="9479" width="7.54296875" style="1" customWidth="1"/>
    <col min="9480" max="9725" width="8.7265625" style="1"/>
    <col min="9726" max="9727" width="3.1796875" style="1" customWidth="1"/>
    <col min="9728" max="9728" width="9.26953125" style="1" customWidth="1"/>
    <col min="9729" max="9730" width="4.7265625" style="1" customWidth="1"/>
    <col min="9731" max="9731" width="8" style="1" customWidth="1"/>
    <col min="9732" max="9732" width="40.7265625" style="1" customWidth="1"/>
    <col min="9733" max="9733" width="8.453125" style="1" customWidth="1"/>
    <col min="9734" max="9735" width="7.54296875" style="1" customWidth="1"/>
    <col min="9736" max="9981" width="8.7265625" style="1"/>
    <col min="9982" max="9983" width="3.1796875" style="1" customWidth="1"/>
    <col min="9984" max="9984" width="9.26953125" style="1" customWidth="1"/>
    <col min="9985" max="9986" width="4.7265625" style="1" customWidth="1"/>
    <col min="9987" max="9987" width="8" style="1" customWidth="1"/>
    <col min="9988" max="9988" width="40.7265625" style="1" customWidth="1"/>
    <col min="9989" max="9989" width="8.453125" style="1" customWidth="1"/>
    <col min="9990" max="9991" width="7.54296875" style="1" customWidth="1"/>
    <col min="9992" max="10237" width="8.7265625" style="1"/>
    <col min="10238" max="10239" width="3.1796875" style="1" customWidth="1"/>
    <col min="10240" max="10240" width="9.26953125" style="1" customWidth="1"/>
    <col min="10241" max="10242" width="4.7265625" style="1" customWidth="1"/>
    <col min="10243" max="10243" width="8" style="1" customWidth="1"/>
    <col min="10244" max="10244" width="40.7265625" style="1" customWidth="1"/>
    <col min="10245" max="10245" width="8.453125" style="1" customWidth="1"/>
    <col min="10246" max="10247" width="7.54296875" style="1" customWidth="1"/>
    <col min="10248" max="10493" width="8.7265625" style="1"/>
    <col min="10494" max="10495" width="3.1796875" style="1" customWidth="1"/>
    <col min="10496" max="10496" width="9.26953125" style="1" customWidth="1"/>
    <col min="10497" max="10498" width="4.7265625" style="1" customWidth="1"/>
    <col min="10499" max="10499" width="8" style="1" customWidth="1"/>
    <col min="10500" max="10500" width="40.7265625" style="1" customWidth="1"/>
    <col min="10501" max="10501" width="8.453125" style="1" customWidth="1"/>
    <col min="10502" max="10503" width="7.54296875" style="1" customWidth="1"/>
    <col min="10504" max="10749" width="8.7265625" style="1"/>
    <col min="10750" max="10751" width="3.1796875" style="1" customWidth="1"/>
    <col min="10752" max="10752" width="9.26953125" style="1" customWidth="1"/>
    <col min="10753" max="10754" width="4.7265625" style="1" customWidth="1"/>
    <col min="10755" max="10755" width="8" style="1" customWidth="1"/>
    <col min="10756" max="10756" width="40.7265625" style="1" customWidth="1"/>
    <col min="10757" max="10757" width="8.453125" style="1" customWidth="1"/>
    <col min="10758" max="10759" width="7.54296875" style="1" customWidth="1"/>
    <col min="10760" max="11005" width="8.7265625" style="1"/>
    <col min="11006" max="11007" width="3.1796875" style="1" customWidth="1"/>
    <col min="11008" max="11008" width="9.26953125" style="1" customWidth="1"/>
    <col min="11009" max="11010" width="4.7265625" style="1" customWidth="1"/>
    <col min="11011" max="11011" width="8" style="1" customWidth="1"/>
    <col min="11012" max="11012" width="40.7265625" style="1" customWidth="1"/>
    <col min="11013" max="11013" width="8.453125" style="1" customWidth="1"/>
    <col min="11014" max="11015" width="7.54296875" style="1" customWidth="1"/>
    <col min="11016" max="11261" width="8.7265625" style="1"/>
    <col min="11262" max="11263" width="3.1796875" style="1" customWidth="1"/>
    <col min="11264" max="11264" width="9.26953125" style="1" customWidth="1"/>
    <col min="11265" max="11266" width="4.7265625" style="1" customWidth="1"/>
    <col min="11267" max="11267" width="8" style="1" customWidth="1"/>
    <col min="11268" max="11268" width="40.7265625" style="1" customWidth="1"/>
    <col min="11269" max="11269" width="8.453125" style="1" customWidth="1"/>
    <col min="11270" max="11271" width="7.54296875" style="1" customWidth="1"/>
    <col min="11272" max="11517" width="8.7265625" style="1"/>
    <col min="11518" max="11519" width="3.1796875" style="1" customWidth="1"/>
    <col min="11520" max="11520" width="9.26953125" style="1" customWidth="1"/>
    <col min="11521" max="11522" width="4.7265625" style="1" customWidth="1"/>
    <col min="11523" max="11523" width="8" style="1" customWidth="1"/>
    <col min="11524" max="11524" width="40.7265625" style="1" customWidth="1"/>
    <col min="11525" max="11525" width="8.453125" style="1" customWidth="1"/>
    <col min="11526" max="11527" width="7.54296875" style="1" customWidth="1"/>
    <col min="11528" max="11773" width="8.7265625" style="1"/>
    <col min="11774" max="11775" width="3.1796875" style="1" customWidth="1"/>
    <col min="11776" max="11776" width="9.26953125" style="1" customWidth="1"/>
    <col min="11777" max="11778" width="4.7265625" style="1" customWidth="1"/>
    <col min="11779" max="11779" width="8" style="1" customWidth="1"/>
    <col min="11780" max="11780" width="40.7265625" style="1" customWidth="1"/>
    <col min="11781" max="11781" width="8.453125" style="1" customWidth="1"/>
    <col min="11782" max="11783" width="7.54296875" style="1" customWidth="1"/>
    <col min="11784" max="12029" width="8.7265625" style="1"/>
    <col min="12030" max="12031" width="3.1796875" style="1" customWidth="1"/>
    <col min="12032" max="12032" width="9.26953125" style="1" customWidth="1"/>
    <col min="12033" max="12034" width="4.7265625" style="1" customWidth="1"/>
    <col min="12035" max="12035" width="8" style="1" customWidth="1"/>
    <col min="12036" max="12036" width="40.7265625" style="1" customWidth="1"/>
    <col min="12037" max="12037" width="8.453125" style="1" customWidth="1"/>
    <col min="12038" max="12039" width="7.54296875" style="1" customWidth="1"/>
    <col min="12040" max="12285" width="8.7265625" style="1"/>
    <col min="12286" max="12287" width="3.1796875" style="1" customWidth="1"/>
    <col min="12288" max="12288" width="9.26953125" style="1" customWidth="1"/>
    <col min="12289" max="12290" width="4.7265625" style="1" customWidth="1"/>
    <col min="12291" max="12291" width="8" style="1" customWidth="1"/>
    <col min="12292" max="12292" width="40.7265625" style="1" customWidth="1"/>
    <col min="12293" max="12293" width="8.453125" style="1" customWidth="1"/>
    <col min="12294" max="12295" width="7.54296875" style="1" customWidth="1"/>
    <col min="12296" max="12541" width="8.7265625" style="1"/>
    <col min="12542" max="12543" width="3.1796875" style="1" customWidth="1"/>
    <col min="12544" max="12544" width="9.26953125" style="1" customWidth="1"/>
    <col min="12545" max="12546" width="4.7265625" style="1" customWidth="1"/>
    <col min="12547" max="12547" width="8" style="1" customWidth="1"/>
    <col min="12548" max="12548" width="40.7265625" style="1" customWidth="1"/>
    <col min="12549" max="12549" width="8.453125" style="1" customWidth="1"/>
    <col min="12550" max="12551" width="7.54296875" style="1" customWidth="1"/>
    <col min="12552" max="12797" width="8.7265625" style="1"/>
    <col min="12798" max="12799" width="3.1796875" style="1" customWidth="1"/>
    <col min="12800" max="12800" width="9.26953125" style="1" customWidth="1"/>
    <col min="12801" max="12802" width="4.7265625" style="1" customWidth="1"/>
    <col min="12803" max="12803" width="8" style="1" customWidth="1"/>
    <col min="12804" max="12804" width="40.7265625" style="1" customWidth="1"/>
    <col min="12805" max="12805" width="8.453125" style="1" customWidth="1"/>
    <col min="12806" max="12807" width="7.54296875" style="1" customWidth="1"/>
    <col min="12808" max="13053" width="8.7265625" style="1"/>
    <col min="13054" max="13055" width="3.1796875" style="1" customWidth="1"/>
    <col min="13056" max="13056" width="9.26953125" style="1" customWidth="1"/>
    <col min="13057" max="13058" width="4.7265625" style="1" customWidth="1"/>
    <col min="13059" max="13059" width="8" style="1" customWidth="1"/>
    <col min="13060" max="13060" width="40.7265625" style="1" customWidth="1"/>
    <col min="13061" max="13061" width="8.453125" style="1" customWidth="1"/>
    <col min="13062" max="13063" width="7.54296875" style="1" customWidth="1"/>
    <col min="13064" max="13309" width="8.7265625" style="1"/>
    <col min="13310" max="13311" width="3.1796875" style="1" customWidth="1"/>
    <col min="13312" max="13312" width="9.26953125" style="1" customWidth="1"/>
    <col min="13313" max="13314" width="4.7265625" style="1" customWidth="1"/>
    <col min="13315" max="13315" width="8" style="1" customWidth="1"/>
    <col min="13316" max="13316" width="40.7265625" style="1" customWidth="1"/>
    <col min="13317" max="13317" width="8.453125" style="1" customWidth="1"/>
    <col min="13318" max="13319" width="7.54296875" style="1" customWidth="1"/>
    <col min="13320" max="13565" width="8.7265625" style="1"/>
    <col min="13566" max="13567" width="3.1796875" style="1" customWidth="1"/>
    <col min="13568" max="13568" width="9.26953125" style="1" customWidth="1"/>
    <col min="13569" max="13570" width="4.7265625" style="1" customWidth="1"/>
    <col min="13571" max="13571" width="8" style="1" customWidth="1"/>
    <col min="13572" max="13572" width="40.7265625" style="1" customWidth="1"/>
    <col min="13573" max="13573" width="8.453125" style="1" customWidth="1"/>
    <col min="13574" max="13575" width="7.54296875" style="1" customWidth="1"/>
    <col min="13576" max="13821" width="8.7265625" style="1"/>
    <col min="13822" max="13823" width="3.1796875" style="1" customWidth="1"/>
    <col min="13824" max="13824" width="9.26953125" style="1" customWidth="1"/>
    <col min="13825" max="13826" width="4.7265625" style="1" customWidth="1"/>
    <col min="13827" max="13827" width="8" style="1" customWidth="1"/>
    <col min="13828" max="13828" width="40.7265625" style="1" customWidth="1"/>
    <col min="13829" max="13829" width="8.453125" style="1" customWidth="1"/>
    <col min="13830" max="13831" width="7.54296875" style="1" customWidth="1"/>
    <col min="13832" max="14077" width="8.7265625" style="1"/>
    <col min="14078" max="14079" width="3.1796875" style="1" customWidth="1"/>
    <col min="14080" max="14080" width="9.26953125" style="1" customWidth="1"/>
    <col min="14081" max="14082" width="4.7265625" style="1" customWidth="1"/>
    <col min="14083" max="14083" width="8" style="1" customWidth="1"/>
    <col min="14084" max="14084" width="40.7265625" style="1" customWidth="1"/>
    <col min="14085" max="14085" width="8.453125" style="1" customWidth="1"/>
    <col min="14086" max="14087" width="7.54296875" style="1" customWidth="1"/>
    <col min="14088" max="14333" width="8.7265625" style="1"/>
    <col min="14334" max="14335" width="3.1796875" style="1" customWidth="1"/>
    <col min="14336" max="14336" width="9.26953125" style="1" customWidth="1"/>
    <col min="14337" max="14338" width="4.7265625" style="1" customWidth="1"/>
    <col min="14339" max="14339" width="8" style="1" customWidth="1"/>
    <col min="14340" max="14340" width="40.7265625" style="1" customWidth="1"/>
    <col min="14341" max="14341" width="8.453125" style="1" customWidth="1"/>
    <col min="14342" max="14343" width="7.54296875" style="1" customWidth="1"/>
    <col min="14344" max="14589" width="8.7265625" style="1"/>
    <col min="14590" max="14591" width="3.1796875" style="1" customWidth="1"/>
    <col min="14592" max="14592" width="9.26953125" style="1" customWidth="1"/>
    <col min="14593" max="14594" width="4.7265625" style="1" customWidth="1"/>
    <col min="14595" max="14595" width="8" style="1" customWidth="1"/>
    <col min="14596" max="14596" width="40.7265625" style="1" customWidth="1"/>
    <col min="14597" max="14597" width="8.453125" style="1" customWidth="1"/>
    <col min="14598" max="14599" width="7.54296875" style="1" customWidth="1"/>
    <col min="14600" max="14845" width="8.7265625" style="1"/>
    <col min="14846" max="14847" width="3.1796875" style="1" customWidth="1"/>
    <col min="14848" max="14848" width="9.26953125" style="1" customWidth="1"/>
    <col min="14849" max="14850" width="4.7265625" style="1" customWidth="1"/>
    <col min="14851" max="14851" width="8" style="1" customWidth="1"/>
    <col min="14852" max="14852" width="40.7265625" style="1" customWidth="1"/>
    <col min="14853" max="14853" width="8.453125" style="1" customWidth="1"/>
    <col min="14854" max="14855" width="7.54296875" style="1" customWidth="1"/>
    <col min="14856" max="15101" width="8.7265625" style="1"/>
    <col min="15102" max="15103" width="3.1796875" style="1" customWidth="1"/>
    <col min="15104" max="15104" width="9.26953125" style="1" customWidth="1"/>
    <col min="15105" max="15106" width="4.7265625" style="1" customWidth="1"/>
    <col min="15107" max="15107" width="8" style="1" customWidth="1"/>
    <col min="15108" max="15108" width="40.7265625" style="1" customWidth="1"/>
    <col min="15109" max="15109" width="8.453125" style="1" customWidth="1"/>
    <col min="15110" max="15111" width="7.54296875" style="1" customWidth="1"/>
    <col min="15112" max="15357" width="8.7265625" style="1"/>
    <col min="15358" max="15359" width="3.1796875" style="1" customWidth="1"/>
    <col min="15360" max="15360" width="9.26953125" style="1" customWidth="1"/>
    <col min="15361" max="15362" width="4.7265625" style="1" customWidth="1"/>
    <col min="15363" max="15363" width="8" style="1" customWidth="1"/>
    <col min="15364" max="15364" width="40.7265625" style="1" customWidth="1"/>
    <col min="15365" max="15365" width="8.453125" style="1" customWidth="1"/>
    <col min="15366" max="15367" width="7.54296875" style="1" customWidth="1"/>
    <col min="15368" max="15613" width="8.7265625" style="1"/>
    <col min="15614" max="15615" width="3.1796875" style="1" customWidth="1"/>
    <col min="15616" max="15616" width="9.26953125" style="1" customWidth="1"/>
    <col min="15617" max="15618" width="4.7265625" style="1" customWidth="1"/>
    <col min="15619" max="15619" width="8" style="1" customWidth="1"/>
    <col min="15620" max="15620" width="40.7265625" style="1" customWidth="1"/>
    <col min="15621" max="15621" width="8.453125" style="1" customWidth="1"/>
    <col min="15622" max="15623" width="7.54296875" style="1" customWidth="1"/>
    <col min="15624" max="15869" width="8.7265625" style="1"/>
    <col min="15870" max="15871" width="3.1796875" style="1" customWidth="1"/>
    <col min="15872" max="15872" width="9.26953125" style="1" customWidth="1"/>
    <col min="15873" max="15874" width="4.7265625" style="1" customWidth="1"/>
    <col min="15875" max="15875" width="8" style="1" customWidth="1"/>
    <col min="15876" max="15876" width="40.7265625" style="1" customWidth="1"/>
    <col min="15877" max="15877" width="8.453125" style="1" customWidth="1"/>
    <col min="15878" max="15879" width="7.54296875" style="1" customWidth="1"/>
    <col min="15880" max="16125" width="8.7265625" style="1"/>
    <col min="16126" max="16127" width="3.1796875" style="1" customWidth="1"/>
    <col min="16128" max="16128" width="9.26953125" style="1" customWidth="1"/>
    <col min="16129" max="16130" width="4.7265625" style="1" customWidth="1"/>
    <col min="16131" max="16131" width="8" style="1" customWidth="1"/>
    <col min="16132" max="16132" width="40.7265625" style="1" customWidth="1"/>
    <col min="16133" max="16133" width="8.453125" style="1" customWidth="1"/>
    <col min="16134" max="16135" width="7.54296875" style="1" customWidth="1"/>
    <col min="16136" max="16382" width="8.7265625" style="1"/>
    <col min="16383" max="16384" width="9.1796875" style="1" customWidth="1"/>
  </cols>
  <sheetData>
    <row r="1" spans="1:14" x14ac:dyDescent="0.25">
      <c r="H1" s="3"/>
      <c r="I1" s="4"/>
      <c r="J1" s="5"/>
      <c r="K1" s="6" t="s">
        <v>0</v>
      </c>
      <c r="L1" s="5"/>
      <c r="M1" s="5"/>
      <c r="N1" s="5"/>
    </row>
    <row r="2" spans="1:14" ht="18" x14ac:dyDescent="0.4">
      <c r="A2" s="144" t="s">
        <v>1</v>
      </c>
      <c r="B2" s="144"/>
      <c r="C2" s="144"/>
      <c r="D2" s="144"/>
      <c r="E2" s="144"/>
      <c r="F2" s="144"/>
      <c r="G2" s="144"/>
      <c r="H2" s="144"/>
      <c r="I2" s="7"/>
      <c r="J2" s="5"/>
      <c r="K2" s="5"/>
      <c r="L2" s="5"/>
      <c r="M2" s="5"/>
      <c r="N2" s="5"/>
    </row>
    <row r="3" spans="1:14" x14ac:dyDescent="0.25">
      <c r="A3" s="8"/>
      <c r="B3" s="8"/>
      <c r="C3" s="8"/>
      <c r="D3" s="8"/>
      <c r="E3" s="8"/>
      <c r="F3" s="8"/>
      <c r="G3" s="9"/>
      <c r="H3" s="10"/>
      <c r="I3" s="11"/>
      <c r="J3" s="5"/>
      <c r="K3" s="5"/>
      <c r="L3" s="5"/>
      <c r="M3" s="5"/>
      <c r="N3" s="5"/>
    </row>
    <row r="4" spans="1:14" ht="16" thickBot="1" x14ac:dyDescent="0.4">
      <c r="A4" s="145" t="s">
        <v>2</v>
      </c>
      <c r="B4" s="145"/>
      <c r="C4" s="145"/>
      <c r="D4" s="145"/>
      <c r="E4" s="145"/>
      <c r="F4" s="145"/>
      <c r="G4" s="145"/>
      <c r="H4" s="145"/>
      <c r="I4" s="12"/>
      <c r="J4" s="5"/>
      <c r="K4" s="5"/>
      <c r="L4" s="5"/>
      <c r="M4" s="5"/>
      <c r="N4" s="5"/>
    </row>
    <row r="5" spans="1:14" x14ac:dyDescent="0.25">
      <c r="A5" s="8"/>
      <c r="B5" s="8"/>
      <c r="C5" s="8"/>
      <c r="D5" s="8"/>
      <c r="E5" s="8"/>
      <c r="F5" s="8"/>
      <c r="G5" s="9"/>
      <c r="H5" s="146" t="s">
        <v>3</v>
      </c>
      <c r="I5" s="11"/>
      <c r="J5" s="5"/>
      <c r="K5" s="5"/>
      <c r="L5" s="5"/>
      <c r="M5" s="5"/>
      <c r="N5" s="5"/>
    </row>
    <row r="6" spans="1:14" s="20" customFormat="1" ht="16" thickBot="1" x14ac:dyDescent="0.4">
      <c r="A6" s="13"/>
      <c r="B6" s="14"/>
      <c r="C6" s="14"/>
      <c r="D6" s="15"/>
      <c r="E6" s="15"/>
      <c r="F6" s="16" t="s">
        <v>4</v>
      </c>
      <c r="G6" s="17"/>
      <c r="H6" s="147"/>
      <c r="I6" s="18"/>
      <c r="J6" s="19"/>
      <c r="K6" s="19"/>
      <c r="L6" s="19"/>
      <c r="M6" s="19"/>
      <c r="N6" s="19"/>
    </row>
    <row r="7" spans="1:14" s="20" customFormat="1" ht="13" thickBot="1" x14ac:dyDescent="0.3">
      <c r="A7" s="21"/>
      <c r="B7" s="21"/>
      <c r="C7" s="21"/>
      <c r="D7" s="21"/>
      <c r="E7" s="21"/>
      <c r="F7" s="21"/>
      <c r="G7" s="22"/>
      <c r="H7" s="147"/>
      <c r="I7" s="23"/>
      <c r="J7" s="146" t="s">
        <v>5</v>
      </c>
      <c r="K7" s="23" t="s">
        <v>6</v>
      </c>
      <c r="L7" s="19"/>
      <c r="M7" s="19"/>
      <c r="N7" s="19"/>
    </row>
    <row r="8" spans="1:14" s="20" customFormat="1" ht="13" thickBot="1" x14ac:dyDescent="0.3">
      <c r="A8" s="24" t="s">
        <v>7</v>
      </c>
      <c r="B8" s="25" t="s">
        <v>8</v>
      </c>
      <c r="C8" s="26"/>
      <c r="D8" s="27" t="s">
        <v>9</v>
      </c>
      <c r="E8" s="28" t="s">
        <v>10</v>
      </c>
      <c r="F8" s="28" t="s">
        <v>11</v>
      </c>
      <c r="G8" s="29" t="s">
        <v>12</v>
      </c>
      <c r="H8" s="148"/>
      <c r="I8" s="30" t="s">
        <v>13</v>
      </c>
      <c r="J8" s="149"/>
      <c r="K8" s="31" t="s">
        <v>13</v>
      </c>
      <c r="L8" s="32"/>
      <c r="M8" s="32"/>
      <c r="N8" s="19"/>
    </row>
    <row r="9" spans="1:14" s="20" customFormat="1" ht="13" thickBot="1" x14ac:dyDescent="0.3">
      <c r="A9" s="33" t="s">
        <v>14</v>
      </c>
      <c r="B9" s="34" t="s">
        <v>15</v>
      </c>
      <c r="C9" s="35" t="s">
        <v>15</v>
      </c>
      <c r="D9" s="34" t="s">
        <v>15</v>
      </c>
      <c r="E9" s="34" t="s">
        <v>15</v>
      </c>
      <c r="F9" s="36" t="s">
        <v>16</v>
      </c>
      <c r="G9" s="37">
        <f>G10+G55</f>
        <v>9450</v>
      </c>
      <c r="H9" s="38">
        <f>+H10+H55</f>
        <v>14536.8</v>
      </c>
      <c r="I9" s="37">
        <f>+G9+H9</f>
        <v>23986.799999999999</v>
      </c>
      <c r="J9" s="39">
        <f>+J10</f>
        <v>0</v>
      </c>
      <c r="K9" s="39">
        <f>+I9+J9</f>
        <v>23986.799999999999</v>
      </c>
      <c r="L9" s="32"/>
      <c r="M9" s="32"/>
      <c r="N9" s="32"/>
    </row>
    <row r="10" spans="1:14" s="20" customFormat="1" ht="13.5" thickBot="1" x14ac:dyDescent="0.35">
      <c r="A10" s="40" t="s">
        <v>14</v>
      </c>
      <c r="B10" s="150" t="s">
        <v>15</v>
      </c>
      <c r="C10" s="151"/>
      <c r="D10" s="41" t="s">
        <v>15</v>
      </c>
      <c r="E10" s="42" t="s">
        <v>15</v>
      </c>
      <c r="F10" s="43" t="s">
        <v>17</v>
      </c>
      <c r="G10" s="44">
        <v>3410</v>
      </c>
      <c r="H10" s="44">
        <f>+H11+H14+H17+H19+H21+H23+H25+H27+H29+H31+H33+H35+H37+H39+H41+H43+H45+H47+H49+H51+H53</f>
        <v>0</v>
      </c>
      <c r="I10" s="44">
        <f t="shared" ref="I10:I87" si="0">+G10+H10</f>
        <v>3410</v>
      </c>
      <c r="J10" s="45">
        <v>0</v>
      </c>
      <c r="K10" s="45">
        <f t="shared" ref="K10:K87" si="1">+I10+J10</f>
        <v>3410</v>
      </c>
      <c r="L10" s="32"/>
      <c r="M10" s="32"/>
      <c r="N10" s="32"/>
    </row>
    <row r="11" spans="1:14" s="20" customFormat="1" x14ac:dyDescent="0.25">
      <c r="A11" s="46" t="s">
        <v>14</v>
      </c>
      <c r="B11" s="47" t="s">
        <v>18</v>
      </c>
      <c r="C11" s="47" t="s">
        <v>19</v>
      </c>
      <c r="D11" s="48" t="s">
        <v>15</v>
      </c>
      <c r="E11" s="48" t="s">
        <v>15</v>
      </c>
      <c r="F11" s="49" t="s">
        <v>20</v>
      </c>
      <c r="G11" s="50">
        <f>SUM(G12:G13)</f>
        <v>200</v>
      </c>
      <c r="H11" s="50">
        <f>SUM(H12:H13)</f>
        <v>0</v>
      </c>
      <c r="I11" s="51">
        <f t="shared" si="0"/>
        <v>200</v>
      </c>
      <c r="J11" s="52">
        <v>0</v>
      </c>
      <c r="K11" s="52">
        <f t="shared" si="1"/>
        <v>200</v>
      </c>
      <c r="L11" s="32"/>
      <c r="M11" s="32"/>
      <c r="N11" s="32"/>
    </row>
    <row r="12" spans="1:14" s="20" customFormat="1" x14ac:dyDescent="0.25">
      <c r="A12" s="53"/>
      <c r="B12" s="54"/>
      <c r="C12" s="54"/>
      <c r="D12" s="55">
        <v>3299</v>
      </c>
      <c r="E12" s="56">
        <v>5321</v>
      </c>
      <c r="F12" s="57" t="s">
        <v>21</v>
      </c>
      <c r="G12" s="58">
        <v>150</v>
      </c>
      <c r="H12" s="58">
        <v>0</v>
      </c>
      <c r="I12" s="58">
        <f t="shared" si="0"/>
        <v>150</v>
      </c>
      <c r="J12" s="59">
        <v>0</v>
      </c>
      <c r="K12" s="59">
        <f t="shared" si="1"/>
        <v>150</v>
      </c>
      <c r="L12" s="32"/>
      <c r="M12" s="32"/>
      <c r="N12" s="32"/>
    </row>
    <row r="13" spans="1:14" s="20" customFormat="1" x14ac:dyDescent="0.25">
      <c r="A13" s="53"/>
      <c r="B13" s="54"/>
      <c r="C13" s="54"/>
      <c r="D13" s="55">
        <v>3299</v>
      </c>
      <c r="E13" s="56">
        <v>5331</v>
      </c>
      <c r="F13" s="57" t="s">
        <v>22</v>
      </c>
      <c r="G13" s="58">
        <v>50</v>
      </c>
      <c r="H13" s="58">
        <v>0</v>
      </c>
      <c r="I13" s="58">
        <f t="shared" si="0"/>
        <v>50</v>
      </c>
      <c r="J13" s="59">
        <v>0</v>
      </c>
      <c r="K13" s="59">
        <f t="shared" si="1"/>
        <v>50</v>
      </c>
      <c r="L13" s="32"/>
      <c r="M13" s="32"/>
      <c r="N13" s="32"/>
    </row>
    <row r="14" spans="1:14" s="20" customFormat="1" x14ac:dyDescent="0.25">
      <c r="A14" s="60" t="s">
        <v>14</v>
      </c>
      <c r="B14" s="61" t="s">
        <v>23</v>
      </c>
      <c r="C14" s="61" t="s">
        <v>19</v>
      </c>
      <c r="D14" s="62" t="s">
        <v>15</v>
      </c>
      <c r="E14" s="62" t="s">
        <v>15</v>
      </c>
      <c r="F14" s="63" t="s">
        <v>24</v>
      </c>
      <c r="G14" s="64">
        <f>SUM(G15:G16)</f>
        <v>120</v>
      </c>
      <c r="H14" s="64">
        <f>SUM(H15:H16)</f>
        <v>-120</v>
      </c>
      <c r="I14" s="64">
        <f t="shared" si="0"/>
        <v>0</v>
      </c>
      <c r="J14" s="65">
        <v>0</v>
      </c>
      <c r="K14" s="65">
        <f t="shared" si="1"/>
        <v>0</v>
      </c>
      <c r="L14" s="32"/>
      <c r="M14" s="32"/>
      <c r="N14" s="32"/>
    </row>
    <row r="15" spans="1:14" s="20" customFormat="1" x14ac:dyDescent="0.25">
      <c r="A15" s="53"/>
      <c r="B15" s="54"/>
      <c r="C15" s="54"/>
      <c r="D15" s="55">
        <v>3299</v>
      </c>
      <c r="E15" s="56">
        <v>5321</v>
      </c>
      <c r="F15" s="57" t="s">
        <v>21</v>
      </c>
      <c r="G15" s="58">
        <v>60</v>
      </c>
      <c r="H15" s="58">
        <v>-60</v>
      </c>
      <c r="I15" s="58">
        <f t="shared" si="0"/>
        <v>0</v>
      </c>
      <c r="J15" s="59">
        <v>0</v>
      </c>
      <c r="K15" s="59">
        <f t="shared" si="1"/>
        <v>0</v>
      </c>
      <c r="L15" s="32"/>
      <c r="M15" s="32"/>
      <c r="N15" s="32"/>
    </row>
    <row r="16" spans="1:14" s="20" customFormat="1" x14ac:dyDescent="0.25">
      <c r="A16" s="53"/>
      <c r="B16" s="54"/>
      <c r="C16" s="54"/>
      <c r="D16" s="55">
        <v>3299</v>
      </c>
      <c r="E16" s="56">
        <v>5331</v>
      </c>
      <c r="F16" s="57" t="s">
        <v>22</v>
      </c>
      <c r="G16" s="58">
        <v>60</v>
      </c>
      <c r="H16" s="58">
        <v>-60</v>
      </c>
      <c r="I16" s="58">
        <f t="shared" si="0"/>
        <v>0</v>
      </c>
      <c r="J16" s="59">
        <v>0</v>
      </c>
      <c r="K16" s="59">
        <f t="shared" si="1"/>
        <v>0</v>
      </c>
      <c r="L16" s="32"/>
      <c r="M16" s="32"/>
      <c r="N16" s="32"/>
    </row>
    <row r="17" spans="1:14" s="20" customFormat="1" ht="21" x14ac:dyDescent="0.25">
      <c r="A17" s="60" t="s">
        <v>14</v>
      </c>
      <c r="B17" s="61" t="s">
        <v>25</v>
      </c>
      <c r="C17" s="61" t="s">
        <v>26</v>
      </c>
      <c r="D17" s="62" t="s">
        <v>15</v>
      </c>
      <c r="E17" s="62" t="s">
        <v>15</v>
      </c>
      <c r="F17" s="63" t="s">
        <v>27</v>
      </c>
      <c r="G17" s="64">
        <v>0</v>
      </c>
      <c r="H17" s="64">
        <f>+H18</f>
        <v>20</v>
      </c>
      <c r="I17" s="64">
        <f t="shared" si="0"/>
        <v>20</v>
      </c>
      <c r="J17" s="65">
        <v>0</v>
      </c>
      <c r="K17" s="65">
        <f t="shared" si="1"/>
        <v>20</v>
      </c>
      <c r="L17" s="32"/>
      <c r="M17" s="32"/>
      <c r="N17" s="32"/>
    </row>
    <row r="18" spans="1:14" s="20" customFormat="1" x14ac:dyDescent="0.25">
      <c r="A18" s="53"/>
      <c r="B18" s="54"/>
      <c r="C18" s="54"/>
      <c r="D18" s="55">
        <v>3421</v>
      </c>
      <c r="E18" s="56">
        <v>5321</v>
      </c>
      <c r="F18" s="66" t="s">
        <v>21</v>
      </c>
      <c r="G18" s="58">
        <v>0</v>
      </c>
      <c r="H18" s="58">
        <v>20</v>
      </c>
      <c r="I18" s="58">
        <f t="shared" si="0"/>
        <v>20</v>
      </c>
      <c r="J18" s="59">
        <v>0</v>
      </c>
      <c r="K18" s="59">
        <f t="shared" si="1"/>
        <v>20</v>
      </c>
      <c r="L18" s="32"/>
      <c r="M18" s="32"/>
      <c r="N18" s="32"/>
    </row>
    <row r="19" spans="1:14" s="20" customFormat="1" ht="21" x14ac:dyDescent="0.25">
      <c r="A19" s="60" t="s">
        <v>14</v>
      </c>
      <c r="B19" s="61" t="s">
        <v>28</v>
      </c>
      <c r="C19" s="61" t="s">
        <v>29</v>
      </c>
      <c r="D19" s="62" t="s">
        <v>15</v>
      </c>
      <c r="E19" s="62" t="s">
        <v>15</v>
      </c>
      <c r="F19" s="63" t="s">
        <v>30</v>
      </c>
      <c r="G19" s="64">
        <v>0</v>
      </c>
      <c r="H19" s="64">
        <f t="shared" ref="H19" si="2">+H20</f>
        <v>60</v>
      </c>
      <c r="I19" s="64">
        <f t="shared" si="0"/>
        <v>60</v>
      </c>
      <c r="J19" s="65">
        <v>0</v>
      </c>
      <c r="K19" s="65">
        <f t="shared" si="1"/>
        <v>60</v>
      </c>
      <c r="L19" s="32"/>
      <c r="M19" s="32"/>
      <c r="N19" s="32"/>
    </row>
    <row r="20" spans="1:14" s="20" customFormat="1" x14ac:dyDescent="0.25">
      <c r="A20" s="53"/>
      <c r="B20" s="54"/>
      <c r="C20" s="54"/>
      <c r="D20" s="55">
        <v>3421</v>
      </c>
      <c r="E20" s="56">
        <v>5331</v>
      </c>
      <c r="F20" s="66" t="s">
        <v>22</v>
      </c>
      <c r="G20" s="58">
        <v>0</v>
      </c>
      <c r="H20" s="58">
        <v>60</v>
      </c>
      <c r="I20" s="58">
        <f t="shared" si="0"/>
        <v>60</v>
      </c>
      <c r="J20" s="59">
        <v>0</v>
      </c>
      <c r="K20" s="59">
        <f t="shared" si="1"/>
        <v>60</v>
      </c>
      <c r="L20" s="32"/>
      <c r="M20" s="32"/>
      <c r="N20" s="32"/>
    </row>
    <row r="21" spans="1:14" s="20" customFormat="1" ht="21" x14ac:dyDescent="0.25">
      <c r="A21" s="60" t="s">
        <v>14</v>
      </c>
      <c r="B21" s="61" t="s">
        <v>31</v>
      </c>
      <c r="C21" s="61" t="s">
        <v>32</v>
      </c>
      <c r="D21" s="62" t="s">
        <v>15</v>
      </c>
      <c r="E21" s="62" t="s">
        <v>15</v>
      </c>
      <c r="F21" s="63" t="s">
        <v>33</v>
      </c>
      <c r="G21" s="64">
        <v>0</v>
      </c>
      <c r="H21" s="64">
        <f t="shared" ref="H21" si="3">+H22</f>
        <v>20</v>
      </c>
      <c r="I21" s="64">
        <f t="shared" si="0"/>
        <v>20</v>
      </c>
      <c r="J21" s="65">
        <v>0</v>
      </c>
      <c r="K21" s="65">
        <f t="shared" si="1"/>
        <v>20</v>
      </c>
      <c r="L21" s="32"/>
      <c r="M21" s="32"/>
      <c r="N21" s="32"/>
    </row>
    <row r="22" spans="1:14" s="20" customFormat="1" x14ac:dyDescent="0.25">
      <c r="A22" s="53"/>
      <c r="B22" s="54"/>
      <c r="C22" s="54"/>
      <c r="D22" s="55">
        <v>3421</v>
      </c>
      <c r="E22" s="56">
        <v>5321</v>
      </c>
      <c r="F22" s="66" t="s">
        <v>21</v>
      </c>
      <c r="G22" s="58">
        <v>0</v>
      </c>
      <c r="H22" s="58">
        <v>20</v>
      </c>
      <c r="I22" s="58">
        <f t="shared" si="0"/>
        <v>20</v>
      </c>
      <c r="J22" s="59">
        <v>0</v>
      </c>
      <c r="K22" s="59">
        <f t="shared" si="1"/>
        <v>20</v>
      </c>
      <c r="L22" s="32"/>
      <c r="M22" s="32"/>
      <c r="N22" s="32"/>
    </row>
    <row r="23" spans="1:14" s="20" customFormat="1" ht="21" x14ac:dyDescent="0.25">
      <c r="A23" s="67" t="s">
        <v>34</v>
      </c>
      <c r="B23" s="68" t="s">
        <v>35</v>
      </c>
      <c r="C23" s="68" t="s">
        <v>36</v>
      </c>
      <c r="D23" s="69" t="s">
        <v>15</v>
      </c>
      <c r="E23" s="69" t="s">
        <v>15</v>
      </c>
      <c r="F23" s="70" t="s">
        <v>37</v>
      </c>
      <c r="G23" s="64">
        <v>0</v>
      </c>
      <c r="H23" s="64">
        <f>H24</f>
        <v>20</v>
      </c>
      <c r="I23" s="64">
        <f t="shared" si="0"/>
        <v>20</v>
      </c>
      <c r="J23" s="65">
        <v>0</v>
      </c>
      <c r="K23" s="65">
        <f t="shared" si="1"/>
        <v>20</v>
      </c>
      <c r="L23" s="32"/>
      <c r="M23" s="32"/>
      <c r="N23" s="32"/>
    </row>
    <row r="24" spans="1:14" s="20" customFormat="1" x14ac:dyDescent="0.25">
      <c r="A24" s="71"/>
      <c r="B24" s="72"/>
      <c r="C24" s="72"/>
      <c r="D24" s="73">
        <v>3299</v>
      </c>
      <c r="E24" s="73">
        <v>5321</v>
      </c>
      <c r="F24" s="74" t="s">
        <v>21</v>
      </c>
      <c r="G24" s="58">
        <v>0</v>
      </c>
      <c r="H24" s="58">
        <v>20</v>
      </c>
      <c r="I24" s="58">
        <f t="shared" si="0"/>
        <v>20</v>
      </c>
      <c r="J24" s="59">
        <v>0</v>
      </c>
      <c r="K24" s="59">
        <f t="shared" si="1"/>
        <v>20</v>
      </c>
      <c r="L24" s="32"/>
      <c r="M24" s="32"/>
      <c r="N24" s="32"/>
    </row>
    <row r="25" spans="1:14" s="20" customFormat="1" x14ac:dyDescent="0.25">
      <c r="A25" s="60" t="s">
        <v>14</v>
      </c>
      <c r="B25" s="61" t="s">
        <v>38</v>
      </c>
      <c r="C25" s="61" t="s">
        <v>19</v>
      </c>
      <c r="D25" s="62" t="s">
        <v>15</v>
      </c>
      <c r="E25" s="62" t="s">
        <v>15</v>
      </c>
      <c r="F25" s="63" t="s">
        <v>39</v>
      </c>
      <c r="G25" s="64">
        <f>+G26</f>
        <v>90</v>
      </c>
      <c r="H25" s="64">
        <f>+H26</f>
        <v>-65</v>
      </c>
      <c r="I25" s="64">
        <f t="shared" si="0"/>
        <v>25</v>
      </c>
      <c r="J25" s="65">
        <v>0</v>
      </c>
      <c r="K25" s="65">
        <f t="shared" si="1"/>
        <v>25</v>
      </c>
      <c r="L25" s="32"/>
      <c r="M25" s="32"/>
      <c r="N25" s="32"/>
    </row>
    <row r="26" spans="1:14" s="20" customFormat="1" x14ac:dyDescent="0.25">
      <c r="A26" s="53"/>
      <c r="B26" s="54"/>
      <c r="C26" s="54"/>
      <c r="D26" s="55">
        <v>3299</v>
      </c>
      <c r="E26" s="56">
        <v>5331</v>
      </c>
      <c r="F26" s="57" t="s">
        <v>22</v>
      </c>
      <c r="G26" s="58">
        <v>90</v>
      </c>
      <c r="H26" s="58">
        <v>-65</v>
      </c>
      <c r="I26" s="58">
        <f t="shared" si="0"/>
        <v>25</v>
      </c>
      <c r="J26" s="59">
        <v>0</v>
      </c>
      <c r="K26" s="59">
        <f t="shared" si="1"/>
        <v>25</v>
      </c>
      <c r="L26" s="32"/>
      <c r="M26" s="32"/>
      <c r="N26" s="32"/>
    </row>
    <row r="27" spans="1:14" s="20" customFormat="1" x14ac:dyDescent="0.25">
      <c r="A27" s="60" t="s">
        <v>14</v>
      </c>
      <c r="B27" s="61" t="s">
        <v>40</v>
      </c>
      <c r="C27" s="61" t="s">
        <v>41</v>
      </c>
      <c r="D27" s="62" t="s">
        <v>15</v>
      </c>
      <c r="E27" s="62" t="s">
        <v>15</v>
      </c>
      <c r="F27" s="63" t="s">
        <v>42</v>
      </c>
      <c r="G27" s="64">
        <f>+G28</f>
        <v>0</v>
      </c>
      <c r="H27" s="64">
        <f>+H28</f>
        <v>50</v>
      </c>
      <c r="I27" s="64">
        <f t="shared" si="0"/>
        <v>50</v>
      </c>
      <c r="J27" s="65">
        <v>0</v>
      </c>
      <c r="K27" s="65">
        <f t="shared" si="1"/>
        <v>50</v>
      </c>
      <c r="L27" s="32"/>
      <c r="M27" s="32"/>
      <c r="N27" s="32"/>
    </row>
    <row r="28" spans="1:14" s="20" customFormat="1" x14ac:dyDescent="0.25">
      <c r="A28" s="53"/>
      <c r="B28" s="54"/>
      <c r="C28" s="54"/>
      <c r="D28" s="55">
        <v>3299</v>
      </c>
      <c r="E28" s="56">
        <v>5321</v>
      </c>
      <c r="F28" s="57" t="s">
        <v>21</v>
      </c>
      <c r="G28" s="58">
        <v>0</v>
      </c>
      <c r="H28" s="58">
        <v>50</v>
      </c>
      <c r="I28" s="58">
        <f t="shared" si="0"/>
        <v>50</v>
      </c>
      <c r="J28" s="59">
        <v>0</v>
      </c>
      <c r="K28" s="59">
        <f t="shared" si="1"/>
        <v>50</v>
      </c>
      <c r="L28" s="32"/>
      <c r="M28" s="32"/>
      <c r="N28" s="32"/>
    </row>
    <row r="29" spans="1:14" s="20" customFormat="1" ht="21" x14ac:dyDescent="0.25">
      <c r="A29" s="60" t="s">
        <v>14</v>
      </c>
      <c r="B29" s="61" t="s">
        <v>43</v>
      </c>
      <c r="C29" s="61" t="s">
        <v>44</v>
      </c>
      <c r="D29" s="62" t="s">
        <v>15</v>
      </c>
      <c r="E29" s="62" t="s">
        <v>15</v>
      </c>
      <c r="F29" s="63" t="s">
        <v>45</v>
      </c>
      <c r="G29" s="64">
        <f>+G30</f>
        <v>0</v>
      </c>
      <c r="H29" s="64">
        <f>+H30</f>
        <v>15</v>
      </c>
      <c r="I29" s="64">
        <f t="shared" si="0"/>
        <v>15</v>
      </c>
      <c r="J29" s="65">
        <v>0</v>
      </c>
      <c r="K29" s="65">
        <f t="shared" si="1"/>
        <v>15</v>
      </c>
      <c r="L29" s="32"/>
      <c r="M29" s="32"/>
      <c r="N29" s="32"/>
    </row>
    <row r="30" spans="1:14" s="20" customFormat="1" x14ac:dyDescent="0.25">
      <c r="A30" s="53"/>
      <c r="B30" s="54"/>
      <c r="C30" s="54"/>
      <c r="D30" s="55">
        <v>3122</v>
      </c>
      <c r="E30" s="56">
        <v>5331</v>
      </c>
      <c r="F30" s="57" t="s">
        <v>22</v>
      </c>
      <c r="G30" s="58">
        <v>0</v>
      </c>
      <c r="H30" s="58">
        <v>15</v>
      </c>
      <c r="I30" s="58">
        <f t="shared" si="0"/>
        <v>15</v>
      </c>
      <c r="J30" s="59">
        <v>0</v>
      </c>
      <c r="K30" s="59">
        <f t="shared" si="1"/>
        <v>15</v>
      </c>
      <c r="L30" s="32"/>
      <c r="M30" s="32"/>
      <c r="N30" s="32"/>
    </row>
    <row r="31" spans="1:14" s="20" customFormat="1" x14ac:dyDescent="0.25">
      <c r="A31" s="60" t="s">
        <v>14</v>
      </c>
      <c r="B31" s="61" t="s">
        <v>46</v>
      </c>
      <c r="C31" s="61" t="s">
        <v>19</v>
      </c>
      <c r="D31" s="62" t="s">
        <v>15</v>
      </c>
      <c r="E31" s="62" t="s">
        <v>15</v>
      </c>
      <c r="F31" s="63" t="s">
        <v>47</v>
      </c>
      <c r="G31" s="64">
        <f>+G32</f>
        <v>2000</v>
      </c>
      <c r="H31" s="64">
        <f>+H32</f>
        <v>-2000</v>
      </c>
      <c r="I31" s="64">
        <f t="shared" si="0"/>
        <v>0</v>
      </c>
      <c r="J31" s="65">
        <v>0</v>
      </c>
      <c r="K31" s="65">
        <f t="shared" si="1"/>
        <v>0</v>
      </c>
      <c r="L31" s="32"/>
      <c r="M31" s="32"/>
      <c r="N31" s="32"/>
    </row>
    <row r="32" spans="1:14" s="20" customFormat="1" x14ac:dyDescent="0.25">
      <c r="A32" s="53"/>
      <c r="B32" s="54"/>
      <c r="C32" s="54"/>
      <c r="D32" s="55">
        <v>3299</v>
      </c>
      <c r="E32" s="55">
        <v>5331</v>
      </c>
      <c r="F32" s="57" t="s">
        <v>22</v>
      </c>
      <c r="G32" s="58">
        <v>2000</v>
      </c>
      <c r="H32" s="58">
        <v>-2000</v>
      </c>
      <c r="I32" s="58">
        <f t="shared" si="0"/>
        <v>0</v>
      </c>
      <c r="J32" s="59">
        <v>0</v>
      </c>
      <c r="K32" s="59">
        <f t="shared" si="1"/>
        <v>0</v>
      </c>
      <c r="L32" s="32"/>
      <c r="M32" s="32"/>
      <c r="N32" s="32"/>
    </row>
    <row r="33" spans="1:14" s="20" customFormat="1" ht="21" x14ac:dyDescent="0.25">
      <c r="A33" s="60" t="s">
        <v>14</v>
      </c>
      <c r="B33" s="61" t="s">
        <v>48</v>
      </c>
      <c r="C33" s="61" t="s">
        <v>49</v>
      </c>
      <c r="D33" s="62" t="s">
        <v>15</v>
      </c>
      <c r="E33" s="62" t="s">
        <v>15</v>
      </c>
      <c r="F33" s="63" t="s">
        <v>50</v>
      </c>
      <c r="G33" s="64">
        <v>0</v>
      </c>
      <c r="H33" s="64">
        <f>+H34</f>
        <v>430</v>
      </c>
      <c r="I33" s="64">
        <f t="shared" si="0"/>
        <v>430</v>
      </c>
      <c r="J33" s="65">
        <v>0</v>
      </c>
      <c r="K33" s="65">
        <f t="shared" si="1"/>
        <v>430</v>
      </c>
      <c r="L33" s="32"/>
      <c r="M33" s="32"/>
      <c r="N33" s="32"/>
    </row>
    <row r="34" spans="1:14" s="20" customFormat="1" x14ac:dyDescent="0.25">
      <c r="A34" s="53"/>
      <c r="B34" s="54"/>
      <c r="C34" s="54"/>
      <c r="D34" s="55">
        <v>3123</v>
      </c>
      <c r="E34" s="55">
        <v>5331</v>
      </c>
      <c r="F34" s="57" t="s">
        <v>22</v>
      </c>
      <c r="G34" s="58">
        <v>0</v>
      </c>
      <c r="H34" s="58">
        <v>430</v>
      </c>
      <c r="I34" s="58">
        <f t="shared" si="0"/>
        <v>430</v>
      </c>
      <c r="J34" s="59">
        <v>0</v>
      </c>
      <c r="K34" s="59">
        <f t="shared" si="1"/>
        <v>430</v>
      </c>
      <c r="L34" s="32"/>
      <c r="M34" s="32"/>
      <c r="N34" s="32"/>
    </row>
    <row r="35" spans="1:14" s="20" customFormat="1" ht="21" x14ac:dyDescent="0.25">
      <c r="A35" s="60" t="s">
        <v>14</v>
      </c>
      <c r="B35" s="61" t="s">
        <v>51</v>
      </c>
      <c r="C35" s="61" t="s">
        <v>52</v>
      </c>
      <c r="D35" s="62" t="s">
        <v>15</v>
      </c>
      <c r="E35" s="62" t="s">
        <v>15</v>
      </c>
      <c r="F35" s="63" t="s">
        <v>53</v>
      </c>
      <c r="G35" s="64">
        <v>0</v>
      </c>
      <c r="H35" s="64">
        <f t="shared" ref="H35" si="4">+H36</f>
        <v>480</v>
      </c>
      <c r="I35" s="64">
        <f t="shared" si="0"/>
        <v>480</v>
      </c>
      <c r="J35" s="65">
        <v>0</v>
      </c>
      <c r="K35" s="65">
        <f t="shared" si="1"/>
        <v>480</v>
      </c>
      <c r="L35" s="32"/>
      <c r="M35" s="32"/>
      <c r="N35" s="32"/>
    </row>
    <row r="36" spans="1:14" s="20" customFormat="1" x14ac:dyDescent="0.25">
      <c r="A36" s="53"/>
      <c r="B36" s="54"/>
      <c r="C36" s="54"/>
      <c r="D36" s="55">
        <v>3123</v>
      </c>
      <c r="E36" s="55">
        <v>5331</v>
      </c>
      <c r="F36" s="57" t="s">
        <v>22</v>
      </c>
      <c r="G36" s="58">
        <v>0</v>
      </c>
      <c r="H36" s="58">
        <v>480</v>
      </c>
      <c r="I36" s="58">
        <f t="shared" si="0"/>
        <v>480</v>
      </c>
      <c r="J36" s="59">
        <v>0</v>
      </c>
      <c r="K36" s="59">
        <f t="shared" si="1"/>
        <v>480</v>
      </c>
      <c r="L36" s="32"/>
      <c r="M36" s="32"/>
      <c r="N36" s="32"/>
    </row>
    <row r="37" spans="1:14" s="20" customFormat="1" ht="21" x14ac:dyDescent="0.25">
      <c r="A37" s="60" t="s">
        <v>14</v>
      </c>
      <c r="B37" s="61" t="s">
        <v>54</v>
      </c>
      <c r="C37" s="61" t="s">
        <v>55</v>
      </c>
      <c r="D37" s="62" t="s">
        <v>15</v>
      </c>
      <c r="E37" s="62" t="s">
        <v>15</v>
      </c>
      <c r="F37" s="63" t="s">
        <v>56</v>
      </c>
      <c r="G37" s="64">
        <v>0</v>
      </c>
      <c r="H37" s="64">
        <f t="shared" ref="H37" si="5">+H38</f>
        <v>70</v>
      </c>
      <c r="I37" s="64">
        <f t="shared" si="0"/>
        <v>70</v>
      </c>
      <c r="J37" s="65">
        <v>0</v>
      </c>
      <c r="K37" s="65">
        <f t="shared" si="1"/>
        <v>70</v>
      </c>
      <c r="L37" s="32"/>
      <c r="M37" s="32"/>
      <c r="N37" s="32"/>
    </row>
    <row r="38" spans="1:14" s="20" customFormat="1" x14ac:dyDescent="0.25">
      <c r="A38" s="53"/>
      <c r="B38" s="54"/>
      <c r="C38" s="54"/>
      <c r="D38" s="55">
        <v>3123</v>
      </c>
      <c r="E38" s="55">
        <v>5331</v>
      </c>
      <c r="F38" s="57" t="s">
        <v>22</v>
      </c>
      <c r="G38" s="58">
        <v>0</v>
      </c>
      <c r="H38" s="58">
        <v>70</v>
      </c>
      <c r="I38" s="58">
        <f t="shared" si="0"/>
        <v>70</v>
      </c>
      <c r="J38" s="59">
        <v>0</v>
      </c>
      <c r="K38" s="59">
        <f t="shared" si="1"/>
        <v>70</v>
      </c>
      <c r="L38" s="32"/>
      <c r="M38" s="32"/>
      <c r="N38" s="32"/>
    </row>
    <row r="39" spans="1:14" s="20" customFormat="1" ht="21" x14ac:dyDescent="0.25">
      <c r="A39" s="60" t="s">
        <v>14</v>
      </c>
      <c r="B39" s="61" t="s">
        <v>57</v>
      </c>
      <c r="C39" s="61" t="s">
        <v>58</v>
      </c>
      <c r="D39" s="62" t="s">
        <v>15</v>
      </c>
      <c r="E39" s="62" t="s">
        <v>15</v>
      </c>
      <c r="F39" s="63" t="s">
        <v>59</v>
      </c>
      <c r="G39" s="64">
        <v>0</v>
      </c>
      <c r="H39" s="64">
        <f t="shared" ref="H39" si="6">+H40</f>
        <v>120</v>
      </c>
      <c r="I39" s="64">
        <f t="shared" si="0"/>
        <v>120</v>
      </c>
      <c r="J39" s="65">
        <v>0</v>
      </c>
      <c r="K39" s="65">
        <f t="shared" si="1"/>
        <v>120</v>
      </c>
      <c r="L39" s="32"/>
      <c r="M39" s="32"/>
      <c r="N39" s="32"/>
    </row>
    <row r="40" spans="1:14" s="20" customFormat="1" x14ac:dyDescent="0.25">
      <c r="A40" s="53"/>
      <c r="B40" s="54"/>
      <c r="C40" s="54"/>
      <c r="D40" s="55">
        <v>3122</v>
      </c>
      <c r="E40" s="55">
        <v>5331</v>
      </c>
      <c r="F40" s="57" t="s">
        <v>22</v>
      </c>
      <c r="G40" s="58">
        <v>0</v>
      </c>
      <c r="H40" s="58">
        <v>120</v>
      </c>
      <c r="I40" s="58">
        <f t="shared" si="0"/>
        <v>120</v>
      </c>
      <c r="J40" s="59">
        <v>0</v>
      </c>
      <c r="K40" s="59">
        <f t="shared" si="1"/>
        <v>120</v>
      </c>
      <c r="L40" s="32"/>
      <c r="M40" s="32"/>
      <c r="N40" s="32"/>
    </row>
    <row r="41" spans="1:14" s="20" customFormat="1" ht="21" x14ac:dyDescent="0.25">
      <c r="A41" s="60" t="s">
        <v>14</v>
      </c>
      <c r="B41" s="61" t="s">
        <v>60</v>
      </c>
      <c r="C41" s="61" t="s">
        <v>61</v>
      </c>
      <c r="D41" s="62" t="s">
        <v>15</v>
      </c>
      <c r="E41" s="62" t="s">
        <v>15</v>
      </c>
      <c r="F41" s="63" t="s">
        <v>62</v>
      </c>
      <c r="G41" s="64">
        <v>0</v>
      </c>
      <c r="H41" s="64">
        <f t="shared" ref="H41" si="7">+H42</f>
        <v>330</v>
      </c>
      <c r="I41" s="64">
        <f t="shared" si="0"/>
        <v>330</v>
      </c>
      <c r="J41" s="65">
        <v>0</v>
      </c>
      <c r="K41" s="65">
        <f t="shared" si="1"/>
        <v>330</v>
      </c>
      <c r="L41" s="32"/>
      <c r="M41" s="32"/>
      <c r="N41" s="32"/>
    </row>
    <row r="42" spans="1:14" s="20" customFormat="1" x14ac:dyDescent="0.25">
      <c r="A42" s="53"/>
      <c r="B42" s="54"/>
      <c r="C42" s="54"/>
      <c r="D42" s="55">
        <v>3123</v>
      </c>
      <c r="E42" s="55">
        <v>5331</v>
      </c>
      <c r="F42" s="57" t="s">
        <v>22</v>
      </c>
      <c r="G42" s="58">
        <v>0</v>
      </c>
      <c r="H42" s="58">
        <v>330</v>
      </c>
      <c r="I42" s="58">
        <f t="shared" si="0"/>
        <v>330</v>
      </c>
      <c r="J42" s="59">
        <v>0</v>
      </c>
      <c r="K42" s="59">
        <f t="shared" si="1"/>
        <v>330</v>
      </c>
      <c r="L42" s="32"/>
      <c r="M42" s="32"/>
      <c r="N42" s="32"/>
    </row>
    <row r="43" spans="1:14" s="20" customFormat="1" ht="21" x14ac:dyDescent="0.25">
      <c r="A43" s="60" t="s">
        <v>14</v>
      </c>
      <c r="B43" s="61" t="s">
        <v>63</v>
      </c>
      <c r="C43" s="61" t="s">
        <v>44</v>
      </c>
      <c r="D43" s="62" t="s">
        <v>15</v>
      </c>
      <c r="E43" s="62" t="s">
        <v>15</v>
      </c>
      <c r="F43" s="63" t="s">
        <v>64</v>
      </c>
      <c r="G43" s="64">
        <v>0</v>
      </c>
      <c r="H43" s="64">
        <f t="shared" ref="H43" si="8">+H44</f>
        <v>230</v>
      </c>
      <c r="I43" s="64">
        <f t="shared" si="0"/>
        <v>230</v>
      </c>
      <c r="J43" s="65">
        <v>0</v>
      </c>
      <c r="K43" s="65">
        <f t="shared" si="1"/>
        <v>230</v>
      </c>
      <c r="L43" s="32"/>
      <c r="M43" s="32"/>
      <c r="N43" s="32"/>
    </row>
    <row r="44" spans="1:14" s="20" customFormat="1" x14ac:dyDescent="0.25">
      <c r="A44" s="53"/>
      <c r="B44" s="54"/>
      <c r="C44" s="54"/>
      <c r="D44" s="55">
        <v>3122</v>
      </c>
      <c r="E44" s="55">
        <v>5331</v>
      </c>
      <c r="F44" s="57" t="s">
        <v>22</v>
      </c>
      <c r="G44" s="58">
        <v>0</v>
      </c>
      <c r="H44" s="58">
        <v>230</v>
      </c>
      <c r="I44" s="58">
        <f t="shared" si="0"/>
        <v>230</v>
      </c>
      <c r="J44" s="59">
        <v>0</v>
      </c>
      <c r="K44" s="59">
        <f t="shared" si="1"/>
        <v>230</v>
      </c>
      <c r="L44" s="32"/>
      <c r="M44" s="32"/>
      <c r="N44" s="32"/>
    </row>
    <row r="45" spans="1:14" s="20" customFormat="1" ht="21" x14ac:dyDescent="0.25">
      <c r="A45" s="60" t="s">
        <v>14</v>
      </c>
      <c r="B45" s="61" t="s">
        <v>65</v>
      </c>
      <c r="C45" s="61" t="s">
        <v>66</v>
      </c>
      <c r="D45" s="62" t="s">
        <v>15</v>
      </c>
      <c r="E45" s="62" t="s">
        <v>15</v>
      </c>
      <c r="F45" s="63" t="s">
        <v>67</v>
      </c>
      <c r="G45" s="64">
        <v>0</v>
      </c>
      <c r="H45" s="64">
        <f t="shared" ref="H45" si="9">+H46</f>
        <v>160</v>
      </c>
      <c r="I45" s="64">
        <f t="shared" si="0"/>
        <v>160</v>
      </c>
      <c r="J45" s="65">
        <v>0</v>
      </c>
      <c r="K45" s="65">
        <f t="shared" si="1"/>
        <v>160</v>
      </c>
      <c r="L45" s="32"/>
      <c r="M45" s="32"/>
      <c r="N45" s="32"/>
    </row>
    <row r="46" spans="1:14" s="20" customFormat="1" x14ac:dyDescent="0.25">
      <c r="A46" s="53"/>
      <c r="B46" s="54"/>
      <c r="C46" s="54"/>
      <c r="D46" s="55">
        <v>3122</v>
      </c>
      <c r="E46" s="55">
        <v>5331</v>
      </c>
      <c r="F46" s="57" t="s">
        <v>22</v>
      </c>
      <c r="G46" s="58">
        <v>0</v>
      </c>
      <c r="H46" s="58">
        <v>160</v>
      </c>
      <c r="I46" s="58">
        <f t="shared" si="0"/>
        <v>160</v>
      </c>
      <c r="J46" s="59">
        <v>0</v>
      </c>
      <c r="K46" s="59">
        <f t="shared" si="1"/>
        <v>160</v>
      </c>
      <c r="L46" s="32"/>
      <c r="M46" s="32"/>
      <c r="N46" s="32"/>
    </row>
    <row r="47" spans="1:14" s="20" customFormat="1" ht="21" x14ac:dyDescent="0.25">
      <c r="A47" s="60" t="s">
        <v>14</v>
      </c>
      <c r="B47" s="61" t="s">
        <v>68</v>
      </c>
      <c r="C47" s="61" t="s">
        <v>69</v>
      </c>
      <c r="D47" s="62" t="s">
        <v>15</v>
      </c>
      <c r="E47" s="62" t="s">
        <v>15</v>
      </c>
      <c r="F47" s="63" t="s">
        <v>70</v>
      </c>
      <c r="G47" s="64">
        <v>0</v>
      </c>
      <c r="H47" s="64">
        <f t="shared" ref="H47" si="10">+H48</f>
        <v>150</v>
      </c>
      <c r="I47" s="64">
        <f t="shared" si="0"/>
        <v>150</v>
      </c>
      <c r="J47" s="65">
        <v>0</v>
      </c>
      <c r="K47" s="65">
        <f t="shared" si="1"/>
        <v>150</v>
      </c>
      <c r="L47" s="32"/>
      <c r="M47" s="32"/>
      <c r="N47" s="32"/>
    </row>
    <row r="48" spans="1:14" s="20" customFormat="1" x14ac:dyDescent="0.25">
      <c r="A48" s="53"/>
      <c r="B48" s="54"/>
      <c r="C48" s="54"/>
      <c r="D48" s="55">
        <v>3123</v>
      </c>
      <c r="E48" s="55">
        <v>5331</v>
      </c>
      <c r="F48" s="57" t="s">
        <v>22</v>
      </c>
      <c r="G48" s="58">
        <v>0</v>
      </c>
      <c r="H48" s="58">
        <v>150</v>
      </c>
      <c r="I48" s="58">
        <f t="shared" si="0"/>
        <v>150</v>
      </c>
      <c r="J48" s="59">
        <v>0</v>
      </c>
      <c r="K48" s="59">
        <f t="shared" si="1"/>
        <v>150</v>
      </c>
      <c r="L48" s="32"/>
      <c r="M48" s="32"/>
      <c r="N48" s="32"/>
    </row>
    <row r="49" spans="1:14" s="20" customFormat="1" ht="21" x14ac:dyDescent="0.25">
      <c r="A49" s="60" t="s">
        <v>14</v>
      </c>
      <c r="B49" s="61" t="s">
        <v>71</v>
      </c>
      <c r="C49" s="61" t="s">
        <v>72</v>
      </c>
      <c r="D49" s="62" t="s">
        <v>15</v>
      </c>
      <c r="E49" s="62" t="s">
        <v>15</v>
      </c>
      <c r="F49" s="63" t="s">
        <v>73</v>
      </c>
      <c r="G49" s="64">
        <v>0</v>
      </c>
      <c r="H49" s="64">
        <f t="shared" ref="H49" si="11">+H50</f>
        <v>30</v>
      </c>
      <c r="I49" s="64">
        <f t="shared" si="0"/>
        <v>30</v>
      </c>
      <c r="J49" s="65">
        <v>0</v>
      </c>
      <c r="K49" s="65">
        <f t="shared" si="1"/>
        <v>30</v>
      </c>
      <c r="L49" s="32"/>
      <c r="M49" s="32"/>
      <c r="N49" s="32"/>
    </row>
    <row r="50" spans="1:14" s="20" customFormat="1" x14ac:dyDescent="0.25">
      <c r="A50" s="53"/>
      <c r="B50" s="54"/>
      <c r="C50" s="54"/>
      <c r="D50" s="55">
        <v>3123</v>
      </c>
      <c r="E50" s="55">
        <v>5331</v>
      </c>
      <c r="F50" s="57" t="s">
        <v>22</v>
      </c>
      <c r="G50" s="58">
        <v>0</v>
      </c>
      <c r="H50" s="58">
        <v>30</v>
      </c>
      <c r="I50" s="58">
        <f t="shared" si="0"/>
        <v>30</v>
      </c>
      <c r="J50" s="59">
        <v>0</v>
      </c>
      <c r="K50" s="59">
        <f t="shared" si="1"/>
        <v>30</v>
      </c>
      <c r="L50" s="32"/>
      <c r="M50" s="32"/>
      <c r="N50" s="32"/>
    </row>
    <row r="51" spans="1:14" s="20" customFormat="1" ht="21" x14ac:dyDescent="0.25">
      <c r="A51" s="60" t="s">
        <v>14</v>
      </c>
      <c r="B51" s="61" t="s">
        <v>74</v>
      </c>
      <c r="C51" s="61" t="s">
        <v>19</v>
      </c>
      <c r="D51" s="62" t="s">
        <v>15</v>
      </c>
      <c r="E51" s="62" t="s">
        <v>15</v>
      </c>
      <c r="F51" s="63" t="s">
        <v>75</v>
      </c>
      <c r="G51" s="64">
        <f>+G52</f>
        <v>500</v>
      </c>
      <c r="H51" s="64">
        <v>0</v>
      </c>
      <c r="I51" s="64">
        <f t="shared" si="0"/>
        <v>500</v>
      </c>
      <c r="J51" s="65">
        <v>0</v>
      </c>
      <c r="K51" s="65">
        <f t="shared" si="1"/>
        <v>500</v>
      </c>
      <c r="L51" s="32"/>
      <c r="M51" s="32"/>
      <c r="N51" s="32"/>
    </row>
    <row r="52" spans="1:14" s="20" customFormat="1" x14ac:dyDescent="0.25">
      <c r="A52" s="53"/>
      <c r="B52" s="54"/>
      <c r="C52" s="54"/>
      <c r="D52" s="55">
        <v>3299</v>
      </c>
      <c r="E52" s="55">
        <v>5331</v>
      </c>
      <c r="F52" s="57" t="s">
        <v>22</v>
      </c>
      <c r="G52" s="58">
        <v>500</v>
      </c>
      <c r="H52" s="58">
        <v>0</v>
      </c>
      <c r="I52" s="58">
        <f t="shared" si="0"/>
        <v>500</v>
      </c>
      <c r="J52" s="59">
        <v>0</v>
      </c>
      <c r="K52" s="59">
        <f t="shared" si="1"/>
        <v>500</v>
      </c>
      <c r="L52" s="32"/>
      <c r="M52" s="32"/>
      <c r="N52" s="32"/>
    </row>
    <row r="53" spans="1:14" s="20" customFormat="1" x14ac:dyDescent="0.25">
      <c r="A53" s="60" t="s">
        <v>14</v>
      </c>
      <c r="B53" s="61" t="s">
        <v>76</v>
      </c>
      <c r="C53" s="61" t="s">
        <v>19</v>
      </c>
      <c r="D53" s="62" t="s">
        <v>15</v>
      </c>
      <c r="E53" s="62" t="s">
        <v>15</v>
      </c>
      <c r="F53" s="63" t="s">
        <v>77</v>
      </c>
      <c r="G53" s="64">
        <f>+G54</f>
        <v>500</v>
      </c>
      <c r="H53" s="64">
        <v>0</v>
      </c>
      <c r="I53" s="64">
        <f t="shared" si="0"/>
        <v>500</v>
      </c>
      <c r="J53" s="65">
        <v>0</v>
      </c>
      <c r="K53" s="65">
        <f t="shared" si="1"/>
        <v>500</v>
      </c>
      <c r="L53" s="32"/>
      <c r="M53" s="32"/>
      <c r="N53" s="32"/>
    </row>
    <row r="54" spans="1:14" s="20" customFormat="1" ht="13" thickBot="1" x14ac:dyDescent="0.3">
      <c r="A54" s="75"/>
      <c r="B54" s="76"/>
      <c r="C54" s="76"/>
      <c r="D54" s="77">
        <v>3299</v>
      </c>
      <c r="E54" s="78">
        <v>5321</v>
      </c>
      <c r="F54" s="79" t="s">
        <v>21</v>
      </c>
      <c r="G54" s="80">
        <v>500</v>
      </c>
      <c r="H54" s="80">
        <v>0</v>
      </c>
      <c r="I54" s="80">
        <f t="shared" si="0"/>
        <v>500</v>
      </c>
      <c r="J54" s="81">
        <v>0</v>
      </c>
      <c r="K54" s="81">
        <f t="shared" si="1"/>
        <v>500</v>
      </c>
      <c r="L54" s="32"/>
      <c r="M54" s="32"/>
      <c r="N54" s="32"/>
    </row>
    <row r="55" spans="1:14" s="20" customFormat="1" ht="13.5" thickBot="1" x14ac:dyDescent="0.35">
      <c r="A55" s="40" t="s">
        <v>14</v>
      </c>
      <c r="B55" s="152" t="s">
        <v>15</v>
      </c>
      <c r="C55" s="153"/>
      <c r="D55" s="41" t="s">
        <v>15</v>
      </c>
      <c r="E55" s="41" t="s">
        <v>15</v>
      </c>
      <c r="F55" s="43" t="s">
        <v>78</v>
      </c>
      <c r="G55" s="44">
        <v>6040</v>
      </c>
      <c r="H55" s="44">
        <f>+H56+H75+H82+H93+H104+H107</f>
        <v>14536.8</v>
      </c>
      <c r="I55" s="44">
        <f t="shared" si="0"/>
        <v>20576.8</v>
      </c>
      <c r="J55" s="45">
        <f>+J56+J75+J82+J93+J104+J107</f>
        <v>0</v>
      </c>
      <c r="K55" s="45">
        <f t="shared" si="1"/>
        <v>20576.8</v>
      </c>
      <c r="L55" s="82"/>
      <c r="M55" s="32"/>
      <c r="N55" s="32"/>
    </row>
    <row r="56" spans="1:14" s="20" customFormat="1" ht="13" thickBot="1" x14ac:dyDescent="0.3">
      <c r="A56" s="83" t="s">
        <v>14</v>
      </c>
      <c r="B56" s="140" t="s">
        <v>15</v>
      </c>
      <c r="C56" s="140"/>
      <c r="D56" s="84" t="s">
        <v>15</v>
      </c>
      <c r="E56" s="84" t="s">
        <v>15</v>
      </c>
      <c r="F56" s="85" t="s">
        <v>79</v>
      </c>
      <c r="G56" s="86">
        <f>+G57</f>
        <v>2810</v>
      </c>
      <c r="H56" s="86">
        <f>+H57+H59</f>
        <v>2200</v>
      </c>
      <c r="I56" s="86">
        <f t="shared" si="0"/>
        <v>5010</v>
      </c>
      <c r="J56" s="87">
        <f>+J59+J61+J63+J65++J67+J69+J71+J73</f>
        <v>0</v>
      </c>
      <c r="K56" s="87">
        <f t="shared" si="1"/>
        <v>5010</v>
      </c>
      <c r="L56" s="32"/>
      <c r="M56" s="32"/>
      <c r="N56" s="32"/>
    </row>
    <row r="57" spans="1:14" s="20" customFormat="1" x14ac:dyDescent="0.25">
      <c r="A57" s="88" t="s">
        <v>34</v>
      </c>
      <c r="B57" s="89" t="s">
        <v>80</v>
      </c>
      <c r="C57" s="89" t="s">
        <v>19</v>
      </c>
      <c r="D57" s="90" t="s">
        <v>15</v>
      </c>
      <c r="E57" s="90" t="s">
        <v>15</v>
      </c>
      <c r="F57" s="91" t="s">
        <v>79</v>
      </c>
      <c r="G57" s="92">
        <f>+G58</f>
        <v>2810</v>
      </c>
      <c r="H57" s="92">
        <v>1700</v>
      </c>
      <c r="I57" s="92">
        <f t="shared" si="0"/>
        <v>4510</v>
      </c>
      <c r="J57" s="52">
        <v>0</v>
      </c>
      <c r="K57" s="52">
        <f t="shared" si="1"/>
        <v>4510</v>
      </c>
      <c r="L57" s="32"/>
      <c r="M57" s="32"/>
      <c r="N57" s="32"/>
    </row>
    <row r="58" spans="1:14" s="20" customFormat="1" x14ac:dyDescent="0.25">
      <c r="A58" s="53"/>
      <c r="B58" s="54"/>
      <c r="C58" s="54"/>
      <c r="D58" s="55">
        <v>3419</v>
      </c>
      <c r="E58" s="56">
        <v>5229</v>
      </c>
      <c r="F58" s="57" t="s">
        <v>81</v>
      </c>
      <c r="G58" s="58">
        <v>2810</v>
      </c>
      <c r="H58" s="58">
        <v>1700</v>
      </c>
      <c r="I58" s="58">
        <f t="shared" si="0"/>
        <v>4510</v>
      </c>
      <c r="J58" s="59">
        <v>0</v>
      </c>
      <c r="K58" s="59">
        <f t="shared" si="1"/>
        <v>4510</v>
      </c>
      <c r="L58" s="32"/>
      <c r="M58" s="32"/>
      <c r="N58" s="32"/>
    </row>
    <row r="59" spans="1:14" s="20" customFormat="1" x14ac:dyDescent="0.25">
      <c r="A59" s="67" t="s">
        <v>14</v>
      </c>
      <c r="B59" s="68" t="s">
        <v>82</v>
      </c>
      <c r="C59" s="68" t="s">
        <v>19</v>
      </c>
      <c r="D59" s="69" t="s">
        <v>15</v>
      </c>
      <c r="E59" s="69" t="s">
        <v>15</v>
      </c>
      <c r="F59" s="93" t="s">
        <v>83</v>
      </c>
      <c r="G59" s="64">
        <v>0</v>
      </c>
      <c r="H59" s="64">
        <f>+H60</f>
        <v>500</v>
      </c>
      <c r="I59" s="64">
        <f t="shared" si="0"/>
        <v>500</v>
      </c>
      <c r="J59" s="65">
        <f>+J60</f>
        <v>-500</v>
      </c>
      <c r="K59" s="65">
        <f t="shared" si="1"/>
        <v>0</v>
      </c>
      <c r="L59" s="32" t="s">
        <v>84</v>
      </c>
      <c r="M59" s="32"/>
      <c r="N59" s="32"/>
    </row>
    <row r="60" spans="1:14" s="20" customFormat="1" x14ac:dyDescent="0.25">
      <c r="A60" s="94"/>
      <c r="B60" s="95"/>
      <c r="C60" s="95"/>
      <c r="D60" s="96">
        <v>3419</v>
      </c>
      <c r="E60" s="73">
        <v>5229</v>
      </c>
      <c r="F60" s="74" t="s">
        <v>81</v>
      </c>
      <c r="G60" s="58">
        <v>0</v>
      </c>
      <c r="H60" s="58">
        <v>500</v>
      </c>
      <c r="I60" s="58">
        <f t="shared" si="0"/>
        <v>500</v>
      </c>
      <c r="J60" s="59">
        <v>-500</v>
      </c>
      <c r="K60" s="59">
        <f t="shared" si="1"/>
        <v>0</v>
      </c>
      <c r="L60" s="32"/>
      <c r="M60" s="32"/>
      <c r="N60" s="32"/>
    </row>
    <row r="61" spans="1:14" s="20" customFormat="1" ht="21" x14ac:dyDescent="0.25">
      <c r="A61" s="67" t="s">
        <v>14</v>
      </c>
      <c r="B61" s="68" t="s">
        <v>85</v>
      </c>
      <c r="C61" s="68" t="s">
        <v>19</v>
      </c>
      <c r="D61" s="69" t="s">
        <v>15</v>
      </c>
      <c r="E61" s="69" t="s">
        <v>15</v>
      </c>
      <c r="F61" s="70" t="s">
        <v>86</v>
      </c>
      <c r="G61" s="64">
        <v>0</v>
      </c>
      <c r="H61" s="64"/>
      <c r="I61" s="64">
        <v>0</v>
      </c>
      <c r="J61" s="65">
        <f>+J62</f>
        <v>57.4</v>
      </c>
      <c r="K61" s="65">
        <f t="shared" si="1"/>
        <v>57.4</v>
      </c>
      <c r="L61" s="32" t="s">
        <v>84</v>
      </c>
      <c r="M61" s="32"/>
      <c r="N61" s="32"/>
    </row>
    <row r="62" spans="1:14" s="20" customFormat="1" x14ac:dyDescent="0.25">
      <c r="A62" s="94"/>
      <c r="B62" s="95"/>
      <c r="C62" s="95"/>
      <c r="D62" s="96">
        <v>3419</v>
      </c>
      <c r="E62" s="73">
        <v>5222</v>
      </c>
      <c r="F62" s="97" t="s">
        <v>87</v>
      </c>
      <c r="G62" s="58">
        <v>0</v>
      </c>
      <c r="H62" s="58"/>
      <c r="I62" s="58">
        <v>0</v>
      </c>
      <c r="J62" s="59">
        <v>57.4</v>
      </c>
      <c r="K62" s="59">
        <f t="shared" si="1"/>
        <v>57.4</v>
      </c>
      <c r="L62" s="32"/>
      <c r="M62" s="32"/>
      <c r="N62" s="32"/>
    </row>
    <row r="63" spans="1:14" s="20" customFormat="1" ht="21" x14ac:dyDescent="0.25">
      <c r="A63" s="67" t="s">
        <v>14</v>
      </c>
      <c r="B63" s="68" t="s">
        <v>88</v>
      </c>
      <c r="C63" s="68" t="s">
        <v>19</v>
      </c>
      <c r="D63" s="69" t="s">
        <v>15</v>
      </c>
      <c r="E63" s="69" t="s">
        <v>15</v>
      </c>
      <c r="F63" s="70" t="s">
        <v>89</v>
      </c>
      <c r="G63" s="64">
        <v>0</v>
      </c>
      <c r="H63" s="64"/>
      <c r="I63" s="64">
        <v>0</v>
      </c>
      <c r="J63" s="65">
        <f t="shared" ref="J63" si="12">+J64</f>
        <v>141.6</v>
      </c>
      <c r="K63" s="65">
        <f t="shared" si="1"/>
        <v>141.6</v>
      </c>
      <c r="L63" s="32" t="s">
        <v>84</v>
      </c>
      <c r="M63" s="32"/>
      <c r="N63" s="32"/>
    </row>
    <row r="64" spans="1:14" s="20" customFormat="1" x14ac:dyDescent="0.25">
      <c r="A64" s="94"/>
      <c r="B64" s="95"/>
      <c r="C64" s="95"/>
      <c r="D64" s="96">
        <v>3419</v>
      </c>
      <c r="E64" s="73">
        <v>5222</v>
      </c>
      <c r="F64" s="97" t="s">
        <v>87</v>
      </c>
      <c r="G64" s="58">
        <v>0</v>
      </c>
      <c r="H64" s="58"/>
      <c r="I64" s="58">
        <v>0</v>
      </c>
      <c r="J64" s="59">
        <v>141.6</v>
      </c>
      <c r="K64" s="59">
        <f t="shared" si="1"/>
        <v>141.6</v>
      </c>
      <c r="L64" s="32"/>
      <c r="M64" s="32"/>
      <c r="N64" s="32"/>
    </row>
    <row r="65" spans="1:14" s="20" customFormat="1" ht="21" x14ac:dyDescent="0.25">
      <c r="A65" s="67" t="s">
        <v>14</v>
      </c>
      <c r="B65" s="68" t="s">
        <v>90</v>
      </c>
      <c r="C65" s="68" t="s">
        <v>19</v>
      </c>
      <c r="D65" s="69" t="s">
        <v>15</v>
      </c>
      <c r="E65" s="69" t="s">
        <v>15</v>
      </c>
      <c r="F65" s="70" t="s">
        <v>91</v>
      </c>
      <c r="G65" s="64">
        <v>0</v>
      </c>
      <c r="H65" s="64"/>
      <c r="I65" s="64">
        <v>0</v>
      </c>
      <c r="J65" s="65">
        <f t="shared" ref="J65" si="13">+J66</f>
        <v>67.900000000000006</v>
      </c>
      <c r="K65" s="65">
        <f t="shared" si="1"/>
        <v>67.900000000000006</v>
      </c>
      <c r="L65" s="32" t="s">
        <v>84</v>
      </c>
      <c r="M65" s="32"/>
      <c r="N65" s="32"/>
    </row>
    <row r="66" spans="1:14" s="20" customFormat="1" x14ac:dyDescent="0.25">
      <c r="A66" s="94"/>
      <c r="B66" s="95"/>
      <c r="C66" s="95"/>
      <c r="D66" s="96">
        <v>3419</v>
      </c>
      <c r="E66" s="73">
        <v>5222</v>
      </c>
      <c r="F66" s="97" t="s">
        <v>87</v>
      </c>
      <c r="G66" s="58">
        <v>0</v>
      </c>
      <c r="H66" s="58"/>
      <c r="I66" s="58">
        <v>0</v>
      </c>
      <c r="J66" s="59">
        <v>67.900000000000006</v>
      </c>
      <c r="K66" s="59">
        <f t="shared" si="1"/>
        <v>67.900000000000006</v>
      </c>
      <c r="L66" s="32"/>
      <c r="M66" s="32"/>
      <c r="N66" s="32"/>
    </row>
    <row r="67" spans="1:14" s="20" customFormat="1" ht="21" x14ac:dyDescent="0.25">
      <c r="A67" s="67" t="s">
        <v>14</v>
      </c>
      <c r="B67" s="68" t="s">
        <v>92</v>
      </c>
      <c r="C67" s="68" t="s">
        <v>19</v>
      </c>
      <c r="D67" s="69" t="s">
        <v>15</v>
      </c>
      <c r="E67" s="69" t="s">
        <v>15</v>
      </c>
      <c r="F67" s="70" t="s">
        <v>93</v>
      </c>
      <c r="G67" s="64">
        <v>0</v>
      </c>
      <c r="H67" s="64"/>
      <c r="I67" s="64">
        <v>0</v>
      </c>
      <c r="J67" s="65">
        <f t="shared" ref="J67" si="14">+J68</f>
        <v>36.299999999999997</v>
      </c>
      <c r="K67" s="65">
        <f t="shared" si="1"/>
        <v>36.299999999999997</v>
      </c>
      <c r="L67" s="32" t="s">
        <v>84</v>
      </c>
      <c r="M67" s="32"/>
      <c r="N67" s="32"/>
    </row>
    <row r="68" spans="1:14" s="20" customFormat="1" x14ac:dyDescent="0.25">
      <c r="A68" s="94"/>
      <c r="B68" s="95"/>
      <c r="C68" s="95"/>
      <c r="D68" s="96">
        <v>3419</v>
      </c>
      <c r="E68" s="73">
        <v>5222</v>
      </c>
      <c r="F68" s="97" t="s">
        <v>87</v>
      </c>
      <c r="G68" s="58">
        <v>0</v>
      </c>
      <c r="H68" s="58"/>
      <c r="I68" s="58">
        <v>0</v>
      </c>
      <c r="J68" s="59">
        <v>36.299999999999997</v>
      </c>
      <c r="K68" s="59">
        <f t="shared" si="1"/>
        <v>36.299999999999997</v>
      </c>
      <c r="L68" s="32"/>
      <c r="M68" s="32"/>
      <c r="N68" s="32"/>
    </row>
    <row r="69" spans="1:14" s="20" customFormat="1" ht="21" x14ac:dyDescent="0.25">
      <c r="A69" s="67" t="s">
        <v>14</v>
      </c>
      <c r="B69" s="68" t="s">
        <v>94</v>
      </c>
      <c r="C69" s="68" t="s">
        <v>19</v>
      </c>
      <c r="D69" s="69" t="s">
        <v>15</v>
      </c>
      <c r="E69" s="69" t="s">
        <v>15</v>
      </c>
      <c r="F69" s="70" t="s">
        <v>95</v>
      </c>
      <c r="G69" s="64">
        <v>0</v>
      </c>
      <c r="H69" s="64"/>
      <c r="I69" s="64">
        <v>0</v>
      </c>
      <c r="J69" s="65">
        <f t="shared" ref="J69" si="15">+J70</f>
        <v>46.8</v>
      </c>
      <c r="K69" s="65">
        <f t="shared" si="1"/>
        <v>46.8</v>
      </c>
      <c r="L69" s="32" t="s">
        <v>84</v>
      </c>
      <c r="M69" s="32"/>
      <c r="N69" s="32"/>
    </row>
    <row r="70" spans="1:14" s="20" customFormat="1" x14ac:dyDescent="0.25">
      <c r="A70" s="94"/>
      <c r="B70" s="95"/>
      <c r="C70" s="95"/>
      <c r="D70" s="96">
        <v>3419</v>
      </c>
      <c r="E70" s="73">
        <v>5222</v>
      </c>
      <c r="F70" s="97" t="s">
        <v>87</v>
      </c>
      <c r="G70" s="58">
        <v>0</v>
      </c>
      <c r="H70" s="58"/>
      <c r="I70" s="58">
        <v>0</v>
      </c>
      <c r="J70" s="59">
        <v>46.8</v>
      </c>
      <c r="K70" s="59">
        <f t="shared" si="1"/>
        <v>46.8</v>
      </c>
      <c r="L70" s="32"/>
      <c r="M70" s="32"/>
      <c r="N70" s="32"/>
    </row>
    <row r="71" spans="1:14" s="20" customFormat="1" ht="21" x14ac:dyDescent="0.25">
      <c r="A71" s="67" t="s">
        <v>14</v>
      </c>
      <c r="B71" s="68" t="s">
        <v>96</v>
      </c>
      <c r="C71" s="68" t="s">
        <v>19</v>
      </c>
      <c r="D71" s="69" t="s">
        <v>15</v>
      </c>
      <c r="E71" s="69" t="s">
        <v>15</v>
      </c>
      <c r="F71" s="70" t="s">
        <v>97</v>
      </c>
      <c r="G71" s="64">
        <v>0</v>
      </c>
      <c r="H71" s="64"/>
      <c r="I71" s="64">
        <v>0</v>
      </c>
      <c r="J71" s="65">
        <f t="shared" ref="J71" si="16">+J72</f>
        <v>110</v>
      </c>
      <c r="K71" s="65">
        <f t="shared" si="1"/>
        <v>110</v>
      </c>
      <c r="L71" s="32" t="s">
        <v>84</v>
      </c>
      <c r="M71" s="32"/>
      <c r="N71" s="32"/>
    </row>
    <row r="72" spans="1:14" s="20" customFormat="1" x14ac:dyDescent="0.25">
      <c r="A72" s="94"/>
      <c r="B72" s="95"/>
      <c r="C72" s="95"/>
      <c r="D72" s="96">
        <v>3419</v>
      </c>
      <c r="E72" s="73">
        <v>5222</v>
      </c>
      <c r="F72" s="97" t="s">
        <v>87</v>
      </c>
      <c r="G72" s="58">
        <v>0</v>
      </c>
      <c r="H72" s="58"/>
      <c r="I72" s="58">
        <v>0</v>
      </c>
      <c r="J72" s="59">
        <v>110</v>
      </c>
      <c r="K72" s="59">
        <f t="shared" si="1"/>
        <v>110</v>
      </c>
      <c r="L72" s="32"/>
      <c r="M72" s="32"/>
      <c r="N72" s="32"/>
    </row>
    <row r="73" spans="1:14" s="20" customFormat="1" x14ac:dyDescent="0.25">
      <c r="A73" s="67" t="s">
        <v>14</v>
      </c>
      <c r="B73" s="68" t="s">
        <v>98</v>
      </c>
      <c r="C73" s="68" t="s">
        <v>19</v>
      </c>
      <c r="D73" s="69" t="s">
        <v>15</v>
      </c>
      <c r="E73" s="69" t="s">
        <v>15</v>
      </c>
      <c r="F73" s="70" t="s">
        <v>99</v>
      </c>
      <c r="G73" s="64">
        <v>0</v>
      </c>
      <c r="H73" s="64"/>
      <c r="I73" s="64">
        <v>0</v>
      </c>
      <c r="J73" s="65">
        <f t="shared" ref="J73" si="17">+J74</f>
        <v>40</v>
      </c>
      <c r="K73" s="65">
        <f t="shared" si="1"/>
        <v>40</v>
      </c>
      <c r="L73" s="32" t="s">
        <v>84</v>
      </c>
      <c r="M73" s="32"/>
      <c r="N73" s="32"/>
    </row>
    <row r="74" spans="1:14" s="20" customFormat="1" ht="13" thickBot="1" x14ac:dyDescent="0.3">
      <c r="A74" s="98"/>
      <c r="B74" s="99"/>
      <c r="C74" s="99"/>
      <c r="D74" s="100">
        <v>3419</v>
      </c>
      <c r="E74" s="101">
        <v>5222</v>
      </c>
      <c r="F74" s="102" t="s">
        <v>87</v>
      </c>
      <c r="G74" s="103">
        <v>0</v>
      </c>
      <c r="H74" s="103"/>
      <c r="I74" s="103">
        <v>0</v>
      </c>
      <c r="J74" s="81">
        <v>40</v>
      </c>
      <c r="K74" s="81">
        <f t="shared" si="1"/>
        <v>40</v>
      </c>
      <c r="L74" s="32"/>
      <c r="M74" s="32"/>
      <c r="N74" s="32"/>
    </row>
    <row r="75" spans="1:14" s="20" customFormat="1" ht="13.5" thickBot="1" x14ac:dyDescent="0.35">
      <c r="A75" s="83" t="s">
        <v>34</v>
      </c>
      <c r="B75" s="140" t="s">
        <v>15</v>
      </c>
      <c r="C75" s="141"/>
      <c r="D75" s="84" t="s">
        <v>15</v>
      </c>
      <c r="E75" s="84" t="s">
        <v>15</v>
      </c>
      <c r="F75" s="85" t="s">
        <v>100</v>
      </c>
      <c r="G75" s="86">
        <f>+G76</f>
        <v>200</v>
      </c>
      <c r="H75" s="86">
        <f>+H76+H78+H80</f>
        <v>200</v>
      </c>
      <c r="I75" s="86">
        <f t="shared" si="0"/>
        <v>400</v>
      </c>
      <c r="J75" s="87">
        <f>+J76+J78+J80</f>
        <v>0</v>
      </c>
      <c r="K75" s="87">
        <f t="shared" si="1"/>
        <v>400</v>
      </c>
      <c r="L75" s="32"/>
      <c r="M75" s="32"/>
      <c r="N75" s="32"/>
    </row>
    <row r="76" spans="1:14" s="20" customFormat="1" x14ac:dyDescent="0.25">
      <c r="A76" s="104" t="s">
        <v>14</v>
      </c>
      <c r="B76" s="105" t="s">
        <v>101</v>
      </c>
      <c r="C76" s="105" t="s">
        <v>19</v>
      </c>
      <c r="D76" s="106" t="s">
        <v>15</v>
      </c>
      <c r="E76" s="106" t="s">
        <v>15</v>
      </c>
      <c r="F76" s="107" t="s">
        <v>102</v>
      </c>
      <c r="G76" s="92">
        <f>+G77</f>
        <v>200</v>
      </c>
      <c r="H76" s="92">
        <f>H77</f>
        <v>-200</v>
      </c>
      <c r="I76" s="92">
        <f t="shared" si="0"/>
        <v>0</v>
      </c>
      <c r="J76" s="52">
        <v>0</v>
      </c>
      <c r="K76" s="52">
        <f t="shared" si="1"/>
        <v>0</v>
      </c>
      <c r="L76" s="32"/>
      <c r="M76" s="32"/>
      <c r="N76" s="32"/>
    </row>
    <row r="77" spans="1:14" s="20" customFormat="1" x14ac:dyDescent="0.25">
      <c r="A77" s="94"/>
      <c r="B77" s="95"/>
      <c r="C77" s="95"/>
      <c r="D77" s="96">
        <v>3419</v>
      </c>
      <c r="E77" s="73">
        <v>5229</v>
      </c>
      <c r="F77" s="74" t="s">
        <v>81</v>
      </c>
      <c r="G77" s="58">
        <v>200</v>
      </c>
      <c r="H77" s="58">
        <v>-200</v>
      </c>
      <c r="I77" s="58">
        <f t="shared" si="0"/>
        <v>0</v>
      </c>
      <c r="J77" s="59">
        <v>0</v>
      </c>
      <c r="K77" s="59">
        <f t="shared" si="1"/>
        <v>0</v>
      </c>
      <c r="L77" s="32"/>
      <c r="M77" s="32"/>
      <c r="N77" s="32"/>
    </row>
    <row r="78" spans="1:14" s="20" customFormat="1" ht="21" x14ac:dyDescent="0.25">
      <c r="A78" s="60" t="s">
        <v>14</v>
      </c>
      <c r="B78" s="61" t="s">
        <v>103</v>
      </c>
      <c r="C78" s="61" t="s">
        <v>19</v>
      </c>
      <c r="D78" s="62" t="s">
        <v>15</v>
      </c>
      <c r="E78" s="62" t="s">
        <v>15</v>
      </c>
      <c r="F78" s="108" t="s">
        <v>104</v>
      </c>
      <c r="G78" s="64">
        <v>0</v>
      </c>
      <c r="H78" s="64">
        <f>H79</f>
        <v>200</v>
      </c>
      <c r="I78" s="64">
        <f t="shared" si="0"/>
        <v>200</v>
      </c>
      <c r="J78" s="65">
        <v>0</v>
      </c>
      <c r="K78" s="65">
        <f t="shared" si="1"/>
        <v>200</v>
      </c>
      <c r="L78" s="32"/>
      <c r="M78" s="32"/>
      <c r="N78" s="32"/>
    </row>
    <row r="79" spans="1:14" s="20" customFormat="1" x14ac:dyDescent="0.25">
      <c r="A79" s="109"/>
      <c r="B79" s="110"/>
      <c r="C79" s="110"/>
      <c r="D79" s="56">
        <v>3419</v>
      </c>
      <c r="E79" s="56">
        <v>5222</v>
      </c>
      <c r="F79" s="57" t="s">
        <v>87</v>
      </c>
      <c r="G79" s="58">
        <v>0</v>
      </c>
      <c r="H79" s="58">
        <v>200</v>
      </c>
      <c r="I79" s="58">
        <f t="shared" si="0"/>
        <v>200</v>
      </c>
      <c r="J79" s="59">
        <v>0</v>
      </c>
      <c r="K79" s="59">
        <f t="shared" si="1"/>
        <v>200</v>
      </c>
      <c r="L79" s="32"/>
      <c r="M79" s="32"/>
      <c r="N79" s="32"/>
    </row>
    <row r="80" spans="1:14" s="20" customFormat="1" x14ac:dyDescent="0.25">
      <c r="A80" s="67" t="s">
        <v>14</v>
      </c>
      <c r="B80" s="111" t="s">
        <v>105</v>
      </c>
      <c r="C80" s="111" t="s">
        <v>19</v>
      </c>
      <c r="D80" s="62" t="s">
        <v>15</v>
      </c>
      <c r="E80" s="62" t="s">
        <v>15</v>
      </c>
      <c r="F80" s="112" t="s">
        <v>106</v>
      </c>
      <c r="G80" s="113">
        <v>0</v>
      </c>
      <c r="H80" s="113">
        <v>200</v>
      </c>
      <c r="I80" s="64">
        <f t="shared" si="0"/>
        <v>200</v>
      </c>
      <c r="J80" s="65">
        <v>0</v>
      </c>
      <c r="K80" s="65">
        <f t="shared" si="1"/>
        <v>200</v>
      </c>
      <c r="L80" s="32"/>
      <c r="M80" s="32"/>
      <c r="N80" s="32"/>
    </row>
    <row r="81" spans="1:14" s="20" customFormat="1" ht="13" thickBot="1" x14ac:dyDescent="0.3">
      <c r="A81" s="98"/>
      <c r="B81" s="99"/>
      <c r="C81" s="99"/>
      <c r="D81" s="100">
        <v>3419</v>
      </c>
      <c r="E81" s="100">
        <v>5229</v>
      </c>
      <c r="F81" s="114" t="s">
        <v>81</v>
      </c>
      <c r="G81" s="115">
        <v>0</v>
      </c>
      <c r="H81" s="115">
        <v>200</v>
      </c>
      <c r="I81" s="103">
        <f t="shared" si="0"/>
        <v>200</v>
      </c>
      <c r="J81" s="81">
        <v>0</v>
      </c>
      <c r="K81" s="81">
        <f t="shared" si="1"/>
        <v>200</v>
      </c>
      <c r="L81" s="32"/>
      <c r="M81" s="32"/>
      <c r="N81" s="32"/>
    </row>
    <row r="82" spans="1:14" s="20" customFormat="1" ht="13.5" thickBot="1" x14ac:dyDescent="0.35">
      <c r="A82" s="83" t="s">
        <v>34</v>
      </c>
      <c r="B82" s="140" t="s">
        <v>15</v>
      </c>
      <c r="C82" s="141"/>
      <c r="D82" s="84" t="s">
        <v>15</v>
      </c>
      <c r="E82" s="84" t="s">
        <v>15</v>
      </c>
      <c r="F82" s="85" t="s">
        <v>107</v>
      </c>
      <c r="G82" s="86">
        <f>+G83+G85</f>
        <v>1500</v>
      </c>
      <c r="H82" s="86">
        <f>+H83+H85+H87+H89+H91</f>
        <v>1200</v>
      </c>
      <c r="I82" s="86">
        <f t="shared" si="0"/>
        <v>2700</v>
      </c>
      <c r="J82" s="87">
        <f>+J83+J85+J87+J89+J91</f>
        <v>0</v>
      </c>
      <c r="K82" s="87">
        <f t="shared" si="1"/>
        <v>2700</v>
      </c>
      <c r="L82" s="32"/>
      <c r="M82" s="32"/>
      <c r="N82" s="32"/>
    </row>
    <row r="83" spans="1:14" s="20" customFormat="1" x14ac:dyDescent="0.25">
      <c r="A83" s="46" t="s">
        <v>14</v>
      </c>
      <c r="B83" s="47" t="s">
        <v>108</v>
      </c>
      <c r="C83" s="47" t="s">
        <v>19</v>
      </c>
      <c r="D83" s="48" t="s">
        <v>15</v>
      </c>
      <c r="E83" s="48" t="s">
        <v>15</v>
      </c>
      <c r="F83" s="49" t="s">
        <v>107</v>
      </c>
      <c r="G83" s="50">
        <f>+G84</f>
        <v>1000</v>
      </c>
      <c r="H83" s="50">
        <v>0</v>
      </c>
      <c r="I83" s="50">
        <f t="shared" si="0"/>
        <v>1000</v>
      </c>
      <c r="J83" s="52">
        <v>0</v>
      </c>
      <c r="K83" s="52">
        <f t="shared" si="1"/>
        <v>1000</v>
      </c>
      <c r="L83" s="32"/>
      <c r="M83" s="32"/>
      <c r="N83" s="32"/>
    </row>
    <row r="84" spans="1:14" s="20" customFormat="1" x14ac:dyDescent="0.25">
      <c r="A84" s="53"/>
      <c r="B84" s="54"/>
      <c r="C84" s="54"/>
      <c r="D84" s="55">
        <v>3419</v>
      </c>
      <c r="E84" s="56">
        <v>5221</v>
      </c>
      <c r="F84" s="57" t="s">
        <v>109</v>
      </c>
      <c r="G84" s="58">
        <v>1000</v>
      </c>
      <c r="H84" s="58">
        <v>0</v>
      </c>
      <c r="I84" s="58">
        <f t="shared" si="0"/>
        <v>1000</v>
      </c>
      <c r="J84" s="59">
        <v>0</v>
      </c>
      <c r="K84" s="59">
        <f t="shared" si="1"/>
        <v>1000</v>
      </c>
      <c r="L84" s="32"/>
      <c r="M84" s="32"/>
      <c r="N84" s="32"/>
    </row>
    <row r="85" spans="1:14" s="20" customFormat="1" x14ac:dyDescent="0.25">
      <c r="A85" s="60" t="s">
        <v>14</v>
      </c>
      <c r="B85" s="61" t="s">
        <v>110</v>
      </c>
      <c r="C85" s="61" t="s">
        <v>19</v>
      </c>
      <c r="D85" s="62" t="s">
        <v>15</v>
      </c>
      <c r="E85" s="62" t="s">
        <v>15</v>
      </c>
      <c r="F85" s="63" t="s">
        <v>111</v>
      </c>
      <c r="G85" s="64">
        <f>+G86</f>
        <v>500</v>
      </c>
      <c r="H85" s="64">
        <v>0</v>
      </c>
      <c r="I85" s="64">
        <f t="shared" si="0"/>
        <v>500</v>
      </c>
      <c r="J85" s="65">
        <v>0</v>
      </c>
      <c r="K85" s="65">
        <f t="shared" si="1"/>
        <v>500</v>
      </c>
      <c r="L85" s="32"/>
      <c r="M85" s="32"/>
      <c r="N85" s="32"/>
    </row>
    <row r="86" spans="1:14" s="20" customFormat="1" x14ac:dyDescent="0.25">
      <c r="A86" s="60"/>
      <c r="B86" s="61"/>
      <c r="C86" s="61"/>
      <c r="D86" s="56">
        <v>3419</v>
      </c>
      <c r="E86" s="56">
        <v>5221</v>
      </c>
      <c r="F86" s="57" t="s">
        <v>109</v>
      </c>
      <c r="G86" s="58">
        <v>500</v>
      </c>
      <c r="H86" s="58">
        <v>0</v>
      </c>
      <c r="I86" s="58">
        <f t="shared" si="0"/>
        <v>500</v>
      </c>
      <c r="J86" s="59">
        <v>0</v>
      </c>
      <c r="K86" s="59">
        <f t="shared" si="1"/>
        <v>500</v>
      </c>
      <c r="L86" s="32"/>
      <c r="M86" s="32"/>
      <c r="N86" s="32"/>
    </row>
    <row r="87" spans="1:14" s="20" customFormat="1" x14ac:dyDescent="0.25">
      <c r="A87" s="67" t="s">
        <v>14</v>
      </c>
      <c r="B87" s="68" t="s">
        <v>112</v>
      </c>
      <c r="C87" s="68" t="s">
        <v>19</v>
      </c>
      <c r="D87" s="62" t="s">
        <v>15</v>
      </c>
      <c r="E87" s="62" t="s">
        <v>15</v>
      </c>
      <c r="F87" s="70" t="s">
        <v>113</v>
      </c>
      <c r="G87" s="64">
        <v>0</v>
      </c>
      <c r="H87" s="64">
        <v>600</v>
      </c>
      <c r="I87" s="64">
        <f t="shared" si="0"/>
        <v>600</v>
      </c>
      <c r="J87" s="65">
        <v>0</v>
      </c>
      <c r="K87" s="65">
        <f t="shared" si="1"/>
        <v>600</v>
      </c>
      <c r="L87" s="32"/>
      <c r="M87" s="32"/>
      <c r="N87" s="32"/>
    </row>
    <row r="88" spans="1:14" s="20" customFormat="1" x14ac:dyDescent="0.25">
      <c r="A88" s="67"/>
      <c r="B88" s="68"/>
      <c r="C88" s="68"/>
      <c r="D88" s="73">
        <v>3419</v>
      </c>
      <c r="E88" s="73">
        <v>5221</v>
      </c>
      <c r="F88" s="74" t="s">
        <v>109</v>
      </c>
      <c r="G88" s="58">
        <v>0</v>
      </c>
      <c r="H88" s="58">
        <v>600</v>
      </c>
      <c r="I88" s="58">
        <f t="shared" ref="I88:I109" si="18">+G88+H88</f>
        <v>600</v>
      </c>
      <c r="J88" s="59">
        <v>0</v>
      </c>
      <c r="K88" s="59">
        <f t="shared" ref="K88:K109" si="19">+I88+J88</f>
        <v>600</v>
      </c>
      <c r="L88" s="32"/>
      <c r="M88" s="32"/>
      <c r="N88" s="32"/>
    </row>
    <row r="89" spans="1:14" s="20" customFormat="1" x14ac:dyDescent="0.25">
      <c r="A89" s="67" t="s">
        <v>14</v>
      </c>
      <c r="B89" s="68" t="s">
        <v>114</v>
      </c>
      <c r="C89" s="68" t="s">
        <v>19</v>
      </c>
      <c r="D89" s="62" t="s">
        <v>15</v>
      </c>
      <c r="E89" s="62" t="s">
        <v>15</v>
      </c>
      <c r="F89" s="70" t="s">
        <v>115</v>
      </c>
      <c r="G89" s="64">
        <v>0</v>
      </c>
      <c r="H89" s="64">
        <v>400</v>
      </c>
      <c r="I89" s="64">
        <f t="shared" si="18"/>
        <v>400</v>
      </c>
      <c r="J89" s="65">
        <v>0</v>
      </c>
      <c r="K89" s="65">
        <f t="shared" si="19"/>
        <v>400</v>
      </c>
      <c r="L89" s="32"/>
      <c r="M89" s="32"/>
      <c r="N89" s="32"/>
    </row>
    <row r="90" spans="1:14" s="20" customFormat="1" x14ac:dyDescent="0.25">
      <c r="A90" s="67"/>
      <c r="B90" s="68"/>
      <c r="C90" s="68"/>
      <c r="D90" s="73">
        <v>3419</v>
      </c>
      <c r="E90" s="73">
        <v>5329</v>
      </c>
      <c r="F90" s="97" t="s">
        <v>116</v>
      </c>
      <c r="G90" s="58">
        <v>0</v>
      </c>
      <c r="H90" s="58">
        <v>400</v>
      </c>
      <c r="I90" s="58">
        <f t="shared" si="18"/>
        <v>400</v>
      </c>
      <c r="J90" s="59">
        <v>0</v>
      </c>
      <c r="K90" s="59">
        <f t="shared" si="19"/>
        <v>400</v>
      </c>
      <c r="L90" s="32"/>
      <c r="M90" s="32"/>
      <c r="N90" s="32"/>
    </row>
    <row r="91" spans="1:14" s="20" customFormat="1" x14ac:dyDescent="0.25">
      <c r="A91" s="67" t="s">
        <v>14</v>
      </c>
      <c r="B91" s="68" t="s">
        <v>117</v>
      </c>
      <c r="C91" s="68" t="s">
        <v>118</v>
      </c>
      <c r="D91" s="62" t="s">
        <v>15</v>
      </c>
      <c r="E91" s="62" t="s">
        <v>15</v>
      </c>
      <c r="F91" s="70" t="s">
        <v>119</v>
      </c>
      <c r="G91" s="64">
        <v>0</v>
      </c>
      <c r="H91" s="64">
        <v>200</v>
      </c>
      <c r="I91" s="64">
        <f t="shared" si="18"/>
        <v>200</v>
      </c>
      <c r="J91" s="65">
        <v>0</v>
      </c>
      <c r="K91" s="65">
        <f t="shared" si="19"/>
        <v>200</v>
      </c>
      <c r="L91" s="32"/>
      <c r="M91" s="32"/>
      <c r="N91" s="32"/>
    </row>
    <row r="92" spans="1:14" s="20" customFormat="1" ht="13" thickBot="1" x14ac:dyDescent="0.3">
      <c r="A92" s="116"/>
      <c r="B92" s="117"/>
      <c r="C92" s="117"/>
      <c r="D92" s="118">
        <v>3419</v>
      </c>
      <c r="E92" s="118">
        <v>5329</v>
      </c>
      <c r="F92" s="119" t="s">
        <v>116</v>
      </c>
      <c r="G92" s="80">
        <v>0</v>
      </c>
      <c r="H92" s="80">
        <v>200</v>
      </c>
      <c r="I92" s="80">
        <f t="shared" si="18"/>
        <v>200</v>
      </c>
      <c r="J92" s="81">
        <v>0</v>
      </c>
      <c r="K92" s="81">
        <f t="shared" si="19"/>
        <v>200</v>
      </c>
      <c r="L92" s="32"/>
      <c r="M92" s="32"/>
      <c r="N92" s="32"/>
    </row>
    <row r="93" spans="1:14" s="20" customFormat="1" ht="13.5" thickBot="1" x14ac:dyDescent="0.35">
      <c r="A93" s="83" t="s">
        <v>34</v>
      </c>
      <c r="B93" s="140" t="s">
        <v>15</v>
      </c>
      <c r="C93" s="141"/>
      <c r="D93" s="84" t="s">
        <v>15</v>
      </c>
      <c r="E93" s="84" t="s">
        <v>15</v>
      </c>
      <c r="F93" s="85" t="s">
        <v>120</v>
      </c>
      <c r="G93" s="86">
        <f>+G94+G96</f>
        <v>1530</v>
      </c>
      <c r="H93" s="86">
        <f>+H94+H96+H98+H100+H102</f>
        <v>4436.8</v>
      </c>
      <c r="I93" s="86">
        <f t="shared" si="18"/>
        <v>5966.8</v>
      </c>
      <c r="J93" s="87">
        <f>+J94+J96+J98+J100+J102</f>
        <v>0</v>
      </c>
      <c r="K93" s="87">
        <f t="shared" si="19"/>
        <v>5966.8</v>
      </c>
      <c r="L93" s="32"/>
      <c r="M93" s="32"/>
      <c r="N93" s="32"/>
    </row>
    <row r="94" spans="1:14" s="20" customFormat="1" x14ac:dyDescent="0.25">
      <c r="A94" s="46" t="s">
        <v>14</v>
      </c>
      <c r="B94" s="47" t="s">
        <v>121</v>
      </c>
      <c r="C94" s="47" t="s">
        <v>19</v>
      </c>
      <c r="D94" s="48" t="s">
        <v>15</v>
      </c>
      <c r="E94" s="48" t="s">
        <v>15</v>
      </c>
      <c r="F94" s="120" t="s">
        <v>120</v>
      </c>
      <c r="G94" s="50">
        <f>+G95</f>
        <v>1230</v>
      </c>
      <c r="H94" s="50">
        <v>0</v>
      </c>
      <c r="I94" s="50">
        <f t="shared" si="18"/>
        <v>1230</v>
      </c>
      <c r="J94" s="52">
        <v>0</v>
      </c>
      <c r="K94" s="52">
        <f t="shared" si="19"/>
        <v>1230</v>
      </c>
      <c r="L94" s="32"/>
      <c r="M94" s="32"/>
      <c r="N94" s="32"/>
    </row>
    <row r="95" spans="1:14" s="20" customFormat="1" x14ac:dyDescent="0.25">
      <c r="A95" s="60"/>
      <c r="B95" s="61"/>
      <c r="C95" s="61"/>
      <c r="D95" s="56">
        <v>3419</v>
      </c>
      <c r="E95" s="56">
        <v>5229</v>
      </c>
      <c r="F95" s="57" t="s">
        <v>81</v>
      </c>
      <c r="G95" s="58">
        <v>1230</v>
      </c>
      <c r="H95" s="58">
        <v>0</v>
      </c>
      <c r="I95" s="58">
        <f t="shared" si="18"/>
        <v>1230</v>
      </c>
      <c r="J95" s="59">
        <v>0</v>
      </c>
      <c r="K95" s="59">
        <f t="shared" si="19"/>
        <v>1230</v>
      </c>
      <c r="L95" s="32"/>
      <c r="M95" s="32"/>
      <c r="N95" s="32"/>
    </row>
    <row r="96" spans="1:14" s="20" customFormat="1" x14ac:dyDescent="0.25">
      <c r="A96" s="60" t="s">
        <v>14</v>
      </c>
      <c r="B96" s="61" t="s">
        <v>122</v>
      </c>
      <c r="C96" s="61" t="s">
        <v>19</v>
      </c>
      <c r="D96" s="62" t="s">
        <v>15</v>
      </c>
      <c r="E96" s="62" t="s">
        <v>15</v>
      </c>
      <c r="F96" s="63" t="s">
        <v>123</v>
      </c>
      <c r="G96" s="64">
        <f>+G97</f>
        <v>300</v>
      </c>
      <c r="H96" s="64">
        <v>0</v>
      </c>
      <c r="I96" s="64">
        <f t="shared" si="18"/>
        <v>300</v>
      </c>
      <c r="J96" s="65">
        <v>0</v>
      </c>
      <c r="K96" s="65">
        <f t="shared" si="19"/>
        <v>300</v>
      </c>
      <c r="L96" s="32"/>
      <c r="M96" s="32"/>
      <c r="N96" s="32"/>
    </row>
    <row r="97" spans="1:14" s="20" customFormat="1" x14ac:dyDescent="0.25">
      <c r="A97" s="60"/>
      <c r="B97" s="61"/>
      <c r="C97" s="61"/>
      <c r="D97" s="56">
        <v>3419</v>
      </c>
      <c r="E97" s="56">
        <v>5229</v>
      </c>
      <c r="F97" s="57" t="s">
        <v>81</v>
      </c>
      <c r="G97" s="58">
        <v>300</v>
      </c>
      <c r="H97" s="58">
        <v>0</v>
      </c>
      <c r="I97" s="58">
        <f t="shared" si="18"/>
        <v>300</v>
      </c>
      <c r="J97" s="59">
        <v>0</v>
      </c>
      <c r="K97" s="59">
        <f t="shared" si="19"/>
        <v>300</v>
      </c>
      <c r="L97" s="32"/>
      <c r="M97" s="32"/>
      <c r="N97" s="32"/>
    </row>
    <row r="98" spans="1:14" s="20" customFormat="1" ht="21" x14ac:dyDescent="0.25">
      <c r="A98" s="60" t="s">
        <v>14</v>
      </c>
      <c r="B98" s="61" t="s">
        <v>124</v>
      </c>
      <c r="C98" s="61" t="s">
        <v>19</v>
      </c>
      <c r="D98" s="62" t="s">
        <v>15</v>
      </c>
      <c r="E98" s="62" t="s">
        <v>15</v>
      </c>
      <c r="F98" s="63" t="s">
        <v>125</v>
      </c>
      <c r="G98" s="58">
        <v>0</v>
      </c>
      <c r="H98" s="64">
        <f>+H99</f>
        <v>4000</v>
      </c>
      <c r="I98" s="64">
        <f t="shared" si="18"/>
        <v>4000</v>
      </c>
      <c r="J98" s="65">
        <v>0</v>
      </c>
      <c r="K98" s="65">
        <f t="shared" si="19"/>
        <v>4000</v>
      </c>
      <c r="L98" s="32"/>
      <c r="M98" s="32"/>
      <c r="N98" s="32"/>
    </row>
    <row r="99" spans="1:14" s="20" customFormat="1" x14ac:dyDescent="0.25">
      <c r="A99" s="109"/>
      <c r="B99" s="110"/>
      <c r="C99" s="110"/>
      <c r="D99" s="56">
        <v>3419</v>
      </c>
      <c r="E99" s="56">
        <v>5222</v>
      </c>
      <c r="F99" s="66" t="s">
        <v>87</v>
      </c>
      <c r="G99" s="58">
        <v>0</v>
      </c>
      <c r="H99" s="58">
        <v>4000</v>
      </c>
      <c r="I99" s="58">
        <f t="shared" si="18"/>
        <v>4000</v>
      </c>
      <c r="J99" s="59">
        <v>0</v>
      </c>
      <c r="K99" s="59">
        <f t="shared" si="19"/>
        <v>4000</v>
      </c>
      <c r="L99" s="32"/>
      <c r="M99" s="32"/>
      <c r="N99" s="32"/>
    </row>
    <row r="100" spans="1:14" s="20" customFormat="1" x14ac:dyDescent="0.25">
      <c r="A100" s="67" t="s">
        <v>14</v>
      </c>
      <c r="B100" s="68" t="s">
        <v>126</v>
      </c>
      <c r="C100" s="68" t="s">
        <v>19</v>
      </c>
      <c r="D100" s="69" t="s">
        <v>15</v>
      </c>
      <c r="E100" s="69" t="s">
        <v>15</v>
      </c>
      <c r="F100" s="70" t="s">
        <v>127</v>
      </c>
      <c r="G100" s="64">
        <f>G101</f>
        <v>0</v>
      </c>
      <c r="H100" s="64">
        <f>H101</f>
        <v>36.799999999999997</v>
      </c>
      <c r="I100" s="64">
        <f t="shared" si="18"/>
        <v>36.799999999999997</v>
      </c>
      <c r="J100" s="65">
        <v>0</v>
      </c>
      <c r="K100" s="65">
        <f t="shared" si="19"/>
        <v>36.799999999999997</v>
      </c>
      <c r="L100" s="32"/>
      <c r="M100" s="32"/>
      <c r="N100" s="32"/>
    </row>
    <row r="101" spans="1:14" x14ac:dyDescent="0.25">
      <c r="A101" s="67"/>
      <c r="B101" s="68"/>
      <c r="C101" s="68"/>
      <c r="D101" s="96">
        <v>3419</v>
      </c>
      <c r="E101" s="73">
        <v>5492</v>
      </c>
      <c r="F101" s="74" t="s">
        <v>128</v>
      </c>
      <c r="G101" s="58">
        <v>0</v>
      </c>
      <c r="H101" s="58">
        <v>36.799999999999997</v>
      </c>
      <c r="I101" s="58">
        <f t="shared" si="18"/>
        <v>36.799999999999997</v>
      </c>
      <c r="J101" s="59">
        <v>0</v>
      </c>
      <c r="K101" s="59">
        <f t="shared" si="19"/>
        <v>36.799999999999997</v>
      </c>
      <c r="L101" s="82"/>
      <c r="M101" s="82"/>
      <c r="N101" s="82"/>
    </row>
    <row r="102" spans="1:14" x14ac:dyDescent="0.25">
      <c r="A102" s="67" t="s">
        <v>14</v>
      </c>
      <c r="B102" s="68" t="s">
        <v>129</v>
      </c>
      <c r="C102" s="68" t="s">
        <v>19</v>
      </c>
      <c r="D102" s="62" t="s">
        <v>15</v>
      </c>
      <c r="E102" s="62" t="s">
        <v>15</v>
      </c>
      <c r="F102" s="93" t="s">
        <v>130</v>
      </c>
      <c r="G102" s="64">
        <v>0</v>
      </c>
      <c r="H102" s="64">
        <v>400</v>
      </c>
      <c r="I102" s="64">
        <f t="shared" si="18"/>
        <v>400</v>
      </c>
      <c r="J102" s="65">
        <v>0</v>
      </c>
      <c r="K102" s="65">
        <f t="shared" si="19"/>
        <v>400</v>
      </c>
      <c r="L102" s="82"/>
      <c r="M102" s="82"/>
      <c r="N102" s="82"/>
    </row>
    <row r="103" spans="1:14" ht="13" thickBot="1" x14ac:dyDescent="0.3">
      <c r="A103" s="116"/>
      <c r="B103" s="117"/>
      <c r="C103" s="117"/>
      <c r="D103" s="118">
        <v>3419</v>
      </c>
      <c r="E103" s="118">
        <v>5229</v>
      </c>
      <c r="F103" s="121" t="s">
        <v>81</v>
      </c>
      <c r="G103" s="80">
        <v>0</v>
      </c>
      <c r="H103" s="80">
        <v>400</v>
      </c>
      <c r="I103" s="80">
        <f t="shared" si="18"/>
        <v>400</v>
      </c>
      <c r="J103" s="81">
        <v>0</v>
      </c>
      <c r="K103" s="81">
        <f t="shared" si="19"/>
        <v>400</v>
      </c>
      <c r="L103" s="82"/>
      <c r="M103" s="82"/>
      <c r="N103" s="82"/>
    </row>
    <row r="104" spans="1:14" ht="13.5" thickBot="1" x14ac:dyDescent="0.3">
      <c r="A104" s="122" t="s">
        <v>14</v>
      </c>
      <c r="B104" s="142" t="s">
        <v>15</v>
      </c>
      <c r="C104" s="143"/>
      <c r="D104" s="123" t="s">
        <v>15</v>
      </c>
      <c r="E104" s="123" t="s">
        <v>15</v>
      </c>
      <c r="F104" s="124" t="s">
        <v>131</v>
      </c>
      <c r="G104" s="86">
        <v>0</v>
      </c>
      <c r="H104" s="86">
        <f>+H105</f>
        <v>5500</v>
      </c>
      <c r="I104" s="86">
        <f t="shared" si="18"/>
        <v>5500</v>
      </c>
      <c r="J104" s="87">
        <f>+J105</f>
        <v>0</v>
      </c>
      <c r="K104" s="87">
        <f t="shared" si="19"/>
        <v>5500</v>
      </c>
      <c r="L104" s="82"/>
      <c r="M104" s="82"/>
      <c r="N104" s="82"/>
    </row>
    <row r="105" spans="1:14" x14ac:dyDescent="0.25">
      <c r="A105" s="104"/>
      <c r="B105" s="105" t="s">
        <v>132</v>
      </c>
      <c r="C105" s="105" t="s">
        <v>19</v>
      </c>
      <c r="D105" s="62" t="s">
        <v>15</v>
      </c>
      <c r="E105" s="62" t="s">
        <v>15</v>
      </c>
      <c r="F105" s="125" t="s">
        <v>133</v>
      </c>
      <c r="G105" s="92">
        <v>0</v>
      </c>
      <c r="H105" s="92">
        <v>5500</v>
      </c>
      <c r="I105" s="92">
        <f t="shared" si="18"/>
        <v>5500</v>
      </c>
      <c r="J105" s="52">
        <v>0</v>
      </c>
      <c r="K105" s="52">
        <f t="shared" si="19"/>
        <v>5500</v>
      </c>
      <c r="L105" s="82"/>
      <c r="M105" s="82"/>
      <c r="N105" s="82"/>
    </row>
    <row r="106" spans="1:14" ht="13" thickBot="1" x14ac:dyDescent="0.3">
      <c r="A106" s="126"/>
      <c r="B106" s="127"/>
      <c r="C106" s="127"/>
      <c r="D106" s="101">
        <v>3419</v>
      </c>
      <c r="E106" s="101">
        <v>5229</v>
      </c>
      <c r="F106" s="128" t="s">
        <v>81</v>
      </c>
      <c r="G106" s="129">
        <v>0</v>
      </c>
      <c r="H106" s="129">
        <v>5500</v>
      </c>
      <c r="I106" s="103">
        <f t="shared" si="18"/>
        <v>5500</v>
      </c>
      <c r="J106" s="81">
        <v>0</v>
      </c>
      <c r="K106" s="81">
        <f t="shared" si="19"/>
        <v>5500</v>
      </c>
      <c r="L106" s="82"/>
      <c r="M106" s="82"/>
      <c r="N106" s="82"/>
    </row>
    <row r="107" spans="1:14" ht="13.5" thickBot="1" x14ac:dyDescent="0.3">
      <c r="A107" s="122" t="s">
        <v>14</v>
      </c>
      <c r="B107" s="142" t="s">
        <v>15</v>
      </c>
      <c r="C107" s="143"/>
      <c r="D107" s="123" t="s">
        <v>15</v>
      </c>
      <c r="E107" s="123" t="s">
        <v>15</v>
      </c>
      <c r="F107" s="124" t="s">
        <v>134</v>
      </c>
      <c r="G107" s="86">
        <v>0</v>
      </c>
      <c r="H107" s="86">
        <f>+H108</f>
        <v>1000</v>
      </c>
      <c r="I107" s="86">
        <f t="shared" si="18"/>
        <v>1000</v>
      </c>
      <c r="J107" s="87">
        <f>+J108</f>
        <v>0</v>
      </c>
      <c r="K107" s="87">
        <f t="shared" si="19"/>
        <v>1000</v>
      </c>
      <c r="L107" s="82"/>
      <c r="M107" s="130"/>
      <c r="N107" s="82"/>
    </row>
    <row r="108" spans="1:14" x14ac:dyDescent="0.25">
      <c r="A108" s="131"/>
      <c r="B108" s="105" t="s">
        <v>135</v>
      </c>
      <c r="C108" s="105" t="s">
        <v>19</v>
      </c>
      <c r="D108" s="62" t="s">
        <v>15</v>
      </c>
      <c r="E108" s="62" t="s">
        <v>15</v>
      </c>
      <c r="F108" s="132" t="s">
        <v>136</v>
      </c>
      <c r="G108" s="92">
        <v>0</v>
      </c>
      <c r="H108" s="92">
        <v>1000</v>
      </c>
      <c r="I108" s="92">
        <f t="shared" si="18"/>
        <v>1000</v>
      </c>
      <c r="J108" s="52">
        <v>0</v>
      </c>
      <c r="K108" s="52">
        <f t="shared" si="19"/>
        <v>1000</v>
      </c>
      <c r="L108" s="82"/>
      <c r="M108" s="82"/>
      <c r="N108" s="82"/>
    </row>
    <row r="109" spans="1:14" ht="13" thickBot="1" x14ac:dyDescent="0.3">
      <c r="A109" s="133"/>
      <c r="B109" s="134"/>
      <c r="C109" s="134"/>
      <c r="D109" s="118">
        <v>3419</v>
      </c>
      <c r="E109" s="118">
        <v>5229</v>
      </c>
      <c r="F109" s="121" t="s">
        <v>81</v>
      </c>
      <c r="G109" s="135">
        <v>0</v>
      </c>
      <c r="H109" s="135">
        <v>1000</v>
      </c>
      <c r="I109" s="80">
        <f t="shared" si="18"/>
        <v>1000</v>
      </c>
      <c r="J109" s="136">
        <v>0</v>
      </c>
      <c r="K109" s="136">
        <f t="shared" si="19"/>
        <v>1000</v>
      </c>
      <c r="L109" s="82"/>
      <c r="M109" s="82"/>
      <c r="N109" s="82"/>
    </row>
    <row r="110" spans="1:14" x14ac:dyDescent="0.25">
      <c r="A110" s="137"/>
      <c r="B110" s="137"/>
      <c r="C110" s="137"/>
      <c r="D110" s="137"/>
      <c r="E110" s="137"/>
      <c r="F110" s="137"/>
      <c r="J110" s="5"/>
      <c r="K110" s="5"/>
      <c r="L110" s="5"/>
      <c r="M110" s="5"/>
      <c r="N110" s="5"/>
    </row>
    <row r="111" spans="1:14" x14ac:dyDescent="0.25">
      <c r="B111" s="138">
        <v>41732</v>
      </c>
      <c r="E111" s="139"/>
      <c r="J111" s="5"/>
      <c r="K111" s="5"/>
      <c r="L111" s="5"/>
      <c r="M111" s="5"/>
      <c r="N111" s="5"/>
    </row>
    <row r="112" spans="1:14" x14ac:dyDescent="0.25">
      <c r="J112" s="5"/>
      <c r="K112" s="5"/>
      <c r="L112" s="5"/>
      <c r="M112" s="5"/>
      <c r="N112" s="5"/>
    </row>
    <row r="113" spans="7:14" x14ac:dyDescent="0.25">
      <c r="J113" s="5"/>
      <c r="K113" s="5"/>
      <c r="L113" s="5"/>
      <c r="M113" s="5"/>
      <c r="N113" s="5"/>
    </row>
    <row r="114" spans="7:14" x14ac:dyDescent="0.25">
      <c r="J114" s="5"/>
      <c r="K114" s="5"/>
      <c r="L114" s="5"/>
      <c r="M114" s="5"/>
      <c r="N114" s="5"/>
    </row>
    <row r="115" spans="7:14" x14ac:dyDescent="0.25">
      <c r="J115" s="5"/>
      <c r="K115" s="5"/>
      <c r="L115" s="5"/>
      <c r="M115" s="5"/>
      <c r="N115" s="5"/>
    </row>
    <row r="116" spans="7:14" x14ac:dyDescent="0.25">
      <c r="J116" s="5"/>
      <c r="K116" s="5"/>
      <c r="L116" s="5"/>
      <c r="M116" s="5"/>
      <c r="N116" s="5"/>
    </row>
    <row r="117" spans="7:14" x14ac:dyDescent="0.25">
      <c r="J117" s="5"/>
      <c r="K117" s="5"/>
      <c r="L117" s="5"/>
      <c r="M117" s="5"/>
      <c r="N117" s="5"/>
    </row>
    <row r="118" spans="7:14" x14ac:dyDescent="0.25">
      <c r="J118" s="5"/>
      <c r="K118" s="5"/>
      <c r="L118" s="5"/>
      <c r="M118" s="5"/>
      <c r="N118" s="5"/>
    </row>
    <row r="119" spans="7:14" x14ac:dyDescent="0.25">
      <c r="J119" s="5"/>
      <c r="K119" s="5"/>
      <c r="L119" s="5"/>
      <c r="M119" s="5"/>
      <c r="N119" s="5"/>
    </row>
    <row r="120" spans="7:14" x14ac:dyDescent="0.25">
      <c r="J120" s="5"/>
      <c r="K120" s="5"/>
      <c r="L120" s="5"/>
      <c r="M120" s="5"/>
      <c r="N120" s="5"/>
    </row>
    <row r="121" spans="7:14" x14ac:dyDescent="0.25">
      <c r="J121" s="5"/>
      <c r="K121" s="5"/>
      <c r="L121" s="5"/>
      <c r="M121" s="5"/>
      <c r="N121" s="5"/>
    </row>
    <row r="122" spans="7:14" x14ac:dyDescent="0.25">
      <c r="J122" s="5"/>
      <c r="K122" s="5"/>
      <c r="L122" s="5"/>
      <c r="M122" s="5"/>
      <c r="N122" s="5"/>
    </row>
    <row r="123" spans="7:14" x14ac:dyDescent="0.25">
      <c r="J123" s="5"/>
      <c r="K123" s="5"/>
      <c r="L123" s="5"/>
      <c r="M123" s="5"/>
      <c r="N123" s="5"/>
    </row>
    <row r="124" spans="7:14" x14ac:dyDescent="0.25">
      <c r="J124" s="5"/>
      <c r="K124" s="5"/>
      <c r="L124" s="5"/>
      <c r="M124" s="5"/>
      <c r="N124" s="5"/>
    </row>
    <row r="125" spans="7:14" x14ac:dyDescent="0.25">
      <c r="J125" s="5"/>
      <c r="K125" s="5"/>
      <c r="L125" s="5"/>
      <c r="M125" s="5"/>
      <c r="N125" s="5"/>
    </row>
    <row r="126" spans="7:14" x14ac:dyDescent="0.25">
      <c r="J126" s="5"/>
      <c r="K126" s="5"/>
      <c r="L126" s="5"/>
      <c r="M126" s="5"/>
      <c r="N126" s="5"/>
    </row>
    <row r="127" spans="7:14" x14ac:dyDescent="0.25">
      <c r="G127" s="1"/>
      <c r="I127" s="1"/>
      <c r="J127" s="5"/>
      <c r="K127" s="5"/>
      <c r="L127" s="5"/>
      <c r="M127" s="5"/>
      <c r="N127" s="5"/>
    </row>
    <row r="128" spans="7:14" x14ac:dyDescent="0.25">
      <c r="G128" s="1"/>
      <c r="I128" s="1"/>
      <c r="J128" s="5"/>
      <c r="K128" s="5"/>
      <c r="L128" s="5"/>
      <c r="M128" s="5"/>
      <c r="N128" s="5"/>
    </row>
    <row r="129" spans="7:14" x14ac:dyDescent="0.25">
      <c r="G129" s="1"/>
      <c r="I129" s="1"/>
      <c r="J129" s="5"/>
      <c r="K129" s="5"/>
      <c r="L129" s="5"/>
      <c r="M129" s="5"/>
      <c r="N129" s="5"/>
    </row>
    <row r="130" spans="7:14" x14ac:dyDescent="0.25">
      <c r="G130" s="1"/>
      <c r="I130" s="1"/>
      <c r="J130" s="5"/>
      <c r="K130" s="5"/>
      <c r="L130" s="5"/>
      <c r="M130" s="5"/>
      <c r="N130" s="5"/>
    </row>
    <row r="131" spans="7:14" x14ac:dyDescent="0.25">
      <c r="G131" s="1"/>
      <c r="I131" s="1"/>
      <c r="J131" s="5"/>
      <c r="K131" s="5"/>
      <c r="L131" s="5"/>
      <c r="M131" s="5"/>
      <c r="N131" s="5"/>
    </row>
    <row r="132" spans="7:14" x14ac:dyDescent="0.25">
      <c r="G132" s="1"/>
      <c r="I132" s="1"/>
      <c r="J132" s="5"/>
      <c r="K132" s="5"/>
      <c r="L132" s="5"/>
      <c r="M132" s="5"/>
      <c r="N132" s="5"/>
    </row>
    <row r="133" spans="7:14" x14ac:dyDescent="0.25">
      <c r="G133" s="1"/>
      <c r="I133" s="1"/>
      <c r="J133" s="5"/>
      <c r="K133" s="5"/>
      <c r="L133" s="5"/>
      <c r="M133" s="5"/>
      <c r="N133" s="5"/>
    </row>
    <row r="134" spans="7:14" x14ac:dyDescent="0.25">
      <c r="G134" s="1"/>
      <c r="I134" s="1"/>
      <c r="J134" s="5"/>
      <c r="K134" s="5"/>
      <c r="L134" s="5"/>
      <c r="M134" s="5"/>
      <c r="N134" s="5"/>
    </row>
    <row r="135" spans="7:14" x14ac:dyDescent="0.25">
      <c r="G135" s="1"/>
      <c r="I135" s="1"/>
      <c r="J135" s="5"/>
      <c r="K135" s="5"/>
      <c r="L135" s="5"/>
      <c r="M135" s="5"/>
      <c r="N135" s="5"/>
    </row>
    <row r="136" spans="7:14" x14ac:dyDescent="0.25">
      <c r="G136" s="1"/>
      <c r="I136" s="1"/>
      <c r="J136" s="5"/>
      <c r="K136" s="5"/>
      <c r="L136" s="5"/>
      <c r="M136" s="5"/>
      <c r="N136" s="5"/>
    </row>
    <row r="137" spans="7:14" x14ac:dyDescent="0.25">
      <c r="G137" s="1"/>
      <c r="I137" s="1"/>
      <c r="J137" s="5"/>
      <c r="K137" s="5"/>
      <c r="L137" s="5"/>
      <c r="M137" s="5"/>
      <c r="N137" s="5"/>
    </row>
    <row r="138" spans="7:14" x14ac:dyDescent="0.25">
      <c r="G138" s="1"/>
      <c r="I138" s="1"/>
      <c r="J138" s="5"/>
      <c r="K138" s="5"/>
      <c r="L138" s="5"/>
      <c r="M138" s="5"/>
      <c r="N138" s="5"/>
    </row>
    <row r="139" spans="7:14" x14ac:dyDescent="0.25">
      <c r="G139" s="1"/>
      <c r="I139" s="1"/>
      <c r="J139" s="5"/>
      <c r="K139" s="5"/>
      <c r="L139" s="5"/>
      <c r="M139" s="5"/>
      <c r="N139" s="5"/>
    </row>
    <row r="140" spans="7:14" x14ac:dyDescent="0.25">
      <c r="G140" s="1"/>
      <c r="I140" s="1"/>
      <c r="J140" s="5"/>
      <c r="K140" s="5"/>
      <c r="L140" s="5"/>
      <c r="M140" s="5"/>
      <c r="N140" s="5"/>
    </row>
    <row r="141" spans="7:14" x14ac:dyDescent="0.25">
      <c r="G141" s="1"/>
      <c r="I141" s="1"/>
      <c r="J141" s="5"/>
      <c r="K141" s="5"/>
      <c r="L141" s="5"/>
      <c r="M141" s="5"/>
      <c r="N141" s="5"/>
    </row>
    <row r="142" spans="7:14" x14ac:dyDescent="0.25">
      <c r="G142" s="1"/>
      <c r="I142" s="1"/>
      <c r="J142" s="5"/>
      <c r="K142" s="5"/>
      <c r="L142" s="5"/>
      <c r="M142" s="5"/>
      <c r="N142" s="5"/>
    </row>
    <row r="143" spans="7:14" x14ac:dyDescent="0.25">
      <c r="G143" s="1"/>
      <c r="I143" s="1"/>
      <c r="J143" s="5"/>
      <c r="K143" s="5"/>
      <c r="L143" s="5"/>
      <c r="M143" s="5"/>
      <c r="N143" s="5"/>
    </row>
    <row r="144" spans="7:14" x14ac:dyDescent="0.25">
      <c r="G144" s="1"/>
      <c r="I144" s="1"/>
      <c r="J144" s="5"/>
      <c r="K144" s="5"/>
      <c r="L144" s="5"/>
      <c r="M144" s="5"/>
      <c r="N144" s="5"/>
    </row>
    <row r="145" spans="7:14" x14ac:dyDescent="0.25">
      <c r="G145" s="1"/>
      <c r="I145" s="1"/>
      <c r="J145" s="5"/>
      <c r="K145" s="5"/>
      <c r="L145" s="5"/>
      <c r="M145" s="5"/>
      <c r="N145" s="5"/>
    </row>
    <row r="146" spans="7:14" x14ac:dyDescent="0.25">
      <c r="G146" s="1"/>
      <c r="I146" s="1"/>
      <c r="J146" s="5"/>
      <c r="K146" s="5"/>
      <c r="L146" s="5"/>
      <c r="M146" s="5"/>
      <c r="N146" s="5"/>
    </row>
    <row r="147" spans="7:14" x14ac:dyDescent="0.25">
      <c r="G147" s="1"/>
      <c r="I147" s="1"/>
      <c r="J147" s="5"/>
      <c r="K147" s="5"/>
      <c r="L147" s="5"/>
      <c r="M147" s="5"/>
      <c r="N147" s="5"/>
    </row>
    <row r="148" spans="7:14" x14ac:dyDescent="0.25">
      <c r="G148" s="1"/>
      <c r="I148" s="1"/>
      <c r="J148" s="5"/>
      <c r="K148" s="5"/>
      <c r="L148" s="5"/>
      <c r="M148" s="5"/>
      <c r="N148" s="5"/>
    </row>
    <row r="149" spans="7:14" x14ac:dyDescent="0.25">
      <c r="G149" s="1"/>
      <c r="I149" s="1"/>
      <c r="J149" s="5"/>
      <c r="K149" s="5"/>
      <c r="L149" s="5"/>
      <c r="M149" s="5"/>
      <c r="N149" s="5"/>
    </row>
    <row r="150" spans="7:14" x14ac:dyDescent="0.25">
      <c r="G150" s="1"/>
      <c r="I150" s="1"/>
      <c r="J150" s="5"/>
      <c r="K150" s="5"/>
      <c r="L150" s="5"/>
      <c r="M150" s="5"/>
      <c r="N150" s="5"/>
    </row>
    <row r="151" spans="7:14" x14ac:dyDescent="0.25">
      <c r="G151" s="1"/>
      <c r="I151" s="1"/>
      <c r="J151" s="5"/>
      <c r="K151" s="5"/>
      <c r="L151" s="5"/>
      <c r="M151" s="5"/>
      <c r="N151" s="5"/>
    </row>
    <row r="152" spans="7:14" x14ac:dyDescent="0.25">
      <c r="G152" s="1"/>
      <c r="I152" s="1"/>
      <c r="J152" s="5"/>
      <c r="K152" s="5"/>
      <c r="L152" s="5"/>
      <c r="M152" s="5"/>
      <c r="N152" s="5"/>
    </row>
    <row r="153" spans="7:14" x14ac:dyDescent="0.25">
      <c r="G153" s="1"/>
      <c r="I153" s="1"/>
      <c r="J153" s="5"/>
      <c r="K153" s="5"/>
      <c r="L153" s="5"/>
      <c r="M153" s="5"/>
      <c r="N153" s="5"/>
    </row>
    <row r="154" spans="7:14" x14ac:dyDescent="0.25">
      <c r="G154" s="1"/>
      <c r="I154" s="1"/>
      <c r="J154" s="5"/>
      <c r="K154" s="5"/>
      <c r="L154" s="5"/>
      <c r="M154" s="5"/>
      <c r="N154" s="5"/>
    </row>
    <row r="155" spans="7:14" x14ac:dyDescent="0.25">
      <c r="G155" s="1"/>
      <c r="I155" s="1"/>
      <c r="J155" s="5"/>
      <c r="K155" s="5"/>
      <c r="L155" s="5"/>
      <c r="M155" s="5"/>
      <c r="N155" s="5"/>
    </row>
    <row r="156" spans="7:14" x14ac:dyDescent="0.25">
      <c r="G156" s="1"/>
      <c r="I156" s="1"/>
      <c r="J156" s="5"/>
      <c r="K156" s="5"/>
      <c r="L156" s="5"/>
      <c r="M156" s="5"/>
      <c r="N156" s="5"/>
    </row>
    <row r="157" spans="7:14" x14ac:dyDescent="0.25">
      <c r="G157" s="1"/>
      <c r="I157" s="1"/>
      <c r="J157" s="5"/>
      <c r="K157" s="5"/>
      <c r="L157" s="5"/>
      <c r="M157" s="5"/>
      <c r="N157" s="5"/>
    </row>
    <row r="158" spans="7:14" x14ac:dyDescent="0.25">
      <c r="G158" s="1"/>
      <c r="I158" s="1"/>
      <c r="J158" s="5"/>
      <c r="K158" s="5"/>
      <c r="L158" s="5"/>
      <c r="M158" s="5"/>
      <c r="N158" s="5"/>
    </row>
    <row r="159" spans="7:14" x14ac:dyDescent="0.25">
      <c r="G159" s="1"/>
      <c r="I159" s="1"/>
      <c r="J159" s="5"/>
      <c r="K159" s="5"/>
      <c r="L159" s="5"/>
      <c r="M159" s="5"/>
      <c r="N159" s="5"/>
    </row>
    <row r="160" spans="7:14" x14ac:dyDescent="0.25">
      <c r="G160" s="1"/>
      <c r="I160" s="1"/>
      <c r="J160" s="5"/>
      <c r="K160" s="5"/>
      <c r="L160" s="5"/>
      <c r="M160" s="5"/>
      <c r="N160" s="5"/>
    </row>
    <row r="161" spans="7:14" x14ac:dyDescent="0.25">
      <c r="G161" s="1"/>
      <c r="I161" s="1"/>
      <c r="J161" s="5"/>
      <c r="K161" s="5"/>
      <c r="L161" s="5"/>
      <c r="M161" s="5"/>
      <c r="N161" s="5"/>
    </row>
    <row r="162" spans="7:14" x14ac:dyDescent="0.25">
      <c r="G162" s="1"/>
      <c r="I162" s="1"/>
      <c r="J162" s="5"/>
      <c r="K162" s="5"/>
      <c r="L162" s="5"/>
      <c r="M162" s="5"/>
      <c r="N162" s="5"/>
    </row>
    <row r="163" spans="7:14" x14ac:dyDescent="0.25">
      <c r="G163" s="1"/>
      <c r="I163" s="1"/>
      <c r="J163" s="5"/>
      <c r="K163" s="5"/>
      <c r="L163" s="5"/>
      <c r="M163" s="5"/>
      <c r="N163" s="5"/>
    </row>
    <row r="164" spans="7:14" x14ac:dyDescent="0.25">
      <c r="G164" s="1"/>
      <c r="I164" s="1"/>
      <c r="J164" s="5"/>
      <c r="K164" s="5"/>
      <c r="L164" s="5"/>
      <c r="M164" s="5"/>
      <c r="N164" s="5"/>
    </row>
    <row r="165" spans="7:14" x14ac:dyDescent="0.25">
      <c r="G165" s="1"/>
      <c r="I165" s="1"/>
      <c r="J165" s="5"/>
      <c r="K165" s="5"/>
      <c r="L165" s="5"/>
      <c r="M165" s="5"/>
      <c r="N165" s="5"/>
    </row>
    <row r="166" spans="7:14" x14ac:dyDescent="0.25">
      <c r="G166" s="1"/>
      <c r="I166" s="1"/>
      <c r="J166" s="5"/>
      <c r="K166" s="5"/>
      <c r="L166" s="5"/>
      <c r="M166" s="5"/>
      <c r="N166" s="5"/>
    </row>
    <row r="167" spans="7:14" x14ac:dyDescent="0.25">
      <c r="G167" s="1"/>
      <c r="I167" s="1"/>
      <c r="J167" s="5"/>
      <c r="K167" s="5"/>
      <c r="L167" s="5"/>
      <c r="M167" s="5"/>
      <c r="N167" s="5"/>
    </row>
    <row r="168" spans="7:14" x14ac:dyDescent="0.25">
      <c r="G168" s="1"/>
      <c r="I168" s="1"/>
      <c r="J168" s="5"/>
      <c r="K168" s="5"/>
      <c r="L168" s="5"/>
      <c r="M168" s="5"/>
      <c r="N168" s="5"/>
    </row>
    <row r="169" spans="7:14" x14ac:dyDescent="0.25">
      <c r="G169" s="1"/>
      <c r="I169" s="1"/>
      <c r="J169" s="5"/>
      <c r="K169" s="5"/>
      <c r="L169" s="5"/>
      <c r="M169" s="5"/>
      <c r="N169" s="5"/>
    </row>
    <row r="170" spans="7:14" x14ac:dyDescent="0.25">
      <c r="G170" s="1"/>
      <c r="I170" s="1"/>
      <c r="J170" s="5"/>
      <c r="K170" s="5"/>
      <c r="L170" s="5"/>
      <c r="M170" s="5"/>
      <c r="N170" s="5"/>
    </row>
    <row r="171" spans="7:14" x14ac:dyDescent="0.25">
      <c r="G171" s="1"/>
      <c r="I171" s="1"/>
      <c r="J171" s="5"/>
      <c r="K171" s="5"/>
      <c r="L171" s="5"/>
      <c r="M171" s="5"/>
      <c r="N171" s="5"/>
    </row>
    <row r="172" spans="7:14" x14ac:dyDescent="0.25">
      <c r="G172" s="1"/>
      <c r="I172" s="1"/>
      <c r="J172" s="5"/>
      <c r="K172" s="5"/>
      <c r="L172" s="5"/>
      <c r="M172" s="5"/>
      <c r="N172" s="5"/>
    </row>
    <row r="173" spans="7:14" x14ac:dyDescent="0.25">
      <c r="G173" s="1"/>
      <c r="I173" s="1"/>
      <c r="J173" s="5"/>
      <c r="K173" s="5"/>
      <c r="L173" s="5"/>
      <c r="M173" s="5"/>
      <c r="N173" s="5"/>
    </row>
    <row r="174" spans="7:14" x14ac:dyDescent="0.25">
      <c r="G174" s="1"/>
      <c r="I174" s="1"/>
      <c r="J174" s="5"/>
      <c r="K174" s="5"/>
      <c r="L174" s="5"/>
      <c r="M174" s="5"/>
      <c r="N174" s="5"/>
    </row>
    <row r="175" spans="7:14" x14ac:dyDescent="0.25">
      <c r="G175" s="1"/>
      <c r="I175" s="1"/>
      <c r="J175" s="5"/>
      <c r="K175" s="5"/>
      <c r="L175" s="5"/>
      <c r="M175" s="5"/>
      <c r="N175" s="5"/>
    </row>
    <row r="176" spans="7:14" x14ac:dyDescent="0.25">
      <c r="G176" s="1"/>
      <c r="I176" s="1"/>
      <c r="J176" s="5"/>
      <c r="K176" s="5"/>
      <c r="L176" s="5"/>
      <c r="M176" s="5"/>
      <c r="N176" s="5"/>
    </row>
    <row r="177" spans="7:14" x14ac:dyDescent="0.25">
      <c r="G177" s="1"/>
      <c r="I177" s="1"/>
      <c r="J177" s="5"/>
      <c r="K177" s="5"/>
      <c r="L177" s="5"/>
      <c r="M177" s="5"/>
      <c r="N177" s="5"/>
    </row>
    <row r="178" spans="7:14" x14ac:dyDescent="0.25">
      <c r="G178" s="1"/>
      <c r="I178" s="1"/>
      <c r="J178" s="5"/>
      <c r="K178" s="5"/>
      <c r="L178" s="5"/>
      <c r="M178" s="5"/>
      <c r="N178" s="5"/>
    </row>
    <row r="179" spans="7:14" x14ac:dyDescent="0.25">
      <c r="G179" s="1"/>
      <c r="I179" s="1"/>
      <c r="J179" s="5"/>
      <c r="K179" s="5"/>
      <c r="L179" s="5"/>
      <c r="M179" s="5"/>
      <c r="N179" s="5"/>
    </row>
    <row r="180" spans="7:14" x14ac:dyDescent="0.25">
      <c r="G180" s="1"/>
      <c r="I180" s="1"/>
      <c r="J180" s="5"/>
      <c r="K180" s="5"/>
      <c r="L180" s="5"/>
      <c r="M180" s="5"/>
      <c r="N180" s="5"/>
    </row>
    <row r="181" spans="7:14" x14ac:dyDescent="0.25">
      <c r="G181" s="1"/>
      <c r="I181" s="1"/>
      <c r="J181" s="5"/>
      <c r="K181" s="5"/>
      <c r="L181" s="5"/>
      <c r="M181" s="5"/>
      <c r="N181" s="5"/>
    </row>
    <row r="182" spans="7:14" x14ac:dyDescent="0.25">
      <c r="G182" s="1"/>
      <c r="I182" s="1"/>
      <c r="J182" s="5"/>
      <c r="K182" s="5"/>
      <c r="L182" s="5"/>
      <c r="M182" s="5"/>
      <c r="N182" s="5"/>
    </row>
    <row r="183" spans="7:14" x14ac:dyDescent="0.25">
      <c r="G183" s="1"/>
      <c r="I183" s="1"/>
      <c r="J183" s="5"/>
      <c r="K183" s="5"/>
      <c r="L183" s="5"/>
      <c r="M183" s="5"/>
      <c r="N183" s="5"/>
    </row>
    <row r="184" spans="7:14" x14ac:dyDescent="0.25">
      <c r="G184" s="1"/>
      <c r="I184" s="1"/>
      <c r="J184" s="5"/>
      <c r="K184" s="5"/>
      <c r="L184" s="5"/>
      <c r="M184" s="5"/>
      <c r="N184" s="5"/>
    </row>
    <row r="185" spans="7:14" x14ac:dyDescent="0.25">
      <c r="G185" s="1"/>
      <c r="I185" s="1"/>
      <c r="J185" s="5"/>
      <c r="K185" s="5"/>
      <c r="L185" s="5"/>
      <c r="M185" s="5"/>
      <c r="N185" s="5"/>
    </row>
    <row r="186" spans="7:14" x14ac:dyDescent="0.25">
      <c r="G186" s="1"/>
      <c r="I186" s="1"/>
      <c r="J186" s="5"/>
      <c r="K186" s="5"/>
      <c r="L186" s="5"/>
      <c r="M186" s="5"/>
      <c r="N186" s="5"/>
    </row>
  </sheetData>
  <mergeCells count="12">
    <mergeCell ref="B107:C107"/>
    <mergeCell ref="A2:H2"/>
    <mergeCell ref="A4:H4"/>
    <mergeCell ref="H5:H8"/>
    <mergeCell ref="J7:J8"/>
    <mergeCell ref="B10:C10"/>
    <mergeCell ref="B55:C55"/>
    <mergeCell ref="B56:C56"/>
    <mergeCell ref="B75:C75"/>
    <mergeCell ref="B82:C82"/>
    <mergeCell ref="B93:C93"/>
    <mergeCell ref="B104:C104"/>
  </mergeCells>
  <pageMargins left="0.7" right="0.7" top="0.78740157499999996" bottom="0.78740157499999996" header="0.3" footer="0.3"/>
  <pageSetup paperSize="9" scale="76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Sulcova Lenka</dc:creator>
  <cp:lastModifiedBy>Sulcova Lenka</cp:lastModifiedBy>
  <dcterms:created xsi:type="dcterms:W3CDTF">2014-04-03T08:59:51Z</dcterms:created>
  <dcterms:modified xsi:type="dcterms:W3CDTF">2014-04-04T06:23:01Z</dcterms:modified>
</cp:coreProperties>
</file>