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E38" i="1"/>
  <c r="C37" i="1"/>
  <c r="C36" i="1"/>
  <c r="C34" i="1"/>
  <c r="E34" i="1"/>
  <c r="C33" i="1"/>
  <c r="E33" i="1"/>
  <c r="C32" i="1"/>
  <c r="C31" i="1"/>
  <c r="C30" i="1"/>
  <c r="C29" i="1"/>
  <c r="E29" i="1"/>
  <c r="C28" i="1"/>
  <c r="E28" i="1"/>
  <c r="C27" i="1"/>
  <c r="C21" i="1"/>
  <c r="E21" i="1"/>
  <c r="C20" i="1"/>
  <c r="C19" i="1"/>
  <c r="C10" i="1"/>
  <c r="C9" i="1"/>
  <c r="C6" i="1"/>
  <c r="E6" i="1"/>
  <c r="C5" i="1"/>
  <c r="C4" i="1"/>
  <c r="E42" i="1"/>
  <c r="E41" i="1"/>
  <c r="E39" i="1"/>
  <c r="E37" i="1"/>
  <c r="E36" i="1"/>
  <c r="C14" i="1"/>
  <c r="C13" i="1"/>
  <c r="E13" i="1"/>
  <c r="E14" i="1"/>
  <c r="C11" i="1"/>
  <c r="E10" i="1"/>
  <c r="E9" i="1"/>
  <c r="E4" i="1"/>
  <c r="E43" i="1"/>
  <c r="E40" i="1"/>
  <c r="E32" i="1"/>
  <c r="E31" i="1"/>
  <c r="E30" i="1"/>
  <c r="C22" i="1"/>
  <c r="E22" i="1"/>
  <c r="E20" i="1"/>
  <c r="E11" i="1"/>
  <c r="C35" i="1"/>
  <c r="E12" i="1"/>
  <c r="E16" i="1"/>
  <c r="E1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E19" i="1"/>
  <c r="C8" i="1"/>
  <c r="E27" i="1"/>
  <c r="C3" i="1"/>
  <c r="E5" i="1"/>
  <c r="C7" i="1"/>
  <c r="E7" i="1"/>
  <c r="C44" i="1"/>
  <c r="E8" i="1"/>
  <c r="E3" i="1"/>
  <c r="E35" i="1"/>
  <c r="E44" i="1"/>
  <c r="C18" i="1"/>
  <c r="E18" i="1"/>
  <c r="C17" i="1"/>
  <c r="E17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<sst xmlns="http://schemas.openxmlformats.org/spreadsheetml/2006/main" count="87" uniqueCount="66">
  <si>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</si>
  <si>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</si>
  <si>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</si>
  <si>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</si>
  <si>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</si>
  <si>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</si>
  <si>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</si>
  <si>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</si>
  <si>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</si>
  <si>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</si>
  <si>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</si>
  <si>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</si>
  <si>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</si>
  <si>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</si>
  <si>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</si>
  <si>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</si>
  <si>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</si>
  <si>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</si>
  <si>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</si>
  <si>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</si>
  <si>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</si>
  <si>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</si>
  <si>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</si>
  <si>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</si>
  <si>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</si>
  <si>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</si>
  <si>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</si>
  <si>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</si>
  <si>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</si>
  <si>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</si>
  <si>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</si>
  <si>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</si>
  <si>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</si>
  <si>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</si>
  <si>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</si>
  <si>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</si>
  <si>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</si>
  <si>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</si>
  <si>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</si>
  <si>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</si>
  <si>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</si>
  <si>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</si>
  <si>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</si>
  <si>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</si>
  <si>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</si>
  <si>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</si>
  <si>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</si>
  <si>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</si>
  <si>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</si>
  <si>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</si>
  <si>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</si>
  <si>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</si>
  <si>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</si>
  <si>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</si>
  <si>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</si>
  <si>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</si>
  <si>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</si>
  <si>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</si>
  <si>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</si>
  <si>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</si>
  <si>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</si>
  <si>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</si>
  <si>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</si>
  <si>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</si>
  <si>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příloha č. 2</t>
  </si>
  <si>
    <t>ZR-RO č. 79/14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</si>
</sst>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19">
          <cell r="E119">
            <v>4050</v>
          </cell>
        </row>
        <row r="120">
          <cell r="C120">
            <v>2122000</v>
          </cell>
          <cell r="D120">
            <v>94727.93</v>
          </cell>
          <cell r="H120">
            <v>3578688.899999999</v>
          </cell>
          <cell r="M120">
            <v>61072</v>
          </cell>
          <cell r="O120">
            <v>88242.1</v>
          </cell>
          <cell r="P120">
            <v>202563.47</v>
          </cell>
          <cell r="Q120">
            <v>764876.74</v>
          </cell>
        </row>
      </sheetData>
      <sheetData sheetId="2">
        <row r="120">
          <cell r="B120">
            <v>27594</v>
          </cell>
          <cell r="C120">
            <v>214061.09</v>
          </cell>
          <cell r="D120">
            <v>873780.51</v>
          </cell>
          <cell r="E120">
            <v>615595.03</v>
          </cell>
          <cell r="F120">
            <v>3400411.9099999997</v>
          </cell>
          <cell r="G120">
            <v>84287.89</v>
          </cell>
          <cell r="H120">
            <v>59727.86</v>
          </cell>
          <cell r="I120">
            <v>592668.81000000006</v>
          </cell>
          <cell r="K120">
            <v>818140.71999999986</v>
          </cell>
          <cell r="L120">
            <v>43995</v>
          </cell>
          <cell r="M120">
            <v>5278.1900000000005</v>
          </cell>
          <cell r="N120">
            <v>30734.690000000002</v>
          </cell>
          <cell r="O120">
            <v>5000</v>
          </cell>
          <cell r="P120">
            <v>72712.56</v>
          </cell>
          <cell r="R120">
            <v>6.28</v>
          </cell>
          <cell r="S120">
            <v>121.6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8" zoomScaleNormal="100" workbookViewId="0">
      <selection activeCell="I21" sqref="I21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58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55</v>
      </c>
      <c r="D2" s="32" t="s">
        <v>65</v>
      </c>
      <c r="E2" s="32" t="s">
        <v>63</v>
      </c>
    </row>
    <row r="3" spans="1:10" ht="15" customHeight="1" x14ac:dyDescent="0.25">
      <c r="A3" s="2" t="s">
        <v>3</v>
      </c>
      <c r="B3" s="29" t="s">
        <v>39</v>
      </c>
      <c r="C3" s="26">
        <f>C4+C5+C6</f>
        <v>2220777.9300000002</v>
      </c>
      <c r="D3" s="26">
        <f>D4+D5+D6</f>
        <v>0</v>
      </c>
      <c r="E3" s="27">
        <f t="shared" ref="E3:E24" si="0">C3+D3</f>
        <v>2220777.9300000002</v>
      </c>
    </row>
    <row r="4" spans="1:10" ht="15" customHeight="1" x14ac:dyDescent="0.25">
      <c r="A4" s="6" t="s">
        <v>4</v>
      </c>
      <c r="B4" s="7" t="s">
        <v>5</v>
      </c>
      <c r="C4" s="8">
        <f>[1]příjmy!$C$120</f>
        <v>2122000</v>
      </c>
      <c r="D4" s="9">
        <f>[2]příjmy!$C$31</f>
        <v>0</v>
      </c>
      <c r="E4" s="10">
        <f t="shared" si="0"/>
        <v>2122000</v>
      </c>
      <c r="J4" s="1"/>
    </row>
    <row r="5" spans="1:10" ht="15" customHeight="1" x14ac:dyDescent="0.25">
      <c r="A5" s="6" t="s">
        <v>6</v>
      </c>
      <c r="B5" s="7" t="s">
        <v>7</v>
      </c>
      <c r="C5" s="8">
        <f>[1]příjmy!$D$120</f>
        <v>94727.93</v>
      </c>
      <c r="D5" s="4">
        <v>0</v>
      </c>
      <c r="E5" s="10">
        <f t="shared" si="0"/>
        <v>94727.93</v>
      </c>
    </row>
    <row r="6" spans="1:10" ht="15" customHeight="1" x14ac:dyDescent="0.25">
      <c r="A6" s="6" t="s">
        <v>8</v>
      </c>
      <c r="B6" s="7" t="s">
        <v>9</v>
      </c>
      <c r="C6" s="8">
        <f>[1]příjmy!$E$119</f>
        <v>4050</v>
      </c>
      <c r="D6" s="8">
        <f>[2]příjmy!$E$31</f>
        <v>0</v>
      </c>
      <c r="E6" s="10">
        <f t="shared" si="0"/>
        <v>4050</v>
      </c>
    </row>
    <row r="7" spans="1:10" ht="15" customHeight="1" x14ac:dyDescent="0.25">
      <c r="A7" s="12" t="s">
        <v>42</v>
      </c>
      <c r="B7" s="7" t="s">
        <v>10</v>
      </c>
      <c r="C7" s="13">
        <f>C8+C13</f>
        <v>3664530.899999999</v>
      </c>
      <c r="D7" s="13">
        <f>D8+D13</f>
        <v>0</v>
      </c>
      <c r="E7" s="14">
        <f t="shared" si="0"/>
        <v>3664530.899999999</v>
      </c>
    </row>
    <row r="8" spans="1:10" ht="15" customHeight="1" x14ac:dyDescent="0.25">
      <c r="A8" s="6" t="s">
        <v>47</v>
      </c>
      <c r="B8" s="7" t="s">
        <v>11</v>
      </c>
      <c r="C8" s="8">
        <f>C9+C10+C11+C12</f>
        <v>3664530.899999999</v>
      </c>
      <c r="D8" s="8">
        <f>D9+D10+D11+D12</f>
        <v>0</v>
      </c>
      <c r="E8" s="11">
        <f t="shared" si="0"/>
        <v>3664530.899999999</v>
      </c>
    </row>
    <row r="9" spans="1:10" ht="15" customHeight="1" x14ac:dyDescent="0.25">
      <c r="A9" s="6" t="s">
        <v>43</v>
      </c>
      <c r="B9" s="7" t="s">
        <v>12</v>
      </c>
      <c r="C9" s="8">
        <f>[1]příjmy!$M$120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5">
      <c r="A10" s="6" t="s">
        <v>54</v>
      </c>
      <c r="B10" s="7" t="s">
        <v>11</v>
      </c>
      <c r="C10" s="8">
        <f>[1]příjmy!$H$120</f>
        <v>3578688.899999999</v>
      </c>
      <c r="D10" s="8">
        <v>0</v>
      </c>
      <c r="E10" s="11">
        <f t="shared" si="0"/>
        <v>3578688.899999999</v>
      </c>
    </row>
    <row r="11" spans="1:10" ht="15" customHeight="1" x14ac:dyDescent="0.25">
      <c r="A11" s="6" t="s">
        <v>44</v>
      </c>
      <c r="B11" s="7" t="s">
        <v>46</v>
      </c>
      <c r="C11" s="8">
        <f>[1]příjmy!$I$135</f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48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49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45</v>
      </c>
      <c r="B14" s="7" t="s">
        <v>13</v>
      </c>
      <c r="C14" s="8">
        <f>[1]příjmy!$J$135</f>
        <v>0</v>
      </c>
      <c r="D14" s="8">
        <f>[2]příjmy!$H$16</f>
        <v>0</v>
      </c>
      <c r="E14" s="11">
        <f t="shared" si="0"/>
        <v>0</v>
      </c>
    </row>
    <row r="15" spans="1:10" ht="15" customHeight="1" x14ac:dyDescent="0.25">
      <c r="A15" s="6" t="s">
        <v>50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51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40</v>
      </c>
      <c r="C17" s="13">
        <f>C3+C7</f>
        <v>5885308.8299999991</v>
      </c>
      <c r="D17" s="13">
        <f>D3+D7</f>
        <v>0</v>
      </c>
      <c r="E17" s="14">
        <f t="shared" si="0"/>
        <v>5885308.8299999991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958807.31</v>
      </c>
      <c r="D18" s="13">
        <f>SUM(D19:D23)</f>
        <v>0</v>
      </c>
      <c r="E18" s="14">
        <f t="shared" si="0"/>
        <v>958807.31</v>
      </c>
    </row>
    <row r="19" spans="1:5" ht="15" customHeight="1" x14ac:dyDescent="0.25">
      <c r="A19" s="6" t="s">
        <v>60</v>
      </c>
      <c r="B19" s="7" t="s">
        <v>17</v>
      </c>
      <c r="C19" s="8">
        <f>[1]příjmy!$O$120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61</v>
      </c>
      <c r="B20" s="7">
        <v>8115</v>
      </c>
      <c r="C20" s="8">
        <f>[1]příjmy!$P$120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62</v>
      </c>
      <c r="B21" s="7" t="s">
        <v>17</v>
      </c>
      <c r="C21" s="8">
        <f>[1]příjmy!$Q$120</f>
        <v>764876.74</v>
      </c>
      <c r="D21" s="8">
        <v>0</v>
      </c>
      <c r="E21" s="11">
        <f t="shared" si="0"/>
        <v>764876.74</v>
      </c>
    </row>
    <row r="22" spans="1:5" ht="15" customHeight="1" x14ac:dyDescent="0.25">
      <c r="A22" s="6" t="s">
        <v>52</v>
      </c>
      <c r="B22" s="7">
        <v>8123</v>
      </c>
      <c r="C22" s="8">
        <f>[1]příjmy!$S$76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3">
      <c r="A23" s="16" t="s">
        <v>53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3">
      <c r="A24" s="20" t="s">
        <v>28</v>
      </c>
      <c r="B24" s="21"/>
      <c r="C24" s="22">
        <f>C3+C7+C18</f>
        <v>6844116.1399999987</v>
      </c>
      <c r="D24" s="22">
        <f>D17+D18</f>
        <v>0</v>
      </c>
      <c r="E24" s="23">
        <f t="shared" si="0"/>
        <v>6844116.1399999987</v>
      </c>
    </row>
    <row r="25" spans="1:5" ht="13" thickBot="1" x14ac:dyDescent="0.3">
      <c r="A25" s="37" t="s">
        <v>59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55</v>
      </c>
      <c r="D26" s="32" t="s">
        <v>65</v>
      </c>
      <c r="E26" s="32" t="s">
        <v>63</v>
      </c>
    </row>
    <row r="27" spans="1:5" ht="15" customHeight="1" x14ac:dyDescent="0.25">
      <c r="A27" s="24" t="s">
        <v>27</v>
      </c>
      <c r="B27" s="3" t="s">
        <v>20</v>
      </c>
      <c r="C27" s="4">
        <f>[1]výdaje!$B$120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[1]výdaje!$C$120</f>
        <v>214061.09</v>
      </c>
      <c r="D28" s="4">
        <v>0</v>
      </c>
      <c r="E28" s="5">
        <f t="shared" ref="E28:E43" si="1">C28+D28</f>
        <v>214061.09</v>
      </c>
    </row>
    <row r="29" spans="1:5" ht="15" customHeight="1" x14ac:dyDescent="0.25">
      <c r="A29" s="25" t="s">
        <v>29</v>
      </c>
      <c r="B29" s="7" t="s">
        <v>20</v>
      </c>
      <c r="C29" s="8">
        <f>[1]výdaje!$D$120</f>
        <v>873780.51</v>
      </c>
      <c r="D29" s="4">
        <v>0</v>
      </c>
      <c r="E29" s="5">
        <f t="shared" si="1"/>
        <v>873780.51</v>
      </c>
    </row>
    <row r="30" spans="1:5" ht="15" customHeight="1" x14ac:dyDescent="0.25">
      <c r="A30" s="25" t="s">
        <v>22</v>
      </c>
      <c r="B30" s="7" t="s">
        <v>20</v>
      </c>
      <c r="C30" s="8">
        <f>[1]výdaje!$E$120</f>
        <v>615595.03</v>
      </c>
      <c r="D30" s="4">
        <v>0</v>
      </c>
      <c r="E30" s="5">
        <f t="shared" si="1"/>
        <v>615595.03</v>
      </c>
    </row>
    <row r="31" spans="1:5" ht="15" customHeight="1" x14ac:dyDescent="0.25">
      <c r="A31" s="25" t="s">
        <v>41</v>
      </c>
      <c r="B31" s="7" t="s">
        <v>20</v>
      </c>
      <c r="C31" s="8">
        <f>[1]výdaje!$F$120</f>
        <v>3400411.9099999997</v>
      </c>
      <c r="D31" s="4">
        <v>0</v>
      </c>
      <c r="E31" s="5">
        <f>C31+D31</f>
        <v>3400411.9099999997</v>
      </c>
    </row>
    <row r="32" spans="1:5" ht="15" customHeight="1" x14ac:dyDescent="0.25">
      <c r="A32" s="25" t="s">
        <v>57</v>
      </c>
      <c r="B32" s="7" t="s">
        <v>25</v>
      </c>
      <c r="C32" s="8">
        <f>[1]výdaje!$G$120</f>
        <v>84287.89</v>
      </c>
      <c r="D32" s="4">
        <v>0</v>
      </c>
      <c r="E32" s="5">
        <f t="shared" si="1"/>
        <v>84287.89</v>
      </c>
    </row>
    <row r="33" spans="1:5" ht="15" customHeight="1" x14ac:dyDescent="0.25">
      <c r="A33" s="25" t="s">
        <v>23</v>
      </c>
      <c r="B33" s="7" t="s">
        <v>20</v>
      </c>
      <c r="C33" s="8">
        <f>[1]výdaje!$H$120</f>
        <v>59727.86</v>
      </c>
      <c r="D33" s="4">
        <f>[2]výdaje!$G$16</f>
        <v>0</v>
      </c>
      <c r="E33" s="5">
        <f t="shared" si="1"/>
        <v>59727.86</v>
      </c>
    </row>
    <row r="34" spans="1:5" ht="15" customHeight="1" x14ac:dyDescent="0.25">
      <c r="A34" s="25" t="s">
        <v>30</v>
      </c>
      <c r="B34" s="7" t="s">
        <v>24</v>
      </c>
      <c r="C34" s="8">
        <f>[1]výdaje!$I$120</f>
        <v>592668.81000000006</v>
      </c>
      <c r="D34" s="4">
        <v>0</v>
      </c>
      <c r="E34" s="5">
        <f t="shared" si="1"/>
        <v>592668.81000000006</v>
      </c>
    </row>
    <row r="35" spans="1:5" ht="15" customHeight="1" x14ac:dyDescent="0.25">
      <c r="A35" s="25" t="s">
        <v>31</v>
      </c>
      <c r="B35" s="7" t="s">
        <v>24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5">
      <c r="A36" s="25" t="s">
        <v>32</v>
      </c>
      <c r="B36" s="7" t="s">
        <v>25</v>
      </c>
      <c r="C36" s="8">
        <f>[1]výdaje!$K$120</f>
        <v>818140.71999999986</v>
      </c>
      <c r="D36" s="4">
        <f>[2]výdaje!$J$16</f>
        <v>0</v>
      </c>
      <c r="E36" s="5">
        <f t="shared" si="1"/>
        <v>818140.71999999986</v>
      </c>
    </row>
    <row r="37" spans="1:5" ht="15" customHeight="1" x14ac:dyDescent="0.25">
      <c r="A37" s="25" t="s">
        <v>34</v>
      </c>
      <c r="B37" s="7" t="s">
        <v>25</v>
      </c>
      <c r="C37" s="8">
        <f>[1]výdaje!$L$120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33</v>
      </c>
      <c r="B38" s="7" t="s">
        <v>20</v>
      </c>
      <c r="C38" s="8">
        <f>[1]výdaje!$M$120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5">
      <c r="A39" s="25" t="s">
        <v>56</v>
      </c>
      <c r="B39" s="7" t="s">
        <v>25</v>
      </c>
      <c r="C39" s="8">
        <f>[1]výdaje!$N$120</f>
        <v>30734.690000000002</v>
      </c>
      <c r="D39" s="4">
        <v>0</v>
      </c>
      <c r="E39" s="5">
        <f>C39+D39</f>
        <v>30734.690000000002</v>
      </c>
    </row>
    <row r="40" spans="1:5" ht="15" customHeight="1" x14ac:dyDescent="0.25">
      <c r="A40" s="25" t="s">
        <v>35</v>
      </c>
      <c r="B40" s="7" t="s">
        <v>25</v>
      </c>
      <c r="C40" s="8">
        <f>[1]výdaje!$O$120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36</v>
      </c>
      <c r="B41" s="7" t="s">
        <v>25</v>
      </c>
      <c r="C41" s="8">
        <f>[1]výdaje!$P$120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5">
      <c r="A42" s="25" t="s">
        <v>37</v>
      </c>
      <c r="B42" s="7" t="s">
        <v>25</v>
      </c>
      <c r="C42" s="8">
        <f>[1]výdaje!$R$120</f>
        <v>6.28</v>
      </c>
      <c r="D42" s="4">
        <f>[2]výdaje!$P$16</f>
        <v>0</v>
      </c>
      <c r="E42" s="5">
        <f t="shared" si="1"/>
        <v>6.28</v>
      </c>
    </row>
    <row r="43" spans="1:5" ht="15" customHeight="1" thickBot="1" x14ac:dyDescent="0.3">
      <c r="A43" s="25" t="s">
        <v>38</v>
      </c>
      <c r="B43" s="7" t="s">
        <v>25</v>
      </c>
      <c r="C43" s="8">
        <f>[1]výdaje!$S$120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3">
      <c r="A44" s="28" t="s">
        <v>26</v>
      </c>
      <c r="B44" s="21"/>
      <c r="C44" s="22">
        <f>C27+C28+C29+C30+C31+C32+C33+C34+C35+C36+C37+C38+C39+C40+C41+C42+C43</f>
        <v>6844116.1399999997</v>
      </c>
      <c r="D44" s="22">
        <f>SUM(D27:D43)</f>
        <v>0</v>
      </c>
      <c r="E44" s="23">
        <f>SUM(E27:E43)</f>
        <v>6844116.1399999997</v>
      </c>
    </row>
    <row r="45" spans="1:5" x14ac:dyDescent="0.25">
      <c r="C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2014-01-30T09:17:05Z</cp:lastPrinted>
  <dcterms:created xsi:type="dcterms:W3CDTF">2007-12-18T12:40:54Z</dcterms:created>
  <dcterms:modified xsi:type="dcterms:W3CDTF">2014-04-03T07:59:47Z</dcterms:modified>
</cp:coreProperties>
</file>