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tabRatio="870" activeTab="0"/>
  </bookViews>
  <sheets>
    <sheet name="Bilance PaV" sheetId="1" r:id="rId1"/>
    <sheet name="919 03" sheetId="2" r:id="rId2"/>
    <sheet name="Kancelář hejtmana" sheetId="3" r:id="rId3"/>
    <sheet name="Školství" sheetId="4" r:id="rId4"/>
    <sheet name="Doprava" sheetId="5" r:id="rId5"/>
    <sheet name="Životní prostředí a zem." sheetId="6" r:id="rId6"/>
    <sheet name="OISNM - školství" sheetId="7" r:id="rId7"/>
    <sheet name="Dotační fond" sheetId="8" r:id="rId8"/>
  </sheets>
  <definedNames>
    <definedName name="_xlnm.Print_Titles" localSheetId="7">'Dotační fond'!$1:$2</definedName>
    <definedName name="_xlnm.Print_Area" localSheetId="7">'Dotační fond'!$A$1:$J$125</definedName>
  </definedNames>
  <calcPr fullCalcOnLoad="1"/>
</workbook>
</file>

<file path=xl/sharedStrings.xml><?xml version="1.0" encoding="utf-8"?>
<sst xmlns="http://schemas.openxmlformats.org/spreadsheetml/2006/main" count="848" uniqueCount="264">
  <si>
    <t>§</t>
  </si>
  <si>
    <t>SR 2014</t>
  </si>
  <si>
    <t>SU</t>
  </si>
  <si>
    <t>x</t>
  </si>
  <si>
    <t>Běžné (neinvestiční) výdaje resortu celkem</t>
  </si>
  <si>
    <t>0000</t>
  </si>
  <si>
    <t>nespecifikované rezervy</t>
  </si>
  <si>
    <t>uk.</t>
  </si>
  <si>
    <t>č.a.</t>
  </si>
  <si>
    <t>pol.</t>
  </si>
  <si>
    <t>tis.Kč</t>
  </si>
  <si>
    <t>Ekonomický odbor</t>
  </si>
  <si>
    <t>031900</t>
  </si>
  <si>
    <t>rozpočtová finanční rezerva kraje dle zásad</t>
  </si>
  <si>
    <t>5901</t>
  </si>
  <si>
    <t>031909</t>
  </si>
  <si>
    <t>finanční rezerva na řešení věcných, finančních a organizačních opatření orgánů kraje</t>
  </si>
  <si>
    <t>031920</t>
  </si>
  <si>
    <t>finanční rezerva na řešení věcných, finančních a organizačních opatření krajského úřadu</t>
  </si>
  <si>
    <t>919 03 - P O K L A D N Í   S P R Á V A</t>
  </si>
  <si>
    <t>UR I 2014</t>
  </si>
  <si>
    <t>UR II 2014</t>
  </si>
  <si>
    <t>031908</t>
  </si>
  <si>
    <t>finanční rezerva na řešení výkonnosti krajských PO</t>
  </si>
  <si>
    <t>031921</t>
  </si>
  <si>
    <t>finanční rezerva na řešení rizik vyhodnocení projektu IP - 1</t>
  </si>
  <si>
    <t>Kapitola 919 03 - Pokladní správa</t>
  </si>
  <si>
    <t>031922</t>
  </si>
  <si>
    <t>finanční rezerva na řešení projektu eGovernment ve zdravotnictví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</si>
  <si>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</si>
  <si>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</si>
  <si>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</si>
  <si>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</si>
  <si>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</si>
  <si>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</si>
  <si>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</si>
  <si>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</si>
  <si>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</si>
  <si>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</si>
  <si>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</si>
  <si>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</si>
  <si>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</si>
  <si>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</si>
  <si>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</si>
  <si>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</si>
  <si>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</si>
  <si>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</si>
  <si>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</si>
  <si>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</si>
  <si>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</si>
  <si>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</si>
  <si>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</si>
  <si>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</si>
  <si>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</si>
  <si>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</si>
  <si>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</si>
  <si>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</si>
  <si>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</si>
  <si>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</si>
  <si>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</si>
  <si>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</si>
  <si>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</si>
  <si>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</si>
  <si>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</si>
  <si>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</si>
  <si>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</si>
  <si>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</si>
  <si>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</si>
  <si>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</si>
  <si>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</si>
  <si>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</si>
  <si>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</si>
  <si>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</si>
  <si>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</si>
  <si>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</si>
  <si>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</si>
  <si>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</si>
  <si>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</si>
  <si>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</si>
  <si>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Kap.919-VPS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</si>
  <si>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</si>
  <si>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</si>
  <si>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</si>
  <si>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</si>
  <si>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</si>
  <si>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</si>
  <si>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</si>
  <si>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</si>
  <si>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</si>
  <si>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</si>
  <si>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</si>
  <si>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</si>
  <si>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Odbor investic a správy nemovitého majetku</t>
  </si>
  <si>
    <t>UZ</t>
  </si>
  <si>
    <t>UR II2014</t>
  </si>
  <si>
    <t>Běžné a kapitálové výdaje resortu celkem</t>
  </si>
  <si>
    <t>00000000</t>
  </si>
  <si>
    <t>budovy, haly a stavby</t>
  </si>
  <si>
    <t>38585505</t>
  </si>
  <si>
    <t>služby peněžních ústavů</t>
  </si>
  <si>
    <t>Odbor kancelář hejtmana</t>
  </si>
  <si>
    <t>tis. Kč</t>
  </si>
  <si>
    <t>RU</t>
  </si>
  <si>
    <t>konzultační, poradenské a právní služby</t>
  </si>
  <si>
    <t>nákup ostatních služeb</t>
  </si>
  <si>
    <t>Odbor regionálního rozvoje a evropských projektů</t>
  </si>
  <si>
    <t>Odbor školství, mládeže, tělovýchovy a sportu</t>
  </si>
  <si>
    <t>Kapitola 920 04 - Kapitálové výdaje</t>
  </si>
  <si>
    <t>Odbor sociálních věcí</t>
  </si>
  <si>
    <t>Odbor dopravy</t>
  </si>
  <si>
    <t>Kapitola 914 06 - Působnosti</t>
  </si>
  <si>
    <t>DU</t>
  </si>
  <si>
    <t>dopravní obslužnost drážní</t>
  </si>
  <si>
    <t>výdaje na dopravní obslužnost drážní - železnice a tram.</t>
  </si>
  <si>
    <t>Kapitola 923 06 - Spolufinancování EU</t>
  </si>
  <si>
    <t>923 06 - S P O L U F I N A N C O V Á N Í   E U</t>
  </si>
  <si>
    <t>0650660000</t>
  </si>
  <si>
    <t>ROP 5 - Přeložka komunikace II/592 Chrastava-III. etapa</t>
  </si>
  <si>
    <t>Kapitola 920 06 - Kapitálové výdaje</t>
  </si>
  <si>
    <t>920 06 - K A P I T Á L O V É  V Ý D A J E</t>
  </si>
  <si>
    <t>Kapitola 917 06 - Transfery</t>
  </si>
  <si>
    <t>neinv.transfery nefin.podnikatel.subjektům-práv.osoby</t>
  </si>
  <si>
    <t>920 04 - K A P I T Á L O V É  V Ý D A J E</t>
  </si>
  <si>
    <t>ZR-RO č. 120/14</t>
  </si>
  <si>
    <t>Příloha č. 1 k ZR-RO č. 120/14</t>
  </si>
  <si>
    <t>Změna rozpočtu - rozpočtové opatření č. 120/14</t>
  </si>
  <si>
    <t>061500</t>
  </si>
  <si>
    <t>platby věcných břemen</t>
  </si>
  <si>
    <t>ostatní neinvestiční výdaje</t>
  </si>
  <si>
    <t>065000</t>
  </si>
  <si>
    <t>dopravní obslužnost autobusová</t>
  </si>
  <si>
    <t>výdaje na dopravní územní obslužnost autobusovou</t>
  </si>
  <si>
    <t>065300</t>
  </si>
  <si>
    <t>rekonstrukce komunikací Rovensko pod Troskami - odkanalizování VHS</t>
  </si>
  <si>
    <t>inv.transfery nefin.podnikatel.subjektům-práv.osoby</t>
  </si>
  <si>
    <t xml:space="preserve">úprava prostor pro KORID LK a ARR </t>
  </si>
  <si>
    <t>KSS LK - projektová dokumentace - povodňové škody 2013</t>
  </si>
  <si>
    <t>neinvestiční transfery zřízeným příspěvkovým organizacím</t>
  </si>
  <si>
    <t>914 06  - P Ů S O B N O S T I</t>
  </si>
  <si>
    <t xml:space="preserve">917 06 -  T R A N S F E R Y </t>
  </si>
  <si>
    <t>0680001</t>
  </si>
  <si>
    <t>0680002</t>
  </si>
  <si>
    <t>1601</t>
  </si>
  <si>
    <t>069074</t>
  </si>
  <si>
    <t>Podpora volnočasových aktivit</t>
  </si>
  <si>
    <t>Pedagogická asistence</t>
  </si>
  <si>
    <t>Zvýšení bezpečnosti provozu na pozemních komunikacích</t>
  </si>
  <si>
    <t>Podpora ekologické výchovy a osvěty</t>
  </si>
  <si>
    <t>Kapitola 926 01 - Dotační fond</t>
  </si>
  <si>
    <t>100 0000</t>
  </si>
  <si>
    <t>PROGRAM č. 1 - Podpora rozvoje požární ochrany v Libereckém kraji</t>
  </si>
  <si>
    <t>926 01 -  D O T A Č N Í   F O N D</t>
  </si>
  <si>
    <t>926 02 -  D O T A Č N Í   F O N D</t>
  </si>
  <si>
    <t>200 0000</t>
  </si>
  <si>
    <t>Kapitola 926 05 - Dotační fond</t>
  </si>
  <si>
    <t>926 05 -  D O T A Č N Í   F O N D</t>
  </si>
  <si>
    <t>500 0000</t>
  </si>
  <si>
    <t>Kapitola 926 06 - Dotační fond</t>
  </si>
  <si>
    <t>926 06 -  D O T A Č N Í   F O N D</t>
  </si>
  <si>
    <t>600 0000</t>
  </si>
  <si>
    <t>Odbor kultury, památkové péče a cestovního ruchu</t>
  </si>
  <si>
    <t>Kapitola 926 07 - Dotační fond</t>
  </si>
  <si>
    <t>926 07 -  D O T A Č N Í   F O N D</t>
  </si>
  <si>
    <t>700 0000</t>
  </si>
  <si>
    <t>Kapitola 926 02 - Dotační fond</t>
  </si>
  <si>
    <t>Kapitola 926 04 - Dotační fond</t>
  </si>
  <si>
    <t>926 04 -  D O T A Č N Í   F O N D</t>
  </si>
  <si>
    <t>PROGRAM č. 5 - Program na podporu sociálních věcí a služeb</t>
  </si>
  <si>
    <t>PROGRAM č. 6 - Program resortu dopravy</t>
  </si>
  <si>
    <t>PROGRAM č. 7 - Program resortu cestovního ruchu, památkové péče a kultury</t>
  </si>
  <si>
    <t>049117</t>
  </si>
  <si>
    <t>1410</t>
  </si>
  <si>
    <t>Gymnázium a SOŠ, Jilemnice - Stavební úpravy objektu Tkalcovská</t>
  </si>
  <si>
    <t>049145</t>
  </si>
  <si>
    <t>1430</t>
  </si>
  <si>
    <t>Střední zdravotnická škola, Turnov - Rekonstrukce laboratoře a kabinetu (vybourání příčky)</t>
  </si>
  <si>
    <t>049146</t>
  </si>
  <si>
    <t>1492</t>
  </si>
  <si>
    <t>Pedagogicko-psychologická poradna, Jablonec n/N - Úpravy nových prostor</t>
  </si>
  <si>
    <t>049119</t>
  </si>
  <si>
    <t>1433</t>
  </si>
  <si>
    <t>Střední škola strojní, stavební a dopravní, Liberec, Truhlářská - Domov mládeže - 2. etapa</t>
  </si>
  <si>
    <t>investiční transfery zřízeným příspěvkovým organizacím</t>
  </si>
  <si>
    <t>049147</t>
  </si>
  <si>
    <t>1443</t>
  </si>
  <si>
    <t>Střední škola,Lomnice n/P - Rekonstrukce topného systému</t>
  </si>
  <si>
    <t>049148</t>
  </si>
  <si>
    <t>1402</t>
  </si>
  <si>
    <t>neinvestiční příspěvky zřízeným příspěvkovým organizacím</t>
  </si>
  <si>
    <t>049149</t>
  </si>
  <si>
    <t>1405</t>
  </si>
  <si>
    <t>PROGRAM 4. - Program resortu školství, mládeže a zaměstnanosti</t>
  </si>
  <si>
    <t>4010000</t>
  </si>
  <si>
    <t>4050000</t>
  </si>
  <si>
    <t>Odbor životního prostředí a zemědělství</t>
  </si>
  <si>
    <t>Kapitola 914 08 - Působnosti</t>
  </si>
  <si>
    <t>Hospodaření s odpady</t>
  </si>
  <si>
    <t>085500</t>
  </si>
  <si>
    <t>085800</t>
  </si>
  <si>
    <t>srovnávací studie toku odpadů na území LK a kantonu St. Gallen</t>
  </si>
  <si>
    <t>Podpogram 8.1 - Podpora ekologické výchovy a osvěty</t>
  </si>
  <si>
    <t>8010000</t>
  </si>
  <si>
    <t>Podprogram 8.2 - Podpora ochrany přírody a krajiny</t>
  </si>
  <si>
    <t>8020000</t>
  </si>
  <si>
    <t>Podprogram 8.3 - Podpora včelařství</t>
  </si>
  <si>
    <t>8030000</t>
  </si>
  <si>
    <t>Výdaje lesnického fondu v resortu celkem</t>
  </si>
  <si>
    <t>000000</t>
  </si>
  <si>
    <t>834000</t>
  </si>
  <si>
    <t>příspěvky na hospodaření v lesích</t>
  </si>
  <si>
    <t>920 14 - K A P I T Á L O V É  V Ý D A J E</t>
  </si>
  <si>
    <t>Kapitola 926 08 - Dotační fond</t>
  </si>
  <si>
    <t>Kapitola 934 08 - Lesnický fond</t>
  </si>
  <si>
    <t>914 08 - P Ů S O B N O S T I</t>
  </si>
  <si>
    <t>934 08 - L E S N I C K Ý   F O N D</t>
  </si>
  <si>
    <t>likvidace skládky Arnoltice - Bulovka</t>
  </si>
  <si>
    <t>Kapitola 920 14 - Kapitálové výdaje</t>
  </si>
  <si>
    <t>Podprogram 4.1. - Podpora volnočasových aktivit</t>
  </si>
  <si>
    <t>Podprogram 4.5. - Pedagogická asistence</t>
  </si>
  <si>
    <t>6020000</t>
  </si>
  <si>
    <t>Podprogram 6.2. - Zvýšení bezpečnosti provozu na pozemních komunikacích</t>
  </si>
  <si>
    <t>PROGRAM č. 8 - Program resortu životního prostředí a zemědělství</t>
  </si>
  <si>
    <t>Podpora ochrany přírody a krajiny</t>
  </si>
  <si>
    <t xml:space="preserve"> Podpora včelařství</t>
  </si>
  <si>
    <t>926 08 - D O T A Č N Í   F O N D</t>
  </si>
  <si>
    <t>Kapitola 914 01 - Působnosti</t>
  </si>
  <si>
    <t>027800</t>
  </si>
  <si>
    <t>Propagace otevření Oblastní galerie v Liberci (Galerie Lázně)</t>
  </si>
  <si>
    <t>026600</t>
  </si>
  <si>
    <t>Organizační zajištění návštěvy prezidenta republiky</t>
  </si>
  <si>
    <t>025500</t>
  </si>
  <si>
    <t>Kapitola 917 01 - Transfery</t>
  </si>
  <si>
    <t>0170006</t>
  </si>
  <si>
    <t xml:space="preserve">Ostatní akce podporované Libereckým krajem </t>
  </si>
  <si>
    <t>Ostatní akce (manažer roku)</t>
  </si>
  <si>
    <t>914 01 - P Ů S O B N O S T I</t>
  </si>
  <si>
    <t xml:space="preserve">917 01 -  T R A N S F E R Y </t>
  </si>
  <si>
    <t>Propgace a prezentace kraje</t>
  </si>
  <si>
    <t>ostatní neinvestiční transfery obyvatelstvu</t>
  </si>
  <si>
    <t>nákup materiálu jinde nezařazený</t>
  </si>
  <si>
    <t xml:space="preserve">Gymnázium F.X.Šaldy, Liberec - rekonstrukce kotelny a zajištění komínu </t>
  </si>
  <si>
    <t>Gymnázium, Mimoň - oprava podlahy v tělocvičně</t>
  </si>
  <si>
    <t>7010000</t>
  </si>
  <si>
    <t>Podprogram 7.1 - Kulturní aktivity v LK</t>
  </si>
  <si>
    <t>Kulturní aktivity v LK</t>
  </si>
  <si>
    <t>7020000</t>
  </si>
  <si>
    <t>Podprogram 7.2 -Záchrana a obnova památek v LK</t>
  </si>
  <si>
    <t xml:space="preserve">Záchrana a obnova památek v LK </t>
  </si>
  <si>
    <t>PROGRAM č. 2 - Program resortu hospodářského a reg. rozvoje, evropských projektů a rozvoje venkova</t>
  </si>
  <si>
    <t>5010000</t>
  </si>
  <si>
    <t>5020000</t>
  </si>
  <si>
    <t>5030000</t>
  </si>
  <si>
    <t>Podprogram 5.1. - Podpora sociálních služeb</t>
  </si>
  <si>
    <t>Podprogram 5.2. - Podpora nízkoprahových zařízení pro děti a mládež</t>
  </si>
  <si>
    <t>Podprogram 5.3. - Podpora činností mateřských center</t>
  </si>
  <si>
    <t>Podpora nízkoprahových zařízení pro děti a mládež</t>
  </si>
  <si>
    <t>Podpora sociálních služeb</t>
  </si>
  <si>
    <t>Podpora činností mateřských center</t>
  </si>
  <si>
    <t>Podprogram 2.1. - Program obnovy venkova</t>
  </si>
  <si>
    <t>2010000</t>
  </si>
  <si>
    <t>Program obnovy venkova</t>
  </si>
  <si>
    <t>Podprogram 2.5. - Podpora regionálních výrobců, výrobků a tradičních řemesel</t>
  </si>
  <si>
    <t>2050000</t>
  </si>
  <si>
    <t xml:space="preserve"> Podpora regionálních výrobců, výrobků a tradičních řemesel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</si>
</sst>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"/>
    <numFmt numFmtId="166" formatCode="0.000"/>
    <numFmt numFmtId="167" formatCode="#,##0.0000"/>
    <numFmt numFmtId="168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0000CC"/>
      <name val="Arial"/>
      <family val="2"/>
    </font>
    <font>
      <b/>
      <sz val="8"/>
      <color rgb="FF000099"/>
      <name val="Arial"/>
      <family val="2"/>
    </font>
    <font>
      <b/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44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7" applyNumberFormat="0" applyFill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0" fillId="39" borderId="11" applyNumberFormat="0" applyFont="0" applyAlignment="0" applyProtection="0"/>
    <xf numFmtId="0" fontId="0" fillId="39" borderId="11" applyNumberFormat="0" applyFont="0" applyAlignment="0" applyProtection="0"/>
    <xf numFmtId="0" fontId="0" fillId="39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0" fillId="0" borderId="13" applyNumberFormat="0" applyFill="0" applyAlignment="0" applyProtection="0"/>
    <xf numFmtId="0" fontId="19" fillId="41" borderId="0">
      <alignment horizontal="left" vertical="center"/>
      <protection/>
    </xf>
    <xf numFmtId="0" fontId="51" fillId="4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1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5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53" fillId="43" borderId="15" applyNumberFormat="0" applyAlignment="0" applyProtection="0"/>
    <xf numFmtId="0" fontId="54" fillId="44" borderId="15" applyNumberFormat="0" applyAlignment="0" applyProtection="0"/>
    <xf numFmtId="0" fontId="23" fillId="45" borderId="16" applyNumberFormat="0" applyAlignment="0" applyProtection="0"/>
    <xf numFmtId="0" fontId="23" fillId="45" borderId="16" applyNumberFormat="0" applyAlignment="0" applyProtection="0"/>
    <xf numFmtId="0" fontId="54" fillId="44" borderId="15" applyNumberFormat="0" applyAlignment="0" applyProtection="0"/>
    <xf numFmtId="0" fontId="55" fillId="44" borderId="17" applyNumberFormat="0" applyAlignment="0" applyProtection="0"/>
    <xf numFmtId="0" fontId="24" fillId="45" borderId="18" applyNumberFormat="0" applyAlignment="0" applyProtection="0"/>
    <xf numFmtId="0" fontId="24" fillId="45" borderId="18" applyNumberFormat="0" applyAlignment="0" applyProtection="0"/>
    <xf numFmtId="0" fontId="55" fillId="44" borderId="17" applyNumberFormat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41" fillId="54" borderId="0" applyNumberFormat="0" applyBorder="0" applyAlignment="0" applyProtection="0"/>
  </cellStyleXfs>
  <cellXfs count="566">
    <xf numFmtId="0" fontId="0" fillId="0" borderId="0" xfId="0" applyFont="1" applyAlignment="1">
      <alignment/>
    </xf>
    <xf numFmtId="0" fontId="2" fillId="0" borderId="0" xfId="185">
      <alignment/>
      <protection/>
    </xf>
    <xf numFmtId="0" fontId="4" fillId="0" borderId="0" xfId="190" applyFont="1" applyAlignment="1">
      <alignment horizontal="right"/>
      <protection/>
    </xf>
    <xf numFmtId="0" fontId="3" fillId="0" borderId="0" xfId="186">
      <alignment/>
      <protection/>
    </xf>
    <xf numFmtId="4" fontId="3" fillId="0" borderId="0" xfId="186" applyNumberFormat="1">
      <alignment/>
      <protection/>
    </xf>
    <xf numFmtId="0" fontId="3" fillId="0" borderId="0" xfId="170">
      <alignment/>
      <protection/>
    </xf>
    <xf numFmtId="4" fontId="7" fillId="0" borderId="19" xfId="186" applyNumberFormat="1" applyFont="1" applyFill="1" applyBorder="1" applyAlignment="1">
      <alignment vertical="center"/>
      <protection/>
    </xf>
    <xf numFmtId="0" fontId="3" fillId="0" borderId="0" xfId="186" applyFill="1">
      <alignment/>
      <protection/>
    </xf>
    <xf numFmtId="49" fontId="8" fillId="0" borderId="0" xfId="186" applyNumberFormat="1" applyFont="1" applyFill="1" applyBorder="1" applyAlignment="1">
      <alignment horizontal="center"/>
      <protection/>
    </xf>
    <xf numFmtId="0" fontId="8" fillId="0" borderId="0" xfId="186" applyFont="1" applyFill="1" applyBorder="1" applyAlignment="1">
      <alignment horizontal="center"/>
      <protection/>
    </xf>
    <xf numFmtId="4" fontId="8" fillId="0" borderId="0" xfId="186" applyNumberFormat="1" applyFont="1" applyFill="1" applyBorder="1">
      <alignment/>
      <protection/>
    </xf>
    <xf numFmtId="0" fontId="26" fillId="0" borderId="0" xfId="186" applyFont="1" applyFill="1" applyAlignment="1">
      <alignment horizontal="center"/>
      <protection/>
    </xf>
    <xf numFmtId="4" fontId="26" fillId="0" borderId="0" xfId="186" applyNumberFormat="1" applyFont="1" applyFill="1" applyAlignment="1">
      <alignment horizontal="center"/>
      <protection/>
    </xf>
    <xf numFmtId="0" fontId="7" fillId="0" borderId="0" xfId="186" applyFont="1" applyFill="1" applyAlignment="1">
      <alignment horizontal="center"/>
      <protection/>
    </xf>
    <xf numFmtId="49" fontId="4" fillId="0" borderId="0" xfId="170" applyNumberFormat="1" applyFont="1" applyFill="1" applyBorder="1" applyAlignment="1">
      <alignment horizontal="center"/>
      <protection/>
    </xf>
    <xf numFmtId="0" fontId="4" fillId="0" borderId="0" xfId="184" applyFont="1" applyFill="1" applyBorder="1" applyAlignment="1">
      <alignment/>
      <protection/>
    </xf>
    <xf numFmtId="4" fontId="8" fillId="0" borderId="0" xfId="118" applyNumberFormat="1" applyFont="1" applyFill="1" applyBorder="1" applyAlignment="1">
      <alignment horizontal="right"/>
    </xf>
    <xf numFmtId="0" fontId="7" fillId="0" borderId="20" xfId="186" applyFont="1" applyFill="1" applyBorder="1" applyAlignment="1">
      <alignment horizontal="center" vertical="center"/>
      <protection/>
    </xf>
    <xf numFmtId="0" fontId="7" fillId="0" borderId="21" xfId="186" applyFont="1" applyFill="1" applyBorder="1" applyAlignment="1">
      <alignment horizontal="center" vertical="center"/>
      <protection/>
    </xf>
    <xf numFmtId="0" fontId="7" fillId="0" borderId="22" xfId="186" applyFont="1" applyFill="1" applyBorder="1" applyAlignment="1">
      <alignment horizontal="left" vertical="center"/>
      <protection/>
    </xf>
    <xf numFmtId="0" fontId="7" fillId="0" borderId="22" xfId="186" applyFont="1" applyFill="1" applyBorder="1" applyAlignment="1">
      <alignment horizontal="center" vertical="center"/>
      <protection/>
    </xf>
    <xf numFmtId="0" fontId="8" fillId="0" borderId="23" xfId="186" applyFont="1" applyFill="1" applyBorder="1" applyAlignment="1">
      <alignment horizontal="center" vertical="center"/>
      <protection/>
    </xf>
    <xf numFmtId="0" fontId="8" fillId="0" borderId="24" xfId="186" applyFont="1" applyFill="1" applyBorder="1" applyAlignment="1">
      <alignment horizontal="center" vertical="center"/>
      <protection/>
    </xf>
    <xf numFmtId="49" fontId="8" fillId="0" borderId="25" xfId="186" applyNumberFormat="1" applyFont="1" applyFill="1" applyBorder="1" applyAlignment="1">
      <alignment horizontal="center" vertical="center"/>
      <protection/>
    </xf>
    <xf numFmtId="49" fontId="8" fillId="0" borderId="26" xfId="186" applyNumberFormat="1" applyFont="1" applyFill="1" applyBorder="1" applyAlignment="1">
      <alignment horizontal="center" vertical="center"/>
      <protection/>
    </xf>
    <xf numFmtId="4" fontId="7" fillId="0" borderId="27" xfId="186" applyNumberFormat="1" applyFont="1" applyFill="1" applyBorder="1" applyAlignment="1">
      <alignment vertical="center"/>
      <protection/>
    </xf>
    <xf numFmtId="0" fontId="7" fillId="0" borderId="28" xfId="186" applyFont="1" applyFill="1" applyBorder="1" applyAlignment="1">
      <alignment horizontal="center" vertical="center"/>
      <protection/>
    </xf>
    <xf numFmtId="49" fontId="7" fillId="0" borderId="29" xfId="186" applyNumberFormat="1" applyFont="1" applyFill="1" applyBorder="1" applyAlignment="1">
      <alignment horizontal="center" vertical="center"/>
      <protection/>
    </xf>
    <xf numFmtId="49" fontId="7" fillId="0" borderId="30" xfId="186" applyNumberFormat="1" applyFont="1" applyFill="1" applyBorder="1" applyAlignment="1">
      <alignment horizontal="center" vertical="center"/>
      <protection/>
    </xf>
    <xf numFmtId="0" fontId="7" fillId="0" borderId="31" xfId="186" applyFont="1" applyFill="1" applyBorder="1" applyAlignment="1">
      <alignment horizontal="center" vertical="center"/>
      <protection/>
    </xf>
    <xf numFmtId="0" fontId="7" fillId="0" borderId="29" xfId="186" applyFont="1" applyFill="1" applyBorder="1" applyAlignment="1">
      <alignment horizontal="center" vertical="center"/>
      <protection/>
    </xf>
    <xf numFmtId="0" fontId="7" fillId="0" borderId="31" xfId="186" applyFont="1" applyFill="1" applyBorder="1" applyAlignment="1">
      <alignment vertical="center"/>
      <protection/>
    </xf>
    <xf numFmtId="4" fontId="7" fillId="0" borderId="30" xfId="118" applyNumberFormat="1" applyFont="1" applyFill="1" applyBorder="1" applyAlignment="1">
      <alignment horizontal="right" vertical="center"/>
    </xf>
    <xf numFmtId="4" fontId="7" fillId="0" borderId="31" xfId="186" applyNumberFormat="1" applyFont="1" applyFill="1" applyBorder="1" applyAlignment="1">
      <alignment vertical="center"/>
      <protection/>
    </xf>
    <xf numFmtId="4" fontId="7" fillId="0" borderId="32" xfId="186" applyNumberFormat="1" applyFont="1" applyFill="1" applyBorder="1" applyAlignment="1">
      <alignment vertical="center"/>
      <protection/>
    </xf>
    <xf numFmtId="49" fontId="4" fillId="0" borderId="33" xfId="170" applyNumberFormat="1" applyFont="1" applyFill="1" applyBorder="1" applyAlignment="1">
      <alignment horizontal="center" vertical="center"/>
      <protection/>
    </xf>
    <xf numFmtId="0" fontId="4" fillId="0" borderId="23" xfId="184" applyFont="1" applyFill="1" applyBorder="1" applyAlignment="1">
      <alignment vertical="center"/>
      <protection/>
    </xf>
    <xf numFmtId="4" fontId="8" fillId="0" borderId="34" xfId="118" applyNumberFormat="1" applyFont="1" applyFill="1" applyBorder="1" applyAlignment="1">
      <alignment horizontal="right" vertical="center"/>
    </xf>
    <xf numFmtId="4" fontId="8" fillId="0" borderId="23" xfId="186" applyNumberFormat="1" applyFont="1" applyFill="1" applyBorder="1" applyAlignment="1">
      <alignment vertical="center"/>
      <protection/>
    </xf>
    <xf numFmtId="4" fontId="8" fillId="0" borderId="35" xfId="186" applyNumberFormat="1" applyFont="1" applyFill="1" applyBorder="1" applyAlignment="1">
      <alignment vertical="center"/>
      <protection/>
    </xf>
    <xf numFmtId="0" fontId="7" fillId="0" borderId="31" xfId="186" applyFont="1" applyFill="1" applyBorder="1" applyAlignment="1">
      <alignment vertical="center" wrapText="1"/>
      <protection/>
    </xf>
    <xf numFmtId="0" fontId="7" fillId="0" borderId="36" xfId="186" applyFont="1" applyFill="1" applyBorder="1" applyAlignment="1">
      <alignment horizontal="center" vertical="center" wrapText="1"/>
      <protection/>
    </xf>
    <xf numFmtId="0" fontId="7" fillId="0" borderId="37" xfId="186" applyFont="1" applyFill="1" applyBorder="1" applyAlignment="1">
      <alignment horizontal="center" vertical="center" wrapText="1"/>
      <protection/>
    </xf>
    <xf numFmtId="0" fontId="7" fillId="0" borderId="38" xfId="186" applyFont="1" applyFill="1" applyBorder="1" applyAlignment="1">
      <alignment horizontal="center" vertical="center" wrapText="1"/>
      <protection/>
    </xf>
    <xf numFmtId="0" fontId="7" fillId="0" borderId="39" xfId="172" applyFont="1" applyBorder="1" applyAlignment="1">
      <alignment horizontal="center" vertical="center" wrapText="1"/>
      <protection/>
    </xf>
    <xf numFmtId="0" fontId="7" fillId="0" borderId="37" xfId="172" applyFont="1" applyBorder="1" applyAlignment="1">
      <alignment horizontal="center" vertical="center" wrapText="1"/>
      <protection/>
    </xf>
    <xf numFmtId="0" fontId="7" fillId="0" borderId="40" xfId="172" applyFont="1" applyBorder="1" applyAlignment="1">
      <alignment horizontal="center" vertical="center" wrapText="1"/>
      <protection/>
    </xf>
    <xf numFmtId="0" fontId="3" fillId="0" borderId="0" xfId="186" applyFill="1" applyAlignment="1">
      <alignment vertical="center" wrapText="1"/>
      <protection/>
    </xf>
    <xf numFmtId="164" fontId="7" fillId="0" borderId="27" xfId="186" applyNumberFormat="1" applyFont="1" applyFill="1" applyBorder="1" applyAlignment="1">
      <alignment vertical="center"/>
      <protection/>
    </xf>
    <xf numFmtId="0" fontId="8" fillId="0" borderId="0" xfId="188" applyFont="1" applyFill="1" applyBorder="1" applyAlignment="1">
      <alignment horizontal="center"/>
      <protection/>
    </xf>
    <xf numFmtId="49" fontId="8" fillId="0" borderId="0" xfId="188" applyNumberFormat="1" applyFont="1" applyFill="1" applyBorder="1" applyAlignment="1">
      <alignment horizontal="center"/>
      <protection/>
    </xf>
    <xf numFmtId="4" fontId="8" fillId="0" borderId="0" xfId="172" applyNumberFormat="1" applyFont="1" applyFill="1" applyBorder="1">
      <alignment/>
      <protection/>
    </xf>
    <xf numFmtId="4" fontId="8" fillId="0" borderId="0" xfId="188" applyNumberFormat="1" applyFont="1" applyFill="1" applyBorder="1" applyAlignment="1">
      <alignment/>
      <protection/>
    </xf>
    <xf numFmtId="164" fontId="8" fillId="0" borderId="0" xfId="188" applyNumberFormat="1" applyFont="1" applyFill="1" applyBorder="1" applyAlignment="1">
      <alignment/>
      <protection/>
    </xf>
    <xf numFmtId="0" fontId="7" fillId="0" borderId="38" xfId="186" applyFont="1" applyBorder="1" applyAlignment="1">
      <alignment horizontal="center" vertical="center"/>
      <protection/>
    </xf>
    <xf numFmtId="0" fontId="7" fillId="0" borderId="37" xfId="186" applyFont="1" applyBorder="1" applyAlignment="1">
      <alignment horizontal="center" vertical="center"/>
      <protection/>
    </xf>
    <xf numFmtId="0" fontId="7" fillId="0" borderId="20" xfId="186" applyFont="1" applyBorder="1" applyAlignment="1">
      <alignment horizontal="center" vertical="center"/>
      <protection/>
    </xf>
    <xf numFmtId="0" fontId="7" fillId="0" borderId="22" xfId="186" applyFont="1" applyBorder="1" applyAlignment="1">
      <alignment horizontal="center" vertical="center"/>
      <protection/>
    </xf>
    <xf numFmtId="0" fontId="7" fillId="0" borderId="22" xfId="186" applyFont="1" applyFill="1" applyBorder="1" applyAlignment="1">
      <alignment horizontal="left" vertical="center"/>
      <protection/>
    </xf>
    <xf numFmtId="4" fontId="7" fillId="0" borderId="41" xfId="186" applyNumberFormat="1" applyFont="1" applyFill="1" applyBorder="1" applyAlignment="1">
      <alignment vertical="center"/>
      <protection/>
    </xf>
    <xf numFmtId="4" fontId="7" fillId="0" borderId="22" xfId="186" applyNumberFormat="1" applyFont="1" applyFill="1" applyBorder="1" applyAlignment="1">
      <alignment vertical="center"/>
      <protection/>
    </xf>
    <xf numFmtId="4" fontId="7" fillId="0" borderId="42" xfId="186" applyNumberFormat="1" applyFont="1" applyFill="1" applyBorder="1" applyAlignment="1">
      <alignment vertical="center"/>
      <protection/>
    </xf>
    <xf numFmtId="0" fontId="3" fillId="0" borderId="0" xfId="170" applyBorder="1">
      <alignment/>
      <protection/>
    </xf>
    <xf numFmtId="0" fontId="7" fillId="0" borderId="0" xfId="170" applyFont="1" applyAlignment="1">
      <alignment horizontal="center"/>
      <protection/>
    </xf>
    <xf numFmtId="0" fontId="32" fillId="0" borderId="20" xfId="170" applyFont="1" applyBorder="1" applyAlignment="1">
      <alignment horizontal="center" vertical="center" wrapText="1"/>
      <protection/>
    </xf>
    <xf numFmtId="0" fontId="32" fillId="0" borderId="20" xfId="170" applyFont="1" applyBorder="1" applyAlignment="1">
      <alignment horizontal="center" vertical="center" wrapText="1"/>
      <protection/>
    </xf>
    <xf numFmtId="0" fontId="7" fillId="0" borderId="22" xfId="170" applyFont="1" applyBorder="1" applyAlignment="1">
      <alignment horizontal="center" vertical="center" wrapText="1"/>
      <protection/>
    </xf>
    <xf numFmtId="0" fontId="7" fillId="0" borderId="41" xfId="172" applyFont="1" applyBorder="1" applyAlignment="1">
      <alignment horizontal="center" vertical="center" wrapText="1"/>
      <protection/>
    </xf>
    <xf numFmtId="0" fontId="7" fillId="0" borderId="22" xfId="172" applyFont="1" applyBorder="1" applyAlignment="1">
      <alignment horizontal="center" vertical="center" wrapText="1"/>
      <protection/>
    </xf>
    <xf numFmtId="0" fontId="7" fillId="0" borderId="42" xfId="172" applyFont="1" applyBorder="1" applyAlignment="1">
      <alignment horizontal="center" vertical="center" wrapText="1"/>
      <protection/>
    </xf>
    <xf numFmtId="0" fontId="3" fillId="0" borderId="0" xfId="186" applyAlignment="1">
      <alignment vertical="center" wrapText="1"/>
      <protection/>
    </xf>
    <xf numFmtId="0" fontId="7" fillId="0" borderId="27" xfId="186" applyFont="1" applyBorder="1" applyAlignment="1">
      <alignment horizontal="center" vertical="center"/>
      <protection/>
    </xf>
    <xf numFmtId="0" fontId="7" fillId="0" borderId="20" xfId="186" applyFont="1" applyFill="1" applyBorder="1" applyAlignment="1">
      <alignment horizontal="center" vertical="center"/>
      <protection/>
    </xf>
    <xf numFmtId="0" fontId="26" fillId="0" borderId="0" xfId="186" applyFont="1">
      <alignment/>
      <protection/>
    </xf>
    <xf numFmtId="0" fontId="8" fillId="0" borderId="23" xfId="189" applyFont="1" applyFill="1" applyBorder="1" applyAlignment="1">
      <alignment vertical="center"/>
      <protection/>
    </xf>
    <xf numFmtId="0" fontId="3" fillId="0" borderId="0" xfId="186" applyFont="1">
      <alignment/>
      <protection/>
    </xf>
    <xf numFmtId="49" fontId="7" fillId="0" borderId="43" xfId="186" applyNumberFormat="1" applyFont="1" applyFill="1" applyBorder="1" applyAlignment="1">
      <alignment horizontal="center" vertical="center"/>
      <protection/>
    </xf>
    <xf numFmtId="49" fontId="7" fillId="0" borderId="44" xfId="186" applyNumberFormat="1" applyFont="1" applyFill="1" applyBorder="1" applyAlignment="1">
      <alignment horizontal="center" vertical="center"/>
      <protection/>
    </xf>
    <xf numFmtId="0" fontId="7" fillId="0" borderId="45" xfId="186" applyFont="1" applyFill="1" applyBorder="1" applyAlignment="1">
      <alignment horizontal="center" vertical="center"/>
      <protection/>
    </xf>
    <xf numFmtId="4" fontId="7" fillId="0" borderId="44" xfId="186" applyNumberFormat="1" applyFont="1" applyFill="1" applyBorder="1" applyAlignment="1">
      <alignment vertical="center"/>
      <protection/>
    </xf>
    <xf numFmtId="0" fontId="8" fillId="0" borderId="33" xfId="189" applyFont="1" applyFill="1" applyBorder="1" applyAlignment="1">
      <alignment horizontal="center" vertical="center"/>
      <protection/>
    </xf>
    <xf numFmtId="4" fontId="8" fillId="0" borderId="34" xfId="186" applyNumberFormat="1" applyFont="1" applyFill="1" applyBorder="1" applyAlignment="1">
      <alignment vertical="center"/>
      <protection/>
    </xf>
    <xf numFmtId="0" fontId="8" fillId="0" borderId="0" xfId="186" applyFont="1">
      <alignment/>
      <protection/>
    </xf>
    <xf numFmtId="4" fontId="8" fillId="0" borderId="46" xfId="170" applyNumberFormat="1" applyFont="1" applyFill="1" applyBorder="1" applyAlignment="1">
      <alignment horizontal="right" vertical="center"/>
      <protection/>
    </xf>
    <xf numFmtId="4" fontId="8" fillId="0" borderId="23" xfId="170" applyNumberFormat="1" applyFont="1" applyFill="1" applyBorder="1" applyAlignment="1">
      <alignment horizontal="right" vertical="center"/>
      <protection/>
    </xf>
    <xf numFmtId="0" fontId="7" fillId="0" borderId="29" xfId="170" applyFont="1" applyFill="1" applyBorder="1" applyAlignment="1">
      <alignment horizontal="center" vertical="center"/>
      <protection/>
    </xf>
    <xf numFmtId="0" fontId="7" fillId="0" borderId="31" xfId="170" applyFont="1" applyFill="1" applyBorder="1" applyAlignment="1">
      <alignment vertical="center" wrapText="1"/>
      <protection/>
    </xf>
    <xf numFmtId="4" fontId="7" fillId="0" borderId="30" xfId="186" applyNumberFormat="1" applyFont="1" applyFill="1" applyBorder="1" applyAlignment="1">
      <alignment vertical="center"/>
      <protection/>
    </xf>
    <xf numFmtId="0" fontId="7" fillId="0" borderId="43" xfId="170" applyFont="1" applyFill="1" applyBorder="1" applyAlignment="1">
      <alignment horizontal="center" vertical="center"/>
      <protection/>
    </xf>
    <xf numFmtId="0" fontId="7" fillId="0" borderId="45" xfId="170" applyFont="1" applyFill="1" applyBorder="1" applyAlignment="1">
      <alignment vertical="center"/>
      <protection/>
    </xf>
    <xf numFmtId="0" fontId="7" fillId="0" borderId="38" xfId="186" applyFont="1" applyFill="1" applyBorder="1" applyAlignment="1">
      <alignment horizontal="center" vertical="center"/>
      <protection/>
    </xf>
    <xf numFmtId="0" fontId="8" fillId="0" borderId="23" xfId="186" applyFont="1" applyFill="1" applyBorder="1" applyAlignment="1">
      <alignment horizontal="center" vertical="center"/>
      <protection/>
    </xf>
    <xf numFmtId="1" fontId="8" fillId="0" borderId="23" xfId="186" applyNumberFormat="1" applyFont="1" applyFill="1" applyBorder="1" applyAlignment="1">
      <alignment horizontal="center" vertical="center"/>
      <protection/>
    </xf>
    <xf numFmtId="0" fontId="7" fillId="0" borderId="47" xfId="186" applyFont="1" applyFill="1" applyBorder="1" applyAlignment="1">
      <alignment horizontal="center" vertical="center"/>
      <protection/>
    </xf>
    <xf numFmtId="0" fontId="8" fillId="0" borderId="0" xfId="186" applyFont="1" applyFill="1" applyBorder="1" applyAlignment="1">
      <alignment horizontal="center" vertical="center"/>
      <protection/>
    </xf>
    <xf numFmtId="49" fontId="8" fillId="0" borderId="0" xfId="186" applyNumberFormat="1" applyFont="1" applyFill="1" applyBorder="1" applyAlignment="1">
      <alignment horizontal="center" vertical="center"/>
      <protection/>
    </xf>
    <xf numFmtId="2" fontId="8" fillId="0" borderId="0" xfId="170" applyNumberFormat="1" applyFont="1" applyFill="1" applyBorder="1" applyAlignment="1">
      <alignment horizontal="right" vertical="center"/>
      <protection/>
    </xf>
    <xf numFmtId="4" fontId="8" fillId="0" borderId="0" xfId="186" applyNumberFormat="1" applyFont="1" applyFill="1" applyBorder="1" applyAlignment="1">
      <alignment vertical="center"/>
      <protection/>
    </xf>
    <xf numFmtId="0" fontId="8" fillId="0" borderId="0" xfId="189" applyFont="1" applyFill="1" applyBorder="1" applyAlignment="1">
      <alignment vertical="center"/>
      <protection/>
    </xf>
    <xf numFmtId="0" fontId="7" fillId="0" borderId="43" xfId="189" applyFont="1" applyFill="1" applyBorder="1" applyAlignment="1">
      <alignment horizontal="center" vertical="center"/>
      <protection/>
    </xf>
    <xf numFmtId="0" fontId="7" fillId="0" borderId="45" xfId="189" applyFont="1" applyFill="1" applyBorder="1" applyAlignment="1">
      <alignment vertical="center"/>
      <protection/>
    </xf>
    <xf numFmtId="4" fontId="7" fillId="0" borderId="48" xfId="170" applyNumberFormat="1" applyFont="1" applyFill="1" applyBorder="1" applyAlignment="1">
      <alignment horizontal="right" vertical="center"/>
      <protection/>
    </xf>
    <xf numFmtId="0" fontId="8" fillId="0" borderId="0" xfId="189" applyFont="1" applyFill="1" applyBorder="1" applyAlignment="1">
      <alignment horizontal="center" vertical="center"/>
      <protection/>
    </xf>
    <xf numFmtId="49" fontId="8" fillId="0" borderId="43" xfId="186" applyNumberFormat="1" applyFont="1" applyFill="1" applyBorder="1" applyAlignment="1">
      <alignment horizontal="center" vertical="center"/>
      <protection/>
    </xf>
    <xf numFmtId="49" fontId="8" fillId="0" borderId="44" xfId="186" applyNumberFormat="1" applyFont="1" applyFill="1" applyBorder="1" applyAlignment="1">
      <alignment horizontal="center" vertical="center"/>
      <protection/>
    </xf>
    <xf numFmtId="0" fontId="8" fillId="0" borderId="45" xfId="186" applyFont="1" applyFill="1" applyBorder="1" applyAlignment="1">
      <alignment horizontal="center" vertical="center"/>
      <protection/>
    </xf>
    <xf numFmtId="0" fontId="8" fillId="0" borderId="43" xfId="170" applyFont="1" applyFill="1" applyBorder="1" applyAlignment="1">
      <alignment horizontal="center" vertical="center"/>
      <protection/>
    </xf>
    <xf numFmtId="4" fontId="8" fillId="0" borderId="44" xfId="186" applyNumberFormat="1" applyFont="1" applyFill="1" applyBorder="1" applyAlignment="1">
      <alignment vertical="center"/>
      <protection/>
    </xf>
    <xf numFmtId="49" fontId="8" fillId="0" borderId="49" xfId="186" applyNumberFormat="1" applyFont="1" applyFill="1" applyBorder="1" applyAlignment="1">
      <alignment horizontal="center" vertical="center"/>
      <protection/>
    </xf>
    <xf numFmtId="49" fontId="8" fillId="0" borderId="50" xfId="186" applyNumberFormat="1" applyFont="1" applyFill="1" applyBorder="1" applyAlignment="1">
      <alignment horizontal="center" vertical="center"/>
      <protection/>
    </xf>
    <xf numFmtId="0" fontId="8" fillId="0" borderId="51" xfId="186" applyFont="1" applyFill="1" applyBorder="1" applyAlignment="1">
      <alignment horizontal="center" vertical="center"/>
      <protection/>
    </xf>
    <xf numFmtId="4" fontId="7" fillId="0" borderId="45" xfId="170" applyNumberFormat="1" applyFont="1" applyFill="1" applyBorder="1" applyAlignment="1">
      <alignment vertical="center"/>
      <protection/>
    </xf>
    <xf numFmtId="4" fontId="7" fillId="0" borderId="48" xfId="170" applyNumberFormat="1" applyFont="1" applyFill="1" applyBorder="1" applyAlignment="1">
      <alignment vertical="center"/>
      <protection/>
    </xf>
    <xf numFmtId="4" fontId="8" fillId="0" borderId="45" xfId="170" applyNumberFormat="1" applyFont="1" applyFill="1" applyBorder="1" applyAlignment="1">
      <alignment vertical="center"/>
      <protection/>
    </xf>
    <xf numFmtId="4" fontId="8" fillId="0" borderId="48" xfId="170" applyNumberFormat="1" applyFont="1" applyFill="1" applyBorder="1" applyAlignment="1">
      <alignment vertical="center"/>
      <protection/>
    </xf>
    <xf numFmtId="4" fontId="7" fillId="0" borderId="45" xfId="170" applyNumberFormat="1" applyFont="1" applyFill="1" applyBorder="1" applyAlignment="1">
      <alignment horizontal="right" vertical="center"/>
      <protection/>
    </xf>
    <xf numFmtId="4" fontId="8" fillId="0" borderId="52" xfId="170" applyNumberFormat="1" applyFont="1" applyFill="1" applyBorder="1" applyAlignment="1">
      <alignment vertical="center"/>
      <protection/>
    </xf>
    <xf numFmtId="0" fontId="8" fillId="0" borderId="53" xfId="186" applyFont="1" applyFill="1" applyBorder="1" applyAlignment="1">
      <alignment horizontal="center" vertical="center"/>
      <protection/>
    </xf>
    <xf numFmtId="49" fontId="57" fillId="0" borderId="0" xfId="186" applyNumberFormat="1" applyFont="1" applyFill="1" applyBorder="1" applyAlignment="1">
      <alignment horizontal="center" vertical="center"/>
      <protection/>
    </xf>
    <xf numFmtId="0" fontId="7" fillId="0" borderId="28" xfId="186" applyFont="1" applyFill="1" applyBorder="1" applyAlignment="1">
      <alignment vertical="center"/>
      <protection/>
    </xf>
    <xf numFmtId="0" fontId="8" fillId="0" borderId="54" xfId="186" applyFont="1" applyFill="1" applyBorder="1" applyAlignment="1">
      <alignment vertical="center"/>
      <protection/>
    </xf>
    <xf numFmtId="0" fontId="6" fillId="0" borderId="0" xfId="170" applyFont="1" applyFill="1" applyAlignment="1">
      <alignment horizontal="center"/>
      <protection/>
    </xf>
    <xf numFmtId="0" fontId="28" fillId="0" borderId="0" xfId="160" applyFont="1" applyFill="1">
      <alignment/>
      <protection/>
    </xf>
    <xf numFmtId="0" fontId="28" fillId="0" borderId="0" xfId="160" applyFont="1" applyFill="1" applyAlignment="1">
      <alignment horizontal="right"/>
      <protection/>
    </xf>
    <xf numFmtId="0" fontId="3" fillId="0" borderId="0" xfId="160">
      <alignment/>
      <protection/>
    </xf>
    <xf numFmtId="0" fontId="29" fillId="45" borderId="21" xfId="160" applyFont="1" applyFill="1" applyBorder="1" applyAlignment="1">
      <alignment horizontal="center" vertical="center" wrapText="1"/>
      <protection/>
    </xf>
    <xf numFmtId="0" fontId="29" fillId="45" borderId="22" xfId="160" applyFont="1" applyFill="1" applyBorder="1" applyAlignment="1">
      <alignment horizontal="center" vertical="center" wrapText="1"/>
      <protection/>
    </xf>
    <xf numFmtId="0" fontId="29" fillId="45" borderId="19" xfId="160" applyFont="1" applyFill="1" applyBorder="1" applyAlignment="1">
      <alignment horizontal="center" vertical="center" wrapText="1"/>
      <protection/>
    </xf>
    <xf numFmtId="0" fontId="30" fillId="0" borderId="55" xfId="160" applyFont="1" applyBorder="1" applyAlignment="1">
      <alignment vertical="center" wrapText="1"/>
      <protection/>
    </xf>
    <xf numFmtId="0" fontId="30" fillId="0" borderId="47" xfId="160" applyFont="1" applyBorder="1" applyAlignment="1">
      <alignment horizontal="right" vertical="center" wrapText="1"/>
      <protection/>
    </xf>
    <xf numFmtId="4" fontId="30" fillId="0" borderId="47" xfId="160" applyNumberFormat="1" applyFont="1" applyBorder="1" applyAlignment="1">
      <alignment horizontal="right" vertical="center" wrapText="1"/>
      <protection/>
    </xf>
    <xf numFmtId="4" fontId="30" fillId="0" borderId="56" xfId="160" applyNumberFormat="1" applyFont="1" applyBorder="1" applyAlignment="1">
      <alignment horizontal="right" vertical="center" wrapText="1"/>
      <protection/>
    </xf>
    <xf numFmtId="0" fontId="31" fillId="0" borderId="57" xfId="160" applyFont="1" applyBorder="1" applyAlignment="1">
      <alignment vertical="center" wrapText="1"/>
      <protection/>
    </xf>
    <xf numFmtId="0" fontId="31" fillId="0" borderId="45" xfId="160" applyFont="1" applyBorder="1" applyAlignment="1">
      <alignment horizontal="right" vertical="center" wrapText="1"/>
      <protection/>
    </xf>
    <xf numFmtId="4" fontId="31" fillId="0" borderId="45" xfId="160" applyNumberFormat="1" applyFont="1" applyBorder="1" applyAlignment="1">
      <alignment horizontal="right" vertical="center" wrapText="1"/>
      <protection/>
    </xf>
    <xf numFmtId="4" fontId="31" fillId="0" borderId="45" xfId="160" applyNumberFormat="1" applyFont="1" applyBorder="1" applyAlignment="1">
      <alignment vertical="center"/>
      <protection/>
    </xf>
    <xf numFmtId="4" fontId="31" fillId="0" borderId="58" xfId="160" applyNumberFormat="1" applyFont="1" applyBorder="1" applyAlignment="1">
      <alignment vertical="center"/>
      <protection/>
    </xf>
    <xf numFmtId="4" fontId="3" fillId="0" borderId="0" xfId="160" applyNumberFormat="1">
      <alignment/>
      <protection/>
    </xf>
    <xf numFmtId="4" fontId="31" fillId="0" borderId="47" xfId="160" applyNumberFormat="1" applyFont="1" applyBorder="1" applyAlignment="1">
      <alignment horizontal="right" vertical="center" wrapText="1"/>
      <protection/>
    </xf>
    <xf numFmtId="0" fontId="30" fillId="0" borderId="57" xfId="160" applyFont="1" applyBorder="1" applyAlignment="1">
      <alignment vertical="center" wrapText="1"/>
      <protection/>
    </xf>
    <xf numFmtId="4" fontId="30" fillId="0" borderId="45" xfId="160" applyNumberFormat="1" applyFont="1" applyBorder="1" applyAlignment="1">
      <alignment horizontal="right" vertical="center" wrapText="1"/>
      <protection/>
    </xf>
    <xf numFmtId="4" fontId="30" fillId="0" borderId="58" xfId="160" applyNumberFormat="1" applyFont="1" applyBorder="1" applyAlignment="1">
      <alignment horizontal="right" vertical="center" wrapText="1"/>
      <protection/>
    </xf>
    <xf numFmtId="4" fontId="31" fillId="0" borderId="58" xfId="160" applyNumberFormat="1" applyFont="1" applyBorder="1" applyAlignment="1">
      <alignment horizontal="right" vertical="center" wrapText="1"/>
      <protection/>
    </xf>
    <xf numFmtId="0" fontId="30" fillId="0" borderId="45" xfId="160" applyFont="1" applyBorder="1" applyAlignment="1">
      <alignment horizontal="right" vertical="center" wrapText="1"/>
      <protection/>
    </xf>
    <xf numFmtId="0" fontId="31" fillId="0" borderId="59" xfId="160" applyFont="1" applyBorder="1" applyAlignment="1">
      <alignment vertical="center" wrapText="1"/>
      <protection/>
    </xf>
    <xf numFmtId="0" fontId="31" fillId="0" borderId="51" xfId="160" applyFont="1" applyBorder="1" applyAlignment="1">
      <alignment horizontal="right" vertical="center" wrapText="1"/>
      <protection/>
    </xf>
    <xf numFmtId="4" fontId="31" fillId="0" borderId="51" xfId="160" applyNumberFormat="1" applyFont="1" applyBorder="1" applyAlignment="1">
      <alignment horizontal="right" vertical="center" wrapText="1"/>
      <protection/>
    </xf>
    <xf numFmtId="4" fontId="31" fillId="0" borderId="60" xfId="160" applyNumberFormat="1" applyFont="1" applyBorder="1" applyAlignment="1">
      <alignment horizontal="right" vertical="center" wrapText="1"/>
      <protection/>
    </xf>
    <xf numFmtId="0" fontId="30" fillId="0" borderId="21" xfId="160" applyFont="1" applyBorder="1" applyAlignment="1">
      <alignment vertical="center" wrapText="1"/>
      <protection/>
    </xf>
    <xf numFmtId="0" fontId="30" fillId="0" borderId="22" xfId="160" applyFont="1" applyBorder="1" applyAlignment="1">
      <alignment horizontal="right" vertical="center" wrapText="1"/>
      <protection/>
    </xf>
    <xf numFmtId="4" fontId="30" fillId="0" borderId="22" xfId="160" applyNumberFormat="1" applyFont="1" applyBorder="1" applyAlignment="1">
      <alignment horizontal="right" vertical="center" wrapText="1"/>
      <protection/>
    </xf>
    <xf numFmtId="4" fontId="30" fillId="0" borderId="19" xfId="160" applyNumberFormat="1" applyFont="1" applyBorder="1" applyAlignment="1">
      <alignment horizontal="right" vertical="center" wrapText="1"/>
      <protection/>
    </xf>
    <xf numFmtId="0" fontId="28" fillId="0" borderId="0" xfId="160" applyFont="1" applyFill="1" applyBorder="1">
      <alignment/>
      <protection/>
    </xf>
    <xf numFmtId="165" fontId="28" fillId="0" borderId="61" xfId="160" applyNumberFormat="1" applyFont="1" applyFill="1" applyBorder="1" applyAlignment="1">
      <alignment horizontal="right"/>
      <protection/>
    </xf>
    <xf numFmtId="0" fontId="31" fillId="0" borderId="55" xfId="160" applyFont="1" applyBorder="1" applyAlignment="1">
      <alignment horizontal="left" vertical="center" wrapText="1"/>
      <protection/>
    </xf>
    <xf numFmtId="0" fontId="31" fillId="0" borderId="47" xfId="160" applyFont="1" applyBorder="1" applyAlignment="1">
      <alignment horizontal="right" vertical="center" wrapText="1"/>
      <protection/>
    </xf>
    <xf numFmtId="4" fontId="31" fillId="0" borderId="56" xfId="160" applyNumberFormat="1" applyFont="1" applyBorder="1" applyAlignment="1">
      <alignment horizontal="right" vertical="center" wrapText="1"/>
      <protection/>
    </xf>
    <xf numFmtId="0" fontId="31" fillId="0" borderId="57" xfId="160" applyFont="1" applyBorder="1" applyAlignment="1">
      <alignment horizontal="left" vertical="center" wrapText="1"/>
      <protection/>
    </xf>
    <xf numFmtId="0" fontId="30" fillId="0" borderId="21" xfId="160" applyFont="1" applyBorder="1" applyAlignment="1">
      <alignment horizontal="left" vertical="center" wrapText="1"/>
      <protection/>
    </xf>
    <xf numFmtId="0" fontId="32" fillId="0" borderId="62" xfId="170" applyFont="1" applyBorder="1" applyAlignment="1">
      <alignment horizontal="center" vertical="center" wrapText="1"/>
      <protection/>
    </xf>
    <xf numFmtId="0" fontId="7" fillId="0" borderId="21" xfId="186" applyFont="1" applyBorder="1" applyAlignment="1">
      <alignment horizontal="center" vertical="center"/>
      <protection/>
    </xf>
    <xf numFmtId="4" fontId="7" fillId="0" borderId="20" xfId="186" applyNumberFormat="1" applyFont="1" applyFill="1" applyBorder="1" applyAlignment="1">
      <alignment vertical="center"/>
      <protection/>
    </xf>
    <xf numFmtId="4" fontId="7" fillId="0" borderId="35" xfId="187" applyNumberFormat="1" applyFont="1" applyFill="1" applyBorder="1" applyAlignment="1">
      <alignment vertical="center"/>
      <protection/>
    </xf>
    <xf numFmtId="0" fontId="7" fillId="0" borderId="28" xfId="187" applyFont="1" applyBorder="1" applyAlignment="1">
      <alignment horizontal="center" vertical="center"/>
      <protection/>
    </xf>
    <xf numFmtId="49" fontId="7" fillId="0" borderId="29" xfId="187" applyNumberFormat="1" applyFont="1" applyBorder="1" applyAlignment="1">
      <alignment horizontal="center" vertical="center"/>
      <protection/>
    </xf>
    <xf numFmtId="49" fontId="7" fillId="0" borderId="30" xfId="187" applyNumberFormat="1" applyFont="1" applyFill="1" applyBorder="1" applyAlignment="1">
      <alignment horizontal="center" vertical="center"/>
      <protection/>
    </xf>
    <xf numFmtId="0" fontId="7" fillId="0" borderId="31" xfId="187" applyFont="1" applyBorder="1" applyAlignment="1">
      <alignment horizontal="center" vertical="center"/>
      <protection/>
    </xf>
    <xf numFmtId="0" fontId="7" fillId="0" borderId="29" xfId="187" applyFont="1" applyBorder="1" applyAlignment="1">
      <alignment horizontal="center" vertical="center"/>
      <protection/>
    </xf>
    <xf numFmtId="0" fontId="7" fillId="0" borderId="29" xfId="187" applyFont="1" applyBorder="1" applyAlignment="1">
      <alignment vertical="center"/>
      <protection/>
    </xf>
    <xf numFmtId="4" fontId="7" fillId="0" borderId="31" xfId="187" applyNumberFormat="1" applyFont="1" applyFill="1" applyBorder="1" applyAlignment="1">
      <alignment vertical="center"/>
      <protection/>
    </xf>
    <xf numFmtId="4" fontId="7" fillId="0" borderId="32" xfId="187" applyNumberFormat="1" applyFont="1" applyFill="1" applyBorder="1" applyAlignment="1">
      <alignment vertical="center"/>
      <protection/>
    </xf>
    <xf numFmtId="0" fontId="7" fillId="0" borderId="24" xfId="187" applyFont="1" applyBorder="1" applyAlignment="1">
      <alignment horizontal="center" vertical="center"/>
      <protection/>
    </xf>
    <xf numFmtId="49" fontId="7" fillId="0" borderId="25" xfId="187" applyNumberFormat="1" applyFont="1" applyBorder="1" applyAlignment="1">
      <alignment horizontal="center" vertical="center"/>
      <protection/>
    </xf>
    <xf numFmtId="49" fontId="7" fillId="0" borderId="34" xfId="187" applyNumberFormat="1" applyFont="1" applyFill="1" applyBorder="1" applyAlignment="1">
      <alignment horizontal="center" vertical="center"/>
      <protection/>
    </xf>
    <xf numFmtId="0" fontId="8" fillId="0" borderId="53" xfId="187" applyFont="1" applyBorder="1" applyAlignment="1">
      <alignment horizontal="center" vertical="center"/>
      <protection/>
    </xf>
    <xf numFmtId="0" fontId="8" fillId="0" borderId="23" xfId="187" applyFont="1" applyBorder="1" applyAlignment="1">
      <alignment horizontal="center" vertical="center"/>
      <protection/>
    </xf>
    <xf numFmtId="0" fontId="8" fillId="0" borderId="33" xfId="187" applyFont="1" applyBorder="1" applyAlignment="1">
      <alignment vertical="center"/>
      <protection/>
    </xf>
    <xf numFmtId="4" fontId="8" fillId="0" borderId="23" xfId="187" applyNumberFormat="1" applyFont="1" applyFill="1" applyBorder="1" applyAlignment="1">
      <alignment vertical="center"/>
      <protection/>
    </xf>
    <xf numFmtId="4" fontId="8" fillId="0" borderId="35" xfId="187" applyNumberFormat="1" applyFont="1" applyFill="1" applyBorder="1" applyAlignment="1">
      <alignment vertical="center"/>
      <protection/>
    </xf>
    <xf numFmtId="0" fontId="7" fillId="0" borderId="55" xfId="187" applyFont="1" applyBorder="1" applyAlignment="1">
      <alignment horizontal="center" vertical="center"/>
      <protection/>
    </xf>
    <xf numFmtId="49" fontId="7" fillId="0" borderId="63" xfId="187" applyNumberFormat="1" applyFont="1" applyBorder="1" applyAlignment="1">
      <alignment horizontal="center" vertical="center"/>
      <protection/>
    </xf>
    <xf numFmtId="49" fontId="7" fillId="0" borderId="64" xfId="187" applyNumberFormat="1" applyFont="1" applyFill="1" applyBorder="1" applyAlignment="1">
      <alignment horizontal="center" vertical="center"/>
      <protection/>
    </xf>
    <xf numFmtId="0" fontId="7" fillId="0" borderId="47" xfId="187" applyFont="1" applyBorder="1" applyAlignment="1">
      <alignment horizontal="center" vertical="center"/>
      <protection/>
    </xf>
    <xf numFmtId="0" fontId="7" fillId="0" borderId="63" xfId="187" applyFont="1" applyBorder="1" applyAlignment="1">
      <alignment horizontal="center" vertical="center"/>
      <protection/>
    </xf>
    <xf numFmtId="0" fontId="7" fillId="0" borderId="63" xfId="187" applyFont="1" applyBorder="1" applyAlignment="1">
      <alignment vertical="center"/>
      <protection/>
    </xf>
    <xf numFmtId="4" fontId="7" fillId="0" borderId="47" xfId="187" applyNumberFormat="1" applyFont="1" applyFill="1" applyBorder="1" applyAlignment="1">
      <alignment vertical="center"/>
      <protection/>
    </xf>
    <xf numFmtId="4" fontId="7" fillId="0" borderId="56" xfId="187" applyNumberFormat="1" applyFont="1" applyFill="1" applyBorder="1" applyAlignment="1">
      <alignment vertical="center"/>
      <protection/>
    </xf>
    <xf numFmtId="0" fontId="8" fillId="0" borderId="59" xfId="187" applyFont="1" applyBorder="1" applyAlignment="1">
      <alignment horizontal="center" vertical="center"/>
      <protection/>
    </xf>
    <xf numFmtId="49" fontId="8" fillId="0" borderId="49" xfId="187" applyNumberFormat="1" applyFont="1" applyBorder="1" applyAlignment="1">
      <alignment horizontal="center" vertical="center"/>
      <protection/>
    </xf>
    <xf numFmtId="49" fontId="8" fillId="0" borderId="50" xfId="187" applyNumberFormat="1" applyFont="1" applyFill="1" applyBorder="1" applyAlignment="1">
      <alignment horizontal="center" vertical="center"/>
      <protection/>
    </xf>
    <xf numFmtId="0" fontId="8" fillId="0" borderId="51" xfId="187" applyFont="1" applyBorder="1" applyAlignment="1">
      <alignment horizontal="center" vertical="center"/>
      <protection/>
    </xf>
    <xf numFmtId="0" fontId="8" fillId="0" borderId="49" xfId="187" applyFont="1" applyBorder="1" applyAlignment="1">
      <alignment horizontal="center" vertical="center"/>
      <protection/>
    </xf>
    <xf numFmtId="0" fontId="8" fillId="0" borderId="49" xfId="187" applyFont="1" applyBorder="1" applyAlignment="1">
      <alignment vertical="center"/>
      <protection/>
    </xf>
    <xf numFmtId="4" fontId="8" fillId="0" borderId="51" xfId="187" applyNumberFormat="1" applyFont="1" applyFill="1" applyBorder="1" applyAlignment="1">
      <alignment vertical="center"/>
      <protection/>
    </xf>
    <xf numFmtId="4" fontId="8" fillId="0" borderId="47" xfId="187" applyNumberFormat="1" applyFont="1" applyFill="1" applyBorder="1" applyAlignment="1">
      <alignment vertical="center"/>
      <protection/>
    </xf>
    <xf numFmtId="0" fontId="7" fillId="0" borderId="29" xfId="187" applyFont="1" applyBorder="1" applyAlignment="1">
      <alignment vertical="center" wrapText="1"/>
      <protection/>
    </xf>
    <xf numFmtId="0" fontId="8" fillId="0" borderId="65" xfId="187" applyFont="1" applyBorder="1" applyAlignment="1">
      <alignment horizontal="center" vertical="center"/>
      <protection/>
    </xf>
    <xf numFmtId="49" fontId="8" fillId="0" borderId="33" xfId="187" applyNumberFormat="1" applyFont="1" applyBorder="1" applyAlignment="1">
      <alignment horizontal="center" vertical="center"/>
      <protection/>
    </xf>
    <xf numFmtId="49" fontId="8" fillId="0" borderId="34" xfId="187" applyNumberFormat="1" applyFont="1" applyFill="1" applyBorder="1" applyAlignment="1">
      <alignment horizontal="center" vertical="center"/>
      <protection/>
    </xf>
    <xf numFmtId="0" fontId="8" fillId="0" borderId="33" xfId="187" applyFont="1" applyBorder="1" applyAlignment="1">
      <alignment horizontal="center" vertical="center"/>
      <protection/>
    </xf>
    <xf numFmtId="0" fontId="7" fillId="0" borderId="31" xfId="186" applyFont="1" applyFill="1" applyBorder="1" applyAlignment="1">
      <alignment horizontal="center" vertical="center"/>
      <protection/>
    </xf>
    <xf numFmtId="0" fontId="33" fillId="0" borderId="24" xfId="186" applyFont="1" applyFill="1" applyBorder="1" applyAlignment="1">
      <alignment horizontal="center" vertical="center"/>
      <protection/>
    </xf>
    <xf numFmtId="4" fontId="8" fillId="0" borderId="53" xfId="187" applyNumberFormat="1" applyFont="1" applyFill="1" applyBorder="1" applyAlignment="1">
      <alignment vertical="center"/>
      <protection/>
    </xf>
    <xf numFmtId="1" fontId="8" fillId="0" borderId="33" xfId="186" applyNumberFormat="1" applyFont="1" applyFill="1" applyBorder="1" applyAlignment="1">
      <alignment horizontal="center" vertical="center"/>
      <protection/>
    </xf>
    <xf numFmtId="0" fontId="7" fillId="0" borderId="0" xfId="186" applyFont="1" applyAlignment="1">
      <alignment horizontal="center"/>
      <protection/>
    </xf>
    <xf numFmtId="0" fontId="7" fillId="0" borderId="36" xfId="186" applyFont="1" applyBorder="1" applyAlignment="1">
      <alignment horizontal="center" vertical="center"/>
      <protection/>
    </xf>
    <xf numFmtId="0" fontId="8" fillId="0" borderId="57" xfId="186" applyFont="1" applyFill="1" applyBorder="1" applyAlignment="1">
      <alignment vertical="center"/>
      <protection/>
    </xf>
    <xf numFmtId="49" fontId="8" fillId="0" borderId="45" xfId="186" applyNumberFormat="1" applyFont="1" applyFill="1" applyBorder="1" applyAlignment="1">
      <alignment horizontal="center" vertical="center"/>
      <protection/>
    </xf>
    <xf numFmtId="0" fontId="8" fillId="0" borderId="45" xfId="186" applyFont="1" applyFill="1" applyBorder="1" applyAlignment="1">
      <alignment horizontal="center" vertical="center"/>
      <protection/>
    </xf>
    <xf numFmtId="0" fontId="4" fillId="0" borderId="45" xfId="184" applyFont="1" applyFill="1" applyBorder="1" applyAlignment="1">
      <alignment vertical="center" wrapText="1"/>
      <protection/>
    </xf>
    <xf numFmtId="4" fontId="8" fillId="0" borderId="45" xfId="186" applyNumberFormat="1" applyFont="1" applyFill="1" applyBorder="1" applyAlignment="1">
      <alignment vertical="center"/>
      <protection/>
    </xf>
    <xf numFmtId="4" fontId="8" fillId="0" borderId="58" xfId="186" applyNumberFormat="1" applyFont="1" applyFill="1" applyBorder="1" applyAlignment="1">
      <alignment vertical="center"/>
      <protection/>
    </xf>
    <xf numFmtId="49" fontId="26" fillId="0" borderId="45" xfId="186" applyNumberFormat="1" applyFont="1" applyFill="1" applyBorder="1" applyAlignment="1">
      <alignment horizontal="center" vertical="center"/>
      <protection/>
    </xf>
    <xf numFmtId="0" fontId="7" fillId="0" borderId="65" xfId="188" applyFont="1" applyFill="1" applyBorder="1" applyAlignment="1">
      <alignment horizontal="center" vertical="center"/>
      <protection/>
    </xf>
    <xf numFmtId="49" fontId="7" fillId="0" borderId="23" xfId="188" applyNumberFormat="1" applyFont="1" applyFill="1" applyBorder="1" applyAlignment="1">
      <alignment horizontal="right" vertical="center"/>
      <protection/>
    </xf>
    <xf numFmtId="0" fontId="4" fillId="0" borderId="23" xfId="184" applyFont="1" applyFill="1" applyBorder="1" applyAlignment="1">
      <alignment vertical="center" wrapText="1"/>
      <protection/>
    </xf>
    <xf numFmtId="4" fontId="8" fillId="0" borderId="23" xfId="188" applyNumberFormat="1" applyFont="1" applyFill="1" applyBorder="1" applyAlignment="1">
      <alignment horizontal="right" vertical="center"/>
      <protection/>
    </xf>
    <xf numFmtId="4" fontId="8" fillId="0" borderId="35" xfId="188" applyNumberFormat="1" applyFont="1" applyFill="1" applyBorder="1" applyAlignment="1">
      <alignment horizontal="right" vertical="center"/>
      <protection/>
    </xf>
    <xf numFmtId="0" fontId="4" fillId="0" borderId="0" xfId="190" applyFont="1" applyAlignment="1">
      <alignment/>
      <protection/>
    </xf>
    <xf numFmtId="0" fontId="7" fillId="0" borderId="55" xfId="186" applyFont="1" applyFill="1" applyBorder="1" applyAlignment="1">
      <alignment vertical="center"/>
      <protection/>
    </xf>
    <xf numFmtId="49" fontId="7" fillId="0" borderId="47" xfId="186" applyNumberFormat="1" applyFont="1" applyFill="1" applyBorder="1" applyAlignment="1">
      <alignment horizontal="center" vertical="center"/>
      <protection/>
    </xf>
    <xf numFmtId="0" fontId="7" fillId="0" borderId="47" xfId="186" applyFont="1" applyFill="1" applyBorder="1" applyAlignment="1">
      <alignment horizontal="center" vertical="center"/>
      <protection/>
    </xf>
    <xf numFmtId="0" fontId="32" fillId="0" borderId="47" xfId="184" applyFont="1" applyFill="1" applyBorder="1" applyAlignment="1">
      <alignment vertical="center"/>
      <protection/>
    </xf>
    <xf numFmtId="4" fontId="7" fillId="0" borderId="47" xfId="186" applyNumberFormat="1" applyFont="1" applyFill="1" applyBorder="1" applyAlignment="1">
      <alignment vertical="center"/>
      <protection/>
    </xf>
    <xf numFmtId="4" fontId="7" fillId="0" borderId="56" xfId="186" applyNumberFormat="1" applyFont="1" applyFill="1" applyBorder="1" applyAlignment="1">
      <alignment vertical="center"/>
      <protection/>
    </xf>
    <xf numFmtId="49" fontId="7" fillId="0" borderId="30" xfId="186" applyNumberFormat="1" applyFont="1" applyFill="1" applyBorder="1" applyAlignment="1">
      <alignment vertical="center"/>
      <protection/>
    </xf>
    <xf numFmtId="49" fontId="7" fillId="0" borderId="29" xfId="186" applyNumberFormat="1" applyFont="1" applyFill="1" applyBorder="1" applyAlignment="1">
      <alignment horizontal="right" vertical="center"/>
      <protection/>
    </xf>
    <xf numFmtId="49" fontId="7" fillId="0" borderId="30" xfId="186" applyNumberFormat="1" applyFont="1" applyFill="1" applyBorder="1" applyAlignment="1">
      <alignment horizontal="right" vertical="center"/>
      <protection/>
    </xf>
    <xf numFmtId="49" fontId="7" fillId="0" borderId="47" xfId="188" applyNumberFormat="1" applyFont="1" applyFill="1" applyBorder="1" applyAlignment="1">
      <alignment horizontal="center" vertical="center"/>
      <protection/>
    </xf>
    <xf numFmtId="49" fontId="7" fillId="0" borderId="45" xfId="188" applyNumberFormat="1" applyFont="1" applyFill="1" applyBorder="1" applyAlignment="1">
      <alignment horizontal="center" vertical="center"/>
      <protection/>
    </xf>
    <xf numFmtId="49" fontId="7" fillId="0" borderId="53" xfId="188" applyNumberFormat="1" applyFont="1" applyFill="1" applyBorder="1" applyAlignment="1">
      <alignment horizontal="center" vertical="center"/>
      <protection/>
    </xf>
    <xf numFmtId="0" fontId="8" fillId="0" borderId="0" xfId="185" applyFont="1" applyAlignment="1">
      <alignment vertical="center"/>
      <protection/>
    </xf>
    <xf numFmtId="0" fontId="8" fillId="0" borderId="0" xfId="186" applyFont="1" applyAlignment="1">
      <alignment horizontal="left" vertical="center" indent="1"/>
      <protection/>
    </xf>
    <xf numFmtId="0" fontId="8" fillId="0" borderId="0" xfId="185" applyFont="1" applyAlignment="1">
      <alignment horizontal="center" vertical="center"/>
      <protection/>
    </xf>
    <xf numFmtId="0" fontId="7" fillId="0" borderId="0" xfId="185" applyFont="1" applyAlignment="1">
      <alignment horizontal="center" vertical="center"/>
      <protection/>
    </xf>
    <xf numFmtId="1" fontId="8" fillId="0" borderId="0" xfId="185" applyNumberFormat="1" applyFont="1" applyAlignment="1">
      <alignment vertical="center" wrapText="1"/>
      <protection/>
    </xf>
    <xf numFmtId="166" fontId="8" fillId="0" borderId="0" xfId="185" applyNumberFormat="1" applyFont="1" applyAlignment="1">
      <alignment vertical="center"/>
      <protection/>
    </xf>
    <xf numFmtId="0" fontId="58" fillId="0" borderId="0" xfId="186" applyFont="1" applyAlignment="1">
      <alignment vertical="center"/>
      <protection/>
    </xf>
    <xf numFmtId="0" fontId="8" fillId="0" borderId="0" xfId="186" applyFont="1" applyAlignment="1">
      <alignment vertical="center"/>
      <protection/>
    </xf>
    <xf numFmtId="14" fontId="8" fillId="0" borderId="0" xfId="186" applyNumberFormat="1" applyFont="1" applyAlignment="1">
      <alignment horizontal="right" vertical="center"/>
      <protection/>
    </xf>
    <xf numFmtId="167" fontId="8" fillId="0" borderId="0" xfId="185" applyNumberFormat="1" applyFont="1" applyAlignment="1">
      <alignment vertical="center" wrapText="1"/>
      <protection/>
    </xf>
    <xf numFmtId="0" fontId="8" fillId="0" borderId="0" xfId="185" applyFont="1" applyFill="1" applyBorder="1" applyAlignment="1">
      <alignment vertical="center"/>
      <protection/>
    </xf>
    <xf numFmtId="4" fontId="8" fillId="0" borderId="0" xfId="185" applyNumberFormat="1" applyFont="1" applyAlignment="1">
      <alignment vertical="center" wrapText="1"/>
      <protection/>
    </xf>
    <xf numFmtId="3" fontId="8" fillId="0" borderId="0" xfId="185" applyNumberFormat="1" applyFont="1" applyAlignment="1">
      <alignment vertical="center" wrapText="1"/>
      <protection/>
    </xf>
    <xf numFmtId="4" fontId="8" fillId="0" borderId="0" xfId="185" applyNumberFormat="1" applyFont="1" applyAlignment="1">
      <alignment horizontal="left" vertical="center" wrapText="1"/>
      <protection/>
    </xf>
    <xf numFmtId="49" fontId="58" fillId="0" borderId="0" xfId="186" applyNumberFormat="1" applyFont="1" applyAlignment="1">
      <alignment horizontal="left" vertical="top"/>
      <protection/>
    </xf>
    <xf numFmtId="0" fontId="58" fillId="0" borderId="0" xfId="160" applyFont="1">
      <alignment/>
      <protection/>
    </xf>
    <xf numFmtId="4" fontId="8" fillId="0" borderId="0" xfId="160" applyNumberFormat="1" applyFont="1" applyAlignment="1">
      <alignment horizontal="right"/>
      <protection/>
    </xf>
    <xf numFmtId="14" fontId="8" fillId="0" borderId="0" xfId="160" applyNumberFormat="1" applyFont="1" applyAlignment="1">
      <alignment horizontal="right"/>
      <protection/>
    </xf>
    <xf numFmtId="49" fontId="59" fillId="0" borderId="0" xfId="160" applyNumberFormat="1" applyFont="1" applyAlignment="1">
      <alignment wrapText="1"/>
      <protection/>
    </xf>
    <xf numFmtId="0" fontId="8" fillId="0" borderId="0" xfId="160" applyFont="1">
      <alignment/>
      <protection/>
    </xf>
    <xf numFmtId="0" fontId="8" fillId="0" borderId="0" xfId="160" applyFont="1" applyFill="1" applyBorder="1">
      <alignment/>
      <protection/>
    </xf>
    <xf numFmtId="4" fontId="8" fillId="0" borderId="0" xfId="160" applyNumberFormat="1" applyFont="1">
      <alignment/>
      <protection/>
    </xf>
    <xf numFmtId="49" fontId="58" fillId="0" borderId="0" xfId="160" applyNumberFormat="1" applyFont="1" applyAlignment="1">
      <alignment horizontal="left" vertical="top"/>
      <protection/>
    </xf>
    <xf numFmtId="0" fontId="34" fillId="0" borderId="0" xfId="185" applyFont="1" applyAlignment="1">
      <alignment/>
      <protection/>
    </xf>
    <xf numFmtId="4" fontId="7" fillId="0" borderId="0" xfId="185" applyNumberFormat="1" applyFont="1" applyAlignment="1">
      <alignment horizontal="right"/>
      <protection/>
    </xf>
    <xf numFmtId="0" fontId="8" fillId="0" borderId="0" xfId="185" applyFont="1" applyAlignment="1">
      <alignment horizontal="left" wrapText="1"/>
      <protection/>
    </xf>
    <xf numFmtId="0" fontId="7" fillId="0" borderId="0" xfId="185" applyFont="1" applyFill="1" applyBorder="1" applyAlignment="1">
      <alignment/>
      <protection/>
    </xf>
    <xf numFmtId="4" fontId="8" fillId="0" borderId="0" xfId="186" applyNumberFormat="1" applyFont="1">
      <alignment/>
      <protection/>
    </xf>
    <xf numFmtId="4" fontId="8" fillId="0" borderId="0" xfId="185" applyNumberFormat="1" applyFont="1" applyAlignment="1">
      <alignment horizontal="right"/>
      <protection/>
    </xf>
    <xf numFmtId="4" fontId="8" fillId="0" borderId="0" xfId="171" applyNumberFormat="1" applyFont="1" applyAlignment="1">
      <alignment horizontal="left" wrapText="1"/>
      <protection/>
    </xf>
    <xf numFmtId="49" fontId="60" fillId="0" borderId="0" xfId="171" applyNumberFormat="1" applyFont="1" applyAlignment="1">
      <alignment wrapText="1"/>
      <protection/>
    </xf>
    <xf numFmtId="0" fontId="8" fillId="0" borderId="0" xfId="171" applyFont="1" applyFill="1" applyBorder="1">
      <alignment/>
      <protection/>
    </xf>
    <xf numFmtId="0" fontId="34" fillId="0" borderId="0" xfId="160" applyFont="1" applyAlignment="1">
      <alignment/>
      <protection/>
    </xf>
    <xf numFmtId="4" fontId="7" fillId="0" borderId="0" xfId="160" applyNumberFormat="1" applyFont="1" applyAlignment="1">
      <alignment horizontal="right"/>
      <protection/>
    </xf>
    <xf numFmtId="0" fontId="8" fillId="0" borderId="0" xfId="160" applyFont="1" applyAlignment="1">
      <alignment horizontal="left" wrapText="1"/>
      <protection/>
    </xf>
    <xf numFmtId="0" fontId="7" fillId="0" borderId="0" xfId="160" applyFont="1" applyFill="1" applyBorder="1" applyAlignment="1">
      <alignment/>
      <protection/>
    </xf>
    <xf numFmtId="0" fontId="7" fillId="0" borderId="0" xfId="160" applyFont="1" applyFill="1" applyBorder="1" applyAlignment="1">
      <alignment horizontal="center"/>
      <protection/>
    </xf>
    <xf numFmtId="0" fontId="8" fillId="0" borderId="0" xfId="160" applyFont="1" applyAlignment="1">
      <alignment vertical="center"/>
      <protection/>
    </xf>
    <xf numFmtId="0" fontId="8" fillId="0" borderId="0" xfId="160" applyFont="1" applyFill="1" applyAlignment="1">
      <alignment vertical="center"/>
      <protection/>
    </xf>
    <xf numFmtId="49" fontId="58" fillId="0" borderId="0" xfId="160" applyNumberFormat="1" applyFont="1" applyBorder="1" applyAlignment="1">
      <alignment horizontal="center" vertical="center"/>
      <protection/>
    </xf>
    <xf numFmtId="0" fontId="7" fillId="0" borderId="0" xfId="160" applyFont="1" applyFill="1" applyBorder="1" applyAlignment="1">
      <alignment vertical="center"/>
      <protection/>
    </xf>
    <xf numFmtId="4" fontId="8" fillId="0" borderId="0" xfId="160" applyNumberFormat="1" applyFont="1" applyAlignment="1">
      <alignment vertical="center"/>
      <protection/>
    </xf>
    <xf numFmtId="0" fontId="8" fillId="0" borderId="0" xfId="160" applyFont="1" applyFill="1" applyBorder="1" applyAlignment="1">
      <alignment vertical="center"/>
      <protection/>
    </xf>
    <xf numFmtId="0" fontId="8" fillId="0" borderId="0" xfId="160" applyFont="1" applyAlignment="1">
      <alignment horizontal="center"/>
      <protection/>
    </xf>
    <xf numFmtId="0" fontId="7" fillId="0" borderId="0" xfId="160" applyFont="1" applyAlignment="1">
      <alignment horizontal="center"/>
      <protection/>
    </xf>
    <xf numFmtId="0" fontId="8" fillId="0" borderId="0" xfId="160" applyFont="1" applyAlignment="1">
      <alignment wrapText="1"/>
      <protection/>
    </xf>
    <xf numFmtId="166" fontId="8" fillId="0" borderId="0" xfId="160" applyNumberFormat="1" applyFont="1">
      <alignment/>
      <protection/>
    </xf>
    <xf numFmtId="49" fontId="59" fillId="0" borderId="0" xfId="160" applyNumberFormat="1" applyFont="1" applyAlignment="1">
      <alignment horizontal="left" indent="1"/>
      <protection/>
    </xf>
    <xf numFmtId="4" fontId="8" fillId="0" borderId="0" xfId="160" applyNumberFormat="1" applyFont="1" applyAlignment="1">
      <alignment horizontal="left" wrapText="1"/>
      <protection/>
    </xf>
    <xf numFmtId="0" fontId="7" fillId="0" borderId="36" xfId="186" applyFont="1" applyBorder="1" applyAlignment="1">
      <alignment horizontal="center" vertical="center"/>
      <protection/>
    </xf>
    <xf numFmtId="0" fontId="7" fillId="0" borderId="38" xfId="186" applyFont="1" applyBorder="1" applyAlignment="1">
      <alignment horizontal="center" vertical="center"/>
      <protection/>
    </xf>
    <xf numFmtId="0" fontId="7" fillId="0" borderId="66" xfId="186" applyFont="1" applyBorder="1" applyAlignment="1">
      <alignment horizontal="center" vertical="center"/>
      <protection/>
    </xf>
    <xf numFmtId="0" fontId="7" fillId="0" borderId="37" xfId="186" applyFont="1" applyFill="1" applyBorder="1" applyAlignment="1">
      <alignment horizontal="left" vertical="center"/>
      <protection/>
    </xf>
    <xf numFmtId="4" fontId="7" fillId="0" borderId="39" xfId="186" applyNumberFormat="1" applyFont="1" applyFill="1" applyBorder="1" applyAlignment="1">
      <alignment vertical="center"/>
      <protection/>
    </xf>
    <xf numFmtId="4" fontId="7" fillId="0" borderId="37" xfId="186" applyNumberFormat="1" applyFont="1" applyFill="1" applyBorder="1" applyAlignment="1">
      <alignment vertical="center"/>
      <protection/>
    </xf>
    <xf numFmtId="4" fontId="7" fillId="0" borderId="40" xfId="186" applyNumberFormat="1" applyFont="1" applyFill="1" applyBorder="1" applyAlignment="1">
      <alignment vertical="center"/>
      <protection/>
    </xf>
    <xf numFmtId="0" fontId="7" fillId="0" borderId="0" xfId="160" applyFont="1" applyFill="1" applyBorder="1" applyAlignment="1">
      <alignment horizontal="center" vertical="center" wrapText="1"/>
      <protection/>
    </xf>
    <xf numFmtId="0" fontId="33" fillId="0" borderId="0" xfId="186" applyFont="1" applyFill="1" applyBorder="1" applyAlignment="1">
      <alignment horizontal="center" vertical="center"/>
      <protection/>
    </xf>
    <xf numFmtId="0" fontId="8" fillId="0" borderId="0" xfId="187" applyFont="1" applyBorder="1" applyAlignment="1">
      <alignment vertical="center"/>
      <protection/>
    </xf>
    <xf numFmtId="4" fontId="8" fillId="0" borderId="0" xfId="187" applyNumberFormat="1" applyFont="1" applyFill="1" applyBorder="1" applyAlignment="1">
      <alignment vertical="center"/>
      <protection/>
    </xf>
    <xf numFmtId="49" fontId="8" fillId="0" borderId="33" xfId="186" applyNumberFormat="1" applyFont="1" applyFill="1" applyBorder="1" applyAlignment="1">
      <alignment horizontal="center" vertical="center"/>
      <protection/>
    </xf>
    <xf numFmtId="49" fontId="8" fillId="0" borderId="34" xfId="186" applyNumberFormat="1" applyFont="1" applyFill="1" applyBorder="1" applyAlignment="1">
      <alignment horizontal="center" vertical="center"/>
      <protection/>
    </xf>
    <xf numFmtId="0" fontId="6" fillId="0" borderId="0" xfId="170" applyFont="1" applyFill="1" applyAlignment="1">
      <alignment/>
      <protection/>
    </xf>
    <xf numFmtId="0" fontId="33" fillId="0" borderId="65" xfId="186" applyFont="1" applyFill="1" applyBorder="1" applyAlignment="1">
      <alignment horizontal="center" vertical="center"/>
      <protection/>
    </xf>
    <xf numFmtId="0" fontId="8" fillId="0" borderId="23" xfId="187" applyFont="1" applyBorder="1" applyAlignment="1">
      <alignment vertical="center"/>
      <protection/>
    </xf>
    <xf numFmtId="49" fontId="57" fillId="0" borderId="33" xfId="186" applyNumberFormat="1" applyFont="1" applyFill="1" applyBorder="1" applyAlignment="1">
      <alignment vertical="center"/>
      <protection/>
    </xf>
    <xf numFmtId="49" fontId="57" fillId="0" borderId="34" xfId="186" applyNumberFormat="1" applyFont="1" applyFill="1" applyBorder="1" applyAlignment="1">
      <alignment vertical="center"/>
      <protection/>
    </xf>
    <xf numFmtId="49" fontId="57" fillId="0" borderId="0" xfId="186" applyNumberFormat="1" applyFont="1" applyFill="1" applyBorder="1" applyAlignment="1">
      <alignment vertical="center"/>
      <protection/>
    </xf>
    <xf numFmtId="164" fontId="7" fillId="0" borderId="30" xfId="118" applyNumberFormat="1" applyFont="1" applyFill="1" applyBorder="1" applyAlignment="1">
      <alignment horizontal="right" vertical="center"/>
    </xf>
    <xf numFmtId="164" fontId="8" fillId="0" borderId="23" xfId="186" applyNumberFormat="1" applyFont="1" applyFill="1" applyBorder="1" applyAlignment="1">
      <alignment vertical="center"/>
      <protection/>
    </xf>
    <xf numFmtId="0" fontId="7" fillId="0" borderId="67" xfId="186" applyFont="1" applyFill="1" applyBorder="1" applyAlignment="1">
      <alignment horizontal="center" vertical="center"/>
      <protection/>
    </xf>
    <xf numFmtId="4" fontId="7" fillId="0" borderId="68" xfId="170" applyNumberFormat="1" applyFont="1" applyFill="1" applyBorder="1" applyAlignment="1">
      <alignment vertical="center"/>
      <protection/>
    </xf>
    <xf numFmtId="4" fontId="7" fillId="0" borderId="31" xfId="170" applyNumberFormat="1" applyFont="1" applyFill="1" applyBorder="1" applyAlignment="1">
      <alignment vertical="center"/>
      <protection/>
    </xf>
    <xf numFmtId="4" fontId="7" fillId="0" borderId="69" xfId="170" applyNumberFormat="1" applyFont="1" applyFill="1" applyBorder="1" applyAlignment="1">
      <alignment vertical="center"/>
      <protection/>
    </xf>
    <xf numFmtId="0" fontId="8" fillId="0" borderId="54" xfId="186" applyFont="1" applyFill="1" applyBorder="1" applyAlignment="1">
      <alignment horizontal="center" vertical="center"/>
      <protection/>
    </xf>
    <xf numFmtId="0" fontId="8" fillId="0" borderId="33" xfId="170" applyFont="1" applyFill="1" applyBorder="1" applyAlignment="1">
      <alignment horizontal="center" vertical="center"/>
      <protection/>
    </xf>
    <xf numFmtId="0" fontId="8" fillId="0" borderId="23" xfId="170" applyFont="1" applyFill="1" applyBorder="1" applyAlignment="1">
      <alignment vertical="center" wrapText="1"/>
      <protection/>
    </xf>
    <xf numFmtId="4" fontId="8" fillId="0" borderId="46" xfId="170" applyNumberFormat="1" applyFont="1" applyFill="1" applyBorder="1" applyAlignment="1">
      <alignment vertical="center"/>
      <protection/>
    </xf>
    <xf numFmtId="4" fontId="8" fillId="0" borderId="23" xfId="170" applyNumberFormat="1" applyFont="1" applyFill="1" applyBorder="1" applyAlignment="1">
      <alignment vertical="center"/>
      <protection/>
    </xf>
    <xf numFmtId="4" fontId="7" fillId="32" borderId="19" xfId="170" applyNumberFormat="1" applyFont="1" applyFill="1" applyBorder="1" applyAlignment="1">
      <alignment vertical="center"/>
      <protection/>
    </xf>
    <xf numFmtId="0" fontId="8" fillId="0" borderId="70" xfId="186" applyFont="1" applyFill="1" applyBorder="1" applyAlignment="1">
      <alignment horizontal="center" vertical="center"/>
      <protection/>
    </xf>
    <xf numFmtId="0" fontId="8" fillId="0" borderId="25" xfId="170" applyFont="1" applyFill="1" applyBorder="1" applyAlignment="1">
      <alignment horizontal="center" vertical="center"/>
      <protection/>
    </xf>
    <xf numFmtId="0" fontId="8" fillId="0" borderId="53" xfId="170" applyFont="1" applyFill="1" applyBorder="1" applyAlignment="1">
      <alignment vertical="center"/>
      <protection/>
    </xf>
    <xf numFmtId="4" fontId="8" fillId="0" borderId="61" xfId="170" applyNumberFormat="1" applyFont="1" applyFill="1" applyBorder="1" applyAlignment="1">
      <alignment vertical="center"/>
      <protection/>
    </xf>
    <xf numFmtId="4" fontId="8" fillId="0" borderId="53" xfId="170" applyNumberFormat="1" applyFont="1" applyFill="1" applyBorder="1" applyAlignment="1">
      <alignment vertical="center"/>
      <protection/>
    </xf>
    <xf numFmtId="4" fontId="8" fillId="0" borderId="61" xfId="186" applyNumberFormat="1" applyFont="1" applyFill="1" applyBorder="1" applyAlignment="1">
      <alignment vertical="center"/>
      <protection/>
    </xf>
    <xf numFmtId="4" fontId="8" fillId="56" borderId="35" xfId="170" applyNumberFormat="1" applyFont="1" applyFill="1" applyBorder="1" applyAlignment="1">
      <alignment vertical="center"/>
      <protection/>
    </xf>
    <xf numFmtId="0" fontId="59" fillId="0" borderId="71" xfId="186" applyFont="1" applyFill="1" applyBorder="1" applyAlignment="1">
      <alignment horizontal="center" vertical="center"/>
      <protection/>
    </xf>
    <xf numFmtId="49" fontId="59" fillId="0" borderId="43" xfId="186" applyNumberFormat="1" applyFont="1" applyFill="1" applyBorder="1" applyAlignment="1">
      <alignment horizontal="center" vertical="center"/>
      <protection/>
    </xf>
    <xf numFmtId="49" fontId="59" fillId="0" borderId="44" xfId="186" applyNumberFormat="1" applyFont="1" applyFill="1" applyBorder="1" applyAlignment="1">
      <alignment horizontal="center" vertical="center"/>
      <protection/>
    </xf>
    <xf numFmtId="0" fontId="59" fillId="0" borderId="45" xfId="186" applyFont="1" applyFill="1" applyBorder="1" applyAlignment="1">
      <alignment horizontal="center" vertical="center"/>
      <protection/>
    </xf>
    <xf numFmtId="0" fontId="59" fillId="0" borderId="43" xfId="170" applyFont="1" applyFill="1" applyBorder="1" applyAlignment="1">
      <alignment horizontal="center" vertical="center"/>
      <protection/>
    </xf>
    <xf numFmtId="0" fontId="59" fillId="0" borderId="45" xfId="170" applyFont="1" applyFill="1" applyBorder="1" applyAlignment="1">
      <alignment vertical="center"/>
      <protection/>
    </xf>
    <xf numFmtId="4" fontId="59" fillId="0" borderId="72" xfId="170" applyNumberFormat="1" applyFont="1" applyFill="1" applyBorder="1" applyAlignment="1">
      <alignment vertical="center"/>
      <protection/>
    </xf>
    <xf numFmtId="4" fontId="59" fillId="0" borderId="45" xfId="170" applyNumberFormat="1" applyFont="1" applyFill="1" applyBorder="1" applyAlignment="1">
      <alignment vertical="center"/>
      <protection/>
    </xf>
    <xf numFmtId="4" fontId="59" fillId="0" borderId="44" xfId="186" applyNumberFormat="1" applyFont="1" applyFill="1" applyBorder="1" applyAlignment="1">
      <alignment vertical="center"/>
      <protection/>
    </xf>
    <xf numFmtId="4" fontId="59" fillId="0" borderId="48" xfId="170" applyNumberFormat="1" applyFont="1" applyFill="1" applyBorder="1" applyAlignment="1">
      <alignment vertical="center"/>
      <protection/>
    </xf>
    <xf numFmtId="0" fontId="8" fillId="0" borderId="71" xfId="186" applyFont="1" applyFill="1" applyBorder="1" applyAlignment="1">
      <alignment horizontal="center" vertical="center"/>
      <protection/>
    </xf>
    <xf numFmtId="0" fontId="8" fillId="0" borderId="45" xfId="189" applyFont="1" applyFill="1" applyBorder="1" applyAlignment="1">
      <alignment vertical="center"/>
      <protection/>
    </xf>
    <xf numFmtId="4" fontId="8" fillId="0" borderId="72" xfId="170" applyNumberFormat="1" applyFont="1" applyFill="1" applyBorder="1" applyAlignment="1">
      <alignment vertical="center"/>
      <protection/>
    </xf>
    <xf numFmtId="0" fontId="8" fillId="0" borderId="43" xfId="189" applyFont="1" applyFill="1" applyBorder="1" applyAlignment="1">
      <alignment horizontal="center" vertical="center"/>
      <protection/>
    </xf>
    <xf numFmtId="4" fontId="8" fillId="0" borderId="72" xfId="170" applyNumberFormat="1" applyFont="1" applyFill="1" applyBorder="1" applyAlignment="1">
      <alignment horizontal="right" vertical="center"/>
      <protection/>
    </xf>
    <xf numFmtId="4" fontId="8" fillId="0" borderId="45" xfId="170" applyNumberFormat="1" applyFont="1" applyFill="1" applyBorder="1" applyAlignment="1">
      <alignment horizontal="right" vertical="center"/>
      <protection/>
    </xf>
    <xf numFmtId="4" fontId="8" fillId="0" borderId="48" xfId="170" applyNumberFormat="1" applyFont="1" applyFill="1" applyBorder="1" applyAlignment="1">
      <alignment horizontal="right" vertical="center"/>
      <protection/>
    </xf>
    <xf numFmtId="4" fontId="8" fillId="0" borderId="52" xfId="170" applyNumberFormat="1" applyFont="1" applyFill="1" applyBorder="1" applyAlignment="1">
      <alignment horizontal="right" vertical="center"/>
      <protection/>
    </xf>
    <xf numFmtId="0" fontId="8" fillId="0" borderId="45" xfId="170" applyFont="1" applyFill="1" applyBorder="1" applyAlignment="1">
      <alignment vertical="center"/>
      <protection/>
    </xf>
    <xf numFmtId="0" fontId="7" fillId="0" borderId="71" xfId="186" applyFont="1" applyFill="1" applyBorder="1" applyAlignment="1">
      <alignment horizontal="center" vertical="center"/>
      <protection/>
    </xf>
    <xf numFmtId="4" fontId="7" fillId="0" borderId="72" xfId="170" applyNumberFormat="1" applyFont="1" applyFill="1" applyBorder="1" applyAlignment="1">
      <alignment vertical="center"/>
      <protection/>
    </xf>
    <xf numFmtId="4" fontId="7" fillId="0" borderId="72" xfId="170" applyNumberFormat="1" applyFont="1" applyFill="1" applyBorder="1" applyAlignment="1">
      <alignment horizontal="right" vertical="center"/>
      <protection/>
    </xf>
    <xf numFmtId="0" fontId="8" fillId="0" borderId="23" xfId="170" applyFont="1" applyFill="1" applyBorder="1" applyAlignment="1">
      <alignment vertical="center"/>
      <protection/>
    </xf>
    <xf numFmtId="0" fontId="7" fillId="0" borderId="73" xfId="186" applyFont="1" applyBorder="1" applyAlignment="1">
      <alignment horizontal="center" vertical="center"/>
      <protection/>
    </xf>
    <xf numFmtId="49" fontId="7" fillId="0" borderId="74" xfId="186" applyNumberFormat="1" applyFont="1" applyBorder="1" applyAlignment="1">
      <alignment horizontal="center" vertical="center"/>
      <protection/>
    </xf>
    <xf numFmtId="49" fontId="7" fillId="0" borderId="75" xfId="186" applyNumberFormat="1" applyFont="1" applyBorder="1" applyAlignment="1">
      <alignment horizontal="center" vertical="center"/>
      <protection/>
    </xf>
    <xf numFmtId="0" fontId="7" fillId="0" borderId="74" xfId="186" applyFont="1" applyBorder="1" applyAlignment="1">
      <alignment horizontal="center" vertical="center"/>
      <protection/>
    </xf>
    <xf numFmtId="0" fontId="7" fillId="0" borderId="74" xfId="186" applyFont="1" applyFill="1" applyBorder="1" applyAlignment="1">
      <alignment horizontal="center" vertical="center"/>
      <protection/>
    </xf>
    <xf numFmtId="0" fontId="7" fillId="0" borderId="76" xfId="186" applyFont="1" applyFill="1" applyBorder="1" applyAlignment="1">
      <alignment horizontal="left" vertical="center"/>
      <protection/>
    </xf>
    <xf numFmtId="4" fontId="7" fillId="0" borderId="0" xfId="186" applyNumberFormat="1" applyFont="1" applyFill="1" applyBorder="1" applyAlignment="1">
      <alignment vertical="center"/>
      <protection/>
    </xf>
    <xf numFmtId="4" fontId="7" fillId="0" borderId="76" xfId="186" applyNumberFormat="1" applyFont="1" applyFill="1" applyBorder="1" applyAlignment="1">
      <alignment vertical="center"/>
      <protection/>
    </xf>
    <xf numFmtId="4" fontId="7" fillId="0" borderId="75" xfId="186" applyNumberFormat="1" applyFont="1" applyFill="1" applyBorder="1" applyAlignment="1">
      <alignment vertical="center"/>
      <protection/>
    </xf>
    <xf numFmtId="4" fontId="7" fillId="0" borderId="77" xfId="186" applyNumberFormat="1" applyFont="1" applyFill="1" applyBorder="1" applyAlignment="1">
      <alignment vertical="center"/>
      <protection/>
    </xf>
    <xf numFmtId="4" fontId="7" fillId="0" borderId="58" xfId="170" applyNumberFormat="1" applyFont="1" applyFill="1" applyBorder="1" applyAlignment="1">
      <alignment horizontal="right" vertical="center"/>
      <protection/>
    </xf>
    <xf numFmtId="4" fontId="8" fillId="0" borderId="35" xfId="170" applyNumberFormat="1" applyFont="1" applyFill="1" applyBorder="1" applyAlignment="1">
      <alignment vertical="center"/>
      <protection/>
    </xf>
    <xf numFmtId="0" fontId="61" fillId="0" borderId="71" xfId="186" applyFont="1" applyFill="1" applyBorder="1" applyAlignment="1">
      <alignment horizontal="center" vertical="center"/>
      <protection/>
    </xf>
    <xf numFmtId="49" fontId="61" fillId="0" borderId="43" xfId="186" applyNumberFormat="1" applyFont="1" applyFill="1" applyBorder="1" applyAlignment="1">
      <alignment horizontal="center" vertical="center"/>
      <protection/>
    </xf>
    <xf numFmtId="49" fontId="61" fillId="0" borderId="44" xfId="186" applyNumberFormat="1" applyFont="1" applyFill="1" applyBorder="1" applyAlignment="1">
      <alignment horizontal="center" vertical="center"/>
      <protection/>
    </xf>
    <xf numFmtId="0" fontId="61" fillId="0" borderId="45" xfId="186" applyFont="1" applyFill="1" applyBorder="1" applyAlignment="1">
      <alignment horizontal="center" vertical="center"/>
      <protection/>
    </xf>
    <xf numFmtId="0" fontId="61" fillId="0" borderId="43" xfId="170" applyFont="1" applyFill="1" applyBorder="1" applyAlignment="1">
      <alignment horizontal="center" vertical="center"/>
      <protection/>
    </xf>
    <xf numFmtId="0" fontId="61" fillId="0" borderId="45" xfId="170" applyFont="1" applyFill="1" applyBorder="1" applyAlignment="1">
      <alignment vertical="center"/>
      <protection/>
    </xf>
    <xf numFmtId="4" fontId="61" fillId="0" borderId="72" xfId="170" applyNumberFormat="1" applyFont="1" applyFill="1" applyBorder="1" applyAlignment="1">
      <alignment vertical="center"/>
      <protection/>
    </xf>
    <xf numFmtId="4" fontId="61" fillId="0" borderId="45" xfId="170" applyNumberFormat="1" applyFont="1" applyFill="1" applyBorder="1" applyAlignment="1">
      <alignment vertical="center"/>
      <protection/>
    </xf>
    <xf numFmtId="4" fontId="61" fillId="0" borderId="44" xfId="186" applyNumberFormat="1" applyFont="1" applyFill="1" applyBorder="1" applyAlignment="1">
      <alignment vertical="center"/>
      <protection/>
    </xf>
    <xf numFmtId="4" fontId="61" fillId="0" borderId="48" xfId="170" applyNumberFormat="1" applyFont="1" applyFill="1" applyBorder="1" applyAlignment="1">
      <alignment vertical="center"/>
      <protection/>
    </xf>
    <xf numFmtId="0" fontId="61" fillId="0" borderId="71" xfId="186" applyFont="1" applyFill="1" applyBorder="1" applyAlignment="1">
      <alignment horizontal="center" vertical="center" wrapText="1"/>
      <protection/>
    </xf>
    <xf numFmtId="49" fontId="61" fillId="0" borderId="43" xfId="186" applyNumberFormat="1" applyFont="1" applyFill="1" applyBorder="1" applyAlignment="1">
      <alignment horizontal="center" vertical="center" wrapText="1"/>
      <protection/>
    </xf>
    <xf numFmtId="49" fontId="61" fillId="0" borderId="44" xfId="186" applyNumberFormat="1" applyFont="1" applyFill="1" applyBorder="1" applyAlignment="1">
      <alignment horizontal="center" vertical="center" wrapText="1"/>
      <protection/>
    </xf>
    <xf numFmtId="0" fontId="61" fillId="0" borderId="45" xfId="186" applyFont="1" applyFill="1" applyBorder="1" applyAlignment="1">
      <alignment horizontal="center" vertical="center" wrapText="1"/>
      <protection/>
    </xf>
    <xf numFmtId="0" fontId="61" fillId="0" borderId="43" xfId="189" applyFont="1" applyFill="1" applyBorder="1" applyAlignment="1">
      <alignment horizontal="center" vertical="center" wrapText="1"/>
      <protection/>
    </xf>
    <xf numFmtId="0" fontId="61" fillId="0" borderId="45" xfId="189" applyFont="1" applyFill="1" applyBorder="1" applyAlignment="1">
      <alignment vertical="center" wrapText="1"/>
      <protection/>
    </xf>
    <xf numFmtId="4" fontId="61" fillId="0" borderId="72" xfId="170" applyNumberFormat="1" applyFont="1" applyFill="1" applyBorder="1" applyAlignment="1">
      <alignment horizontal="right" vertical="center" wrapText="1"/>
      <protection/>
    </xf>
    <xf numFmtId="4" fontId="61" fillId="0" borderId="45" xfId="170" applyNumberFormat="1" applyFont="1" applyFill="1" applyBorder="1" applyAlignment="1">
      <alignment horizontal="right" vertical="center" wrapText="1"/>
      <protection/>
    </xf>
    <xf numFmtId="4" fontId="61" fillId="0" borderId="44" xfId="186" applyNumberFormat="1" applyFont="1" applyFill="1" applyBorder="1" applyAlignment="1">
      <alignment vertical="center" wrapText="1"/>
      <protection/>
    </xf>
    <xf numFmtId="4" fontId="61" fillId="0" borderId="48" xfId="170" applyNumberFormat="1" applyFont="1" applyFill="1" applyBorder="1" applyAlignment="1">
      <alignment horizontal="right" vertical="center" wrapText="1"/>
      <protection/>
    </xf>
    <xf numFmtId="164" fontId="31" fillId="0" borderId="45" xfId="160" applyNumberFormat="1" applyFont="1" applyBorder="1" applyAlignment="1">
      <alignment horizontal="right" vertical="center" wrapText="1"/>
      <protection/>
    </xf>
    <xf numFmtId="164" fontId="30" fillId="0" borderId="22" xfId="160" applyNumberFormat="1" applyFont="1" applyBorder="1" applyAlignment="1">
      <alignment horizontal="right" vertical="center" wrapText="1"/>
      <protection/>
    </xf>
    <xf numFmtId="0" fontId="7" fillId="0" borderId="0" xfId="186" applyFont="1">
      <alignment/>
      <protection/>
    </xf>
    <xf numFmtId="49" fontId="7" fillId="32" borderId="43" xfId="186" applyNumberFormat="1" applyFont="1" applyFill="1" applyBorder="1" applyAlignment="1">
      <alignment horizontal="right" vertical="center"/>
      <protection/>
    </xf>
    <xf numFmtId="49" fontId="7" fillId="32" borderId="44" xfId="186" applyNumberFormat="1" applyFont="1" applyFill="1" applyBorder="1" applyAlignment="1">
      <alignment vertical="center"/>
      <protection/>
    </xf>
    <xf numFmtId="0" fontId="7" fillId="12" borderId="67" xfId="186" applyFont="1" applyFill="1" applyBorder="1" applyAlignment="1">
      <alignment horizontal="center" vertical="center"/>
      <protection/>
    </xf>
    <xf numFmtId="0" fontId="7" fillId="12" borderId="31" xfId="186" applyFont="1" applyFill="1" applyBorder="1" applyAlignment="1">
      <alignment horizontal="center" vertical="center"/>
      <protection/>
    </xf>
    <xf numFmtId="0" fontId="7" fillId="12" borderId="29" xfId="170" applyFont="1" applyFill="1" applyBorder="1" applyAlignment="1">
      <alignment horizontal="center" vertical="center"/>
      <protection/>
    </xf>
    <xf numFmtId="0" fontId="7" fillId="12" borderId="31" xfId="170" applyFont="1" applyFill="1" applyBorder="1" applyAlignment="1">
      <alignment vertical="center" wrapText="1"/>
      <protection/>
    </xf>
    <xf numFmtId="0" fontId="7" fillId="32" borderId="78" xfId="186" applyFont="1" applyFill="1" applyBorder="1" applyAlignment="1">
      <alignment horizontal="center" vertical="center"/>
      <protection/>
    </xf>
    <xf numFmtId="49" fontId="7" fillId="32" borderId="63" xfId="186" applyNumberFormat="1" applyFont="1" applyFill="1" applyBorder="1" applyAlignment="1">
      <alignment horizontal="right" vertical="center"/>
      <protection/>
    </xf>
    <xf numFmtId="49" fontId="7" fillId="32" borderId="64" xfId="186" applyNumberFormat="1" applyFont="1" applyFill="1" applyBorder="1" applyAlignment="1">
      <alignment vertical="center"/>
      <protection/>
    </xf>
    <xf numFmtId="0" fontId="7" fillId="32" borderId="47" xfId="186" applyFont="1" applyFill="1" applyBorder="1" applyAlignment="1">
      <alignment horizontal="center" vertical="center"/>
      <protection/>
    </xf>
    <xf numFmtId="0" fontId="7" fillId="32" borderId="63" xfId="170" applyFont="1" applyFill="1" applyBorder="1" applyAlignment="1">
      <alignment horizontal="center" vertical="center"/>
      <protection/>
    </xf>
    <xf numFmtId="0" fontId="7" fillId="32" borderId="47" xfId="170" applyFont="1" applyFill="1" applyBorder="1" applyAlignment="1">
      <alignment vertical="center" wrapText="1"/>
      <protection/>
    </xf>
    <xf numFmtId="4" fontId="7" fillId="32" borderId="79" xfId="170" applyNumberFormat="1" applyFont="1" applyFill="1" applyBorder="1" applyAlignment="1">
      <alignment vertical="center"/>
      <protection/>
    </xf>
    <xf numFmtId="4" fontId="7" fillId="32" borderId="47" xfId="170" applyNumberFormat="1" applyFont="1" applyFill="1" applyBorder="1" applyAlignment="1">
      <alignment vertical="center"/>
      <protection/>
    </xf>
    <xf numFmtId="4" fontId="7" fillId="32" borderId="64" xfId="186" applyNumberFormat="1" applyFont="1" applyFill="1" applyBorder="1" applyAlignment="1">
      <alignment vertical="center"/>
      <protection/>
    </xf>
    <xf numFmtId="4" fontId="7" fillId="32" borderId="56" xfId="170" applyNumberFormat="1" applyFont="1" applyFill="1" applyBorder="1" applyAlignment="1">
      <alignment vertical="center"/>
      <protection/>
    </xf>
    <xf numFmtId="0" fontId="7" fillId="32" borderId="62" xfId="186" applyFont="1" applyFill="1" applyBorder="1" applyAlignment="1">
      <alignment horizontal="center" vertical="center"/>
      <protection/>
    </xf>
    <xf numFmtId="49" fontId="7" fillId="32" borderId="20" xfId="186" applyNumberFormat="1" applyFont="1" applyFill="1" applyBorder="1" applyAlignment="1">
      <alignment horizontal="right" vertical="center"/>
      <protection/>
    </xf>
    <xf numFmtId="49" fontId="7" fillId="32" borderId="27" xfId="186" applyNumberFormat="1" applyFont="1" applyFill="1" applyBorder="1" applyAlignment="1">
      <alignment vertical="center"/>
      <protection/>
    </xf>
    <xf numFmtId="0" fontId="7" fillId="32" borderId="22" xfId="186" applyFont="1" applyFill="1" applyBorder="1" applyAlignment="1">
      <alignment horizontal="center" vertical="center"/>
      <protection/>
    </xf>
    <xf numFmtId="0" fontId="7" fillId="32" borderId="20" xfId="170" applyFont="1" applyFill="1" applyBorder="1" applyAlignment="1">
      <alignment horizontal="center" vertical="center"/>
      <protection/>
    </xf>
    <xf numFmtId="0" fontId="7" fillId="32" borderId="22" xfId="170" applyFont="1" applyFill="1" applyBorder="1" applyAlignment="1">
      <alignment vertical="center" wrapText="1"/>
      <protection/>
    </xf>
    <xf numFmtId="4" fontId="7" fillId="32" borderId="41" xfId="170" applyNumberFormat="1" applyFont="1" applyFill="1" applyBorder="1" applyAlignment="1">
      <alignment vertical="center"/>
      <protection/>
    </xf>
    <xf numFmtId="4" fontId="7" fillId="32" borderId="22" xfId="170" applyNumberFormat="1" applyFont="1" applyFill="1" applyBorder="1" applyAlignment="1">
      <alignment vertical="center"/>
      <protection/>
    </xf>
    <xf numFmtId="4" fontId="7" fillId="32" borderId="27" xfId="186" applyNumberFormat="1" applyFont="1" applyFill="1" applyBorder="1" applyAlignment="1">
      <alignment vertical="center"/>
      <protection/>
    </xf>
    <xf numFmtId="4" fontId="7" fillId="12" borderId="68" xfId="170" applyNumberFormat="1" applyFont="1" applyFill="1" applyBorder="1" applyAlignment="1">
      <alignment vertical="center"/>
      <protection/>
    </xf>
    <xf numFmtId="4" fontId="7" fillId="12" borderId="31" xfId="170" applyNumberFormat="1" applyFont="1" applyFill="1" applyBorder="1" applyAlignment="1">
      <alignment vertical="center"/>
      <protection/>
    </xf>
    <xf numFmtId="4" fontId="7" fillId="12" borderId="30" xfId="186" applyNumberFormat="1" applyFont="1" applyFill="1" applyBorder="1" applyAlignment="1">
      <alignment vertical="center"/>
      <protection/>
    </xf>
    <xf numFmtId="4" fontId="7" fillId="12" borderId="32" xfId="170" applyNumberFormat="1" applyFont="1" applyFill="1" applyBorder="1" applyAlignment="1">
      <alignment vertical="center"/>
      <protection/>
    </xf>
    <xf numFmtId="4" fontId="7" fillId="12" borderId="68" xfId="186" applyNumberFormat="1" applyFont="1" applyFill="1" applyBorder="1" applyAlignment="1">
      <alignment vertical="center"/>
      <protection/>
    </xf>
    <xf numFmtId="0" fontId="8" fillId="0" borderId="0" xfId="170" applyFont="1" applyFill="1" applyBorder="1" applyAlignment="1">
      <alignment horizontal="center" vertical="center"/>
      <protection/>
    </xf>
    <xf numFmtId="0" fontId="8" fillId="0" borderId="0" xfId="170" applyFont="1" applyFill="1" applyBorder="1" applyAlignment="1">
      <alignment vertical="center"/>
      <protection/>
    </xf>
    <xf numFmtId="4" fontId="8" fillId="0" borderId="0" xfId="170" applyNumberFormat="1" applyFont="1" applyFill="1" applyBorder="1" applyAlignment="1">
      <alignment vertical="center"/>
      <protection/>
    </xf>
    <xf numFmtId="0" fontId="8" fillId="0" borderId="80" xfId="186" applyFont="1" applyFill="1" applyBorder="1" applyAlignment="1">
      <alignment horizontal="center" vertical="center"/>
      <protection/>
    </xf>
    <xf numFmtId="0" fontId="8" fillId="0" borderId="49" xfId="170" applyFont="1" applyFill="1" applyBorder="1" applyAlignment="1">
      <alignment horizontal="center" vertical="center"/>
      <protection/>
    </xf>
    <xf numFmtId="0" fontId="8" fillId="0" borderId="51" xfId="170" applyFont="1" applyFill="1" applyBorder="1" applyAlignment="1">
      <alignment vertical="center"/>
      <protection/>
    </xf>
    <xf numFmtId="4" fontId="8" fillId="0" borderId="81" xfId="170" applyNumberFormat="1" applyFont="1" applyFill="1" applyBorder="1" applyAlignment="1">
      <alignment vertical="center"/>
      <protection/>
    </xf>
    <xf numFmtId="4" fontId="8" fillId="0" borderId="51" xfId="170" applyNumberFormat="1" applyFont="1" applyFill="1" applyBorder="1" applyAlignment="1">
      <alignment vertical="center"/>
      <protection/>
    </xf>
    <xf numFmtId="4" fontId="8" fillId="0" borderId="50" xfId="186" applyNumberFormat="1" applyFont="1" applyFill="1" applyBorder="1" applyAlignment="1">
      <alignment vertical="center"/>
      <protection/>
    </xf>
    <xf numFmtId="4" fontId="8" fillId="0" borderId="82" xfId="170" applyNumberFormat="1" applyFont="1" applyFill="1" applyBorder="1" applyAlignment="1">
      <alignment vertical="center"/>
      <protection/>
    </xf>
    <xf numFmtId="0" fontId="7" fillId="32" borderId="21" xfId="186" applyFont="1" applyFill="1" applyBorder="1" applyAlignment="1">
      <alignment horizontal="center" vertical="center"/>
      <protection/>
    </xf>
    <xf numFmtId="0" fontId="7" fillId="32" borderId="20" xfId="186" applyFont="1" applyFill="1" applyBorder="1" applyAlignment="1">
      <alignment horizontal="center" vertical="center"/>
      <protection/>
    </xf>
    <xf numFmtId="0" fontId="7" fillId="32" borderId="27" xfId="186" applyFont="1" applyFill="1" applyBorder="1" applyAlignment="1">
      <alignment horizontal="center" vertical="center"/>
      <protection/>
    </xf>
    <xf numFmtId="0" fontId="7" fillId="32" borderId="22" xfId="186" applyFont="1" applyFill="1" applyBorder="1" applyAlignment="1">
      <alignment horizontal="left" vertical="center"/>
      <protection/>
    </xf>
    <xf numFmtId="4" fontId="7" fillId="32" borderId="41" xfId="186" applyNumberFormat="1" applyFont="1" applyFill="1" applyBorder="1" applyAlignment="1">
      <alignment vertical="center"/>
      <protection/>
    </xf>
    <xf numFmtId="4" fontId="7" fillId="32" borderId="22" xfId="186" applyNumberFormat="1" applyFont="1" applyFill="1" applyBorder="1" applyAlignment="1">
      <alignment vertical="center"/>
      <protection/>
    </xf>
    <xf numFmtId="4" fontId="7" fillId="32" borderId="42" xfId="186" applyNumberFormat="1" applyFont="1" applyFill="1" applyBorder="1" applyAlignment="1">
      <alignment vertical="center"/>
      <protection/>
    </xf>
    <xf numFmtId="49" fontId="7" fillId="12" borderId="30" xfId="186" applyNumberFormat="1" applyFont="1" applyFill="1" applyBorder="1" applyAlignment="1">
      <alignment horizontal="center" vertical="center"/>
      <protection/>
    </xf>
    <xf numFmtId="0" fontId="7" fillId="12" borderId="31" xfId="170" applyFont="1" applyFill="1" applyBorder="1" applyAlignment="1">
      <alignment vertical="center"/>
      <protection/>
    </xf>
    <xf numFmtId="4" fontId="7" fillId="12" borderId="69" xfId="170" applyNumberFormat="1" applyFont="1" applyFill="1" applyBorder="1" applyAlignment="1">
      <alignment vertical="center"/>
      <protection/>
    </xf>
    <xf numFmtId="0" fontId="7" fillId="12" borderId="71" xfId="186" applyFont="1" applyFill="1" applyBorder="1" applyAlignment="1">
      <alignment horizontal="center" vertical="center"/>
      <protection/>
    </xf>
    <xf numFmtId="49" fontId="7" fillId="12" borderId="43" xfId="186" applyNumberFormat="1" applyFont="1" applyFill="1" applyBorder="1" applyAlignment="1">
      <alignment horizontal="center" vertical="center"/>
      <protection/>
    </xf>
    <xf numFmtId="49" fontId="7" fillId="12" borderId="44" xfId="186" applyNumberFormat="1" applyFont="1" applyFill="1" applyBorder="1" applyAlignment="1">
      <alignment horizontal="center" vertical="center"/>
      <protection/>
    </xf>
    <xf numFmtId="0" fontId="7" fillId="12" borderId="45" xfId="186" applyFont="1" applyFill="1" applyBorder="1" applyAlignment="1">
      <alignment horizontal="center" vertical="center"/>
      <protection/>
    </xf>
    <xf numFmtId="0" fontId="7" fillId="12" borderId="43" xfId="170" applyFont="1" applyFill="1" applyBorder="1" applyAlignment="1">
      <alignment horizontal="center" vertical="center"/>
      <protection/>
    </xf>
    <xf numFmtId="0" fontId="7" fillId="12" borderId="45" xfId="170" applyFont="1" applyFill="1" applyBorder="1" applyAlignment="1">
      <alignment vertical="center"/>
      <protection/>
    </xf>
    <xf numFmtId="4" fontId="7" fillId="12" borderId="72" xfId="170" applyNumberFormat="1" applyFont="1" applyFill="1" applyBorder="1" applyAlignment="1">
      <alignment vertical="center"/>
      <protection/>
    </xf>
    <xf numFmtId="4" fontId="7" fillId="12" borderId="45" xfId="170" applyNumberFormat="1" applyFont="1" applyFill="1" applyBorder="1" applyAlignment="1">
      <alignment vertical="center"/>
      <protection/>
    </xf>
    <xf numFmtId="4" fontId="7" fillId="12" borderId="58" xfId="170" applyNumberFormat="1" applyFont="1" applyFill="1" applyBorder="1" applyAlignment="1">
      <alignment vertical="center"/>
      <protection/>
    </xf>
    <xf numFmtId="0" fontId="7" fillId="32" borderId="57" xfId="186" applyFont="1" applyFill="1" applyBorder="1" applyAlignment="1">
      <alignment horizontal="center" vertical="center"/>
      <protection/>
    </xf>
    <xf numFmtId="0" fontId="7" fillId="32" borderId="45" xfId="186" applyFont="1" applyFill="1" applyBorder="1" applyAlignment="1">
      <alignment horizontal="center" vertical="center"/>
      <protection/>
    </xf>
    <xf numFmtId="0" fontId="7" fillId="32" borderId="45" xfId="187" applyFont="1" applyFill="1" applyBorder="1" applyAlignment="1">
      <alignment vertical="center" wrapText="1"/>
      <protection/>
    </xf>
    <xf numFmtId="4" fontId="7" fillId="32" borderId="45" xfId="187" applyNumberFormat="1" applyFont="1" applyFill="1" applyBorder="1" applyAlignment="1">
      <alignment vertical="center"/>
      <protection/>
    </xf>
    <xf numFmtId="4" fontId="7" fillId="32" borderId="58" xfId="187" applyNumberFormat="1" applyFont="1" applyFill="1" applyBorder="1" applyAlignment="1">
      <alignment vertical="center"/>
      <protection/>
    </xf>
    <xf numFmtId="0" fontId="8" fillId="0" borderId="0" xfId="186" applyFont="1" applyAlignment="1">
      <alignment vertical="center" wrapText="1"/>
      <protection/>
    </xf>
    <xf numFmtId="0" fontId="62" fillId="0" borderId="73" xfId="186" applyFont="1" applyBorder="1" applyAlignment="1">
      <alignment horizontal="center" vertical="center"/>
      <protection/>
    </xf>
    <xf numFmtId="0" fontId="62" fillId="0" borderId="74" xfId="186" applyFont="1" applyBorder="1" applyAlignment="1">
      <alignment horizontal="center" vertical="center"/>
      <protection/>
    </xf>
    <xf numFmtId="0" fontId="62" fillId="0" borderId="74" xfId="186" applyFont="1" applyFill="1" applyBorder="1" applyAlignment="1">
      <alignment horizontal="center" vertical="center"/>
      <protection/>
    </xf>
    <xf numFmtId="0" fontId="62" fillId="0" borderId="76" xfId="186" applyFont="1" applyFill="1" applyBorder="1" applyAlignment="1">
      <alignment horizontal="left" vertical="center"/>
      <protection/>
    </xf>
    <xf numFmtId="4" fontId="62" fillId="0" borderId="0" xfId="186" applyNumberFormat="1" applyFont="1" applyFill="1" applyBorder="1" applyAlignment="1">
      <alignment vertical="center"/>
      <protection/>
    </xf>
    <xf numFmtId="4" fontId="62" fillId="0" borderId="76" xfId="186" applyNumberFormat="1" applyFont="1" applyFill="1" applyBorder="1" applyAlignment="1">
      <alignment vertical="center"/>
      <protection/>
    </xf>
    <xf numFmtId="4" fontId="62" fillId="0" borderId="75" xfId="186" applyNumberFormat="1" applyFont="1" applyFill="1" applyBorder="1" applyAlignment="1">
      <alignment vertical="center"/>
      <protection/>
    </xf>
    <xf numFmtId="4" fontId="62" fillId="0" borderId="77" xfId="186" applyNumberFormat="1" applyFont="1" applyFill="1" applyBorder="1" applyAlignment="1">
      <alignment vertical="center"/>
      <protection/>
    </xf>
    <xf numFmtId="0" fontId="8" fillId="0" borderId="25" xfId="189" applyFont="1" applyFill="1" applyBorder="1" applyAlignment="1">
      <alignment horizontal="center" vertical="center"/>
      <protection/>
    </xf>
    <xf numFmtId="0" fontId="8" fillId="0" borderId="53" xfId="189" applyFont="1" applyFill="1" applyBorder="1" applyAlignment="1">
      <alignment vertical="center" wrapText="1"/>
      <protection/>
    </xf>
    <xf numFmtId="4" fontId="8" fillId="0" borderId="61" xfId="170" applyNumberFormat="1" applyFont="1" applyFill="1" applyBorder="1" applyAlignment="1">
      <alignment horizontal="right" vertical="center"/>
      <protection/>
    </xf>
    <xf numFmtId="4" fontId="8" fillId="0" borderId="53" xfId="170" applyNumberFormat="1" applyFont="1" applyFill="1" applyBorder="1" applyAlignment="1">
      <alignment horizontal="right" vertical="center"/>
      <protection/>
    </xf>
    <xf numFmtId="4" fontId="8" fillId="0" borderId="26" xfId="186" applyNumberFormat="1" applyFont="1" applyFill="1" applyBorder="1" applyAlignment="1">
      <alignment vertical="center"/>
      <protection/>
    </xf>
    <xf numFmtId="4" fontId="8" fillId="0" borderId="83" xfId="170" applyNumberFormat="1" applyFont="1" applyFill="1" applyBorder="1" applyAlignment="1">
      <alignment horizontal="right" vertical="center"/>
      <protection/>
    </xf>
    <xf numFmtId="0" fontId="7" fillId="0" borderId="45" xfId="189" applyFont="1" applyFill="1" applyBorder="1" applyAlignment="1">
      <alignment vertical="center" wrapText="1"/>
      <protection/>
    </xf>
    <xf numFmtId="0" fontId="8" fillId="0" borderId="53" xfId="170" applyFont="1" applyFill="1" applyBorder="1" applyAlignment="1">
      <alignment vertical="center" wrapText="1"/>
      <protection/>
    </xf>
    <xf numFmtId="4" fontId="8" fillId="0" borderId="83" xfId="170" applyNumberFormat="1" applyFont="1" applyFill="1" applyBorder="1" applyAlignment="1">
      <alignment vertical="center"/>
      <protection/>
    </xf>
    <xf numFmtId="0" fontId="8" fillId="0" borderId="33" xfId="186" applyFont="1" applyFill="1" applyBorder="1" applyAlignment="1">
      <alignment horizontal="center" vertical="center"/>
      <protection/>
    </xf>
    <xf numFmtId="0" fontId="8" fillId="0" borderId="23" xfId="186" applyFont="1" applyFill="1" applyBorder="1" applyAlignment="1">
      <alignment vertical="center" wrapText="1"/>
      <protection/>
    </xf>
    <xf numFmtId="0" fontId="7" fillId="0" borderId="55" xfId="186" applyFont="1" applyFill="1" applyBorder="1" applyAlignment="1">
      <alignment horizontal="center" vertical="center"/>
      <protection/>
    </xf>
    <xf numFmtId="49" fontId="7" fillId="0" borderId="63" xfId="186" applyNumberFormat="1" applyFont="1" applyFill="1" applyBorder="1" applyAlignment="1">
      <alignment horizontal="center" vertical="center"/>
      <protection/>
    </xf>
    <xf numFmtId="49" fontId="7" fillId="0" borderId="64" xfId="186" applyNumberFormat="1" applyFont="1" applyFill="1" applyBorder="1" applyAlignment="1">
      <alignment horizontal="center" vertical="center"/>
      <protection/>
    </xf>
    <xf numFmtId="4" fontId="8" fillId="0" borderId="52" xfId="118" applyNumberFormat="1" applyFont="1" applyFill="1" applyBorder="1" applyAlignment="1">
      <alignment horizontal="right" vertical="center"/>
    </xf>
    <xf numFmtId="4" fontId="8" fillId="0" borderId="0" xfId="160" applyNumberFormat="1" applyFont="1" applyFill="1" applyBorder="1" applyAlignment="1">
      <alignment horizontal="right"/>
      <protection/>
    </xf>
    <xf numFmtId="49" fontId="7" fillId="0" borderId="0" xfId="160" applyNumberFormat="1" applyFont="1" applyFill="1" applyBorder="1" applyAlignment="1">
      <alignment horizontal="right" wrapText="1"/>
      <protection/>
    </xf>
    <xf numFmtId="4" fontId="63" fillId="0" borderId="0" xfId="160" applyNumberFormat="1" applyFont="1" applyFill="1" applyBorder="1" applyAlignment="1">
      <alignment horizontal="center" vertical="center" wrapText="1"/>
      <protection/>
    </xf>
    <xf numFmtId="4" fontId="7" fillId="0" borderId="0" xfId="174" applyNumberFormat="1" applyFont="1" applyFill="1" applyBorder="1" applyAlignment="1">
      <alignment horizontal="right" vertical="center" wrapText="1"/>
      <protection/>
    </xf>
    <xf numFmtId="0" fontId="8" fillId="0" borderId="0" xfId="160" applyFont="1" applyFill="1" applyBorder="1" applyAlignment="1">
      <alignment horizontal="left" vertical="center" wrapText="1"/>
      <protection/>
    </xf>
    <xf numFmtId="0" fontId="7" fillId="0" borderId="20" xfId="172" applyFont="1" applyBorder="1" applyAlignment="1">
      <alignment horizontal="center" vertical="center" wrapText="1"/>
      <protection/>
    </xf>
    <xf numFmtId="4" fontId="7" fillId="0" borderId="38" xfId="186" applyNumberFormat="1" applyFont="1" applyFill="1" applyBorder="1" applyAlignment="1">
      <alignment vertical="center"/>
      <protection/>
    </xf>
    <xf numFmtId="0" fontId="7" fillId="0" borderId="39" xfId="186" applyFont="1" applyBorder="1" applyAlignment="1">
      <alignment horizontal="center" vertical="center"/>
      <protection/>
    </xf>
    <xf numFmtId="0" fontId="32" fillId="0" borderId="22" xfId="170" applyFont="1" applyBorder="1" applyAlignment="1">
      <alignment horizontal="center" vertical="center" wrapText="1"/>
      <protection/>
    </xf>
    <xf numFmtId="0" fontId="32" fillId="0" borderId="22" xfId="170" applyFont="1" applyBorder="1" applyAlignment="1">
      <alignment horizontal="center" vertical="center" wrapText="1"/>
      <protection/>
    </xf>
    <xf numFmtId="0" fontId="7" fillId="0" borderId="37" xfId="186" applyFont="1" applyBorder="1" applyAlignment="1">
      <alignment horizontal="center" vertical="center"/>
      <protection/>
    </xf>
    <xf numFmtId="0" fontId="7" fillId="0" borderId="37" xfId="186" applyFont="1" applyFill="1" applyBorder="1" applyAlignment="1">
      <alignment horizontal="center" vertical="center"/>
      <protection/>
    </xf>
    <xf numFmtId="0" fontId="7" fillId="0" borderId="38" xfId="172" applyFont="1" applyBorder="1" applyAlignment="1">
      <alignment horizontal="center" vertical="center" wrapText="1"/>
      <protection/>
    </xf>
    <xf numFmtId="0" fontId="7" fillId="0" borderId="19" xfId="172" applyFont="1" applyBorder="1" applyAlignment="1">
      <alignment horizontal="center" vertical="center" wrapText="1"/>
      <protection/>
    </xf>
    <xf numFmtId="49" fontId="7" fillId="12" borderId="68" xfId="186" applyNumberFormat="1" applyFont="1" applyFill="1" applyBorder="1" applyAlignment="1">
      <alignment horizontal="center" vertical="center"/>
      <protection/>
    </xf>
    <xf numFmtId="49" fontId="7" fillId="12" borderId="31" xfId="186" applyNumberFormat="1" applyFont="1" applyFill="1" applyBorder="1" applyAlignment="1">
      <alignment horizontal="center" vertical="center"/>
      <protection/>
    </xf>
    <xf numFmtId="0" fontId="7" fillId="12" borderId="31" xfId="186" applyFont="1" applyFill="1" applyBorder="1" applyAlignment="1">
      <alignment horizontal="left" vertical="center" wrapText="1"/>
      <protection/>
    </xf>
    <xf numFmtId="4" fontId="7" fillId="12" borderId="29" xfId="186" applyNumberFormat="1" applyFont="1" applyFill="1" applyBorder="1" applyAlignment="1">
      <alignment horizontal="right" vertical="center"/>
      <protection/>
    </xf>
    <xf numFmtId="49" fontId="7" fillId="0" borderId="79" xfId="186" applyNumberFormat="1" applyFont="1" applyFill="1" applyBorder="1" applyAlignment="1">
      <alignment horizontal="center" vertical="center"/>
      <protection/>
    </xf>
    <xf numFmtId="49" fontId="7" fillId="0" borderId="47" xfId="186" applyNumberFormat="1" applyFont="1" applyFill="1" applyBorder="1" applyAlignment="1">
      <alignment horizontal="left" vertical="center" wrapText="1"/>
      <protection/>
    </xf>
    <xf numFmtId="4" fontId="7" fillId="0" borderId="79" xfId="186" applyNumberFormat="1" applyFont="1" applyFill="1" applyBorder="1" applyAlignment="1">
      <alignment vertical="center"/>
      <protection/>
    </xf>
    <xf numFmtId="2" fontId="7" fillId="0" borderId="63" xfId="186" applyNumberFormat="1" applyFont="1" applyFill="1" applyBorder="1" applyAlignment="1">
      <alignment vertical="center"/>
      <protection/>
    </xf>
    <xf numFmtId="4" fontId="7" fillId="0" borderId="63" xfId="186" applyNumberFormat="1" applyFont="1" applyFill="1" applyBorder="1" applyAlignment="1">
      <alignment horizontal="right" vertical="center"/>
      <protection/>
    </xf>
    <xf numFmtId="0" fontId="8" fillId="0" borderId="65" xfId="186" applyFont="1" applyFill="1" applyBorder="1" applyAlignment="1">
      <alignment horizontal="center" vertical="center"/>
      <protection/>
    </xf>
    <xf numFmtId="0" fontId="8" fillId="0" borderId="23" xfId="186" applyFont="1" applyFill="1" applyBorder="1" applyAlignment="1">
      <alignment horizontal="left" vertical="center" wrapText="1"/>
      <protection/>
    </xf>
    <xf numFmtId="4" fontId="8" fillId="0" borderId="46" xfId="186" applyNumberFormat="1" applyFont="1" applyFill="1" applyBorder="1" applyAlignment="1">
      <alignment vertical="center"/>
      <protection/>
    </xf>
    <xf numFmtId="2" fontId="8" fillId="0" borderId="33" xfId="186" applyNumberFormat="1" applyFont="1" applyFill="1" applyBorder="1" applyAlignment="1">
      <alignment vertical="center"/>
      <protection/>
    </xf>
    <xf numFmtId="4" fontId="8" fillId="0" borderId="33" xfId="186" applyNumberFormat="1" applyFont="1" applyFill="1" applyBorder="1" applyAlignment="1">
      <alignment horizontal="right" vertical="center"/>
      <protection/>
    </xf>
    <xf numFmtId="4" fontId="7" fillId="12" borderId="29" xfId="186" applyNumberFormat="1" applyFont="1" applyFill="1" applyBorder="1" applyAlignment="1">
      <alignment vertical="center"/>
      <protection/>
    </xf>
    <xf numFmtId="49" fontId="7" fillId="0" borderId="33" xfId="186" applyNumberFormat="1" applyFont="1" applyFill="1" applyBorder="1" applyAlignment="1">
      <alignment vertical="center"/>
      <protection/>
    </xf>
    <xf numFmtId="49" fontId="7" fillId="0" borderId="46" xfId="186" applyNumberFormat="1" applyFont="1" applyFill="1" applyBorder="1" applyAlignment="1">
      <alignment vertical="center"/>
      <protection/>
    </xf>
    <xf numFmtId="2" fontId="8" fillId="0" borderId="46" xfId="186" applyNumberFormat="1" applyFont="1" applyFill="1" applyBorder="1" applyAlignment="1">
      <alignment vertical="center"/>
      <protection/>
    </xf>
    <xf numFmtId="0" fontId="7" fillId="0" borderId="78" xfId="186" applyFont="1" applyFill="1" applyBorder="1" applyAlignment="1">
      <alignment horizontal="center" vertical="center"/>
      <protection/>
    </xf>
    <xf numFmtId="0" fontId="7" fillId="0" borderId="63" xfId="170" applyFont="1" applyFill="1" applyBorder="1" applyAlignment="1">
      <alignment horizontal="center" vertical="center"/>
      <protection/>
    </xf>
    <xf numFmtId="0" fontId="7" fillId="0" borderId="47" xfId="170" applyFont="1" applyFill="1" applyBorder="1" applyAlignment="1">
      <alignment vertical="center" wrapText="1"/>
      <protection/>
    </xf>
    <xf numFmtId="4" fontId="7" fillId="0" borderId="79" xfId="170" applyNumberFormat="1" applyFont="1" applyFill="1" applyBorder="1" applyAlignment="1">
      <alignment vertical="center"/>
      <protection/>
    </xf>
    <xf numFmtId="4" fontId="7" fillId="0" borderId="47" xfId="170" applyNumberFormat="1" applyFont="1" applyFill="1" applyBorder="1" applyAlignment="1">
      <alignment vertical="center"/>
      <protection/>
    </xf>
    <xf numFmtId="4" fontId="7" fillId="56" borderId="56" xfId="170" applyNumberFormat="1" applyFont="1" applyFill="1" applyBorder="1" applyAlignment="1">
      <alignment vertical="center"/>
      <protection/>
    </xf>
    <xf numFmtId="49" fontId="7" fillId="0" borderId="79" xfId="186" applyNumberFormat="1" applyFont="1" applyFill="1" applyBorder="1" applyAlignment="1">
      <alignment vertical="center"/>
      <protection/>
    </xf>
    <xf numFmtId="2" fontId="7" fillId="0" borderId="79" xfId="186" applyNumberFormat="1" applyFont="1" applyFill="1" applyBorder="1" applyAlignment="1">
      <alignment vertical="center"/>
      <protection/>
    </xf>
    <xf numFmtId="49" fontId="7" fillId="32" borderId="41" xfId="186" applyNumberFormat="1" applyFont="1" applyFill="1" applyBorder="1" applyAlignment="1">
      <alignment vertical="center"/>
      <protection/>
    </xf>
    <xf numFmtId="0" fontId="7" fillId="32" borderId="22" xfId="186" applyFont="1" applyFill="1" applyBorder="1" applyAlignment="1">
      <alignment horizontal="center" vertical="center"/>
      <protection/>
    </xf>
    <xf numFmtId="0" fontId="7" fillId="32" borderId="22" xfId="187" applyFont="1" applyFill="1" applyBorder="1" applyAlignment="1">
      <alignment vertical="center" wrapText="1"/>
      <protection/>
    </xf>
    <xf numFmtId="4" fontId="7" fillId="32" borderId="22" xfId="187" applyNumberFormat="1" applyFont="1" applyFill="1" applyBorder="1" applyAlignment="1">
      <alignment vertical="center"/>
      <protection/>
    </xf>
    <xf numFmtId="4" fontId="7" fillId="32" borderId="20" xfId="187" applyNumberFormat="1" applyFont="1" applyFill="1" applyBorder="1" applyAlignment="1">
      <alignment vertical="center"/>
      <protection/>
    </xf>
    <xf numFmtId="4" fontId="7" fillId="32" borderId="19" xfId="187" applyNumberFormat="1" applyFont="1" applyFill="1" applyBorder="1" applyAlignment="1">
      <alignment vertical="center"/>
      <protection/>
    </xf>
    <xf numFmtId="49" fontId="7" fillId="0" borderId="63" xfId="186" applyNumberFormat="1" applyFont="1" applyFill="1" applyBorder="1" applyAlignment="1">
      <alignment horizontal="right" vertical="center"/>
      <protection/>
    </xf>
    <xf numFmtId="0" fontId="7" fillId="0" borderId="63" xfId="186" applyFont="1" applyFill="1" applyBorder="1" applyAlignment="1">
      <alignment horizontal="center" vertical="center"/>
      <protection/>
    </xf>
    <xf numFmtId="0" fontId="7" fillId="0" borderId="47" xfId="186" applyFont="1" applyFill="1" applyBorder="1" applyAlignment="1">
      <alignment vertical="center" wrapText="1"/>
      <protection/>
    </xf>
    <xf numFmtId="4" fontId="7" fillId="0" borderId="64" xfId="118" applyNumberFormat="1" applyFont="1" applyFill="1" applyBorder="1" applyAlignment="1">
      <alignment horizontal="right" vertical="center"/>
    </xf>
    <xf numFmtId="4" fontId="7" fillId="0" borderId="84" xfId="118" applyNumberFormat="1" applyFont="1" applyFill="1" applyBorder="1" applyAlignment="1">
      <alignment horizontal="right" vertical="center"/>
    </xf>
    <xf numFmtId="0" fontId="7" fillId="12" borderId="28" xfId="186" applyFont="1" applyFill="1" applyBorder="1" applyAlignment="1">
      <alignment horizontal="center" vertical="center"/>
      <protection/>
    </xf>
    <xf numFmtId="0" fontId="7" fillId="12" borderId="29" xfId="186" applyFont="1" applyFill="1" applyBorder="1" applyAlignment="1">
      <alignment horizontal="center" vertical="center"/>
      <protection/>
    </xf>
    <xf numFmtId="0" fontId="7" fillId="12" borderId="31" xfId="186" applyFont="1" applyFill="1" applyBorder="1" applyAlignment="1">
      <alignment vertical="center" wrapText="1"/>
      <protection/>
    </xf>
    <xf numFmtId="4" fontId="7" fillId="12" borderId="30" xfId="118" applyNumberFormat="1" applyFont="1" applyFill="1" applyBorder="1" applyAlignment="1">
      <alignment horizontal="right" vertical="center"/>
    </xf>
    <xf numFmtId="168" fontId="7" fillId="12" borderId="30" xfId="118" applyNumberFormat="1" applyFont="1" applyFill="1" applyBorder="1" applyAlignment="1">
      <alignment horizontal="right" vertical="center"/>
    </xf>
    <xf numFmtId="168" fontId="7" fillId="12" borderId="69" xfId="118" applyNumberFormat="1" applyFont="1" applyFill="1" applyBorder="1" applyAlignment="1">
      <alignment horizontal="right" vertical="center"/>
    </xf>
    <xf numFmtId="164" fontId="31" fillId="0" borderId="47" xfId="160" applyNumberFormat="1" applyFont="1" applyBorder="1" applyAlignment="1">
      <alignment horizontal="right" vertical="center" wrapText="1"/>
      <protection/>
    </xf>
    <xf numFmtId="4" fontId="7" fillId="0" borderId="63" xfId="186" applyNumberFormat="1" applyFont="1" applyFill="1" applyBorder="1" applyAlignment="1">
      <alignment vertical="center"/>
      <protection/>
    </xf>
    <xf numFmtId="4" fontId="8" fillId="0" borderId="33" xfId="186" applyNumberFormat="1" applyFont="1" applyFill="1" applyBorder="1" applyAlignment="1">
      <alignment vertical="center"/>
      <protection/>
    </xf>
    <xf numFmtId="4" fontId="7" fillId="0" borderId="85" xfId="186" applyNumberFormat="1" applyFont="1" applyFill="1" applyBorder="1" applyAlignment="1">
      <alignment vertical="center"/>
      <protection/>
    </xf>
    <xf numFmtId="4" fontId="7" fillId="12" borderId="32" xfId="186" applyNumberFormat="1" applyFont="1" applyFill="1" applyBorder="1" applyAlignment="1">
      <alignment horizontal="right" vertical="center"/>
      <protection/>
    </xf>
    <xf numFmtId="4" fontId="7" fillId="0" borderId="56" xfId="186" applyNumberFormat="1" applyFont="1" applyFill="1" applyBorder="1" applyAlignment="1">
      <alignment horizontal="right" vertical="center"/>
      <protection/>
    </xf>
    <xf numFmtId="4" fontId="8" fillId="0" borderId="35" xfId="186" applyNumberFormat="1" applyFont="1" applyFill="1" applyBorder="1" applyAlignment="1">
      <alignment horizontal="right" vertical="center"/>
      <protection/>
    </xf>
    <xf numFmtId="4" fontId="7" fillId="12" borderId="32" xfId="186" applyNumberFormat="1" applyFont="1" applyFill="1" applyBorder="1" applyAlignment="1">
      <alignment vertical="center"/>
      <protection/>
    </xf>
    <xf numFmtId="2" fontId="7" fillId="0" borderId="56" xfId="186" applyNumberFormat="1" applyFont="1" applyFill="1" applyBorder="1" applyAlignment="1">
      <alignment vertical="center"/>
      <protection/>
    </xf>
    <xf numFmtId="2" fontId="8" fillId="0" borderId="35" xfId="186" applyNumberFormat="1" applyFont="1" applyFill="1" applyBorder="1" applyAlignment="1">
      <alignment vertical="center"/>
      <protection/>
    </xf>
    <xf numFmtId="0" fontId="32" fillId="0" borderId="0" xfId="185" applyFont="1" applyFill="1">
      <alignment/>
      <protection/>
    </xf>
    <xf numFmtId="0" fontId="7" fillId="0" borderId="0" xfId="170" applyFont="1" applyFill="1">
      <alignment/>
      <protection/>
    </xf>
    <xf numFmtId="164" fontId="32" fillId="0" borderId="0" xfId="190" applyNumberFormat="1" applyFont="1" applyFill="1" applyAlignment="1">
      <alignment/>
      <protection/>
    </xf>
    <xf numFmtId="0" fontId="8" fillId="0" borderId="0" xfId="186" applyFont="1" applyFill="1">
      <alignment/>
      <protection/>
    </xf>
    <xf numFmtId="4" fontId="8" fillId="0" borderId="0" xfId="186" applyNumberFormat="1" applyFont="1" applyFill="1">
      <alignment/>
      <protection/>
    </xf>
    <xf numFmtId="164" fontId="8" fillId="0" borderId="0" xfId="186" applyNumberFormat="1" applyFont="1" applyFill="1">
      <alignment/>
      <protection/>
    </xf>
    <xf numFmtId="0" fontId="7" fillId="0" borderId="0" xfId="186" applyFont="1" applyFill="1">
      <alignment/>
      <protection/>
    </xf>
    <xf numFmtId="4" fontId="7" fillId="0" borderId="0" xfId="186" applyNumberFormat="1" applyFont="1" applyFill="1">
      <alignment/>
      <protection/>
    </xf>
    <xf numFmtId="164" fontId="7" fillId="0" borderId="0" xfId="186" applyNumberFormat="1" applyFont="1" applyFill="1">
      <alignment/>
      <protection/>
    </xf>
    <xf numFmtId="49" fontId="7" fillId="12" borderId="29" xfId="186" applyNumberFormat="1" applyFont="1" applyFill="1" applyBorder="1" applyAlignment="1">
      <alignment horizontal="center" vertical="center"/>
      <protection/>
    </xf>
    <xf numFmtId="0" fontId="27" fillId="45" borderId="61" xfId="160" applyFont="1" applyFill="1" applyBorder="1" applyAlignment="1">
      <alignment horizontal="center"/>
      <protection/>
    </xf>
    <xf numFmtId="0" fontId="6" fillId="0" borderId="0" xfId="170" applyFont="1" applyFill="1" applyAlignment="1">
      <alignment horizontal="center"/>
      <protection/>
    </xf>
    <xf numFmtId="0" fontId="5" fillId="0" borderId="0" xfId="185" applyFont="1" applyAlignment="1">
      <alignment horizontal="center"/>
      <protection/>
    </xf>
    <xf numFmtId="0" fontId="7" fillId="0" borderId="20" xfId="186" applyFont="1" applyFill="1" applyBorder="1" applyAlignment="1">
      <alignment horizontal="center" vertical="center" wrapText="1"/>
      <protection/>
    </xf>
    <xf numFmtId="0" fontId="7" fillId="0" borderId="27" xfId="186" applyFont="1" applyFill="1" applyBorder="1" applyAlignment="1">
      <alignment horizontal="center" vertical="center" wrapText="1"/>
      <protection/>
    </xf>
    <xf numFmtId="0" fontId="7" fillId="0" borderId="20" xfId="186" applyFont="1" applyFill="1" applyBorder="1" applyAlignment="1">
      <alignment horizontal="center" vertical="center"/>
      <protection/>
    </xf>
    <xf numFmtId="0" fontId="7" fillId="0" borderId="27" xfId="186" applyFont="1" applyFill="1" applyBorder="1" applyAlignment="1">
      <alignment horizontal="center" vertical="center"/>
      <protection/>
    </xf>
    <xf numFmtId="0" fontId="7" fillId="0" borderId="20" xfId="186" applyFont="1" applyBorder="1" applyAlignment="1">
      <alignment horizontal="center" vertical="center"/>
      <protection/>
    </xf>
    <xf numFmtId="0" fontId="7" fillId="0" borderId="27" xfId="186" applyFont="1" applyBorder="1" applyAlignment="1">
      <alignment horizontal="center" vertical="center"/>
      <protection/>
    </xf>
    <xf numFmtId="0" fontId="62" fillId="0" borderId="29" xfId="186" applyFont="1" applyBorder="1" applyAlignment="1">
      <alignment horizontal="center" vertical="center"/>
      <protection/>
    </xf>
    <xf numFmtId="0" fontId="62" fillId="0" borderId="30" xfId="186" applyFont="1" applyBorder="1" applyAlignment="1">
      <alignment horizontal="center" vertical="center"/>
      <protection/>
    </xf>
    <xf numFmtId="0" fontId="32" fillId="0" borderId="20" xfId="170" applyFont="1" applyBorder="1" applyAlignment="1">
      <alignment horizontal="center" vertical="center" wrapText="1"/>
      <protection/>
    </xf>
    <xf numFmtId="0" fontId="32" fillId="0" borderId="27" xfId="170" applyFont="1" applyBorder="1" applyAlignment="1">
      <alignment horizontal="center" vertical="center" wrapText="1"/>
      <protection/>
    </xf>
    <xf numFmtId="49" fontId="8" fillId="0" borderId="33" xfId="186" applyNumberFormat="1" applyFont="1" applyFill="1" applyBorder="1" applyAlignment="1">
      <alignment horizontal="center" vertical="center"/>
      <protection/>
    </xf>
    <xf numFmtId="49" fontId="8" fillId="0" borderId="34" xfId="186" applyNumberFormat="1" applyFont="1" applyFill="1" applyBorder="1" applyAlignment="1">
      <alignment horizontal="center" vertical="center"/>
      <protection/>
    </xf>
    <xf numFmtId="49" fontId="57" fillId="0" borderId="43" xfId="186" applyNumberFormat="1" applyFont="1" applyFill="1" applyBorder="1" applyAlignment="1">
      <alignment horizontal="center" vertical="center"/>
      <protection/>
    </xf>
    <xf numFmtId="49" fontId="57" fillId="0" borderId="44" xfId="186" applyNumberFormat="1" applyFont="1" applyFill="1" applyBorder="1" applyAlignment="1">
      <alignment horizontal="center" vertical="center"/>
      <protection/>
    </xf>
    <xf numFmtId="49" fontId="57" fillId="0" borderId="33" xfId="186" applyNumberFormat="1" applyFont="1" applyFill="1" applyBorder="1" applyAlignment="1">
      <alignment horizontal="center" vertical="center"/>
      <protection/>
    </xf>
    <xf numFmtId="49" fontId="57" fillId="0" borderId="34" xfId="186" applyNumberFormat="1" applyFont="1" applyFill="1" applyBorder="1" applyAlignment="1">
      <alignment horizontal="center" vertical="center"/>
      <protection/>
    </xf>
    <xf numFmtId="0" fontId="7" fillId="0" borderId="23" xfId="186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1" fontId="6" fillId="0" borderId="0" xfId="185" applyNumberFormat="1" applyFont="1" applyAlignment="1">
      <alignment horizontal="center" vertical="center" wrapText="1"/>
      <protection/>
    </xf>
    <xf numFmtId="49" fontId="7" fillId="12" borderId="29" xfId="186" applyNumberFormat="1" applyFont="1" applyFill="1" applyBorder="1" applyAlignment="1">
      <alignment horizontal="center" vertical="center"/>
      <protection/>
    </xf>
    <xf numFmtId="0" fontId="0" fillId="12" borderId="30" xfId="0" applyFont="1" applyFill="1" applyBorder="1" applyAlignment="1">
      <alignment horizontal="center" vertical="center"/>
    </xf>
    <xf numFmtId="0" fontId="32" fillId="0" borderId="41" xfId="170" applyFont="1" applyBorder="1" applyAlignment="1">
      <alignment horizontal="center" vertical="center" wrapText="1"/>
      <protection/>
    </xf>
  </cellXfs>
  <cellStyles count="23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2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3 6" xfId="32"/>
    <cellStyle name="20 % – Zvýraznění4" xfId="33"/>
    <cellStyle name="20 % – Zvýraznění4 2" xfId="34"/>
    <cellStyle name="20 % – Zvýraznění4 3" xfId="35"/>
    <cellStyle name="20 % – Zvýraznění4 4" xfId="36"/>
    <cellStyle name="20 % – Zvýraznění4 5" xfId="37"/>
    <cellStyle name="20 % – Zvýraznění4 6" xfId="38"/>
    <cellStyle name="20 % – Zvýraznění5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6" xfId="45"/>
    <cellStyle name="20 % – Zvýraznění6 2" xfId="46"/>
    <cellStyle name="20 % – Zvýraznění6 3" xfId="47"/>
    <cellStyle name="20 % – Zvýraznění6 4" xfId="48"/>
    <cellStyle name="20 % – Zvýraznění6 5" xfId="49"/>
    <cellStyle name="20 % – Zvýraznění6 6" xfId="50"/>
    <cellStyle name="40 % – Zvýraznění1" xfId="51"/>
    <cellStyle name="40 % – Zvýraznění1 2" xfId="52"/>
    <cellStyle name="40 % – Zvýraznění1 3" xfId="53"/>
    <cellStyle name="40 % – Zvýraznění1 4" xfId="54"/>
    <cellStyle name="40 % – Zvýraznění1 5" xfId="55"/>
    <cellStyle name="40 % – Zvýraznění1 6" xfId="56"/>
    <cellStyle name="40 % – Zvýraznění2" xfId="57"/>
    <cellStyle name="40 % – Zvýraznění2 2" xfId="58"/>
    <cellStyle name="40 % – Zvýraznění2 3" xfId="59"/>
    <cellStyle name="40 % – Zvýraznění2 4" xfId="60"/>
    <cellStyle name="40 % – Zvýraznění2 5" xfId="61"/>
    <cellStyle name="40 % – Zvýraznění2 6" xfId="62"/>
    <cellStyle name="40 % – Zvýraznění3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4" xfId="69"/>
    <cellStyle name="40 % – Zvýraznění4 2" xfId="70"/>
    <cellStyle name="40 % – Zvýraznění4 3" xfId="71"/>
    <cellStyle name="40 % – Zvýraznění4 4" xfId="72"/>
    <cellStyle name="40 % – Zvýraznění4 5" xfId="73"/>
    <cellStyle name="40 % – Zvýraznění4 6" xfId="74"/>
    <cellStyle name="40 % – Zvýraznění5" xfId="75"/>
    <cellStyle name="40 % – Zvýraznění5 2" xfId="76"/>
    <cellStyle name="40 % – Zvýraznění5 3" xfId="77"/>
    <cellStyle name="40 % – Zvýraznění5 4" xfId="78"/>
    <cellStyle name="40 % – Zvýraznění5 5" xfId="79"/>
    <cellStyle name="40 % – Zvýraznění5 6" xfId="80"/>
    <cellStyle name="40 % – Zvýraznění6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60 % – Zvýraznění1" xfId="87"/>
    <cellStyle name="60 % – Zvýraznění1 2" xfId="88"/>
    <cellStyle name="60 % – Zvýraznění1 3" xfId="89"/>
    <cellStyle name="60 % – Zvýraznění1 4" xfId="90"/>
    <cellStyle name="60 % – Zvýraznění2" xfId="91"/>
    <cellStyle name="60 % – Zvýraznění2 2" xfId="92"/>
    <cellStyle name="60 % – Zvýraznění2 3" xfId="93"/>
    <cellStyle name="60 % – Zvýraznění2 4" xfId="94"/>
    <cellStyle name="60 % – Zvýraznění3" xfId="95"/>
    <cellStyle name="60 % – Zvýraznění3 2" xfId="96"/>
    <cellStyle name="60 % – Zvýraznění3 3" xfId="97"/>
    <cellStyle name="60 % – Zvýraznění3 4" xfId="98"/>
    <cellStyle name="60 % – Zvýraznění4" xfId="99"/>
    <cellStyle name="60 % – Zvýraznění4 2" xfId="100"/>
    <cellStyle name="60 % – Zvýraznění4 3" xfId="101"/>
    <cellStyle name="60 % – Zvýraznění4 4" xfId="102"/>
    <cellStyle name="60 % – Zvýraznění5" xfId="103"/>
    <cellStyle name="60 % – Zvýraznění5 2" xfId="104"/>
    <cellStyle name="60 % – Zvýraznění5 3" xfId="105"/>
    <cellStyle name="60 % – Zvýraznění5 4" xfId="106"/>
    <cellStyle name="60 % – Zvýraznění6" xfId="107"/>
    <cellStyle name="60 % – Zvýraznění6 2" xfId="108"/>
    <cellStyle name="60 % – Zvýraznění6 3" xfId="109"/>
    <cellStyle name="60 % – Zvýraznění6 4" xfId="110"/>
    <cellStyle name="Celkem" xfId="111"/>
    <cellStyle name="Celkem 2" xfId="112"/>
    <cellStyle name="Celkem 3" xfId="113"/>
    <cellStyle name="Celkem 4" xfId="114"/>
    <cellStyle name="Comma" xfId="115"/>
    <cellStyle name="Čárka 2" xfId="116"/>
    <cellStyle name="Čárka 3" xfId="117"/>
    <cellStyle name="čárky 2" xfId="118"/>
    <cellStyle name="čárky 2 2" xfId="119"/>
    <cellStyle name="čárky 3" xfId="120"/>
    <cellStyle name="čárky 3 2" xfId="121"/>
    <cellStyle name="čárky 3 3" xfId="122"/>
    <cellStyle name="Comma [0]" xfId="123"/>
    <cellStyle name="Chybně" xfId="124"/>
    <cellStyle name="Chybně 2" xfId="125"/>
    <cellStyle name="Chybně 3" xfId="126"/>
    <cellStyle name="Chybně 4" xfId="127"/>
    <cellStyle name="Kontrolní buňka" xfId="128"/>
    <cellStyle name="Kontrolní buňka 2" xfId="129"/>
    <cellStyle name="Kontrolní buňka 3" xfId="130"/>
    <cellStyle name="Kontrolní buňka 4" xfId="131"/>
    <cellStyle name="Currency" xfId="132"/>
    <cellStyle name="Currency [0]" xfId="133"/>
    <cellStyle name="Nadpis 1" xfId="134"/>
    <cellStyle name="Nadpis 1 2" xfId="135"/>
    <cellStyle name="Nadpis 1 3" xfId="136"/>
    <cellStyle name="Nadpis 1 4" xfId="137"/>
    <cellStyle name="Nadpis 2" xfId="138"/>
    <cellStyle name="Nadpis 2 2" xfId="139"/>
    <cellStyle name="Nadpis 2 3" xfId="140"/>
    <cellStyle name="Nadpis 2 4" xfId="141"/>
    <cellStyle name="Nadpis 3" xfId="142"/>
    <cellStyle name="Nadpis 3 2" xfId="143"/>
    <cellStyle name="Nadpis 3 3" xfId="144"/>
    <cellStyle name="Nadpis 3 4" xfId="145"/>
    <cellStyle name="Nadpis 4" xfId="146"/>
    <cellStyle name="Nadpis 4 2" xfId="147"/>
    <cellStyle name="Nadpis 4 3" xfId="148"/>
    <cellStyle name="Nadpis 4 4" xfId="149"/>
    <cellStyle name="Název" xfId="150"/>
    <cellStyle name="Název 2" xfId="151"/>
    <cellStyle name="Název 3" xfId="152"/>
    <cellStyle name="Název 4" xfId="153"/>
    <cellStyle name="Neutrální" xfId="154"/>
    <cellStyle name="Neutrální 2" xfId="155"/>
    <cellStyle name="Neutrální 3" xfId="156"/>
    <cellStyle name="Neutrální 4" xfId="157"/>
    <cellStyle name="Normální 10" xfId="158"/>
    <cellStyle name="Normální 10 2" xfId="159"/>
    <cellStyle name="Normální 11" xfId="160"/>
    <cellStyle name="Normální 11 2" xfId="161"/>
    <cellStyle name="Normální 12" xfId="162"/>
    <cellStyle name="Normální 13" xfId="163"/>
    <cellStyle name="Normální 14" xfId="164"/>
    <cellStyle name="Normální 14 2" xfId="165"/>
    <cellStyle name="Normální 15" xfId="166"/>
    <cellStyle name="Normální 16" xfId="167"/>
    <cellStyle name="Normální 17" xfId="168"/>
    <cellStyle name="Normální 18" xfId="169"/>
    <cellStyle name="normální 2" xfId="170"/>
    <cellStyle name="normální 2 2" xfId="171"/>
    <cellStyle name="Normální 3" xfId="172"/>
    <cellStyle name="Normální 3 2" xfId="173"/>
    <cellStyle name="Normální 3 3" xfId="174"/>
    <cellStyle name="Normální 4" xfId="175"/>
    <cellStyle name="Normální 4 2" xfId="176"/>
    <cellStyle name="Normální 4 2 2" xfId="177"/>
    <cellStyle name="Normální 5" xfId="178"/>
    <cellStyle name="Normální 6" xfId="179"/>
    <cellStyle name="Normální 7" xfId="180"/>
    <cellStyle name="Normální 8" xfId="181"/>
    <cellStyle name="Normální 9" xfId="182"/>
    <cellStyle name="Normální 9 2" xfId="183"/>
    <cellStyle name="normální_2. čtení rozpočtu 2006 - příjmy 2" xfId="184"/>
    <cellStyle name="normální_2. Rozpočet 2007 - tabulky" xfId="185"/>
    <cellStyle name="normální_Rozpis výdajů 03 bez PO 2" xfId="186"/>
    <cellStyle name="normální_Rozpis výdajů 03 bez PO 2 2" xfId="187"/>
    <cellStyle name="normální_Rozpis výdajů 03 bez PO_02 - ORREP" xfId="188"/>
    <cellStyle name="normální_Rozpis výdajů 03 bez PO_UR 2008 1-168 tisk" xfId="189"/>
    <cellStyle name="normální_Rozpočet 2004 (ZK)" xfId="190"/>
    <cellStyle name="Poznámka" xfId="191"/>
    <cellStyle name="Poznámka 2" xfId="192"/>
    <cellStyle name="Poznámka 3" xfId="193"/>
    <cellStyle name="Poznámka 4" xfId="194"/>
    <cellStyle name="Poznámka 5" xfId="195"/>
    <cellStyle name="Poznámka 6" xfId="196"/>
    <cellStyle name="Percent" xfId="197"/>
    <cellStyle name="Propojená buňka" xfId="198"/>
    <cellStyle name="Propojená buňka 2" xfId="199"/>
    <cellStyle name="Propojená buňka 3" xfId="200"/>
    <cellStyle name="Propojená buňka 4" xfId="201"/>
    <cellStyle name="S8M1" xfId="202"/>
    <cellStyle name="Správně" xfId="203"/>
    <cellStyle name="Správně 2" xfId="204"/>
    <cellStyle name="Správně 3" xfId="205"/>
    <cellStyle name="Správně 4" xfId="206"/>
    <cellStyle name="Text upozornění" xfId="207"/>
    <cellStyle name="Text upozornění 2" xfId="208"/>
    <cellStyle name="Text upozornění 3" xfId="209"/>
    <cellStyle name="Text upozornění 4" xfId="210"/>
    <cellStyle name="Vstup" xfId="211"/>
    <cellStyle name="Vstup 2" xfId="212"/>
    <cellStyle name="Vstup 3" xfId="213"/>
    <cellStyle name="Vstup 4" xfId="214"/>
    <cellStyle name="Výpočet" xfId="215"/>
    <cellStyle name="Výpočet 2" xfId="216"/>
    <cellStyle name="Výpočet 3" xfId="217"/>
    <cellStyle name="Výpočet 4" xfId="218"/>
    <cellStyle name="Výstup" xfId="219"/>
    <cellStyle name="Výstup 2" xfId="220"/>
    <cellStyle name="Výstup 3" xfId="221"/>
    <cellStyle name="Výstup 4" xfId="222"/>
    <cellStyle name="Vysvětlující text" xfId="223"/>
    <cellStyle name="Vysvětlující text 2" xfId="224"/>
    <cellStyle name="Vysvětlující text 3" xfId="225"/>
    <cellStyle name="Vysvětlující text 4" xfId="226"/>
    <cellStyle name="Zvýraznění 1" xfId="227"/>
    <cellStyle name="Zvýraznění 1 2" xfId="228"/>
    <cellStyle name="Zvýraznění 1 3" xfId="229"/>
    <cellStyle name="Zvýraznění 1 4" xfId="230"/>
    <cellStyle name="Zvýraznění 2" xfId="231"/>
    <cellStyle name="Zvýraznění 2 2" xfId="232"/>
    <cellStyle name="Zvýraznění 2 3" xfId="233"/>
    <cellStyle name="Zvýraznění 2 4" xfId="234"/>
    <cellStyle name="Zvýraznění 3" xfId="235"/>
    <cellStyle name="Zvýraznění 3 2" xfId="236"/>
    <cellStyle name="Zvýraznění 3 3" xfId="237"/>
    <cellStyle name="Zvýraznění 3 4" xfId="238"/>
    <cellStyle name="Zvýraznění 4" xfId="239"/>
    <cellStyle name="Zvýraznění 4 2" xfId="240"/>
    <cellStyle name="Zvýraznění 4 3" xfId="241"/>
    <cellStyle name="Zvýraznění 4 4" xfId="242"/>
    <cellStyle name="Zvýraznění 5" xfId="243"/>
    <cellStyle name="Zvýraznění 5 2" xfId="244"/>
    <cellStyle name="Zvýraznění 5 3" xfId="245"/>
    <cellStyle name="Zvýraznění 5 4" xfId="246"/>
    <cellStyle name="Zvýraznění 6" xfId="247"/>
    <cellStyle name="Zvýraznění 6 2" xfId="248"/>
    <cellStyle name="Zvýraznění 6 3" xfId="249"/>
    <cellStyle name="Zvýraznění 6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6.57421875" style="124" bestFit="1" customWidth="1"/>
    <col min="2" max="2" width="7.28125" style="124" customWidth="1"/>
    <col min="3" max="3" width="13.140625" style="124" bestFit="1" customWidth="1"/>
    <col min="4" max="4" width="14.8515625" style="124" bestFit="1" customWidth="1"/>
    <col min="5" max="5" width="14.140625" style="124" customWidth="1"/>
    <col min="6" max="9" width="9.140625" style="124" customWidth="1"/>
    <col min="10" max="10" width="11.7109375" style="124" bestFit="1" customWidth="1"/>
    <col min="11" max="16384" width="9.140625" style="124" customWidth="1"/>
  </cols>
  <sheetData>
    <row r="1" ht="12.75">
      <c r="E1" s="2" t="s">
        <v>124</v>
      </c>
    </row>
    <row r="3" spans="1:5" ht="13.5" thickBot="1">
      <c r="A3" s="541" t="s">
        <v>29</v>
      </c>
      <c r="B3" s="541"/>
      <c r="C3" s="122"/>
      <c r="D3" s="122"/>
      <c r="E3" s="123" t="s">
        <v>30</v>
      </c>
    </row>
    <row r="4" spans="1:5" ht="24.75" thickBot="1">
      <c r="A4" s="125" t="s">
        <v>31</v>
      </c>
      <c r="B4" s="126" t="s">
        <v>32</v>
      </c>
      <c r="C4" s="127" t="s">
        <v>33</v>
      </c>
      <c r="D4" s="127" t="s">
        <v>123</v>
      </c>
      <c r="E4" s="127" t="s">
        <v>34</v>
      </c>
    </row>
    <row r="5" spans="1:5" ht="15" customHeight="1">
      <c r="A5" s="128" t="s">
        <v>35</v>
      </c>
      <c r="B5" s="129" t="s">
        <v>36</v>
      </c>
      <c r="C5" s="130">
        <f>C6+C7+C8</f>
        <v>2221012.0574</v>
      </c>
      <c r="D5" s="130">
        <f>D6+D7+D8</f>
        <v>0</v>
      </c>
      <c r="E5" s="131">
        <f aca="true" t="shared" si="0" ref="E5:E26">C5+D5</f>
        <v>2221012.0574</v>
      </c>
    </row>
    <row r="6" spans="1:10" ht="15" customHeight="1">
      <c r="A6" s="132" t="s">
        <v>37</v>
      </c>
      <c r="B6" s="133" t="s">
        <v>38</v>
      </c>
      <c r="C6" s="134">
        <v>2122198</v>
      </c>
      <c r="D6" s="135">
        <v>0</v>
      </c>
      <c r="E6" s="136">
        <f t="shared" si="0"/>
        <v>2122198</v>
      </c>
      <c r="J6" s="137"/>
    </row>
    <row r="7" spans="1:5" ht="15" customHeight="1">
      <c r="A7" s="132" t="s">
        <v>39</v>
      </c>
      <c r="B7" s="133" t="s">
        <v>40</v>
      </c>
      <c r="C7" s="134">
        <v>94764.05739999999</v>
      </c>
      <c r="D7" s="138">
        <v>0</v>
      </c>
      <c r="E7" s="136">
        <f t="shared" si="0"/>
        <v>94764.05739999999</v>
      </c>
    </row>
    <row r="8" spans="1:5" ht="15" customHeight="1">
      <c r="A8" s="132" t="s">
        <v>41</v>
      </c>
      <c r="B8" s="133" t="s">
        <v>42</v>
      </c>
      <c r="C8" s="134">
        <v>4050</v>
      </c>
      <c r="D8" s="134">
        <v>0</v>
      </c>
      <c r="E8" s="136">
        <f t="shared" si="0"/>
        <v>4050</v>
      </c>
    </row>
    <row r="9" spans="1:5" ht="15" customHeight="1">
      <c r="A9" s="139" t="s">
        <v>43</v>
      </c>
      <c r="B9" s="133" t="s">
        <v>44</v>
      </c>
      <c r="C9" s="140">
        <f>C10+C15</f>
        <v>3712593.6885899995</v>
      </c>
      <c r="D9" s="140">
        <f>D10+D15</f>
        <v>0</v>
      </c>
      <c r="E9" s="141">
        <f t="shared" si="0"/>
        <v>3712593.6885899995</v>
      </c>
    </row>
    <row r="10" spans="1:5" ht="15" customHeight="1">
      <c r="A10" s="132" t="s">
        <v>45</v>
      </c>
      <c r="B10" s="133" t="s">
        <v>46</v>
      </c>
      <c r="C10" s="134">
        <f>C11+C12+C13+C14</f>
        <v>3712593.6885899995</v>
      </c>
      <c r="D10" s="134">
        <f>D11+D12+D13+D14</f>
        <v>0</v>
      </c>
      <c r="E10" s="142">
        <f t="shared" si="0"/>
        <v>3712593.6885899995</v>
      </c>
    </row>
    <row r="11" spans="1:5" ht="15" customHeight="1">
      <c r="A11" s="132" t="s">
        <v>47</v>
      </c>
      <c r="B11" s="133" t="s">
        <v>48</v>
      </c>
      <c r="C11" s="134">
        <v>61072</v>
      </c>
      <c r="D11" s="134">
        <v>0</v>
      </c>
      <c r="E11" s="142">
        <f t="shared" si="0"/>
        <v>61072</v>
      </c>
    </row>
    <row r="12" spans="1:5" ht="15" customHeight="1">
      <c r="A12" s="132" t="s">
        <v>49</v>
      </c>
      <c r="B12" s="133" t="s">
        <v>46</v>
      </c>
      <c r="C12" s="134">
        <v>3626751.6885899995</v>
      </c>
      <c r="D12" s="134">
        <v>0</v>
      </c>
      <c r="E12" s="142">
        <f t="shared" si="0"/>
        <v>3626751.6885899995</v>
      </c>
    </row>
    <row r="13" spans="1:5" ht="15" customHeight="1">
      <c r="A13" s="132" t="s">
        <v>50</v>
      </c>
      <c r="B13" s="133" t="s">
        <v>51</v>
      </c>
      <c r="C13" s="134">
        <v>0</v>
      </c>
      <c r="D13" s="134">
        <v>0</v>
      </c>
      <c r="E13" s="142">
        <f>SUM(C13:D13)</f>
        <v>0</v>
      </c>
    </row>
    <row r="14" spans="1:5" ht="15" customHeight="1">
      <c r="A14" s="132" t="s">
        <v>52</v>
      </c>
      <c r="B14" s="133">
        <v>4121</v>
      </c>
      <c r="C14" s="134">
        <v>24770</v>
      </c>
      <c r="D14" s="134">
        <v>0</v>
      </c>
      <c r="E14" s="142">
        <f>SUM(C14:D14)</f>
        <v>24770</v>
      </c>
    </row>
    <row r="15" spans="1:5" ht="15" customHeight="1">
      <c r="A15" s="132" t="s">
        <v>53</v>
      </c>
      <c r="B15" s="133" t="s">
        <v>54</v>
      </c>
      <c r="C15" s="134">
        <f>C16+C17+C18</f>
        <v>0</v>
      </c>
      <c r="D15" s="134">
        <f>D16+D17+D18</f>
        <v>0</v>
      </c>
      <c r="E15" s="142">
        <f t="shared" si="0"/>
        <v>0</v>
      </c>
    </row>
    <row r="16" spans="1:5" ht="15" customHeight="1">
      <c r="A16" s="132" t="s">
        <v>55</v>
      </c>
      <c r="B16" s="133" t="s">
        <v>54</v>
      </c>
      <c r="C16" s="134">
        <v>0</v>
      </c>
      <c r="D16" s="134">
        <v>0</v>
      </c>
      <c r="E16" s="142">
        <f t="shared" si="0"/>
        <v>0</v>
      </c>
    </row>
    <row r="17" spans="1:5" ht="15" customHeight="1">
      <c r="A17" s="132" t="s">
        <v>56</v>
      </c>
      <c r="B17" s="133">
        <v>4221</v>
      </c>
      <c r="C17" s="134">
        <v>0</v>
      </c>
      <c r="D17" s="134">
        <v>0</v>
      </c>
      <c r="E17" s="142">
        <f>SUM(C17:D17)</f>
        <v>0</v>
      </c>
    </row>
    <row r="18" spans="1:5" ht="15" customHeight="1">
      <c r="A18" s="132" t="s">
        <v>57</v>
      </c>
      <c r="B18" s="133">
        <v>4232</v>
      </c>
      <c r="C18" s="134">
        <v>0</v>
      </c>
      <c r="D18" s="134">
        <v>0</v>
      </c>
      <c r="E18" s="142">
        <f>SUM(C18:D18)</f>
        <v>0</v>
      </c>
    </row>
    <row r="19" spans="1:5" ht="15" customHeight="1">
      <c r="A19" s="139" t="s">
        <v>58</v>
      </c>
      <c r="B19" s="143" t="s">
        <v>59</v>
      </c>
      <c r="C19" s="140">
        <f>C5+C9</f>
        <v>5933605.745989999</v>
      </c>
      <c r="D19" s="140">
        <f>D5+D9</f>
        <v>0</v>
      </c>
      <c r="E19" s="141">
        <f t="shared" si="0"/>
        <v>5933605.745989999</v>
      </c>
    </row>
    <row r="20" spans="1:5" ht="15" customHeight="1">
      <c r="A20" s="139" t="s">
        <v>60</v>
      </c>
      <c r="B20" s="143" t="s">
        <v>61</v>
      </c>
      <c r="C20" s="140">
        <f>SUM(C21:C25)</f>
        <v>960807.31</v>
      </c>
      <c r="D20" s="140">
        <f>SUM(D21:D25)</f>
        <v>111283.16021</v>
      </c>
      <c r="E20" s="141">
        <f t="shared" si="0"/>
        <v>1072090.47021</v>
      </c>
    </row>
    <row r="21" spans="1:5" ht="15" customHeight="1">
      <c r="A21" s="132" t="s">
        <v>62</v>
      </c>
      <c r="B21" s="133" t="s">
        <v>63</v>
      </c>
      <c r="C21" s="134">
        <v>88242.1</v>
      </c>
      <c r="D21" s="134">
        <v>0</v>
      </c>
      <c r="E21" s="142">
        <f t="shared" si="0"/>
        <v>88242.1</v>
      </c>
    </row>
    <row r="22" spans="1:5" ht="15" customHeight="1">
      <c r="A22" s="132" t="s">
        <v>64</v>
      </c>
      <c r="B22" s="133">
        <v>8115</v>
      </c>
      <c r="C22" s="134">
        <v>202563.47</v>
      </c>
      <c r="D22" s="134">
        <v>0</v>
      </c>
      <c r="E22" s="142">
        <f>SUM(C22:D22)</f>
        <v>202563.47</v>
      </c>
    </row>
    <row r="23" spans="1:5" ht="15" customHeight="1">
      <c r="A23" s="132" t="s">
        <v>65</v>
      </c>
      <c r="B23" s="133" t="s">
        <v>63</v>
      </c>
      <c r="C23" s="134">
        <v>766876.74</v>
      </c>
      <c r="D23" s="373">
        <v>111283.16021</v>
      </c>
      <c r="E23" s="142">
        <f t="shared" si="0"/>
        <v>878159.90021</v>
      </c>
    </row>
    <row r="24" spans="1:5" ht="15" customHeight="1">
      <c r="A24" s="132" t="s">
        <v>66</v>
      </c>
      <c r="B24" s="133">
        <v>8123</v>
      </c>
      <c r="C24" s="134">
        <v>0</v>
      </c>
      <c r="D24" s="134">
        <v>0</v>
      </c>
      <c r="E24" s="142">
        <f>C24+D24</f>
        <v>0</v>
      </c>
    </row>
    <row r="25" spans="1:5" ht="15" customHeight="1" thickBot="1">
      <c r="A25" s="144" t="s">
        <v>67</v>
      </c>
      <c r="B25" s="145">
        <v>-8124</v>
      </c>
      <c r="C25" s="146">
        <v>-96875</v>
      </c>
      <c r="D25" s="146">
        <v>0</v>
      </c>
      <c r="E25" s="147">
        <f>C25+D25</f>
        <v>-96875</v>
      </c>
    </row>
    <row r="26" spans="1:5" ht="15" customHeight="1" thickBot="1">
      <c r="A26" s="148" t="s">
        <v>68</v>
      </c>
      <c r="B26" s="149"/>
      <c r="C26" s="150">
        <f>C5+C9+C20</f>
        <v>6894413.055989999</v>
      </c>
      <c r="D26" s="374">
        <f>D19+D20</f>
        <v>111283.16021</v>
      </c>
      <c r="E26" s="151">
        <f t="shared" si="0"/>
        <v>7005696.2162</v>
      </c>
    </row>
    <row r="27" spans="1:5" ht="13.5" thickBot="1">
      <c r="A27" s="541" t="s">
        <v>69</v>
      </c>
      <c r="B27" s="541"/>
      <c r="C27" s="152"/>
      <c r="D27" s="152"/>
      <c r="E27" s="153" t="s">
        <v>30</v>
      </c>
    </row>
    <row r="28" spans="1:5" ht="24.75" thickBot="1">
      <c r="A28" s="125" t="s">
        <v>70</v>
      </c>
      <c r="B28" s="126" t="s">
        <v>9</v>
      </c>
      <c r="C28" s="127" t="s">
        <v>33</v>
      </c>
      <c r="D28" s="127" t="s">
        <v>123</v>
      </c>
      <c r="E28" s="127" t="s">
        <v>34</v>
      </c>
    </row>
    <row r="29" spans="1:5" ht="15" customHeight="1">
      <c r="A29" s="154" t="s">
        <v>71</v>
      </c>
      <c r="B29" s="155" t="s">
        <v>72</v>
      </c>
      <c r="C29" s="138">
        <v>27594</v>
      </c>
      <c r="D29" s="138">
        <v>0</v>
      </c>
      <c r="E29" s="156">
        <f>C29+D29</f>
        <v>27594</v>
      </c>
    </row>
    <row r="30" spans="1:5" ht="15" customHeight="1">
      <c r="A30" s="157" t="s">
        <v>73</v>
      </c>
      <c r="B30" s="133" t="s">
        <v>72</v>
      </c>
      <c r="C30" s="134">
        <v>214061.09</v>
      </c>
      <c r="D30" s="138">
        <v>0</v>
      </c>
      <c r="E30" s="156">
        <f aca="true" t="shared" si="1" ref="E30:E45">C30+D30</f>
        <v>214061.09</v>
      </c>
    </row>
    <row r="31" spans="1:5" ht="15" customHeight="1">
      <c r="A31" s="157" t="s">
        <v>74</v>
      </c>
      <c r="B31" s="133" t="s">
        <v>72</v>
      </c>
      <c r="C31" s="134">
        <v>873561.07</v>
      </c>
      <c r="D31" s="138">
        <v>0</v>
      </c>
      <c r="E31" s="156">
        <f t="shared" si="1"/>
        <v>873561.07</v>
      </c>
    </row>
    <row r="32" spans="1:5" ht="15" customHeight="1">
      <c r="A32" s="157" t="s">
        <v>75</v>
      </c>
      <c r="B32" s="133" t="s">
        <v>72</v>
      </c>
      <c r="C32" s="134">
        <v>615646.04</v>
      </c>
      <c r="D32" s="138">
        <v>19117</v>
      </c>
      <c r="E32" s="156">
        <f t="shared" si="1"/>
        <v>634763.04</v>
      </c>
    </row>
    <row r="33" spans="1:5" ht="15" customHeight="1">
      <c r="A33" s="157" t="s">
        <v>76</v>
      </c>
      <c r="B33" s="133" t="s">
        <v>72</v>
      </c>
      <c r="C33" s="134">
        <v>3444302.8</v>
      </c>
      <c r="D33" s="138">
        <v>0</v>
      </c>
      <c r="E33" s="156">
        <f>C33+D33</f>
        <v>3444302.8</v>
      </c>
    </row>
    <row r="34" spans="1:5" ht="15" customHeight="1">
      <c r="A34" s="157" t="s">
        <v>77</v>
      </c>
      <c r="B34" s="133" t="s">
        <v>78</v>
      </c>
      <c r="C34" s="134">
        <v>85072.12</v>
      </c>
      <c r="D34" s="138">
        <v>5890</v>
      </c>
      <c r="E34" s="156">
        <f t="shared" si="1"/>
        <v>90962.12</v>
      </c>
    </row>
    <row r="35" spans="1:5" ht="15" customHeight="1">
      <c r="A35" s="157" t="s">
        <v>79</v>
      </c>
      <c r="B35" s="133" t="s">
        <v>72</v>
      </c>
      <c r="C35" s="134">
        <v>59477.86</v>
      </c>
      <c r="D35" s="521">
        <v>22076.16021</v>
      </c>
      <c r="E35" s="156">
        <f t="shared" si="1"/>
        <v>81554.02021</v>
      </c>
    </row>
    <row r="36" spans="1:5" ht="15" customHeight="1">
      <c r="A36" s="157" t="s">
        <v>80</v>
      </c>
      <c r="B36" s="133" t="s">
        <v>81</v>
      </c>
      <c r="C36" s="134">
        <v>594616.14</v>
      </c>
      <c r="D36" s="138">
        <v>20200</v>
      </c>
      <c r="E36" s="156">
        <f t="shared" si="1"/>
        <v>614816.14</v>
      </c>
    </row>
    <row r="37" spans="1:5" ht="15" customHeight="1">
      <c r="A37" s="157" t="s">
        <v>82</v>
      </c>
      <c r="B37" s="133" t="s">
        <v>81</v>
      </c>
      <c r="C37" s="134">
        <v>0</v>
      </c>
      <c r="D37" s="138">
        <v>0</v>
      </c>
      <c r="E37" s="156">
        <f t="shared" si="1"/>
        <v>0</v>
      </c>
    </row>
    <row r="38" spans="1:5" ht="15" customHeight="1">
      <c r="A38" s="157" t="s">
        <v>83</v>
      </c>
      <c r="B38" s="133" t="s">
        <v>78</v>
      </c>
      <c r="C38" s="134">
        <v>822233.6199999999</v>
      </c>
      <c r="D38" s="138">
        <v>9500</v>
      </c>
      <c r="E38" s="156">
        <f t="shared" si="1"/>
        <v>831733.6199999999</v>
      </c>
    </row>
    <row r="39" spans="1:5" ht="15" customHeight="1">
      <c r="A39" s="157" t="s">
        <v>84</v>
      </c>
      <c r="B39" s="133" t="s">
        <v>78</v>
      </c>
      <c r="C39" s="134">
        <v>43995</v>
      </c>
      <c r="D39" s="138">
        <v>0</v>
      </c>
      <c r="E39" s="156">
        <f t="shared" si="1"/>
        <v>43995</v>
      </c>
    </row>
    <row r="40" spans="1:5" ht="15" customHeight="1">
      <c r="A40" s="157" t="s">
        <v>85</v>
      </c>
      <c r="B40" s="133" t="s">
        <v>72</v>
      </c>
      <c r="C40" s="134">
        <v>5278.1900000000005</v>
      </c>
      <c r="D40" s="138">
        <v>0</v>
      </c>
      <c r="E40" s="156">
        <f t="shared" si="1"/>
        <v>5278.1900000000005</v>
      </c>
    </row>
    <row r="41" spans="1:5" ht="15" customHeight="1">
      <c r="A41" s="157" t="s">
        <v>86</v>
      </c>
      <c r="B41" s="133" t="s">
        <v>78</v>
      </c>
      <c r="C41" s="134">
        <v>30734.690000000002</v>
      </c>
      <c r="D41" s="138">
        <v>30500</v>
      </c>
      <c r="E41" s="156">
        <f>C41+D41</f>
        <v>61234.69</v>
      </c>
    </row>
    <row r="42" spans="1:5" ht="15" customHeight="1">
      <c r="A42" s="157" t="s">
        <v>87</v>
      </c>
      <c r="B42" s="133" t="s">
        <v>78</v>
      </c>
      <c r="C42" s="134">
        <v>5000</v>
      </c>
      <c r="D42" s="138">
        <v>0</v>
      </c>
      <c r="E42" s="156">
        <f t="shared" si="1"/>
        <v>5000</v>
      </c>
    </row>
    <row r="43" spans="1:5" ht="15" customHeight="1">
      <c r="A43" s="157" t="s">
        <v>88</v>
      </c>
      <c r="B43" s="133" t="s">
        <v>78</v>
      </c>
      <c r="C43" s="134">
        <v>72712.56</v>
      </c>
      <c r="D43" s="138">
        <v>0</v>
      </c>
      <c r="E43" s="156">
        <f t="shared" si="1"/>
        <v>72712.56</v>
      </c>
    </row>
    <row r="44" spans="1:5" ht="15" customHeight="1">
      <c r="A44" s="157" t="s">
        <v>89</v>
      </c>
      <c r="B44" s="133" t="s">
        <v>78</v>
      </c>
      <c r="C44" s="134">
        <v>6.28</v>
      </c>
      <c r="D44" s="138">
        <v>4000</v>
      </c>
      <c r="E44" s="156">
        <f t="shared" si="1"/>
        <v>4006.28</v>
      </c>
    </row>
    <row r="45" spans="1:5" ht="15" customHeight="1" thickBot="1">
      <c r="A45" s="157" t="s">
        <v>90</v>
      </c>
      <c r="B45" s="133" t="s">
        <v>78</v>
      </c>
      <c r="C45" s="134">
        <v>121.6</v>
      </c>
      <c r="D45" s="138">
        <v>0</v>
      </c>
      <c r="E45" s="156">
        <f t="shared" si="1"/>
        <v>121.6</v>
      </c>
    </row>
    <row r="46" spans="1:5" ht="15" customHeight="1" thickBot="1">
      <c r="A46" s="158" t="s">
        <v>91</v>
      </c>
      <c r="B46" s="149"/>
      <c r="C46" s="150">
        <f>C29+C30+C31+C32+C33+C34+C35+C36+C37+C38+C39+C40+C41+C42+C43+C44+C45</f>
        <v>6894413.0600000005</v>
      </c>
      <c r="D46" s="374">
        <f>SUM(D29:D45)</f>
        <v>111283.16021</v>
      </c>
      <c r="E46" s="151">
        <f>SUM(E29:E45)</f>
        <v>7005696.22021</v>
      </c>
    </row>
    <row r="47" ht="12.75">
      <c r="C47" s="137"/>
    </row>
  </sheetData>
  <sheetProtection/>
  <mergeCells count="2">
    <mergeCell ref="A3:B3"/>
    <mergeCell ref="A27:B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37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3.140625" style="3" customWidth="1"/>
    <col min="2" max="2" width="6.140625" style="3" bestFit="1" customWidth="1"/>
    <col min="3" max="3" width="4.421875" style="3" bestFit="1" customWidth="1"/>
    <col min="4" max="4" width="4.7109375" style="3" customWidth="1"/>
    <col min="5" max="5" width="4.421875" style="3" bestFit="1" customWidth="1"/>
    <col min="6" max="6" width="42.140625" style="3" customWidth="1"/>
    <col min="7" max="7" width="7.8515625" style="4" bestFit="1" customWidth="1"/>
    <col min="8" max="8" width="7.7109375" style="3" customWidth="1"/>
    <col min="9" max="9" width="10.57421875" style="3" customWidth="1"/>
    <col min="10" max="10" width="9.7109375" style="3" customWidth="1"/>
    <col min="11" max="16384" width="9.140625" style="3" customWidth="1"/>
  </cols>
  <sheetData>
    <row r="1" spans="1:10" ht="12.75">
      <c r="A1" s="1"/>
      <c r="B1" s="1"/>
      <c r="C1" s="1"/>
      <c r="D1" s="1"/>
      <c r="E1" s="1"/>
      <c r="F1" s="1"/>
      <c r="G1" s="5"/>
      <c r="H1" s="5"/>
      <c r="I1" s="5"/>
      <c r="J1" s="2" t="s">
        <v>124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2"/>
    </row>
    <row r="3" spans="1:10" ht="18">
      <c r="A3" s="543" t="s">
        <v>125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 ht="12.75">
      <c r="A4" s="1"/>
      <c r="B4" s="1"/>
      <c r="C4" s="1"/>
      <c r="D4" s="1"/>
      <c r="E4" s="1"/>
      <c r="F4" s="1"/>
      <c r="G4" s="1"/>
      <c r="H4" s="5"/>
      <c r="I4" s="5"/>
      <c r="J4" s="5"/>
    </row>
    <row r="5" spans="1:10" ht="15.75">
      <c r="A5" s="542" t="s">
        <v>11</v>
      </c>
      <c r="B5" s="542"/>
      <c r="C5" s="542"/>
      <c r="D5" s="542"/>
      <c r="E5" s="542"/>
      <c r="F5" s="542"/>
      <c r="G5" s="542"/>
      <c r="H5" s="542"/>
      <c r="I5" s="542"/>
      <c r="J5" s="542"/>
    </row>
    <row r="6" spans="1:10" ht="12.75">
      <c r="A6" s="1"/>
      <c r="B6" s="1"/>
      <c r="C6" s="1"/>
      <c r="D6" s="1"/>
      <c r="E6" s="1"/>
      <c r="F6" s="1"/>
      <c r="G6" s="1"/>
      <c r="H6" s="5"/>
      <c r="I6" s="5"/>
      <c r="J6" s="5"/>
    </row>
    <row r="7" spans="1:10" ht="15.75">
      <c r="A7" s="542" t="s">
        <v>26</v>
      </c>
      <c r="B7" s="542"/>
      <c r="C7" s="542"/>
      <c r="D7" s="542"/>
      <c r="E7" s="542"/>
      <c r="F7" s="542"/>
      <c r="G7" s="542"/>
      <c r="H7" s="542"/>
      <c r="I7" s="542"/>
      <c r="J7" s="542"/>
    </row>
    <row r="8" spans="1:10" ht="12.75">
      <c r="A8" s="1"/>
      <c r="B8" s="1"/>
      <c r="C8" s="1"/>
      <c r="D8" s="1"/>
      <c r="E8" s="1"/>
      <c r="F8" s="1"/>
      <c r="G8" s="1"/>
      <c r="H8" s="5"/>
      <c r="I8" s="5"/>
      <c r="J8" s="5"/>
    </row>
    <row r="9" spans="1:10" s="7" customFormat="1" ht="13.5" thickBot="1">
      <c r="A9" s="11"/>
      <c r="B9" s="11"/>
      <c r="C9" s="11"/>
      <c r="D9" s="11"/>
      <c r="E9" s="11"/>
      <c r="F9" s="11"/>
      <c r="G9" s="12"/>
      <c r="H9" s="13"/>
      <c r="I9" s="13"/>
      <c r="J9" s="13" t="s">
        <v>10</v>
      </c>
    </row>
    <row r="10" spans="1:10" s="47" customFormat="1" ht="23.25" thickBot="1">
      <c r="A10" s="41" t="s">
        <v>7</v>
      </c>
      <c r="B10" s="544" t="s">
        <v>8</v>
      </c>
      <c r="C10" s="545"/>
      <c r="D10" s="42" t="s">
        <v>0</v>
      </c>
      <c r="E10" s="43" t="s">
        <v>9</v>
      </c>
      <c r="F10" s="42" t="s">
        <v>19</v>
      </c>
      <c r="G10" s="44" t="s">
        <v>1</v>
      </c>
      <c r="H10" s="45" t="s">
        <v>20</v>
      </c>
      <c r="I10" s="45" t="s">
        <v>123</v>
      </c>
      <c r="J10" s="46" t="s">
        <v>21</v>
      </c>
    </row>
    <row r="11" spans="1:10" s="7" customFormat="1" ht="13.5" thickBot="1">
      <c r="A11" s="18" t="s">
        <v>2</v>
      </c>
      <c r="B11" s="546" t="s">
        <v>3</v>
      </c>
      <c r="C11" s="547"/>
      <c r="D11" s="20" t="s">
        <v>3</v>
      </c>
      <c r="E11" s="17" t="s">
        <v>3</v>
      </c>
      <c r="F11" s="19" t="s">
        <v>4</v>
      </c>
      <c r="G11" s="25">
        <f>G12+G16+G18</f>
        <v>29515</v>
      </c>
      <c r="H11" s="25">
        <f>H12+H14+H16+H18+H20+H22</f>
        <v>59477.854999999996</v>
      </c>
      <c r="I11" s="48">
        <f>I12+I14+I16+I18+I20+I22</f>
        <v>22076.16021</v>
      </c>
      <c r="J11" s="6">
        <f>J12+J14+J16+J18+J20+J22</f>
        <v>81554.01521</v>
      </c>
    </row>
    <row r="12" spans="1:10" s="7" customFormat="1" ht="12.75">
      <c r="A12" s="26" t="s">
        <v>2</v>
      </c>
      <c r="B12" s="27" t="s">
        <v>12</v>
      </c>
      <c r="C12" s="28" t="s">
        <v>5</v>
      </c>
      <c r="D12" s="29" t="s">
        <v>3</v>
      </c>
      <c r="E12" s="30" t="s">
        <v>3</v>
      </c>
      <c r="F12" s="31" t="s">
        <v>13</v>
      </c>
      <c r="G12" s="32">
        <f>G13</f>
        <v>21210</v>
      </c>
      <c r="H12" s="32">
        <f>H13</f>
        <v>21210</v>
      </c>
      <c r="I12" s="33">
        <f>I13</f>
        <v>0</v>
      </c>
      <c r="J12" s="34">
        <f aca="true" t="shared" si="0" ref="J12:J17">H12+I12</f>
        <v>21210</v>
      </c>
    </row>
    <row r="13" spans="1:10" s="7" customFormat="1" ht="12.75" customHeight="1" thickBot="1">
      <c r="A13" s="22"/>
      <c r="B13" s="23"/>
      <c r="C13" s="24"/>
      <c r="D13" s="21">
        <v>6172</v>
      </c>
      <c r="E13" s="35" t="s">
        <v>14</v>
      </c>
      <c r="F13" s="36" t="s">
        <v>6</v>
      </c>
      <c r="G13" s="37">
        <v>21210</v>
      </c>
      <c r="H13" s="37">
        <v>21210</v>
      </c>
      <c r="I13" s="38"/>
      <c r="J13" s="39">
        <f t="shared" si="0"/>
        <v>21210</v>
      </c>
    </row>
    <row r="14" spans="1:10" s="7" customFormat="1" ht="15" customHeight="1">
      <c r="A14" s="26" t="s">
        <v>2</v>
      </c>
      <c r="B14" s="27" t="s">
        <v>22</v>
      </c>
      <c r="C14" s="28" t="s">
        <v>5</v>
      </c>
      <c r="D14" s="29" t="s">
        <v>3</v>
      </c>
      <c r="E14" s="30" t="s">
        <v>3</v>
      </c>
      <c r="F14" s="40" t="s">
        <v>23</v>
      </c>
      <c r="G14" s="32">
        <f>G15</f>
        <v>0</v>
      </c>
      <c r="H14" s="32">
        <f>H15</f>
        <v>13890</v>
      </c>
      <c r="I14" s="32">
        <f>I15</f>
        <v>2000</v>
      </c>
      <c r="J14" s="34">
        <f t="shared" si="0"/>
        <v>15890</v>
      </c>
    </row>
    <row r="15" spans="1:10" s="7" customFormat="1" ht="12.75" customHeight="1" thickBot="1">
      <c r="A15" s="22"/>
      <c r="B15" s="23"/>
      <c r="C15" s="24"/>
      <c r="D15" s="21">
        <v>6172</v>
      </c>
      <c r="E15" s="35" t="s">
        <v>14</v>
      </c>
      <c r="F15" s="36" t="s">
        <v>6</v>
      </c>
      <c r="G15" s="37">
        <v>0</v>
      </c>
      <c r="H15" s="37">
        <v>13890</v>
      </c>
      <c r="I15" s="38">
        <v>2000</v>
      </c>
      <c r="J15" s="39">
        <f t="shared" si="0"/>
        <v>15890</v>
      </c>
    </row>
    <row r="16" spans="1:10" s="7" customFormat="1" ht="22.5">
      <c r="A16" s="26" t="s">
        <v>2</v>
      </c>
      <c r="B16" s="27" t="s">
        <v>15</v>
      </c>
      <c r="C16" s="28" t="s">
        <v>5</v>
      </c>
      <c r="D16" s="29" t="s">
        <v>3</v>
      </c>
      <c r="E16" s="30" t="s">
        <v>3</v>
      </c>
      <c r="F16" s="40" t="s">
        <v>16</v>
      </c>
      <c r="G16" s="32">
        <f>G17</f>
        <v>4725</v>
      </c>
      <c r="H16" s="32">
        <f>H17</f>
        <v>3538.77607</v>
      </c>
      <c r="I16" s="299">
        <f>I17</f>
        <v>20076.16021</v>
      </c>
      <c r="J16" s="34">
        <f t="shared" si="0"/>
        <v>23614.936279999998</v>
      </c>
    </row>
    <row r="17" spans="1:10" s="7" customFormat="1" ht="12.75" customHeight="1" thickBot="1">
      <c r="A17" s="22"/>
      <c r="B17" s="23"/>
      <c r="C17" s="24"/>
      <c r="D17" s="21">
        <v>6172</v>
      </c>
      <c r="E17" s="35" t="s">
        <v>14</v>
      </c>
      <c r="F17" s="36" t="s">
        <v>6</v>
      </c>
      <c r="G17" s="37">
        <v>4725</v>
      </c>
      <c r="H17" s="37">
        <f>3788.77607-250</f>
        <v>3538.77607</v>
      </c>
      <c r="I17" s="300">
        <v>20076.16021</v>
      </c>
      <c r="J17" s="39">
        <f t="shared" si="0"/>
        <v>23614.936279999998</v>
      </c>
    </row>
    <row r="18" spans="1:10" s="7" customFormat="1" ht="22.5" customHeight="1">
      <c r="A18" s="26" t="s">
        <v>2</v>
      </c>
      <c r="B18" s="27" t="s">
        <v>17</v>
      </c>
      <c r="C18" s="28" t="s">
        <v>5</v>
      </c>
      <c r="D18" s="29" t="s">
        <v>3</v>
      </c>
      <c r="E18" s="30" t="s">
        <v>3</v>
      </c>
      <c r="F18" s="40" t="s">
        <v>18</v>
      </c>
      <c r="G18" s="32">
        <f>G19</f>
        <v>3580</v>
      </c>
      <c r="H18" s="32">
        <f>H19</f>
        <v>1503.07</v>
      </c>
      <c r="I18" s="33">
        <f>I19</f>
        <v>0</v>
      </c>
      <c r="J18" s="34">
        <f aca="true" t="shared" si="1" ref="J18:J23">H18+I18</f>
        <v>1503.07</v>
      </c>
    </row>
    <row r="19" spans="1:10" s="7" customFormat="1" ht="12.75" customHeight="1" thickBot="1">
      <c r="A19" s="22"/>
      <c r="B19" s="23"/>
      <c r="C19" s="24"/>
      <c r="D19" s="21">
        <v>6172</v>
      </c>
      <c r="E19" s="35" t="s">
        <v>14</v>
      </c>
      <c r="F19" s="36" t="s">
        <v>6</v>
      </c>
      <c r="G19" s="37">
        <v>3580</v>
      </c>
      <c r="H19" s="37">
        <v>1503.07</v>
      </c>
      <c r="I19" s="38"/>
      <c r="J19" s="39">
        <f t="shared" si="1"/>
        <v>1503.07</v>
      </c>
    </row>
    <row r="20" spans="1:10" s="7" customFormat="1" ht="22.5" customHeight="1">
      <c r="A20" s="26" t="s">
        <v>2</v>
      </c>
      <c r="B20" s="27" t="s">
        <v>24</v>
      </c>
      <c r="C20" s="28" t="s">
        <v>5</v>
      </c>
      <c r="D20" s="29" t="s">
        <v>3</v>
      </c>
      <c r="E20" s="30" t="s">
        <v>3</v>
      </c>
      <c r="F20" s="40" t="s">
        <v>25</v>
      </c>
      <c r="G20" s="32">
        <f>G21</f>
        <v>0</v>
      </c>
      <c r="H20" s="32">
        <f>H21</f>
        <v>15346.00893</v>
      </c>
      <c r="I20" s="33">
        <f>I21</f>
        <v>0</v>
      </c>
      <c r="J20" s="34">
        <f t="shared" si="1"/>
        <v>15346.00893</v>
      </c>
    </row>
    <row r="21" spans="1:10" s="7" customFormat="1" ht="12.75" customHeight="1" thickBot="1">
      <c r="A21" s="22"/>
      <c r="B21" s="23"/>
      <c r="C21" s="24"/>
      <c r="D21" s="21">
        <v>6172</v>
      </c>
      <c r="E21" s="35" t="s">
        <v>14</v>
      </c>
      <c r="F21" s="36" t="s">
        <v>6</v>
      </c>
      <c r="G21" s="37">
        <v>0</v>
      </c>
      <c r="H21" s="37">
        <v>15346.00893</v>
      </c>
      <c r="I21" s="38"/>
      <c r="J21" s="39">
        <f t="shared" si="1"/>
        <v>15346.00893</v>
      </c>
    </row>
    <row r="22" spans="1:10" s="7" customFormat="1" ht="22.5" customHeight="1">
      <c r="A22" s="26" t="s">
        <v>2</v>
      </c>
      <c r="B22" s="27" t="s">
        <v>27</v>
      </c>
      <c r="C22" s="28" t="s">
        <v>5</v>
      </c>
      <c r="D22" s="29" t="s">
        <v>3</v>
      </c>
      <c r="E22" s="30" t="s">
        <v>3</v>
      </c>
      <c r="F22" s="40" t="s">
        <v>28</v>
      </c>
      <c r="G22" s="32">
        <f>G23</f>
        <v>0</v>
      </c>
      <c r="H22" s="32">
        <f>H23</f>
        <v>3990</v>
      </c>
      <c r="I22" s="33">
        <f>I23</f>
        <v>0</v>
      </c>
      <c r="J22" s="34">
        <f t="shared" si="1"/>
        <v>3990</v>
      </c>
    </row>
    <row r="23" spans="1:10" s="7" customFormat="1" ht="12.75" customHeight="1" thickBot="1">
      <c r="A23" s="22"/>
      <c r="B23" s="23"/>
      <c r="C23" s="24"/>
      <c r="D23" s="21">
        <v>6172</v>
      </c>
      <c r="E23" s="35" t="s">
        <v>14</v>
      </c>
      <c r="F23" s="36" t="s">
        <v>6</v>
      </c>
      <c r="G23" s="37">
        <v>0</v>
      </c>
      <c r="H23" s="37">
        <v>3990</v>
      </c>
      <c r="I23" s="38"/>
      <c r="J23" s="39">
        <f t="shared" si="1"/>
        <v>3990</v>
      </c>
    </row>
    <row r="24" spans="1:10" s="7" customFormat="1" ht="12.75" customHeight="1">
      <c r="A24" s="9"/>
      <c r="B24" s="8"/>
      <c r="C24" s="8"/>
      <c r="D24" s="9"/>
      <c r="E24" s="14"/>
      <c r="F24" s="15"/>
      <c r="G24" s="16"/>
      <c r="H24" s="10"/>
      <c r="I24" s="10"/>
      <c r="J24" s="10"/>
    </row>
    <row r="25" spans="1:10" ht="12.75">
      <c r="A25" s="1"/>
      <c r="B25" s="1"/>
      <c r="C25" s="1"/>
      <c r="D25" s="1"/>
      <c r="E25" s="1"/>
      <c r="F25" s="531"/>
      <c r="G25" s="532"/>
      <c r="H25" s="532"/>
      <c r="I25" s="533"/>
      <c r="J25" s="218"/>
    </row>
    <row r="26" spans="6:9" ht="12.75">
      <c r="F26" s="534"/>
      <c r="G26" s="535"/>
      <c r="H26" s="534"/>
      <c r="I26" s="536"/>
    </row>
    <row r="27" spans="6:9" ht="12.75">
      <c r="F27" s="534"/>
      <c r="G27" s="535"/>
      <c r="H27" s="534"/>
      <c r="I27" s="536"/>
    </row>
    <row r="28" spans="6:9" ht="12.75">
      <c r="F28" s="534"/>
      <c r="G28" s="535"/>
      <c r="H28" s="534"/>
      <c r="I28" s="536"/>
    </row>
    <row r="29" spans="6:9" ht="12.75">
      <c r="F29" s="534"/>
      <c r="G29" s="535"/>
      <c r="H29" s="534"/>
      <c r="I29" s="536"/>
    </row>
    <row r="30" spans="6:9" ht="12.75">
      <c r="F30" s="534"/>
      <c r="G30" s="535"/>
      <c r="H30" s="534"/>
      <c r="I30" s="536"/>
    </row>
    <row r="31" spans="6:9" ht="12.75">
      <c r="F31" s="534"/>
      <c r="G31" s="535"/>
      <c r="H31" s="534"/>
      <c r="I31" s="536"/>
    </row>
    <row r="32" spans="6:9" ht="12.75">
      <c r="F32" s="534"/>
      <c r="G32" s="535"/>
      <c r="H32" s="534"/>
      <c r="I32" s="536"/>
    </row>
    <row r="33" spans="6:9" ht="12.75">
      <c r="F33" s="534"/>
      <c r="G33" s="535"/>
      <c r="H33" s="534"/>
      <c r="I33" s="536"/>
    </row>
    <row r="34" spans="6:9" ht="12.75">
      <c r="F34" s="537"/>
      <c r="G34" s="538"/>
      <c r="H34" s="537"/>
      <c r="I34" s="539"/>
    </row>
    <row r="35" spans="6:9" ht="12.75">
      <c r="F35" s="534"/>
      <c r="G35" s="535"/>
      <c r="H35" s="534"/>
      <c r="I35" s="536"/>
    </row>
    <row r="36" spans="6:9" ht="12.75">
      <c r="F36" s="534"/>
      <c r="G36" s="535"/>
      <c r="H36" s="534"/>
      <c r="I36" s="536"/>
    </row>
    <row r="37" spans="6:9" ht="12.75">
      <c r="F37" s="534"/>
      <c r="G37" s="535"/>
      <c r="H37" s="534"/>
      <c r="I37" s="534"/>
    </row>
  </sheetData>
  <sheetProtection/>
  <mergeCells count="5">
    <mergeCell ref="A5:J5"/>
    <mergeCell ref="A3:J3"/>
    <mergeCell ref="A7:J7"/>
    <mergeCell ref="B10:C10"/>
    <mergeCell ref="B11:C1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28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.140625" style="3" customWidth="1"/>
    <col min="2" max="2" width="7.00390625" style="3" bestFit="1" customWidth="1"/>
    <col min="3" max="4" width="4.7109375" style="3" customWidth="1"/>
    <col min="5" max="5" width="4.421875" style="3" bestFit="1" customWidth="1"/>
    <col min="6" max="6" width="44.00390625" style="3" bestFit="1" customWidth="1"/>
    <col min="7" max="8" width="8.7109375" style="4" customWidth="1"/>
    <col min="9" max="9" width="7.7109375" style="3" customWidth="1"/>
    <col min="10" max="10" width="9.140625" style="3" customWidth="1"/>
    <col min="11" max="11" width="9.140625" style="82" customWidth="1"/>
    <col min="12" max="16384" width="9.140625" style="3" customWidth="1"/>
  </cols>
  <sheetData>
    <row r="1" spans="8:11" ht="15" customHeight="1">
      <c r="H1" s="218"/>
      <c r="I1" s="218"/>
      <c r="J1" s="2" t="s">
        <v>124</v>
      </c>
      <c r="K1" s="3"/>
    </row>
    <row r="2" spans="1:11" ht="18" customHeight="1">
      <c r="A2" s="543" t="s">
        <v>125</v>
      </c>
      <c r="B2" s="543"/>
      <c r="C2" s="543"/>
      <c r="D2" s="543"/>
      <c r="E2" s="543"/>
      <c r="F2" s="543"/>
      <c r="G2" s="543"/>
      <c r="H2" s="543"/>
      <c r="I2" s="543"/>
      <c r="J2" s="543"/>
      <c r="K2" s="3"/>
    </row>
    <row r="3" spans="1:11" ht="12.75" customHeight="1">
      <c r="A3" s="1"/>
      <c r="B3" s="1"/>
      <c r="C3" s="1"/>
      <c r="D3" s="1"/>
      <c r="E3" s="1"/>
      <c r="F3" s="1"/>
      <c r="G3" s="1"/>
      <c r="H3" s="1"/>
      <c r="I3" s="5"/>
      <c r="J3" s="5"/>
      <c r="K3" s="3"/>
    </row>
    <row r="4" spans="1:10" ht="15.75">
      <c r="A4" s="542" t="s">
        <v>100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5"/>
      <c r="J5" s="5"/>
    </row>
    <row r="6" spans="1:10" ht="15.75">
      <c r="A6" s="542" t="s">
        <v>225</v>
      </c>
      <c r="B6" s="542"/>
      <c r="C6" s="542"/>
      <c r="D6" s="542"/>
      <c r="E6" s="542"/>
      <c r="F6" s="542"/>
      <c r="G6" s="542"/>
      <c r="H6" s="542"/>
      <c r="I6" s="542"/>
      <c r="J6" s="542"/>
    </row>
    <row r="7" spans="1:10" ht="12" customHeight="1">
      <c r="A7" s="1"/>
      <c r="B7" s="1"/>
      <c r="C7" s="1"/>
      <c r="D7" s="1"/>
      <c r="E7" s="1"/>
      <c r="F7" s="1"/>
      <c r="G7" s="1"/>
      <c r="H7" s="1"/>
      <c r="I7" s="5"/>
      <c r="J7" s="5"/>
    </row>
    <row r="8" spans="1:10" ht="12" customHeight="1" thickBot="1">
      <c r="A8" s="62"/>
      <c r="B8" s="62"/>
      <c r="C8" s="62"/>
      <c r="D8" s="5"/>
      <c r="E8" s="5"/>
      <c r="F8" s="5"/>
      <c r="G8" s="63"/>
      <c r="H8" s="63"/>
      <c r="I8" s="5"/>
      <c r="J8" s="63" t="s">
        <v>101</v>
      </c>
    </row>
    <row r="9" spans="1:11" s="70" customFormat="1" ht="23.25" thickBot="1">
      <c r="A9" s="159" t="s">
        <v>7</v>
      </c>
      <c r="B9" s="552" t="s">
        <v>8</v>
      </c>
      <c r="C9" s="553"/>
      <c r="D9" s="65" t="s">
        <v>0</v>
      </c>
      <c r="E9" s="64" t="s">
        <v>9</v>
      </c>
      <c r="F9" s="66" t="s">
        <v>235</v>
      </c>
      <c r="G9" s="67" t="s">
        <v>1</v>
      </c>
      <c r="H9" s="68" t="s">
        <v>20</v>
      </c>
      <c r="I9" s="45" t="s">
        <v>123</v>
      </c>
      <c r="J9" s="69" t="s">
        <v>21</v>
      </c>
      <c r="K9" s="440"/>
    </row>
    <row r="10" spans="1:11" s="73" customFormat="1" ht="12.75" customHeight="1" thickBot="1">
      <c r="A10" s="160" t="s">
        <v>2</v>
      </c>
      <c r="B10" s="548" t="s">
        <v>3</v>
      </c>
      <c r="C10" s="549"/>
      <c r="D10" s="56" t="s">
        <v>3</v>
      </c>
      <c r="E10" s="72" t="s">
        <v>3</v>
      </c>
      <c r="F10" s="58" t="s">
        <v>95</v>
      </c>
      <c r="G10" s="59">
        <v>11665</v>
      </c>
      <c r="H10" s="60">
        <v>11276.88</v>
      </c>
      <c r="I10" s="60">
        <f>I11</f>
        <v>350</v>
      </c>
      <c r="J10" s="61">
        <f>H10+I10</f>
        <v>11626.88</v>
      </c>
      <c r="K10" s="375"/>
    </row>
    <row r="11" spans="1:11" s="73" customFormat="1" ht="12.75" customHeight="1">
      <c r="A11" s="441" t="s">
        <v>111</v>
      </c>
      <c r="B11" s="550" t="s">
        <v>3</v>
      </c>
      <c r="C11" s="551"/>
      <c r="D11" s="442" t="s">
        <v>3</v>
      </c>
      <c r="E11" s="443" t="s">
        <v>3</v>
      </c>
      <c r="F11" s="444" t="s">
        <v>237</v>
      </c>
      <c r="G11" s="445">
        <v>9521</v>
      </c>
      <c r="H11" s="446">
        <v>9625</v>
      </c>
      <c r="I11" s="447">
        <f>I12+I14+I16</f>
        <v>350</v>
      </c>
      <c r="J11" s="448">
        <f>H11+I11</f>
        <v>9975</v>
      </c>
      <c r="K11" s="375"/>
    </row>
    <row r="12" spans="1:11" s="75" customFormat="1" ht="12.75" customHeight="1">
      <c r="A12" s="337" t="s">
        <v>102</v>
      </c>
      <c r="B12" s="76" t="s">
        <v>226</v>
      </c>
      <c r="C12" s="77" t="s">
        <v>5</v>
      </c>
      <c r="D12" s="78" t="s">
        <v>3</v>
      </c>
      <c r="E12" s="88" t="s">
        <v>3</v>
      </c>
      <c r="F12" s="89" t="s">
        <v>227</v>
      </c>
      <c r="G12" s="338">
        <v>0</v>
      </c>
      <c r="H12" s="111">
        <v>181.5</v>
      </c>
      <c r="I12" s="79">
        <f>I13</f>
        <v>150</v>
      </c>
      <c r="J12" s="112">
        <f aca="true" t="shared" si="0" ref="J12:J17">I12+H12</f>
        <v>331.5</v>
      </c>
      <c r="K12" s="82"/>
    </row>
    <row r="13" spans="1:11" s="75" customFormat="1" ht="12.75" customHeight="1">
      <c r="A13" s="328"/>
      <c r="B13" s="103"/>
      <c r="C13" s="104"/>
      <c r="D13" s="105">
        <v>6172</v>
      </c>
      <c r="E13" s="106">
        <v>5139</v>
      </c>
      <c r="F13" s="336" t="s">
        <v>239</v>
      </c>
      <c r="G13" s="330">
        <v>0</v>
      </c>
      <c r="H13" s="113">
        <v>181.5</v>
      </c>
      <c r="I13" s="107">
        <v>150</v>
      </c>
      <c r="J13" s="114">
        <f t="shared" si="0"/>
        <v>331.5</v>
      </c>
      <c r="K13" s="82"/>
    </row>
    <row r="14" spans="1:11" s="75" customFormat="1" ht="12.75" customHeight="1">
      <c r="A14" s="337" t="s">
        <v>102</v>
      </c>
      <c r="B14" s="76" t="s">
        <v>228</v>
      </c>
      <c r="C14" s="77" t="s">
        <v>5</v>
      </c>
      <c r="D14" s="78" t="s">
        <v>3</v>
      </c>
      <c r="E14" s="99" t="s">
        <v>3</v>
      </c>
      <c r="F14" s="100" t="s">
        <v>229</v>
      </c>
      <c r="G14" s="339">
        <v>0</v>
      </c>
      <c r="H14" s="115">
        <v>300</v>
      </c>
      <c r="I14" s="79">
        <f>I15</f>
        <v>150</v>
      </c>
      <c r="J14" s="112">
        <f t="shared" si="0"/>
        <v>450</v>
      </c>
      <c r="K14" s="82"/>
    </row>
    <row r="15" spans="1:11" s="75" customFormat="1" ht="12.75" customHeight="1">
      <c r="A15" s="328"/>
      <c r="B15" s="103"/>
      <c r="C15" s="104"/>
      <c r="D15" s="105">
        <v>6172</v>
      </c>
      <c r="E15" s="331">
        <v>5169</v>
      </c>
      <c r="F15" s="329" t="s">
        <v>104</v>
      </c>
      <c r="G15" s="332">
        <v>0</v>
      </c>
      <c r="H15" s="333">
        <v>300</v>
      </c>
      <c r="I15" s="107">
        <v>150</v>
      </c>
      <c r="J15" s="114">
        <f t="shared" si="0"/>
        <v>450</v>
      </c>
      <c r="K15" s="82"/>
    </row>
    <row r="16" spans="1:11" s="73" customFormat="1" ht="12.75">
      <c r="A16" s="337" t="s">
        <v>102</v>
      </c>
      <c r="B16" s="76" t="s">
        <v>230</v>
      </c>
      <c r="C16" s="77" t="s">
        <v>5</v>
      </c>
      <c r="D16" s="78" t="s">
        <v>3</v>
      </c>
      <c r="E16" s="99" t="s">
        <v>3</v>
      </c>
      <c r="F16" s="455" t="s">
        <v>234</v>
      </c>
      <c r="G16" s="339">
        <v>90</v>
      </c>
      <c r="H16" s="115">
        <v>58</v>
      </c>
      <c r="I16" s="79">
        <f>I17</f>
        <v>50</v>
      </c>
      <c r="J16" s="101">
        <f t="shared" si="0"/>
        <v>108</v>
      </c>
      <c r="K16" s="375"/>
    </row>
    <row r="17" spans="1:11" s="73" customFormat="1" ht="13.5" thickBot="1">
      <c r="A17" s="311"/>
      <c r="B17" s="23"/>
      <c r="C17" s="24"/>
      <c r="D17" s="117">
        <v>6172</v>
      </c>
      <c r="E17" s="449">
        <v>5169</v>
      </c>
      <c r="F17" s="450" t="s">
        <v>104</v>
      </c>
      <c r="G17" s="451">
        <v>90</v>
      </c>
      <c r="H17" s="452">
        <v>58</v>
      </c>
      <c r="I17" s="453">
        <v>50</v>
      </c>
      <c r="J17" s="454">
        <f t="shared" si="0"/>
        <v>108</v>
      </c>
      <c r="K17" s="375"/>
    </row>
    <row r="18" spans="1:10" ht="12.75" customHeight="1">
      <c r="A18" s="49"/>
      <c r="B18" s="50"/>
      <c r="C18" s="50"/>
      <c r="D18" s="49"/>
      <c r="E18" s="49"/>
      <c r="F18" s="51"/>
      <c r="G18" s="52"/>
      <c r="H18" s="52"/>
      <c r="I18" s="52"/>
      <c r="J18" s="52"/>
    </row>
    <row r="19" spans="1:10" ht="12.75" customHeight="1">
      <c r="A19" s="49"/>
      <c r="B19" s="50"/>
      <c r="C19" s="50"/>
      <c r="D19" s="49"/>
      <c r="E19" s="49"/>
      <c r="F19" s="51"/>
      <c r="G19" s="52"/>
      <c r="H19" s="52"/>
      <c r="I19" s="53"/>
      <c r="J19" s="52"/>
    </row>
    <row r="20" spans="1:15" s="82" customFormat="1" ht="18.75" customHeight="1">
      <c r="A20" s="542" t="s">
        <v>231</v>
      </c>
      <c r="B20" s="542"/>
      <c r="C20" s="542"/>
      <c r="D20" s="542"/>
      <c r="E20" s="542"/>
      <c r="F20" s="542"/>
      <c r="G20" s="542"/>
      <c r="H20" s="542"/>
      <c r="I20" s="542"/>
      <c r="J20" s="542"/>
      <c r="L20" s="3"/>
      <c r="M20" s="3"/>
      <c r="N20" s="3"/>
      <c r="O20" s="3"/>
    </row>
    <row r="21" spans="1:15" s="82" customFormat="1" ht="12.75" customHeight="1">
      <c r="A21" s="1"/>
      <c r="B21" s="1"/>
      <c r="C21" s="1"/>
      <c r="D21" s="1"/>
      <c r="E21" s="1"/>
      <c r="F21" s="1"/>
      <c r="G21" s="1"/>
      <c r="H21" s="1"/>
      <c r="I21" s="5"/>
      <c r="J21" s="5"/>
      <c r="L21" s="3"/>
      <c r="M21" s="3"/>
      <c r="N21" s="3"/>
      <c r="O21" s="3"/>
    </row>
    <row r="22" spans="1:15" s="82" customFormat="1" ht="12.75" customHeight="1" thickBot="1">
      <c r="A22" s="62"/>
      <c r="B22" s="62"/>
      <c r="C22" s="62"/>
      <c r="D22" s="5"/>
      <c r="E22" s="5"/>
      <c r="F22" s="5"/>
      <c r="G22" s="63"/>
      <c r="H22" s="63"/>
      <c r="I22" s="5"/>
      <c r="J22" s="63" t="s">
        <v>101</v>
      </c>
      <c r="L22" s="3"/>
      <c r="M22" s="3"/>
      <c r="N22" s="3"/>
      <c r="O22" s="3"/>
    </row>
    <row r="23" spans="1:15" s="82" customFormat="1" ht="23.25" customHeight="1" thickBot="1">
      <c r="A23" s="159" t="s">
        <v>7</v>
      </c>
      <c r="B23" s="552" t="s">
        <v>8</v>
      </c>
      <c r="C23" s="553"/>
      <c r="D23" s="65" t="s">
        <v>0</v>
      </c>
      <c r="E23" s="64" t="s">
        <v>9</v>
      </c>
      <c r="F23" s="66" t="s">
        <v>236</v>
      </c>
      <c r="G23" s="67" t="s">
        <v>1</v>
      </c>
      <c r="H23" s="68" t="s">
        <v>20</v>
      </c>
      <c r="I23" s="45" t="s">
        <v>123</v>
      </c>
      <c r="J23" s="69" t="s">
        <v>21</v>
      </c>
      <c r="L23" s="3"/>
      <c r="M23" s="3"/>
      <c r="N23" s="3"/>
      <c r="O23" s="3"/>
    </row>
    <row r="24" spans="1:15" s="82" customFormat="1" ht="12.75" customHeight="1" thickBot="1">
      <c r="A24" s="160" t="s">
        <v>2</v>
      </c>
      <c r="B24" s="548" t="s">
        <v>3</v>
      </c>
      <c r="C24" s="549"/>
      <c r="D24" s="56" t="s">
        <v>3</v>
      </c>
      <c r="E24" s="72" t="s">
        <v>3</v>
      </c>
      <c r="F24" s="58" t="s">
        <v>95</v>
      </c>
      <c r="G24" s="59">
        <v>2900</v>
      </c>
      <c r="H24" s="60">
        <v>5867</v>
      </c>
      <c r="I24" s="60">
        <f>I25</f>
        <v>410</v>
      </c>
      <c r="J24" s="61">
        <f>H24+I24</f>
        <v>6277</v>
      </c>
      <c r="L24" s="3"/>
      <c r="M24" s="3"/>
      <c r="N24" s="3"/>
      <c r="O24" s="3"/>
    </row>
    <row r="25" spans="1:15" s="82" customFormat="1" ht="12.75">
      <c r="A25" s="301"/>
      <c r="B25" s="27" t="s">
        <v>232</v>
      </c>
      <c r="C25" s="28" t="s">
        <v>5</v>
      </c>
      <c r="D25" s="29" t="s">
        <v>3</v>
      </c>
      <c r="E25" s="85" t="s">
        <v>3</v>
      </c>
      <c r="F25" s="86" t="s">
        <v>233</v>
      </c>
      <c r="G25" s="302">
        <v>0</v>
      </c>
      <c r="H25" s="303">
        <v>0</v>
      </c>
      <c r="I25" s="87">
        <f>I26</f>
        <v>410</v>
      </c>
      <c r="J25" s="304">
        <f>I25+H25</f>
        <v>410</v>
      </c>
      <c r="L25" s="3"/>
      <c r="M25" s="3"/>
      <c r="N25" s="3"/>
      <c r="O25" s="3"/>
    </row>
    <row r="26" spans="1:15" s="82" customFormat="1" ht="13.5" thickBot="1">
      <c r="A26" s="311"/>
      <c r="B26" s="23"/>
      <c r="C26" s="24"/>
      <c r="D26" s="117">
        <v>6172</v>
      </c>
      <c r="E26" s="312">
        <v>5499</v>
      </c>
      <c r="F26" s="456" t="s">
        <v>238</v>
      </c>
      <c r="G26" s="314">
        <v>0</v>
      </c>
      <c r="H26" s="315">
        <v>0</v>
      </c>
      <c r="I26" s="453">
        <f>80+180+100+50</f>
        <v>410</v>
      </c>
      <c r="J26" s="457">
        <f>I26+H26</f>
        <v>410</v>
      </c>
      <c r="L26" s="3"/>
      <c r="M26" s="3"/>
      <c r="N26" s="3"/>
      <c r="O26" s="3"/>
    </row>
    <row r="27" spans="1:15" s="82" customFormat="1" ht="12.75" customHeight="1">
      <c r="A27" s="94"/>
      <c r="B27" s="95"/>
      <c r="C27" s="95"/>
      <c r="D27" s="94"/>
      <c r="E27" s="102"/>
      <c r="F27" s="98"/>
      <c r="G27" s="96"/>
      <c r="H27" s="96"/>
      <c r="I27" s="97"/>
      <c r="J27" s="96"/>
      <c r="L27" s="3"/>
      <c r="M27" s="3"/>
      <c r="N27" s="3"/>
      <c r="O27" s="3"/>
    </row>
    <row r="28" spans="1:15" s="82" customFormat="1" ht="12.75" customHeight="1">
      <c r="A28" s="94"/>
      <c r="B28" s="95"/>
      <c r="C28" s="95"/>
      <c r="D28" s="94"/>
      <c r="E28" s="102"/>
      <c r="F28" s="98"/>
      <c r="G28" s="96"/>
      <c r="H28" s="96"/>
      <c r="I28" s="97"/>
      <c r="J28" s="96"/>
      <c r="L28" s="3"/>
      <c r="M28" s="3"/>
      <c r="N28" s="3"/>
      <c r="O28" s="3"/>
    </row>
  </sheetData>
  <sheetProtection/>
  <mergeCells count="9">
    <mergeCell ref="B24:C24"/>
    <mergeCell ref="B11:C11"/>
    <mergeCell ref="B23:C23"/>
    <mergeCell ref="A2:J2"/>
    <mergeCell ref="A4:J4"/>
    <mergeCell ref="A6:J6"/>
    <mergeCell ref="B9:C9"/>
    <mergeCell ref="A20:J20"/>
    <mergeCell ref="B10:C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19"/>
  <sheetViews>
    <sheetView zoomScalePageLayoutView="0" workbookViewId="0" topLeftCell="A1">
      <selection activeCell="G35" sqref="G35"/>
    </sheetView>
  </sheetViews>
  <sheetFormatPr defaultColWidth="3.140625" defaultRowHeight="15"/>
  <cols>
    <col min="1" max="1" width="3.140625" style="3" customWidth="1"/>
    <col min="2" max="2" width="6.140625" style="3" bestFit="1" customWidth="1"/>
    <col min="3" max="4" width="4.7109375" style="3" customWidth="1"/>
    <col min="5" max="5" width="4.421875" style="3" bestFit="1" customWidth="1"/>
    <col min="6" max="6" width="48.28125" style="3" customWidth="1"/>
    <col min="7" max="8" width="7.8515625" style="4" bestFit="1" customWidth="1"/>
    <col min="9" max="10" width="7.7109375" style="3" customWidth="1"/>
    <col min="11" max="255" width="9.140625" style="3" customWidth="1"/>
    <col min="256" max="16384" width="3.140625" style="3" customWidth="1"/>
  </cols>
  <sheetData>
    <row r="1" spans="8:10" ht="15" customHeight="1">
      <c r="H1" s="218"/>
      <c r="I1" s="218"/>
      <c r="J1" s="2" t="s">
        <v>124</v>
      </c>
    </row>
    <row r="2" spans="1:10" ht="18" customHeight="1">
      <c r="A2" s="543" t="s">
        <v>125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5"/>
      <c r="J3" s="5"/>
    </row>
    <row r="4" spans="1:10" ht="15.75">
      <c r="A4" s="542" t="s">
        <v>106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5"/>
      <c r="J5" s="5"/>
    </row>
    <row r="6" spans="1:10" ht="20.25" customHeight="1">
      <c r="A6" s="542" t="s">
        <v>107</v>
      </c>
      <c r="B6" s="542"/>
      <c r="C6" s="542"/>
      <c r="D6" s="542"/>
      <c r="E6" s="542"/>
      <c r="F6" s="542"/>
      <c r="G6" s="542"/>
      <c r="H6" s="542"/>
      <c r="I6" s="542"/>
      <c r="J6" s="542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5"/>
      <c r="J7" s="5"/>
    </row>
    <row r="8" spans="1:10" ht="12.75" customHeight="1" thickBot="1">
      <c r="A8" s="62"/>
      <c r="B8" s="62"/>
      <c r="C8" s="62"/>
      <c r="D8" s="5"/>
      <c r="E8" s="5"/>
      <c r="F8" s="5"/>
      <c r="G8" s="63"/>
      <c r="H8" s="63"/>
      <c r="I8" s="5"/>
      <c r="J8" s="63" t="s">
        <v>101</v>
      </c>
    </row>
    <row r="9" spans="1:10" ht="23.25" thickBot="1">
      <c r="A9" s="159" t="s">
        <v>7</v>
      </c>
      <c r="B9" s="552" t="s">
        <v>8</v>
      </c>
      <c r="C9" s="553"/>
      <c r="D9" s="65" t="s">
        <v>0</v>
      </c>
      <c r="E9" s="64" t="s">
        <v>9</v>
      </c>
      <c r="F9" s="66" t="s">
        <v>122</v>
      </c>
      <c r="G9" s="67" t="s">
        <v>1</v>
      </c>
      <c r="H9" s="68" t="s">
        <v>20</v>
      </c>
      <c r="I9" s="45" t="s">
        <v>123</v>
      </c>
      <c r="J9" s="69" t="s">
        <v>94</v>
      </c>
    </row>
    <row r="10" spans="1:10" ht="13.5" thickBot="1">
      <c r="A10" s="160" t="s">
        <v>2</v>
      </c>
      <c r="B10" s="56" t="s">
        <v>3</v>
      </c>
      <c r="C10" s="71" t="s">
        <v>3</v>
      </c>
      <c r="D10" s="56" t="s">
        <v>3</v>
      </c>
      <c r="E10" s="72" t="s">
        <v>3</v>
      </c>
      <c r="F10" s="58" t="s">
        <v>95</v>
      </c>
      <c r="G10" s="59">
        <v>15200</v>
      </c>
      <c r="H10" s="60">
        <v>25067.4</v>
      </c>
      <c r="I10" s="60">
        <f>I11+I13+I15</f>
        <v>10500</v>
      </c>
      <c r="J10" s="61">
        <f>+H10+I10</f>
        <v>35567.4</v>
      </c>
    </row>
    <row r="11" spans="1:10" ht="22.5">
      <c r="A11" s="301" t="s">
        <v>2</v>
      </c>
      <c r="B11" s="27" t="s">
        <v>179</v>
      </c>
      <c r="C11" s="28" t="s">
        <v>180</v>
      </c>
      <c r="D11" s="29" t="s">
        <v>3</v>
      </c>
      <c r="E11" s="85" t="s">
        <v>3</v>
      </c>
      <c r="F11" s="86" t="s">
        <v>181</v>
      </c>
      <c r="G11" s="302">
        <f>+G12</f>
        <v>0</v>
      </c>
      <c r="H11" s="303">
        <f>+H12</f>
        <v>0</v>
      </c>
      <c r="I11" s="87">
        <f>+I12</f>
        <v>2800</v>
      </c>
      <c r="J11" s="304">
        <f aca="true" t="shared" si="0" ref="J11:J16">+H11+I11</f>
        <v>2800</v>
      </c>
    </row>
    <row r="12" spans="1:10" ht="13.5" thickBot="1">
      <c r="A12" s="305"/>
      <c r="B12" s="291"/>
      <c r="C12" s="292"/>
      <c r="D12" s="21">
        <v>3123</v>
      </c>
      <c r="E12" s="306">
        <v>6351</v>
      </c>
      <c r="F12" s="307" t="s">
        <v>182</v>
      </c>
      <c r="G12" s="308">
        <v>0</v>
      </c>
      <c r="H12" s="309">
        <v>0</v>
      </c>
      <c r="I12" s="81">
        <v>2800</v>
      </c>
      <c r="J12" s="116">
        <f t="shared" si="0"/>
        <v>2800</v>
      </c>
    </row>
    <row r="13" spans="1:10" ht="12.75">
      <c r="A13" s="301" t="s">
        <v>2</v>
      </c>
      <c r="B13" s="27" t="s">
        <v>186</v>
      </c>
      <c r="C13" s="28" t="s">
        <v>187</v>
      </c>
      <c r="D13" s="29" t="s">
        <v>3</v>
      </c>
      <c r="E13" s="85" t="s">
        <v>3</v>
      </c>
      <c r="F13" s="86" t="s">
        <v>241</v>
      </c>
      <c r="G13" s="302">
        <f>+G14</f>
        <v>0</v>
      </c>
      <c r="H13" s="303">
        <f>+H14</f>
        <v>0</v>
      </c>
      <c r="I13" s="87">
        <f>+I14</f>
        <v>1000</v>
      </c>
      <c r="J13" s="304">
        <f t="shared" si="0"/>
        <v>1000</v>
      </c>
    </row>
    <row r="14" spans="1:10" ht="13.5" thickBot="1">
      <c r="A14" s="305"/>
      <c r="B14" s="291"/>
      <c r="C14" s="292"/>
      <c r="D14" s="21">
        <v>3121</v>
      </c>
      <c r="E14" s="306">
        <v>5331</v>
      </c>
      <c r="F14" s="307" t="s">
        <v>188</v>
      </c>
      <c r="G14" s="308">
        <v>0</v>
      </c>
      <c r="H14" s="309">
        <v>0</v>
      </c>
      <c r="I14" s="81">
        <v>1000</v>
      </c>
      <c r="J14" s="116">
        <f t="shared" si="0"/>
        <v>1000</v>
      </c>
    </row>
    <row r="15" spans="1:10" ht="22.5">
      <c r="A15" s="301" t="s">
        <v>2</v>
      </c>
      <c r="B15" s="27" t="s">
        <v>189</v>
      </c>
      <c r="C15" s="28" t="s">
        <v>190</v>
      </c>
      <c r="D15" s="29" t="s">
        <v>3</v>
      </c>
      <c r="E15" s="85" t="s">
        <v>3</v>
      </c>
      <c r="F15" s="86" t="s">
        <v>240</v>
      </c>
      <c r="G15" s="302">
        <f>+G16</f>
        <v>0</v>
      </c>
      <c r="H15" s="303">
        <f>+H16</f>
        <v>0</v>
      </c>
      <c r="I15" s="87">
        <f>+I16</f>
        <v>6700</v>
      </c>
      <c r="J15" s="304">
        <f t="shared" si="0"/>
        <v>6700</v>
      </c>
    </row>
    <row r="16" spans="1:10" ht="13.5" thickBot="1">
      <c r="A16" s="305"/>
      <c r="B16" s="291"/>
      <c r="C16" s="292"/>
      <c r="D16" s="21">
        <v>3121</v>
      </c>
      <c r="E16" s="306">
        <v>6121</v>
      </c>
      <c r="F16" s="307" t="s">
        <v>97</v>
      </c>
      <c r="G16" s="308">
        <v>0</v>
      </c>
      <c r="H16" s="309">
        <v>0</v>
      </c>
      <c r="I16" s="81">
        <v>6700</v>
      </c>
      <c r="J16" s="116">
        <f t="shared" si="0"/>
        <v>6700</v>
      </c>
    </row>
    <row r="17" spans="1:10" ht="12" customHeight="1">
      <c r="A17" s="1"/>
      <c r="B17" s="1"/>
      <c r="C17" s="1"/>
      <c r="D17" s="1"/>
      <c r="E17" s="1"/>
      <c r="F17" s="1"/>
      <c r="G17" s="1"/>
      <c r="H17" s="1"/>
      <c r="I17" s="5"/>
      <c r="J17" s="5"/>
    </row>
    <row r="18" spans="1:10" ht="12" customHeight="1">
      <c r="A18" s="1"/>
      <c r="B18" s="1"/>
      <c r="C18" s="1"/>
      <c r="D18" s="1"/>
      <c r="E18" s="1"/>
      <c r="F18" s="1"/>
      <c r="G18" s="1"/>
      <c r="H18" s="1"/>
      <c r="I18" s="5"/>
      <c r="J18" s="5"/>
    </row>
    <row r="19" spans="1:10" ht="12" customHeight="1">
      <c r="A19" s="1"/>
      <c r="B19" s="1"/>
      <c r="C19" s="1"/>
      <c r="D19" s="1"/>
      <c r="E19" s="1"/>
      <c r="F19" s="1"/>
      <c r="G19" s="1"/>
      <c r="H19" s="1"/>
      <c r="I19" s="5"/>
      <c r="J19" s="5"/>
    </row>
  </sheetData>
  <sheetProtection/>
  <mergeCells count="4">
    <mergeCell ref="A2:J2"/>
    <mergeCell ref="A4:J4"/>
    <mergeCell ref="A6:J6"/>
    <mergeCell ref="B9:C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49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.140625" style="3" customWidth="1"/>
    <col min="2" max="2" width="9.28125" style="3" customWidth="1"/>
    <col min="3" max="4" width="4.7109375" style="3" customWidth="1"/>
    <col min="5" max="5" width="7.8515625" style="3" bestFit="1" customWidth="1"/>
    <col min="6" max="6" width="40.8515625" style="3" customWidth="1"/>
    <col min="7" max="8" width="8.7109375" style="4" customWidth="1"/>
    <col min="9" max="9" width="8.00390625" style="3" customWidth="1"/>
    <col min="10" max="10" width="8.421875" style="3" customWidth="1"/>
    <col min="11" max="16384" width="9.140625" style="3" customWidth="1"/>
  </cols>
  <sheetData>
    <row r="1" spans="8:10" ht="15" customHeight="1">
      <c r="H1" s="218"/>
      <c r="I1" s="218"/>
      <c r="J1" s="2" t="s">
        <v>124</v>
      </c>
    </row>
    <row r="2" spans="1:10" ht="18" customHeight="1">
      <c r="A2" s="543" t="s">
        <v>125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5"/>
      <c r="J3" s="5"/>
    </row>
    <row r="4" spans="1:10" ht="15.75">
      <c r="A4" s="542" t="s">
        <v>109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5"/>
      <c r="J5" s="5"/>
    </row>
    <row r="6" spans="1:10" ht="15.75">
      <c r="A6" s="542" t="s">
        <v>110</v>
      </c>
      <c r="B6" s="542"/>
      <c r="C6" s="542"/>
      <c r="D6" s="542"/>
      <c r="E6" s="542"/>
      <c r="F6" s="542"/>
      <c r="G6" s="542"/>
      <c r="H6" s="542"/>
      <c r="I6" s="542"/>
      <c r="J6" s="542"/>
    </row>
    <row r="7" spans="1:10" ht="12" customHeight="1">
      <c r="A7" s="1"/>
      <c r="B7" s="1"/>
      <c r="C7" s="1"/>
      <c r="D7" s="1"/>
      <c r="E7" s="1"/>
      <c r="F7" s="1"/>
      <c r="G7" s="1"/>
      <c r="H7" s="1"/>
      <c r="I7" s="5"/>
      <c r="J7" s="5"/>
    </row>
    <row r="8" spans="1:10" ht="12" customHeight="1" thickBot="1">
      <c r="A8" s="62"/>
      <c r="B8" s="62"/>
      <c r="C8" s="62"/>
      <c r="D8" s="5"/>
      <c r="E8" s="5"/>
      <c r="F8" s="5"/>
      <c r="G8" s="63"/>
      <c r="H8" s="63"/>
      <c r="I8" s="5"/>
      <c r="J8" s="63" t="s">
        <v>101</v>
      </c>
    </row>
    <row r="9" spans="1:10" s="70" customFormat="1" ht="23.25" thickBot="1">
      <c r="A9" s="159" t="s">
        <v>7</v>
      </c>
      <c r="B9" s="552" t="s">
        <v>8</v>
      </c>
      <c r="C9" s="553"/>
      <c r="D9" s="65" t="s">
        <v>0</v>
      </c>
      <c r="E9" s="64" t="s">
        <v>9</v>
      </c>
      <c r="F9" s="66" t="s">
        <v>138</v>
      </c>
      <c r="G9" s="67" t="s">
        <v>1</v>
      </c>
      <c r="H9" s="68" t="s">
        <v>20</v>
      </c>
      <c r="I9" s="45" t="s">
        <v>123</v>
      </c>
      <c r="J9" s="69" t="s">
        <v>94</v>
      </c>
    </row>
    <row r="10" spans="1:10" s="73" customFormat="1" ht="12.75" customHeight="1" thickBot="1">
      <c r="A10" s="160" t="s">
        <v>2</v>
      </c>
      <c r="B10" s="56" t="s">
        <v>3</v>
      </c>
      <c r="C10" s="71" t="s">
        <v>3</v>
      </c>
      <c r="D10" s="56" t="s">
        <v>3</v>
      </c>
      <c r="E10" s="72" t="s">
        <v>3</v>
      </c>
      <c r="F10" s="58" t="s">
        <v>95</v>
      </c>
      <c r="G10" s="59">
        <v>518202.06</v>
      </c>
      <c r="H10" s="161">
        <v>530065.83</v>
      </c>
      <c r="I10" s="60">
        <f>I11+I13+I15</f>
        <v>16467</v>
      </c>
      <c r="J10" s="162">
        <f>H10+I10</f>
        <v>546532.83</v>
      </c>
    </row>
    <row r="11" spans="1:10" s="75" customFormat="1" ht="12.75" customHeight="1">
      <c r="A11" s="163" t="s">
        <v>102</v>
      </c>
      <c r="B11" s="164" t="s">
        <v>126</v>
      </c>
      <c r="C11" s="165" t="s">
        <v>5</v>
      </c>
      <c r="D11" s="166" t="s">
        <v>3</v>
      </c>
      <c r="E11" s="167" t="s">
        <v>3</v>
      </c>
      <c r="F11" s="168" t="s">
        <v>127</v>
      </c>
      <c r="G11" s="169">
        <f>G12</f>
        <v>200</v>
      </c>
      <c r="H11" s="169">
        <f>SUM(H12:H12)</f>
        <v>852.4</v>
      </c>
      <c r="I11" s="169">
        <f>SUM(I12:I12)</f>
        <v>700</v>
      </c>
      <c r="J11" s="170">
        <f>SUM(J12:J12)</f>
        <v>1552.4</v>
      </c>
    </row>
    <row r="12" spans="1:10" s="75" customFormat="1" ht="12.75" customHeight="1" thickBot="1">
      <c r="A12" s="171"/>
      <c r="B12" s="172"/>
      <c r="C12" s="173"/>
      <c r="D12" s="174">
        <v>2229</v>
      </c>
      <c r="E12" s="175">
        <v>5909</v>
      </c>
      <c r="F12" s="176" t="s">
        <v>128</v>
      </c>
      <c r="G12" s="177">
        <v>200</v>
      </c>
      <c r="H12" s="177">
        <f>200+100+552.4</f>
        <v>852.4</v>
      </c>
      <c r="I12" s="177">
        <v>700</v>
      </c>
      <c r="J12" s="178">
        <f>H12+I12</f>
        <v>1552.4</v>
      </c>
    </row>
    <row r="13" spans="1:10" s="75" customFormat="1" ht="12.75" customHeight="1">
      <c r="A13" s="179" t="s">
        <v>102</v>
      </c>
      <c r="B13" s="180" t="s">
        <v>129</v>
      </c>
      <c r="C13" s="181" t="s">
        <v>5</v>
      </c>
      <c r="D13" s="182" t="s">
        <v>3</v>
      </c>
      <c r="E13" s="183" t="s">
        <v>3</v>
      </c>
      <c r="F13" s="184" t="s">
        <v>130</v>
      </c>
      <c r="G13" s="185">
        <f>G14</f>
        <v>225860</v>
      </c>
      <c r="H13" s="185">
        <f>SUM(H14)</f>
        <v>229195.6</v>
      </c>
      <c r="I13" s="185">
        <f>SUM(I14)</f>
        <v>4167</v>
      </c>
      <c r="J13" s="186">
        <f>SUM(J14)</f>
        <v>233362.6</v>
      </c>
    </row>
    <row r="14" spans="1:10" s="75" customFormat="1" ht="12.75" customHeight="1" thickBot="1">
      <c r="A14" s="187"/>
      <c r="B14" s="188"/>
      <c r="C14" s="189"/>
      <c r="D14" s="190">
        <v>2221</v>
      </c>
      <c r="E14" s="191">
        <v>5193</v>
      </c>
      <c r="F14" s="192" t="s">
        <v>131</v>
      </c>
      <c r="G14" s="193">
        <v>225860</v>
      </c>
      <c r="H14" s="193">
        <f>225860+3335.6</f>
        <v>229195.6</v>
      </c>
      <c r="I14" s="194">
        <v>4167</v>
      </c>
      <c r="J14" s="178">
        <f>H14+I14</f>
        <v>233362.6</v>
      </c>
    </row>
    <row r="15" spans="1:10" s="73" customFormat="1" ht="12.75" customHeight="1">
      <c r="A15" s="163" t="s">
        <v>102</v>
      </c>
      <c r="B15" s="164" t="s">
        <v>132</v>
      </c>
      <c r="C15" s="165" t="s">
        <v>5</v>
      </c>
      <c r="D15" s="166" t="s">
        <v>3</v>
      </c>
      <c r="E15" s="167" t="s">
        <v>3</v>
      </c>
      <c r="F15" s="195" t="s">
        <v>112</v>
      </c>
      <c r="G15" s="169">
        <f>G16</f>
        <v>267600</v>
      </c>
      <c r="H15" s="169">
        <f>SUM(H16:H17)</f>
        <v>280350</v>
      </c>
      <c r="I15" s="169">
        <f>SUM(I16:I17)</f>
        <v>11600</v>
      </c>
      <c r="J15" s="170">
        <f>SUM(J16:J17)</f>
        <v>291950</v>
      </c>
    </row>
    <row r="16" spans="1:10" s="75" customFormat="1" ht="12.75" customHeight="1" thickBot="1">
      <c r="A16" s="196"/>
      <c r="B16" s="197"/>
      <c r="C16" s="198"/>
      <c r="D16" s="175">
        <v>2242</v>
      </c>
      <c r="E16" s="199">
        <v>5193</v>
      </c>
      <c r="F16" s="176" t="s">
        <v>113</v>
      </c>
      <c r="G16" s="177">
        <v>267600</v>
      </c>
      <c r="H16" s="177">
        <f>267600+12750</f>
        <v>280350</v>
      </c>
      <c r="I16" s="177">
        <v>11600</v>
      </c>
      <c r="J16" s="178">
        <f>H16+I16</f>
        <v>291950</v>
      </c>
    </row>
    <row r="17" spans="1:10" ht="12.75" customHeight="1">
      <c r="A17" s="49"/>
      <c r="B17" s="50"/>
      <c r="C17" s="50"/>
      <c r="D17" s="49"/>
      <c r="E17" s="49"/>
      <c r="F17" s="51"/>
      <c r="G17" s="52"/>
      <c r="H17" s="52"/>
      <c r="I17" s="53"/>
      <c r="J17" s="52"/>
    </row>
    <row r="18" spans="1:10" ht="12.75" customHeight="1">
      <c r="A18" s="49"/>
      <c r="B18" s="50"/>
      <c r="C18" s="50"/>
      <c r="D18" s="49"/>
      <c r="E18" s="49"/>
      <c r="F18" s="51"/>
      <c r="G18" s="52"/>
      <c r="H18" s="52"/>
      <c r="I18" s="53"/>
      <c r="J18" s="52"/>
    </row>
    <row r="19" spans="1:10" ht="18.75" customHeight="1">
      <c r="A19" s="542" t="s">
        <v>120</v>
      </c>
      <c r="B19" s="542"/>
      <c r="C19" s="542"/>
      <c r="D19" s="542"/>
      <c r="E19" s="542"/>
      <c r="F19" s="542"/>
      <c r="G19" s="542"/>
      <c r="H19" s="542"/>
      <c r="I19" s="542"/>
      <c r="J19" s="542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5"/>
      <c r="J20" s="5"/>
    </row>
    <row r="21" spans="1:10" ht="12.75" customHeight="1" thickBot="1">
      <c r="A21" s="62"/>
      <c r="B21" s="62"/>
      <c r="C21" s="62"/>
      <c r="D21" s="5"/>
      <c r="E21" s="5"/>
      <c r="F21" s="5"/>
      <c r="G21" s="63"/>
      <c r="H21" s="63"/>
      <c r="I21" s="5"/>
      <c r="J21" s="63" t="s">
        <v>101</v>
      </c>
    </row>
    <row r="22" spans="1:10" ht="23.25" customHeight="1" thickBot="1">
      <c r="A22" s="159" t="s">
        <v>7</v>
      </c>
      <c r="B22" s="552" t="s">
        <v>8</v>
      </c>
      <c r="C22" s="553"/>
      <c r="D22" s="65" t="s">
        <v>0</v>
      </c>
      <c r="E22" s="64" t="s">
        <v>9</v>
      </c>
      <c r="F22" s="66" t="s">
        <v>139</v>
      </c>
      <c r="G22" s="67" t="s">
        <v>1</v>
      </c>
      <c r="H22" s="68" t="s">
        <v>20</v>
      </c>
      <c r="I22" s="45" t="s">
        <v>123</v>
      </c>
      <c r="J22" s="69" t="s">
        <v>94</v>
      </c>
    </row>
    <row r="23" spans="1:10" ht="12.75" customHeight="1" thickBot="1">
      <c r="A23" s="160" t="s">
        <v>2</v>
      </c>
      <c r="B23" s="56" t="s">
        <v>3</v>
      </c>
      <c r="C23" s="71" t="s">
        <v>3</v>
      </c>
      <c r="D23" s="56" t="s">
        <v>3</v>
      </c>
      <c r="E23" s="72" t="s">
        <v>3</v>
      </c>
      <c r="F23" s="58" t="s">
        <v>95</v>
      </c>
      <c r="G23" s="59">
        <v>0</v>
      </c>
      <c r="H23" s="60">
        <v>7000</v>
      </c>
      <c r="I23" s="60">
        <f>I24+I26</f>
        <v>5480</v>
      </c>
      <c r="J23" s="61">
        <f>H23+I23</f>
        <v>12480</v>
      </c>
    </row>
    <row r="24" spans="1:10" ht="22.5">
      <c r="A24" s="26" t="s">
        <v>2</v>
      </c>
      <c r="B24" s="226" t="s">
        <v>140</v>
      </c>
      <c r="C24" s="225" t="s">
        <v>5</v>
      </c>
      <c r="D24" s="200">
        <v>2299</v>
      </c>
      <c r="E24" s="200" t="s">
        <v>3</v>
      </c>
      <c r="F24" s="195" t="s">
        <v>133</v>
      </c>
      <c r="G24" s="169">
        <f>SUM(G25:G25)</f>
        <v>0</v>
      </c>
      <c r="H24" s="169">
        <f>SUM(H25:H25)</f>
        <v>0</v>
      </c>
      <c r="I24" s="169">
        <f>SUM(I25:I25)</f>
        <v>5000</v>
      </c>
      <c r="J24" s="170">
        <f>SUM(J25:J25)</f>
        <v>5000</v>
      </c>
    </row>
    <row r="25" spans="1:10" ht="12.75" customHeight="1" thickBot="1">
      <c r="A25" s="201"/>
      <c r="B25" s="556"/>
      <c r="C25" s="557"/>
      <c r="D25" s="117"/>
      <c r="E25" s="117">
        <v>6313</v>
      </c>
      <c r="F25" s="176" t="s">
        <v>134</v>
      </c>
      <c r="G25" s="177">
        <v>0</v>
      </c>
      <c r="H25" s="177">
        <v>0</v>
      </c>
      <c r="I25" s="177">
        <v>5000</v>
      </c>
      <c r="J25" s="178">
        <f>H25+I25</f>
        <v>5000</v>
      </c>
    </row>
    <row r="26" spans="1:10" ht="12.75" customHeight="1">
      <c r="A26" s="26" t="s">
        <v>2</v>
      </c>
      <c r="B26" s="226" t="s">
        <v>141</v>
      </c>
      <c r="C26" s="227" t="s">
        <v>5</v>
      </c>
      <c r="D26" s="200">
        <v>2223</v>
      </c>
      <c r="E26" s="200" t="s">
        <v>3</v>
      </c>
      <c r="F26" s="184" t="s">
        <v>135</v>
      </c>
      <c r="G26" s="185">
        <f>SUM(G27:G27)</f>
        <v>0</v>
      </c>
      <c r="H26" s="185">
        <f>SUM(H27:H27)</f>
        <v>0</v>
      </c>
      <c r="I26" s="185">
        <f>SUM(I27:I27)</f>
        <v>480</v>
      </c>
      <c r="J26" s="186">
        <f>SUM(J27:J27)</f>
        <v>480</v>
      </c>
    </row>
    <row r="27" spans="1:10" ht="12.75" customHeight="1" thickBot="1">
      <c r="A27" s="201"/>
      <c r="B27" s="558"/>
      <c r="C27" s="559"/>
      <c r="D27" s="117"/>
      <c r="E27" s="117">
        <v>5213</v>
      </c>
      <c r="F27" s="176" t="s">
        <v>121</v>
      </c>
      <c r="G27" s="177">
        <v>0</v>
      </c>
      <c r="H27" s="177">
        <v>0</v>
      </c>
      <c r="I27" s="202">
        <v>480</v>
      </c>
      <c r="J27" s="178">
        <f>H27+I27</f>
        <v>480</v>
      </c>
    </row>
    <row r="28" spans="1:10" ht="12.75" customHeight="1">
      <c r="A28" s="94"/>
      <c r="B28" s="95"/>
      <c r="C28" s="95"/>
      <c r="D28" s="94"/>
      <c r="E28" s="102"/>
      <c r="F28" s="98"/>
      <c r="G28" s="96"/>
      <c r="H28" s="96"/>
      <c r="I28" s="97"/>
      <c r="J28" s="96"/>
    </row>
    <row r="29" spans="1:10" ht="12.75" customHeight="1">
      <c r="A29" s="94"/>
      <c r="B29" s="95"/>
      <c r="C29" s="95"/>
      <c r="D29" s="94"/>
      <c r="E29" s="102"/>
      <c r="F29" s="98"/>
      <c r="G29" s="96"/>
      <c r="H29" s="96"/>
      <c r="I29" s="97"/>
      <c r="J29" s="96"/>
    </row>
    <row r="30" spans="1:10" ht="20.25" customHeight="1">
      <c r="A30" s="542" t="s">
        <v>118</v>
      </c>
      <c r="B30" s="542"/>
      <c r="C30" s="542"/>
      <c r="D30" s="542"/>
      <c r="E30" s="542"/>
      <c r="F30" s="542"/>
      <c r="G30" s="542"/>
      <c r="H30" s="542"/>
      <c r="I30" s="542"/>
      <c r="J30" s="542"/>
    </row>
    <row r="31" spans="1:10" ht="12.75" customHeight="1">
      <c r="A31" s="1"/>
      <c r="B31" s="1"/>
      <c r="C31" s="1"/>
      <c r="D31" s="1"/>
      <c r="E31" s="1"/>
      <c r="F31" s="1"/>
      <c r="G31" s="1"/>
      <c r="H31" s="1"/>
      <c r="I31" s="5"/>
      <c r="J31" s="5"/>
    </row>
    <row r="32" spans="1:10" ht="12.75" customHeight="1" thickBot="1">
      <c r="A32" s="62"/>
      <c r="B32" s="62"/>
      <c r="C32" s="62"/>
      <c r="D32" s="5"/>
      <c r="E32" s="5"/>
      <c r="F32" s="5"/>
      <c r="G32" s="63"/>
      <c r="H32" s="63"/>
      <c r="I32" s="5"/>
      <c r="J32" s="63" t="s">
        <v>101</v>
      </c>
    </row>
    <row r="33" spans="1:10" ht="24.75" customHeight="1" thickBot="1">
      <c r="A33" s="159" t="s">
        <v>7</v>
      </c>
      <c r="B33" s="552" t="s">
        <v>8</v>
      </c>
      <c r="C33" s="553"/>
      <c r="D33" s="65" t="s">
        <v>0</v>
      </c>
      <c r="E33" s="64" t="s">
        <v>9</v>
      </c>
      <c r="F33" s="66" t="s">
        <v>119</v>
      </c>
      <c r="G33" s="67" t="s">
        <v>1</v>
      </c>
      <c r="H33" s="68" t="s">
        <v>20</v>
      </c>
      <c r="I33" s="45" t="s">
        <v>123</v>
      </c>
      <c r="J33" s="69" t="s">
        <v>94</v>
      </c>
    </row>
    <row r="34" spans="1:10" ht="12.75" customHeight="1" thickBot="1">
      <c r="A34" s="160" t="s">
        <v>2</v>
      </c>
      <c r="B34" s="56" t="s">
        <v>3</v>
      </c>
      <c r="C34" s="71" t="s">
        <v>3</v>
      </c>
      <c r="D34" s="56" t="s">
        <v>3</v>
      </c>
      <c r="E34" s="72" t="s">
        <v>3</v>
      </c>
      <c r="F34" s="58" t="s">
        <v>95</v>
      </c>
      <c r="G34" s="59">
        <v>125605</v>
      </c>
      <c r="H34" s="60">
        <v>468124.3</v>
      </c>
      <c r="I34" s="60">
        <f>I35</f>
        <v>3000</v>
      </c>
      <c r="J34" s="61">
        <f>H34+I34</f>
        <v>471124.3</v>
      </c>
    </row>
    <row r="35" spans="1:10" ht="22.5">
      <c r="A35" s="119" t="s">
        <v>2</v>
      </c>
      <c r="B35" s="226" t="s">
        <v>143</v>
      </c>
      <c r="C35" s="225" t="s">
        <v>142</v>
      </c>
      <c r="D35" s="29" t="s">
        <v>3</v>
      </c>
      <c r="E35" s="29" t="s">
        <v>3</v>
      </c>
      <c r="F35" s="195" t="s">
        <v>136</v>
      </c>
      <c r="G35" s="169">
        <f>SUM(G36)</f>
        <v>0</v>
      </c>
      <c r="H35" s="169">
        <f>SUM(H36)</f>
        <v>0</v>
      </c>
      <c r="I35" s="169">
        <f>SUM(I36)</f>
        <v>3000</v>
      </c>
      <c r="J35" s="170">
        <f>SUM(J36)</f>
        <v>3000</v>
      </c>
    </row>
    <row r="36" spans="1:10" ht="12.75" customHeight="1" thickBot="1">
      <c r="A36" s="120"/>
      <c r="B36" s="554"/>
      <c r="C36" s="555"/>
      <c r="D36" s="92">
        <v>2212</v>
      </c>
      <c r="E36" s="203">
        <v>5331</v>
      </c>
      <c r="F36" s="176" t="s">
        <v>137</v>
      </c>
      <c r="G36" s="177">
        <v>0</v>
      </c>
      <c r="H36" s="177">
        <v>0</v>
      </c>
      <c r="I36" s="177">
        <v>3000</v>
      </c>
      <c r="J36" s="178">
        <f>H36+I36</f>
        <v>3000</v>
      </c>
    </row>
    <row r="37" spans="1:10" ht="12.75" customHeight="1">
      <c r="A37" s="94"/>
      <c r="B37" s="95"/>
      <c r="C37" s="95"/>
      <c r="D37" s="94"/>
      <c r="E37" s="102"/>
      <c r="F37" s="98"/>
      <c r="G37" s="96"/>
      <c r="H37" s="96"/>
      <c r="I37" s="97"/>
      <c r="J37" s="96"/>
    </row>
    <row r="38" spans="1:10" ht="12.75" customHeight="1">
      <c r="A38" s="94"/>
      <c r="B38" s="95"/>
      <c r="C38" s="95"/>
      <c r="D38" s="94"/>
      <c r="E38" s="102"/>
      <c r="F38" s="98"/>
      <c r="G38" s="96"/>
      <c r="H38" s="96"/>
      <c r="I38" s="97"/>
      <c r="J38" s="96"/>
    </row>
    <row r="39" spans="1:10" ht="12" customHeight="1">
      <c r="A39" s="1"/>
      <c r="B39" s="1"/>
      <c r="C39" s="1"/>
      <c r="D39" s="1"/>
      <c r="E39" s="1"/>
      <c r="F39" s="1"/>
      <c r="G39" s="1"/>
      <c r="H39" s="1"/>
      <c r="I39" s="5"/>
      <c r="J39" s="5"/>
    </row>
    <row r="40" spans="1:10" ht="15.75">
      <c r="A40" s="542" t="s">
        <v>114</v>
      </c>
      <c r="B40" s="542"/>
      <c r="C40" s="542"/>
      <c r="D40" s="542"/>
      <c r="E40" s="542"/>
      <c r="F40" s="542"/>
      <c r="G40" s="542"/>
      <c r="H40" s="542"/>
      <c r="I40" s="542"/>
      <c r="J40" s="542"/>
    </row>
    <row r="41" spans="1:10" ht="15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ht="12.75" customHeight="1" thickBot="1">
      <c r="J42" s="204" t="s">
        <v>10</v>
      </c>
    </row>
    <row r="43" spans="1:10" ht="23.25" thickBot="1">
      <c r="A43" s="205" t="s">
        <v>7</v>
      </c>
      <c r="B43" s="54" t="s">
        <v>8</v>
      </c>
      <c r="C43" s="55" t="s">
        <v>0</v>
      </c>
      <c r="D43" s="54" t="s">
        <v>9</v>
      </c>
      <c r="E43" s="90" t="s">
        <v>93</v>
      </c>
      <c r="F43" s="55" t="s">
        <v>115</v>
      </c>
      <c r="G43" s="44" t="s">
        <v>1</v>
      </c>
      <c r="H43" s="45" t="s">
        <v>20</v>
      </c>
      <c r="I43" s="45" t="s">
        <v>123</v>
      </c>
      <c r="J43" s="46" t="s">
        <v>94</v>
      </c>
    </row>
    <row r="44" spans="1:15" ht="13.5" customHeight="1" thickBot="1">
      <c r="A44" s="160" t="s">
        <v>2</v>
      </c>
      <c r="B44" s="56" t="s">
        <v>3</v>
      </c>
      <c r="C44" s="57" t="s">
        <v>3</v>
      </c>
      <c r="D44" s="56" t="s">
        <v>3</v>
      </c>
      <c r="E44" s="72" t="s">
        <v>3</v>
      </c>
      <c r="F44" s="58" t="s">
        <v>95</v>
      </c>
      <c r="G44" s="59">
        <v>16362</v>
      </c>
      <c r="H44" s="60">
        <v>198605.19</v>
      </c>
      <c r="I44" s="60">
        <f>I45</f>
        <v>9500</v>
      </c>
      <c r="J44" s="61">
        <f>H44+I44</f>
        <v>208105.19</v>
      </c>
      <c r="O44" s="4"/>
    </row>
    <row r="45" spans="1:13" ht="12.75" customHeight="1">
      <c r="A45" s="219" t="s">
        <v>2</v>
      </c>
      <c r="B45" s="220" t="s">
        <v>116</v>
      </c>
      <c r="C45" s="93" t="s">
        <v>3</v>
      </c>
      <c r="D45" s="221" t="s">
        <v>3</v>
      </c>
      <c r="E45" s="228" t="s">
        <v>3</v>
      </c>
      <c r="F45" s="222" t="s">
        <v>117</v>
      </c>
      <c r="G45" s="223">
        <f>SUM(G46:G48)</f>
        <v>0</v>
      </c>
      <c r="H45" s="223">
        <f>SUM(H46:H48)</f>
        <v>2001</v>
      </c>
      <c r="I45" s="223">
        <f>SUM(I46:I48)</f>
        <v>9500</v>
      </c>
      <c r="J45" s="224">
        <f>SUM(J46:J48)</f>
        <v>11501</v>
      </c>
      <c r="L45" s="4"/>
      <c r="M45" s="4"/>
    </row>
    <row r="46" spans="1:13" ht="12.75" customHeight="1">
      <c r="A46" s="206"/>
      <c r="B46" s="207"/>
      <c r="C46" s="105">
        <v>2212</v>
      </c>
      <c r="D46" s="208">
        <v>6121</v>
      </c>
      <c r="E46" s="229" t="s">
        <v>96</v>
      </c>
      <c r="F46" s="209" t="s">
        <v>97</v>
      </c>
      <c r="G46" s="210">
        <v>0</v>
      </c>
      <c r="H46" s="210">
        <v>0</v>
      </c>
      <c r="I46" s="210">
        <v>1500</v>
      </c>
      <c r="J46" s="211">
        <f>H46+I46</f>
        <v>1500</v>
      </c>
      <c r="L46" s="4"/>
      <c r="M46" s="4"/>
    </row>
    <row r="47" spans="1:10" ht="12.75" customHeight="1">
      <c r="A47" s="206"/>
      <c r="B47" s="212"/>
      <c r="C47" s="105">
        <v>2212</v>
      </c>
      <c r="D47" s="208">
        <v>6121</v>
      </c>
      <c r="E47" s="229" t="s">
        <v>98</v>
      </c>
      <c r="F47" s="209" t="s">
        <v>97</v>
      </c>
      <c r="G47" s="210">
        <v>0</v>
      </c>
      <c r="H47" s="210">
        <v>2000</v>
      </c>
      <c r="I47" s="210">
        <v>8000</v>
      </c>
      <c r="J47" s="211">
        <f>H47+I47</f>
        <v>10000</v>
      </c>
    </row>
    <row r="48" spans="1:10" ht="12.75" customHeight="1" thickBot="1">
      <c r="A48" s="213"/>
      <c r="B48" s="214"/>
      <c r="C48" s="21">
        <v>6310</v>
      </c>
      <c r="D48" s="91">
        <v>5163</v>
      </c>
      <c r="E48" s="230" t="s">
        <v>96</v>
      </c>
      <c r="F48" s="215" t="s">
        <v>99</v>
      </c>
      <c r="G48" s="216">
        <v>0</v>
      </c>
      <c r="H48" s="216">
        <v>1</v>
      </c>
      <c r="I48" s="216"/>
      <c r="J48" s="217">
        <f>H48+I48</f>
        <v>1</v>
      </c>
    </row>
    <row r="49" spans="12:13" ht="12.75">
      <c r="L49" s="4"/>
      <c r="M49" s="4"/>
    </row>
  </sheetData>
  <sheetProtection/>
  <mergeCells count="12">
    <mergeCell ref="B36:C36"/>
    <mergeCell ref="A40:J40"/>
    <mergeCell ref="B22:C22"/>
    <mergeCell ref="B25:C25"/>
    <mergeCell ref="B27:C27"/>
    <mergeCell ref="A30:J30"/>
    <mergeCell ref="A2:J2"/>
    <mergeCell ref="A4:J4"/>
    <mergeCell ref="A6:J6"/>
    <mergeCell ref="B9:C9"/>
    <mergeCell ref="A19:J19"/>
    <mergeCell ref="B33:C3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2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140625" style="3" customWidth="1"/>
    <col min="2" max="2" width="9.28125" style="3" customWidth="1"/>
    <col min="3" max="4" width="4.7109375" style="3" customWidth="1"/>
    <col min="5" max="5" width="9.421875" style="3" customWidth="1"/>
    <col min="6" max="6" width="40.8515625" style="3" customWidth="1"/>
    <col min="7" max="8" width="8.7109375" style="4" customWidth="1"/>
    <col min="9" max="10" width="7.7109375" style="3" customWidth="1"/>
    <col min="11" max="16384" width="9.140625" style="3" customWidth="1"/>
  </cols>
  <sheetData>
    <row r="1" spans="8:10" ht="15" customHeight="1">
      <c r="H1" s="218"/>
      <c r="I1" s="218"/>
      <c r="J1" s="2" t="s">
        <v>124</v>
      </c>
    </row>
    <row r="2" spans="1:10" ht="18" customHeight="1">
      <c r="A2" s="543" t="s">
        <v>125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5"/>
      <c r="J3" s="5"/>
    </row>
    <row r="4" spans="1:10" ht="15.75">
      <c r="A4" s="542" t="s">
        <v>194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5"/>
      <c r="J5" s="5"/>
    </row>
    <row r="6" spans="1:10" ht="15.75">
      <c r="A6" s="542" t="s">
        <v>195</v>
      </c>
      <c r="B6" s="542"/>
      <c r="C6" s="542"/>
      <c r="D6" s="542"/>
      <c r="E6" s="542"/>
      <c r="F6" s="542"/>
      <c r="G6" s="542"/>
      <c r="H6" s="542"/>
      <c r="I6" s="542"/>
      <c r="J6" s="542"/>
    </row>
    <row r="7" spans="1:10" ht="12" customHeight="1">
      <c r="A7" s="1"/>
      <c r="B7" s="1"/>
      <c r="C7" s="1"/>
      <c r="D7" s="1"/>
      <c r="E7" s="1"/>
      <c r="F7" s="1"/>
      <c r="G7" s="1"/>
      <c r="H7" s="1"/>
      <c r="I7" s="5"/>
      <c r="J7" s="5"/>
    </row>
    <row r="8" spans="1:10" ht="12" customHeight="1" thickBot="1">
      <c r="A8" s="62"/>
      <c r="B8" s="62"/>
      <c r="C8" s="62"/>
      <c r="D8" s="5"/>
      <c r="E8" s="5"/>
      <c r="F8" s="5"/>
      <c r="G8" s="63"/>
      <c r="H8" s="63"/>
      <c r="I8" s="5"/>
      <c r="J8" s="63" t="s">
        <v>101</v>
      </c>
    </row>
    <row r="9" spans="1:10" s="70" customFormat="1" ht="23.25" thickBot="1">
      <c r="A9" s="159" t="s">
        <v>7</v>
      </c>
      <c r="B9" s="552" t="s">
        <v>8</v>
      </c>
      <c r="C9" s="553"/>
      <c r="D9" s="65" t="s">
        <v>0</v>
      </c>
      <c r="E9" s="64" t="s">
        <v>9</v>
      </c>
      <c r="F9" s="66" t="s">
        <v>213</v>
      </c>
      <c r="G9" s="67" t="s">
        <v>1</v>
      </c>
      <c r="H9" s="68" t="s">
        <v>20</v>
      </c>
      <c r="I9" s="45" t="s">
        <v>123</v>
      </c>
      <c r="J9" s="69" t="s">
        <v>94</v>
      </c>
    </row>
    <row r="10" spans="1:10" s="73" customFormat="1" ht="12.75" customHeight="1" thickBot="1">
      <c r="A10" s="160" t="s">
        <v>2</v>
      </c>
      <c r="B10" s="56" t="s">
        <v>3</v>
      </c>
      <c r="C10" s="71" t="s">
        <v>3</v>
      </c>
      <c r="D10" s="56" t="s">
        <v>3</v>
      </c>
      <c r="E10" s="72" t="s">
        <v>3</v>
      </c>
      <c r="F10" s="58" t="s">
        <v>95</v>
      </c>
      <c r="G10" s="59">
        <v>5949</v>
      </c>
      <c r="H10" s="60">
        <v>7004.29536</v>
      </c>
      <c r="I10" s="60">
        <v>2300</v>
      </c>
      <c r="J10" s="61">
        <v>9304.3</v>
      </c>
    </row>
    <row r="11" spans="1:10" s="75" customFormat="1" ht="12.75" customHeight="1">
      <c r="A11" s="318" t="s">
        <v>111</v>
      </c>
      <c r="B11" s="319" t="s">
        <v>3</v>
      </c>
      <c r="C11" s="320" t="s">
        <v>3</v>
      </c>
      <c r="D11" s="321" t="s">
        <v>3</v>
      </c>
      <c r="E11" s="322" t="s">
        <v>3</v>
      </c>
      <c r="F11" s="323" t="s">
        <v>196</v>
      </c>
      <c r="G11" s="324">
        <v>740</v>
      </c>
      <c r="H11" s="325">
        <v>1924.99436</v>
      </c>
      <c r="I11" s="326">
        <v>2300</v>
      </c>
      <c r="J11" s="327">
        <v>4224.99</v>
      </c>
    </row>
    <row r="12" spans="1:10" s="75" customFormat="1" ht="12.75" customHeight="1">
      <c r="A12" s="353" t="s">
        <v>102</v>
      </c>
      <c r="B12" s="354" t="s">
        <v>197</v>
      </c>
      <c r="C12" s="355" t="s">
        <v>5</v>
      </c>
      <c r="D12" s="356" t="s">
        <v>3</v>
      </c>
      <c r="E12" s="357" t="s">
        <v>3</v>
      </c>
      <c r="F12" s="358" t="s">
        <v>215</v>
      </c>
      <c r="G12" s="359">
        <v>220</v>
      </c>
      <c r="H12" s="360">
        <v>220</v>
      </c>
      <c r="I12" s="361">
        <v>2000</v>
      </c>
      <c r="J12" s="362">
        <v>2220</v>
      </c>
    </row>
    <row r="13" spans="1:10" s="75" customFormat="1" ht="12.75" customHeight="1">
      <c r="A13" s="328"/>
      <c r="B13" s="103"/>
      <c r="C13" s="104"/>
      <c r="D13" s="105">
        <v>3729</v>
      </c>
      <c r="E13" s="106">
        <v>5166</v>
      </c>
      <c r="F13" s="329" t="s">
        <v>103</v>
      </c>
      <c r="G13" s="330">
        <v>220</v>
      </c>
      <c r="H13" s="113">
        <v>220</v>
      </c>
      <c r="I13" s="107">
        <v>0</v>
      </c>
      <c r="J13" s="114">
        <v>220</v>
      </c>
    </row>
    <row r="14" spans="1:10" s="75" customFormat="1" ht="12.75" customHeight="1">
      <c r="A14" s="328"/>
      <c r="B14" s="103"/>
      <c r="C14" s="104"/>
      <c r="D14" s="105">
        <v>3729</v>
      </c>
      <c r="E14" s="106">
        <v>5169</v>
      </c>
      <c r="F14" s="329" t="s">
        <v>104</v>
      </c>
      <c r="G14" s="330">
        <v>0</v>
      </c>
      <c r="H14" s="113">
        <v>0</v>
      </c>
      <c r="I14" s="107">
        <v>2000</v>
      </c>
      <c r="J14" s="114">
        <v>2000</v>
      </c>
    </row>
    <row r="15" spans="1:10" s="75" customFormat="1" ht="22.5">
      <c r="A15" s="363" t="s">
        <v>102</v>
      </c>
      <c r="B15" s="364" t="s">
        <v>198</v>
      </c>
      <c r="C15" s="365" t="s">
        <v>5</v>
      </c>
      <c r="D15" s="366" t="s">
        <v>3</v>
      </c>
      <c r="E15" s="367" t="s">
        <v>3</v>
      </c>
      <c r="F15" s="368" t="s">
        <v>199</v>
      </c>
      <c r="G15" s="369">
        <v>0</v>
      </c>
      <c r="H15" s="370">
        <v>0</v>
      </c>
      <c r="I15" s="371">
        <v>300</v>
      </c>
      <c r="J15" s="372">
        <v>300</v>
      </c>
    </row>
    <row r="16" spans="1:10" s="73" customFormat="1" ht="12.75" customHeight="1">
      <c r="A16" s="328"/>
      <c r="B16" s="103"/>
      <c r="C16" s="104"/>
      <c r="D16" s="105">
        <v>3729</v>
      </c>
      <c r="E16" s="331">
        <v>5166</v>
      </c>
      <c r="F16" s="329" t="s">
        <v>103</v>
      </c>
      <c r="G16" s="332">
        <v>0</v>
      </c>
      <c r="H16" s="333">
        <v>0</v>
      </c>
      <c r="I16" s="107">
        <v>300</v>
      </c>
      <c r="J16" s="334">
        <v>300</v>
      </c>
    </row>
    <row r="17" spans="1:10" s="75" customFormat="1" ht="12.75" customHeight="1" thickBot="1">
      <c r="A17" s="305"/>
      <c r="B17" s="291"/>
      <c r="C17" s="292"/>
      <c r="D17" s="21"/>
      <c r="E17" s="80"/>
      <c r="F17" s="74"/>
      <c r="G17" s="83"/>
      <c r="H17" s="84"/>
      <c r="I17" s="81"/>
      <c r="J17" s="335"/>
    </row>
    <row r="18" spans="1:10" ht="12.75" customHeight="1">
      <c r="A18" s="49"/>
      <c r="B18" s="50"/>
      <c r="C18" s="50"/>
      <c r="D18" s="49"/>
      <c r="E18" s="49"/>
      <c r="F18" s="51"/>
      <c r="G18" s="52"/>
      <c r="H18" s="52"/>
      <c r="I18" s="53"/>
      <c r="J18" s="52"/>
    </row>
    <row r="20" spans="1:10" ht="15.75">
      <c r="A20" s="542" t="s">
        <v>212</v>
      </c>
      <c r="B20" s="542"/>
      <c r="C20" s="542"/>
      <c r="D20" s="542"/>
      <c r="E20" s="542"/>
      <c r="F20" s="542"/>
      <c r="G20" s="542"/>
      <c r="H20" s="542"/>
      <c r="I20" s="542"/>
      <c r="J20" s="542"/>
    </row>
    <row r="21" spans="1:10" ht="12.75">
      <c r="A21" s="1"/>
      <c r="B21" s="1"/>
      <c r="C21" s="1"/>
      <c r="D21" s="1"/>
      <c r="E21" s="1"/>
      <c r="F21" s="1"/>
      <c r="G21" s="1"/>
      <c r="H21" s="1"/>
      <c r="I21" s="5"/>
      <c r="J21" s="5"/>
    </row>
    <row r="22" spans="1:10" ht="13.5" thickBot="1">
      <c r="A22" s="62"/>
      <c r="B22" s="62"/>
      <c r="C22" s="62"/>
      <c r="D22" s="5"/>
      <c r="E22" s="5"/>
      <c r="F22" s="5"/>
      <c r="G22" s="63"/>
      <c r="H22" s="63"/>
      <c r="I22" s="5"/>
      <c r="J22" s="63" t="s">
        <v>101</v>
      </c>
    </row>
    <row r="23" spans="1:10" ht="23.25" thickBot="1">
      <c r="A23" s="159" t="s">
        <v>7</v>
      </c>
      <c r="B23" s="552" t="s">
        <v>8</v>
      </c>
      <c r="C23" s="553"/>
      <c r="D23" s="65" t="s">
        <v>0</v>
      </c>
      <c r="E23" s="64" t="s">
        <v>9</v>
      </c>
      <c r="F23" s="66" t="s">
        <v>214</v>
      </c>
      <c r="G23" s="67" t="s">
        <v>1</v>
      </c>
      <c r="H23" s="68" t="s">
        <v>20</v>
      </c>
      <c r="I23" s="45" t="s">
        <v>123</v>
      </c>
      <c r="J23" s="69" t="s">
        <v>94</v>
      </c>
    </row>
    <row r="24" spans="1:10" ht="13.5" thickBot="1">
      <c r="A24" s="160" t="s">
        <v>2</v>
      </c>
      <c r="B24" s="56" t="s">
        <v>3</v>
      </c>
      <c r="C24" s="71" t="s">
        <v>3</v>
      </c>
      <c r="D24" s="56" t="s">
        <v>3</v>
      </c>
      <c r="E24" s="72" t="s">
        <v>3</v>
      </c>
      <c r="F24" s="58" t="s">
        <v>206</v>
      </c>
      <c r="G24" s="59">
        <v>0</v>
      </c>
      <c r="H24" s="60">
        <v>6.2786</v>
      </c>
      <c r="I24" s="60">
        <v>4000</v>
      </c>
      <c r="J24" s="61">
        <v>4006.28</v>
      </c>
    </row>
    <row r="25" spans="1:10" ht="12.75">
      <c r="A25" s="341" t="s">
        <v>3</v>
      </c>
      <c r="B25" s="342" t="s">
        <v>207</v>
      </c>
      <c r="C25" s="343" t="s">
        <v>5</v>
      </c>
      <c r="D25" s="344">
        <v>6310</v>
      </c>
      <c r="E25" s="345">
        <v>5163</v>
      </c>
      <c r="F25" s="346" t="s">
        <v>99</v>
      </c>
      <c r="G25" s="347">
        <v>0</v>
      </c>
      <c r="H25" s="348">
        <v>3</v>
      </c>
      <c r="I25" s="349">
        <v>0</v>
      </c>
      <c r="J25" s="350">
        <v>3</v>
      </c>
    </row>
    <row r="26" spans="1:10" ht="12.75">
      <c r="A26" s="337" t="s">
        <v>2</v>
      </c>
      <c r="B26" s="76" t="s">
        <v>208</v>
      </c>
      <c r="C26" s="77" t="s">
        <v>5</v>
      </c>
      <c r="D26" s="78" t="s">
        <v>3</v>
      </c>
      <c r="E26" s="88" t="s">
        <v>3</v>
      </c>
      <c r="F26" s="89" t="s">
        <v>209</v>
      </c>
      <c r="G26" s="338">
        <v>0</v>
      </c>
      <c r="H26" s="111">
        <v>3.2786</v>
      </c>
      <c r="I26" s="79">
        <v>4000</v>
      </c>
      <c r="J26" s="112">
        <v>4003.28</v>
      </c>
    </row>
    <row r="27" spans="1:10" ht="13.5" thickBot="1">
      <c r="A27" s="305"/>
      <c r="B27" s="291"/>
      <c r="C27" s="292"/>
      <c r="D27" s="21">
        <v>1031</v>
      </c>
      <c r="E27" s="306">
        <v>5901</v>
      </c>
      <c r="F27" s="340" t="s">
        <v>6</v>
      </c>
      <c r="G27" s="308">
        <v>0</v>
      </c>
      <c r="H27" s="309">
        <v>3.28</v>
      </c>
      <c r="I27" s="81">
        <v>4000</v>
      </c>
      <c r="J27" s="116">
        <v>4003.28</v>
      </c>
    </row>
  </sheetData>
  <sheetProtection/>
  <mergeCells count="6">
    <mergeCell ref="A20:J20"/>
    <mergeCell ref="B23:C23"/>
    <mergeCell ref="A2:J2"/>
    <mergeCell ref="A4:J4"/>
    <mergeCell ref="A6:J6"/>
    <mergeCell ref="B9:C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21"/>
  <sheetViews>
    <sheetView zoomScalePageLayoutView="0" workbookViewId="0" topLeftCell="A1">
      <selection activeCell="O19" sqref="O19"/>
    </sheetView>
  </sheetViews>
  <sheetFormatPr defaultColWidth="3.140625" defaultRowHeight="15"/>
  <cols>
    <col min="1" max="1" width="3.140625" style="3" customWidth="1"/>
    <col min="2" max="2" width="6.140625" style="3" bestFit="1" customWidth="1"/>
    <col min="3" max="4" width="4.7109375" style="3" customWidth="1"/>
    <col min="5" max="5" width="4.421875" style="3" bestFit="1" customWidth="1"/>
    <col min="6" max="6" width="47.57421875" style="3" customWidth="1"/>
    <col min="7" max="8" width="7.8515625" style="4" bestFit="1" customWidth="1"/>
    <col min="9" max="10" width="7.7109375" style="3" customWidth="1"/>
    <col min="11" max="255" width="9.140625" style="3" customWidth="1"/>
    <col min="256" max="16384" width="3.140625" style="3" customWidth="1"/>
  </cols>
  <sheetData>
    <row r="1" spans="8:10" ht="15" customHeight="1">
      <c r="H1" s="218"/>
      <c r="I1" s="218"/>
      <c r="J1" s="2" t="s">
        <v>124</v>
      </c>
    </row>
    <row r="2" spans="1:10" ht="18" customHeight="1">
      <c r="A2" s="543" t="s">
        <v>125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5"/>
      <c r="J3" s="5"/>
    </row>
    <row r="4" spans="1:10" ht="15.75">
      <c r="A4" s="542" t="s">
        <v>92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5"/>
      <c r="J5" s="5"/>
    </row>
    <row r="6" spans="1:10" ht="20.25" customHeight="1">
      <c r="A6" s="542" t="s">
        <v>216</v>
      </c>
      <c r="B6" s="542"/>
      <c r="C6" s="542"/>
      <c r="D6" s="542"/>
      <c r="E6" s="542"/>
      <c r="F6" s="542"/>
      <c r="G6" s="542"/>
      <c r="H6" s="542"/>
      <c r="I6" s="542"/>
      <c r="J6" s="542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5"/>
      <c r="J7" s="5"/>
    </row>
    <row r="8" spans="1:10" ht="12.75" customHeight="1" thickBot="1">
      <c r="A8" s="62"/>
      <c r="B8" s="62"/>
      <c r="C8" s="62"/>
      <c r="D8" s="5"/>
      <c r="E8" s="5"/>
      <c r="F8" s="5"/>
      <c r="G8" s="63"/>
      <c r="H8" s="63"/>
      <c r="I8" s="5"/>
      <c r="J8" s="63" t="s">
        <v>101</v>
      </c>
    </row>
    <row r="9" spans="1:10" ht="24.75" customHeight="1" thickBot="1">
      <c r="A9" s="159" t="s">
        <v>7</v>
      </c>
      <c r="B9" s="552" t="s">
        <v>8</v>
      </c>
      <c r="C9" s="553"/>
      <c r="D9" s="65" t="s">
        <v>0</v>
      </c>
      <c r="E9" s="64" t="s">
        <v>9</v>
      </c>
      <c r="F9" s="66" t="s">
        <v>210</v>
      </c>
      <c r="G9" s="67" t="s">
        <v>1</v>
      </c>
      <c r="H9" s="68" t="s">
        <v>20</v>
      </c>
      <c r="I9" s="45" t="s">
        <v>123</v>
      </c>
      <c r="J9" s="69" t="s">
        <v>94</v>
      </c>
    </row>
    <row r="10" spans="1:10" ht="12.75" customHeight="1" thickBot="1">
      <c r="A10" s="160" t="s">
        <v>2</v>
      </c>
      <c r="B10" s="56" t="s">
        <v>3</v>
      </c>
      <c r="C10" s="71" t="s">
        <v>3</v>
      </c>
      <c r="D10" s="56" t="s">
        <v>3</v>
      </c>
      <c r="E10" s="72" t="s">
        <v>3</v>
      </c>
      <c r="F10" s="58" t="s">
        <v>95</v>
      </c>
      <c r="G10" s="59">
        <v>15200</v>
      </c>
      <c r="H10" s="60">
        <v>25067.4</v>
      </c>
      <c r="I10" s="60">
        <f>I11+I13+I15+I17</f>
        <v>6700</v>
      </c>
      <c r="J10" s="61">
        <f>+H10+I10</f>
        <v>31767.4</v>
      </c>
    </row>
    <row r="11" spans="1:10" ht="22.5">
      <c r="A11" s="301" t="s">
        <v>2</v>
      </c>
      <c r="B11" s="27" t="s">
        <v>170</v>
      </c>
      <c r="C11" s="28" t="s">
        <v>171</v>
      </c>
      <c r="D11" s="29" t="s">
        <v>3</v>
      </c>
      <c r="E11" s="85" t="s">
        <v>3</v>
      </c>
      <c r="F11" s="86" t="s">
        <v>172</v>
      </c>
      <c r="G11" s="302">
        <v>0</v>
      </c>
      <c r="H11" s="303">
        <v>0</v>
      </c>
      <c r="I11" s="87">
        <f>+I12</f>
        <v>3300</v>
      </c>
      <c r="J11" s="304">
        <f aca="true" t="shared" si="0" ref="J11:J18">+H11+I11</f>
        <v>3300</v>
      </c>
    </row>
    <row r="12" spans="1:10" ht="13.5" thickBot="1">
      <c r="A12" s="305"/>
      <c r="B12" s="291"/>
      <c r="C12" s="292"/>
      <c r="D12" s="21">
        <v>3121</v>
      </c>
      <c r="E12" s="306">
        <v>6121</v>
      </c>
      <c r="F12" s="307" t="s">
        <v>97</v>
      </c>
      <c r="G12" s="308">
        <v>0</v>
      </c>
      <c r="H12" s="309">
        <v>0</v>
      </c>
      <c r="I12" s="81">
        <v>3300</v>
      </c>
      <c r="J12" s="116">
        <f t="shared" si="0"/>
        <v>3300</v>
      </c>
    </row>
    <row r="13" spans="1:10" ht="22.5">
      <c r="A13" s="301" t="s">
        <v>2</v>
      </c>
      <c r="B13" s="27" t="s">
        <v>173</v>
      </c>
      <c r="C13" s="28" t="s">
        <v>174</v>
      </c>
      <c r="D13" s="29" t="s">
        <v>3</v>
      </c>
      <c r="E13" s="85" t="s">
        <v>3</v>
      </c>
      <c r="F13" s="86" t="s">
        <v>175</v>
      </c>
      <c r="G13" s="302">
        <f>+G14</f>
        <v>0</v>
      </c>
      <c r="H13" s="303">
        <f>+H14</f>
        <v>0</v>
      </c>
      <c r="I13" s="87">
        <f>+I14</f>
        <v>400</v>
      </c>
      <c r="J13" s="304">
        <f t="shared" si="0"/>
        <v>400</v>
      </c>
    </row>
    <row r="14" spans="1:10" ht="13.5" thickBot="1">
      <c r="A14" s="305"/>
      <c r="B14" s="291"/>
      <c r="C14" s="292"/>
      <c r="D14" s="21">
        <v>3122</v>
      </c>
      <c r="E14" s="306">
        <v>6121</v>
      </c>
      <c r="F14" s="307" t="s">
        <v>97</v>
      </c>
      <c r="G14" s="308">
        <v>0</v>
      </c>
      <c r="H14" s="309">
        <v>0</v>
      </c>
      <c r="I14" s="81">
        <v>400</v>
      </c>
      <c r="J14" s="116">
        <f t="shared" si="0"/>
        <v>400</v>
      </c>
    </row>
    <row r="15" spans="1:10" ht="22.5">
      <c r="A15" s="301" t="s">
        <v>2</v>
      </c>
      <c r="B15" s="27" t="s">
        <v>176</v>
      </c>
      <c r="C15" s="28" t="s">
        <v>177</v>
      </c>
      <c r="D15" s="29" t="s">
        <v>3</v>
      </c>
      <c r="E15" s="85" t="s">
        <v>3</v>
      </c>
      <c r="F15" s="86" t="s">
        <v>178</v>
      </c>
      <c r="G15" s="302">
        <f>+G16</f>
        <v>0</v>
      </c>
      <c r="H15" s="303">
        <f>+H16</f>
        <v>0</v>
      </c>
      <c r="I15" s="87">
        <f>+I16</f>
        <v>800</v>
      </c>
      <c r="J15" s="304">
        <f t="shared" si="0"/>
        <v>800</v>
      </c>
    </row>
    <row r="16" spans="1:10" ht="13.5" thickBot="1">
      <c r="A16" s="305"/>
      <c r="B16" s="291"/>
      <c r="C16" s="292"/>
      <c r="D16" s="21">
        <v>3146</v>
      </c>
      <c r="E16" s="306">
        <v>6121</v>
      </c>
      <c r="F16" s="307" t="s">
        <v>97</v>
      </c>
      <c r="G16" s="308">
        <v>0</v>
      </c>
      <c r="H16" s="309">
        <v>0</v>
      </c>
      <c r="I16" s="81">
        <v>800</v>
      </c>
      <c r="J16" s="116">
        <f t="shared" si="0"/>
        <v>800</v>
      </c>
    </row>
    <row r="17" spans="1:10" ht="22.5">
      <c r="A17" s="301" t="s">
        <v>2</v>
      </c>
      <c r="B17" s="27" t="s">
        <v>183</v>
      </c>
      <c r="C17" s="28" t="s">
        <v>184</v>
      </c>
      <c r="D17" s="29" t="s">
        <v>3</v>
      </c>
      <c r="E17" s="85" t="s">
        <v>3</v>
      </c>
      <c r="F17" s="86" t="s">
        <v>185</v>
      </c>
      <c r="G17" s="302">
        <f>+G18</f>
        <v>0</v>
      </c>
      <c r="H17" s="303">
        <f>+H18</f>
        <v>0</v>
      </c>
      <c r="I17" s="87">
        <f>+I18</f>
        <v>2200</v>
      </c>
      <c r="J17" s="304">
        <f t="shared" si="0"/>
        <v>2200</v>
      </c>
    </row>
    <row r="18" spans="1:10" ht="13.5" thickBot="1">
      <c r="A18" s="305"/>
      <c r="B18" s="291"/>
      <c r="C18" s="292"/>
      <c r="D18" s="21">
        <v>3123</v>
      </c>
      <c r="E18" s="306">
        <v>6121</v>
      </c>
      <c r="F18" s="307" t="s">
        <v>97</v>
      </c>
      <c r="G18" s="308">
        <v>0</v>
      </c>
      <c r="H18" s="309">
        <v>0</v>
      </c>
      <c r="I18" s="81">
        <v>2200</v>
      </c>
      <c r="J18" s="116">
        <f t="shared" si="0"/>
        <v>2200</v>
      </c>
    </row>
    <row r="19" spans="1:10" ht="12" customHeight="1">
      <c r="A19" s="1"/>
      <c r="B19" s="1"/>
      <c r="C19" s="1"/>
      <c r="D19" s="1"/>
      <c r="E19" s="1"/>
      <c r="F19" s="1"/>
      <c r="G19" s="1"/>
      <c r="H19" s="1"/>
      <c r="I19" s="5"/>
      <c r="J19" s="5"/>
    </row>
    <row r="20" spans="1:10" ht="12" customHeight="1">
      <c r="A20" s="1"/>
      <c r="B20" s="1"/>
      <c r="C20" s="1"/>
      <c r="D20" s="1"/>
      <c r="E20" s="1"/>
      <c r="F20" s="1"/>
      <c r="G20" s="1"/>
      <c r="H20" s="1"/>
      <c r="I20" s="5"/>
      <c r="J20" s="5"/>
    </row>
    <row r="21" spans="1:10" ht="12" customHeight="1">
      <c r="A21" s="1"/>
      <c r="B21" s="1"/>
      <c r="C21" s="1"/>
      <c r="D21" s="1"/>
      <c r="E21" s="1"/>
      <c r="F21" s="1"/>
      <c r="G21" s="1"/>
      <c r="H21" s="1"/>
      <c r="I21" s="5"/>
      <c r="J21" s="5"/>
    </row>
  </sheetData>
  <sheetProtection/>
  <mergeCells count="4">
    <mergeCell ref="A2:J2"/>
    <mergeCell ref="A4:J4"/>
    <mergeCell ref="A6:J6"/>
    <mergeCell ref="B9:C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130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00390625" style="278" customWidth="1"/>
    <col min="2" max="2" width="8.140625" style="278" customWidth="1"/>
    <col min="3" max="3" width="4.421875" style="278" customWidth="1"/>
    <col min="4" max="4" width="5.421875" style="274" customWidth="1"/>
    <col min="5" max="5" width="5.28125" style="275" customWidth="1"/>
    <col min="6" max="6" width="45.140625" style="276" customWidth="1"/>
    <col min="7" max="8" width="7.8515625" style="250" bestFit="1" customWidth="1"/>
    <col min="9" max="9" width="8.00390625" style="277" customWidth="1"/>
    <col min="10" max="10" width="8.8515625" style="246" customWidth="1"/>
    <col min="11" max="11" width="10.28125" style="247" customWidth="1"/>
    <col min="12" max="12" width="12.7109375" style="279" customWidth="1"/>
    <col min="13" max="13" width="11.7109375" style="249" customWidth="1"/>
    <col min="14" max="14" width="9.140625" style="250" customWidth="1"/>
    <col min="15" max="15" width="8.140625" style="251" customWidth="1"/>
    <col min="16" max="16" width="18.7109375" style="252" customWidth="1"/>
    <col min="17" max="17" width="7.57421875" style="250" customWidth="1"/>
    <col min="18" max="18" width="11.421875" style="252" customWidth="1"/>
    <col min="19" max="19" width="9.140625" style="252" bestFit="1" customWidth="1"/>
    <col min="20" max="20" width="11.8515625" style="252" customWidth="1"/>
    <col min="21" max="21" width="11.57421875" style="253" customWidth="1"/>
    <col min="22" max="22" width="15.140625" style="250" customWidth="1"/>
    <col min="23" max="16384" width="9.140625" style="250" customWidth="1"/>
  </cols>
  <sheetData>
    <row r="1" spans="7:10" s="3" customFormat="1" ht="15" customHeight="1">
      <c r="G1" s="4"/>
      <c r="H1" s="218"/>
      <c r="I1" s="218"/>
      <c r="J1" s="2" t="s">
        <v>124</v>
      </c>
    </row>
    <row r="2" spans="1:10" s="3" customFormat="1" ht="18" customHeight="1">
      <c r="A2" s="543" t="s">
        <v>125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s="3" customFormat="1" ht="12.75" customHeight="1">
      <c r="A3" s="1"/>
      <c r="B3" s="1"/>
      <c r="C3" s="1"/>
      <c r="D3" s="1"/>
      <c r="E3" s="1"/>
      <c r="F3" s="1"/>
      <c r="G3" s="1"/>
      <c r="H3" s="1"/>
      <c r="I3" s="5"/>
      <c r="J3" s="5"/>
    </row>
    <row r="4" spans="1:21" s="238" customFormat="1" ht="15" customHeight="1">
      <c r="A4" s="562" t="s">
        <v>100</v>
      </c>
      <c r="B4" s="562"/>
      <c r="C4" s="562"/>
      <c r="D4" s="562"/>
      <c r="E4" s="562"/>
      <c r="F4" s="562"/>
      <c r="G4" s="562"/>
      <c r="H4" s="562"/>
      <c r="I4" s="562"/>
      <c r="J4" s="562"/>
      <c r="L4" s="239"/>
      <c r="N4" s="240"/>
      <c r="O4" s="241"/>
      <c r="P4" s="242"/>
      <c r="Q4" s="243"/>
      <c r="R4" s="244"/>
      <c r="S4" s="244"/>
      <c r="T4" s="244"/>
      <c r="U4" s="245"/>
    </row>
    <row r="5" spans="1:21" s="238" customFormat="1" ht="11.25">
      <c r="A5" s="232"/>
      <c r="B5" s="232"/>
      <c r="C5" s="232"/>
      <c r="D5" s="233"/>
      <c r="E5" s="234"/>
      <c r="F5" s="235"/>
      <c r="G5" s="231"/>
      <c r="H5" s="231"/>
      <c r="I5" s="236"/>
      <c r="J5" s="237"/>
      <c r="L5" s="239"/>
      <c r="N5" s="240"/>
      <c r="O5" s="241"/>
      <c r="P5" s="242"/>
      <c r="Q5" s="243"/>
      <c r="R5" s="244"/>
      <c r="S5" s="244"/>
      <c r="T5" s="244"/>
      <c r="U5" s="245"/>
    </row>
    <row r="6" spans="1:11" s="3" customFormat="1" ht="15.75">
      <c r="A6" s="542" t="s">
        <v>148</v>
      </c>
      <c r="B6" s="542"/>
      <c r="C6" s="542"/>
      <c r="D6" s="542"/>
      <c r="E6" s="542"/>
      <c r="F6" s="542"/>
      <c r="G6" s="542"/>
      <c r="H6" s="542"/>
      <c r="I6" s="542"/>
      <c r="J6" s="542"/>
      <c r="K6" s="293"/>
    </row>
    <row r="7" spans="1:11" s="3" customFormat="1" ht="12.75" customHeight="1">
      <c r="A7" s="1"/>
      <c r="B7" s="1"/>
      <c r="C7" s="1"/>
      <c r="D7" s="1"/>
      <c r="E7" s="1"/>
      <c r="F7" s="1"/>
      <c r="G7" s="1"/>
      <c r="H7" s="1"/>
      <c r="I7" s="1"/>
      <c r="J7" s="5"/>
      <c r="K7" s="5"/>
    </row>
    <row r="8" spans="1:10" s="3" customFormat="1" ht="12.75" customHeight="1" thickBot="1">
      <c r="A8" s="62"/>
      <c r="B8" s="62"/>
      <c r="C8" s="62"/>
      <c r="D8" s="62"/>
      <c r="E8" s="5"/>
      <c r="F8" s="5"/>
      <c r="G8" s="5"/>
      <c r="H8" s="63"/>
      <c r="I8" s="63"/>
      <c r="J8" s="63" t="s">
        <v>101</v>
      </c>
    </row>
    <row r="9" spans="1:10" s="3" customFormat="1" ht="23.25" customHeight="1" thickBot="1">
      <c r="A9" s="159" t="s">
        <v>7</v>
      </c>
      <c r="B9" s="552" t="s">
        <v>8</v>
      </c>
      <c r="C9" s="553"/>
      <c r="D9" s="65" t="s">
        <v>0</v>
      </c>
      <c r="E9" s="64" t="s">
        <v>9</v>
      </c>
      <c r="F9" s="66" t="s">
        <v>151</v>
      </c>
      <c r="G9" s="67" t="s">
        <v>1</v>
      </c>
      <c r="H9" s="68" t="s">
        <v>20</v>
      </c>
      <c r="I9" s="45" t="s">
        <v>123</v>
      </c>
      <c r="J9" s="69" t="s">
        <v>94</v>
      </c>
    </row>
    <row r="10" spans="1:10" s="3" customFormat="1" ht="12.75" customHeight="1">
      <c r="A10" s="280" t="s">
        <v>2</v>
      </c>
      <c r="B10" s="281" t="s">
        <v>3</v>
      </c>
      <c r="C10" s="282" t="s">
        <v>3</v>
      </c>
      <c r="D10" s="281" t="s">
        <v>3</v>
      </c>
      <c r="E10" s="90" t="s">
        <v>3</v>
      </c>
      <c r="F10" s="283" t="s">
        <v>95</v>
      </c>
      <c r="G10" s="284">
        <v>0</v>
      </c>
      <c r="H10" s="285">
        <f>H11</f>
        <v>736.976</v>
      </c>
      <c r="I10" s="285">
        <f>I11</f>
        <v>6000</v>
      </c>
      <c r="J10" s="524">
        <f>H10+I10</f>
        <v>6736.976</v>
      </c>
    </row>
    <row r="11" spans="1:10" s="3" customFormat="1" ht="22.5">
      <c r="A11" s="435" t="s">
        <v>2</v>
      </c>
      <c r="B11" s="376" t="s">
        <v>149</v>
      </c>
      <c r="C11" s="377" t="s">
        <v>5</v>
      </c>
      <c r="D11" s="436">
        <v>5512</v>
      </c>
      <c r="E11" s="436" t="s">
        <v>3</v>
      </c>
      <c r="F11" s="437" t="s">
        <v>150</v>
      </c>
      <c r="G11" s="438">
        <f>SUM(G12:G12)</f>
        <v>0</v>
      </c>
      <c r="H11" s="438">
        <v>736.976</v>
      </c>
      <c r="I11" s="438">
        <f>SUM(I12:I12)</f>
        <v>6000</v>
      </c>
      <c r="J11" s="439">
        <f>H11+I11</f>
        <v>6736.976</v>
      </c>
    </row>
    <row r="12" spans="1:21" ht="12" thickBot="1">
      <c r="A12" s="294"/>
      <c r="B12" s="296"/>
      <c r="C12" s="297"/>
      <c r="D12" s="21"/>
      <c r="E12" s="21">
        <v>5901</v>
      </c>
      <c r="F12" s="295" t="s">
        <v>6</v>
      </c>
      <c r="G12" s="177">
        <v>0</v>
      </c>
      <c r="H12" s="177">
        <v>0</v>
      </c>
      <c r="I12" s="177">
        <v>6000</v>
      </c>
      <c r="J12" s="178">
        <f>H12+I12</f>
        <v>6000</v>
      </c>
      <c r="K12" s="248"/>
      <c r="L12" s="249"/>
      <c r="M12" s="250"/>
      <c r="N12" s="251"/>
      <c r="O12" s="252"/>
      <c r="P12" s="250"/>
      <c r="Q12" s="252"/>
      <c r="T12" s="253"/>
      <c r="U12" s="250"/>
    </row>
    <row r="13" spans="1:21" ht="11.25">
      <c r="A13" s="288"/>
      <c r="B13" s="118"/>
      <c r="C13" s="118"/>
      <c r="D13" s="94"/>
      <c r="E13" s="94"/>
      <c r="F13" s="289"/>
      <c r="G13" s="290"/>
      <c r="H13" s="290"/>
      <c r="I13" s="290"/>
      <c r="J13" s="290"/>
      <c r="K13" s="248"/>
      <c r="L13" s="249"/>
      <c r="M13" s="250"/>
      <c r="N13" s="251"/>
      <c r="O13" s="252"/>
      <c r="P13" s="250"/>
      <c r="Q13" s="252"/>
      <c r="T13" s="253"/>
      <c r="U13" s="250"/>
    </row>
    <row r="14" spans="1:21" s="238" customFormat="1" ht="15" customHeight="1">
      <c r="A14" s="562" t="s">
        <v>105</v>
      </c>
      <c r="B14" s="562"/>
      <c r="C14" s="562"/>
      <c r="D14" s="562"/>
      <c r="E14" s="562"/>
      <c r="F14" s="562"/>
      <c r="G14" s="562"/>
      <c r="H14" s="562"/>
      <c r="I14" s="562"/>
      <c r="J14" s="562"/>
      <c r="L14" s="239"/>
      <c r="N14" s="240"/>
      <c r="O14" s="241"/>
      <c r="P14" s="242"/>
      <c r="Q14" s="243"/>
      <c r="R14" s="244"/>
      <c r="S14" s="244"/>
      <c r="T14" s="244"/>
      <c r="U14" s="245"/>
    </row>
    <row r="15" spans="1:21" s="238" customFormat="1" ht="11.25">
      <c r="A15" s="232"/>
      <c r="B15" s="232"/>
      <c r="C15" s="232"/>
      <c r="D15" s="233"/>
      <c r="E15" s="234"/>
      <c r="F15" s="235"/>
      <c r="G15" s="231"/>
      <c r="H15" s="231"/>
      <c r="I15" s="236"/>
      <c r="J15" s="237"/>
      <c r="L15" s="239"/>
      <c r="N15" s="240"/>
      <c r="O15" s="241"/>
      <c r="P15" s="242"/>
      <c r="Q15" s="243"/>
      <c r="R15" s="244"/>
      <c r="S15" s="244"/>
      <c r="T15" s="244"/>
      <c r="U15" s="245"/>
    </row>
    <row r="16" spans="1:11" s="3" customFormat="1" ht="15.75">
      <c r="A16" s="542" t="s">
        <v>164</v>
      </c>
      <c r="B16" s="542"/>
      <c r="C16" s="542"/>
      <c r="D16" s="542"/>
      <c r="E16" s="542"/>
      <c r="F16" s="542"/>
      <c r="G16" s="542"/>
      <c r="H16" s="542"/>
      <c r="I16" s="542"/>
      <c r="J16" s="542"/>
      <c r="K16" s="293"/>
    </row>
    <row r="17" spans="1:11" s="3" customFormat="1" ht="12.75" customHeight="1">
      <c r="A17" s="1"/>
      <c r="B17" s="1"/>
      <c r="C17" s="1"/>
      <c r="D17" s="1"/>
      <c r="E17" s="1"/>
      <c r="F17" s="1"/>
      <c r="G17" s="1"/>
      <c r="H17" s="1"/>
      <c r="I17" s="1"/>
      <c r="J17" s="5"/>
      <c r="K17" s="5"/>
    </row>
    <row r="18" spans="1:10" s="3" customFormat="1" ht="12.75" customHeight="1" thickBot="1">
      <c r="A18" s="62"/>
      <c r="B18" s="62"/>
      <c r="C18" s="62"/>
      <c r="D18" s="62"/>
      <c r="E18" s="5"/>
      <c r="F18" s="5"/>
      <c r="G18" s="5"/>
      <c r="H18" s="63"/>
      <c r="I18" s="63"/>
      <c r="J18" s="63" t="s">
        <v>101</v>
      </c>
    </row>
    <row r="19" spans="1:10" s="3" customFormat="1" ht="23.25" customHeight="1" thickBot="1">
      <c r="A19" s="159" t="s">
        <v>7</v>
      </c>
      <c r="B19" s="552" t="s">
        <v>8</v>
      </c>
      <c r="C19" s="553"/>
      <c r="D19" s="65" t="s">
        <v>0</v>
      </c>
      <c r="E19" s="64" t="s">
        <v>9</v>
      </c>
      <c r="F19" s="66" t="s">
        <v>152</v>
      </c>
      <c r="G19" s="67" t="s">
        <v>1</v>
      </c>
      <c r="H19" s="68" t="s">
        <v>20</v>
      </c>
      <c r="I19" s="45" t="s">
        <v>123</v>
      </c>
      <c r="J19" s="69" t="s">
        <v>94</v>
      </c>
    </row>
    <row r="20" spans="1:10" s="3" customFormat="1" ht="12.75" customHeight="1" thickBot="1">
      <c r="A20" s="280" t="s">
        <v>2</v>
      </c>
      <c r="B20" s="281" t="s">
        <v>3</v>
      </c>
      <c r="C20" s="282" t="s">
        <v>3</v>
      </c>
      <c r="D20" s="281" t="s">
        <v>3</v>
      </c>
      <c r="E20" s="90" t="s">
        <v>3</v>
      </c>
      <c r="F20" s="283" t="s">
        <v>95</v>
      </c>
      <c r="G20" s="284">
        <v>0</v>
      </c>
      <c r="H20" s="285">
        <f>H21</f>
        <v>9058.23</v>
      </c>
      <c r="I20" s="285">
        <f>I21+I28</f>
        <v>8000</v>
      </c>
      <c r="J20" s="286">
        <f>H20+I20</f>
        <v>17058.23</v>
      </c>
    </row>
    <row r="21" spans="1:10" s="3" customFormat="1" ht="23.25" thickBot="1">
      <c r="A21" s="416" t="s">
        <v>2</v>
      </c>
      <c r="B21" s="393" t="s">
        <v>153</v>
      </c>
      <c r="C21" s="394" t="s">
        <v>5</v>
      </c>
      <c r="D21" s="505" t="s">
        <v>3</v>
      </c>
      <c r="E21" s="505" t="s">
        <v>3</v>
      </c>
      <c r="F21" s="506" t="s">
        <v>248</v>
      </c>
      <c r="G21" s="507">
        <v>0</v>
      </c>
      <c r="H21" s="507">
        <f>H22+H25</f>
        <v>9058.23</v>
      </c>
      <c r="I21" s="507">
        <f>I22+I25</f>
        <v>7000</v>
      </c>
      <c r="J21" s="509">
        <f>H21+I21</f>
        <v>16058.23</v>
      </c>
    </row>
    <row r="22" spans="1:13" s="3" customFormat="1" ht="21" customHeight="1">
      <c r="A22" s="378" t="s">
        <v>2</v>
      </c>
      <c r="B22" s="563" t="s">
        <v>3</v>
      </c>
      <c r="C22" s="564"/>
      <c r="D22" s="379" t="s">
        <v>3</v>
      </c>
      <c r="E22" s="380" t="s">
        <v>3</v>
      </c>
      <c r="F22" s="381" t="s">
        <v>258</v>
      </c>
      <c r="G22" s="401">
        <v>0</v>
      </c>
      <c r="H22" s="402">
        <v>7828.84</v>
      </c>
      <c r="I22" s="403">
        <f>+I23</f>
        <v>5000</v>
      </c>
      <c r="J22" s="404">
        <f aca="true" t="shared" si="0" ref="J22:J27">+H22+I22</f>
        <v>12828.84</v>
      </c>
      <c r="L22" s="4"/>
      <c r="M22" s="4"/>
    </row>
    <row r="23" spans="1:13" s="3" customFormat="1" ht="12.75">
      <c r="A23" s="496" t="s">
        <v>2</v>
      </c>
      <c r="B23" s="461" t="s">
        <v>259</v>
      </c>
      <c r="C23" s="462" t="s">
        <v>5</v>
      </c>
      <c r="D23" s="93" t="s">
        <v>3</v>
      </c>
      <c r="E23" s="497" t="s">
        <v>3</v>
      </c>
      <c r="F23" s="498" t="s">
        <v>260</v>
      </c>
      <c r="G23" s="499">
        <v>0</v>
      </c>
      <c r="H23" s="500">
        <f>+H24</f>
        <v>193.6</v>
      </c>
      <c r="I23" s="484">
        <f>+I24</f>
        <v>5000</v>
      </c>
      <c r="J23" s="501">
        <f t="shared" si="0"/>
        <v>5193.6</v>
      </c>
      <c r="L23" s="4"/>
      <c r="M23" s="4"/>
    </row>
    <row r="24" spans="1:10" s="3" customFormat="1" ht="13.5" thickBot="1">
      <c r="A24" s="311"/>
      <c r="B24" s="23"/>
      <c r="C24" s="24"/>
      <c r="D24" s="117">
        <v>3636</v>
      </c>
      <c r="E24" s="312">
        <v>5901</v>
      </c>
      <c r="F24" s="313" t="s">
        <v>6</v>
      </c>
      <c r="G24" s="314">
        <v>0</v>
      </c>
      <c r="H24" s="315">
        <v>193.6</v>
      </c>
      <c r="I24" s="316">
        <v>5000</v>
      </c>
      <c r="J24" s="317">
        <f t="shared" si="0"/>
        <v>5193.6</v>
      </c>
    </row>
    <row r="25" spans="1:10" s="3" customFormat="1" ht="22.5">
      <c r="A25" s="378" t="s">
        <v>2</v>
      </c>
      <c r="B25" s="563" t="s">
        <v>3</v>
      </c>
      <c r="C25" s="564"/>
      <c r="D25" s="379" t="s">
        <v>3</v>
      </c>
      <c r="E25" s="380" t="s">
        <v>3</v>
      </c>
      <c r="F25" s="381" t="s">
        <v>261</v>
      </c>
      <c r="G25" s="401">
        <v>0</v>
      </c>
      <c r="H25" s="402">
        <v>1229.39</v>
      </c>
      <c r="I25" s="405">
        <f>+I26</f>
        <v>2000</v>
      </c>
      <c r="J25" s="404">
        <f t="shared" si="0"/>
        <v>3229.3900000000003</v>
      </c>
    </row>
    <row r="26" spans="1:10" s="3" customFormat="1" ht="22.5">
      <c r="A26" s="496" t="s">
        <v>2</v>
      </c>
      <c r="B26" s="461" t="s">
        <v>262</v>
      </c>
      <c r="C26" s="462" t="s">
        <v>5</v>
      </c>
      <c r="D26" s="93" t="s">
        <v>3</v>
      </c>
      <c r="E26" s="497" t="s">
        <v>3</v>
      </c>
      <c r="F26" s="498" t="s">
        <v>263</v>
      </c>
      <c r="G26" s="499">
        <v>0</v>
      </c>
      <c r="H26" s="500">
        <f>+H27</f>
        <v>0</v>
      </c>
      <c r="I26" s="484">
        <f>+I27</f>
        <v>2000</v>
      </c>
      <c r="J26" s="501">
        <f t="shared" si="0"/>
        <v>2000</v>
      </c>
    </row>
    <row r="27" spans="1:10" s="3" customFormat="1" ht="13.5" thickBot="1">
      <c r="A27" s="311"/>
      <c r="B27" s="23"/>
      <c r="C27" s="24"/>
      <c r="D27" s="117">
        <v>2510</v>
      </c>
      <c r="E27" s="312">
        <v>5901</v>
      </c>
      <c r="F27" s="313" t="s">
        <v>6</v>
      </c>
      <c r="G27" s="314">
        <v>0</v>
      </c>
      <c r="H27" s="315">
        <v>0</v>
      </c>
      <c r="I27" s="316">
        <v>2000</v>
      </c>
      <c r="J27" s="317">
        <f t="shared" si="0"/>
        <v>2000</v>
      </c>
    </row>
    <row r="28" spans="1:10" s="3" customFormat="1" ht="23.25" thickBot="1">
      <c r="A28" s="416" t="s">
        <v>2</v>
      </c>
      <c r="B28" s="393" t="s">
        <v>156</v>
      </c>
      <c r="C28" s="504" t="s">
        <v>5</v>
      </c>
      <c r="D28" s="505" t="s">
        <v>3</v>
      </c>
      <c r="E28" s="505" t="s">
        <v>3</v>
      </c>
      <c r="F28" s="506" t="s">
        <v>167</v>
      </c>
      <c r="G28" s="507">
        <v>0</v>
      </c>
      <c r="H28" s="508">
        <v>2541</v>
      </c>
      <c r="I28" s="508">
        <f>I29+I32+I35</f>
        <v>1000</v>
      </c>
      <c r="J28" s="509">
        <f>H28+I28</f>
        <v>3541</v>
      </c>
    </row>
    <row r="29" spans="1:10" s="3" customFormat="1" ht="12.75">
      <c r="A29" s="378" t="s">
        <v>2</v>
      </c>
      <c r="B29" s="540" t="s">
        <v>3</v>
      </c>
      <c r="C29" s="478"/>
      <c r="D29" s="479" t="s">
        <v>3</v>
      </c>
      <c r="E29" s="479" t="s">
        <v>3</v>
      </c>
      <c r="F29" s="480" t="s">
        <v>254</v>
      </c>
      <c r="G29" s="405">
        <v>0</v>
      </c>
      <c r="H29" s="492">
        <v>0</v>
      </c>
      <c r="I29" s="492">
        <f>I30</f>
        <v>1000</v>
      </c>
      <c r="J29" s="528">
        <f>H29+I29</f>
        <v>1000</v>
      </c>
    </row>
    <row r="30" spans="1:10" s="3" customFormat="1" ht="12.75" customHeight="1">
      <c r="A30" s="460" t="s">
        <v>2</v>
      </c>
      <c r="B30" s="461" t="s">
        <v>251</v>
      </c>
      <c r="C30" s="502" t="s">
        <v>5</v>
      </c>
      <c r="D30" s="93" t="s">
        <v>3</v>
      </c>
      <c r="E30" s="93" t="s">
        <v>3</v>
      </c>
      <c r="F30" s="483" t="s">
        <v>257</v>
      </c>
      <c r="G30" s="503">
        <v>0</v>
      </c>
      <c r="H30" s="522">
        <v>0</v>
      </c>
      <c r="I30" s="522">
        <f>I31</f>
        <v>1000</v>
      </c>
      <c r="J30" s="224">
        <f>H30+I30</f>
        <v>1000</v>
      </c>
    </row>
    <row r="31" spans="1:13" s="3" customFormat="1" ht="13.5" thickBot="1">
      <c r="A31" s="487"/>
      <c r="B31" s="493"/>
      <c r="C31" s="494"/>
      <c r="D31" s="21">
        <v>3429</v>
      </c>
      <c r="E31" s="21">
        <v>5901</v>
      </c>
      <c r="F31" s="488" t="s">
        <v>6</v>
      </c>
      <c r="G31" s="495">
        <v>0</v>
      </c>
      <c r="H31" s="523">
        <v>0</v>
      </c>
      <c r="I31" s="523">
        <v>1000</v>
      </c>
      <c r="J31" s="39">
        <f>H31+I31</f>
        <v>1000</v>
      </c>
      <c r="L31" s="4"/>
      <c r="M31" s="4"/>
    </row>
    <row r="32" spans="1:21" ht="11.25">
      <c r="A32" s="288"/>
      <c r="B32" s="118"/>
      <c r="C32" s="118"/>
      <c r="D32" s="94"/>
      <c r="E32" s="94"/>
      <c r="F32" s="289"/>
      <c r="G32" s="290"/>
      <c r="H32" s="290"/>
      <c r="I32" s="290"/>
      <c r="J32" s="290"/>
      <c r="K32" s="248"/>
      <c r="L32" s="249"/>
      <c r="M32" s="250"/>
      <c r="N32" s="251"/>
      <c r="O32" s="252"/>
      <c r="P32" s="250"/>
      <c r="Q32" s="252"/>
      <c r="T32" s="253"/>
      <c r="U32" s="250"/>
    </row>
    <row r="33" spans="1:21" s="238" customFormat="1" ht="15" customHeight="1">
      <c r="A33" s="562" t="s">
        <v>106</v>
      </c>
      <c r="B33" s="562"/>
      <c r="C33" s="562"/>
      <c r="D33" s="562"/>
      <c r="E33" s="562"/>
      <c r="F33" s="562"/>
      <c r="G33" s="562"/>
      <c r="H33" s="562"/>
      <c r="I33" s="562"/>
      <c r="J33" s="562"/>
      <c r="L33" s="239"/>
      <c r="N33" s="240"/>
      <c r="O33" s="241"/>
      <c r="P33" s="242"/>
      <c r="Q33" s="243"/>
      <c r="R33" s="244"/>
      <c r="S33" s="244"/>
      <c r="T33" s="244"/>
      <c r="U33" s="245"/>
    </row>
    <row r="34" spans="1:21" s="238" customFormat="1" ht="11.25">
      <c r="A34" s="232"/>
      <c r="B34" s="232"/>
      <c r="C34" s="232"/>
      <c r="D34" s="233"/>
      <c r="E34" s="234"/>
      <c r="F34" s="235"/>
      <c r="G34" s="231"/>
      <c r="H34" s="231"/>
      <c r="I34" s="236"/>
      <c r="J34" s="237"/>
      <c r="L34" s="239"/>
      <c r="N34" s="240"/>
      <c r="O34" s="241"/>
      <c r="P34" s="242"/>
      <c r="Q34" s="243"/>
      <c r="R34" s="244"/>
      <c r="S34" s="244"/>
      <c r="T34" s="244"/>
      <c r="U34" s="245"/>
    </row>
    <row r="35" spans="1:11" s="3" customFormat="1" ht="15.75">
      <c r="A35" s="542" t="s">
        <v>165</v>
      </c>
      <c r="B35" s="542"/>
      <c r="C35" s="542"/>
      <c r="D35" s="542"/>
      <c r="E35" s="542"/>
      <c r="F35" s="542"/>
      <c r="G35" s="542"/>
      <c r="H35" s="542"/>
      <c r="I35" s="542"/>
      <c r="J35" s="542"/>
      <c r="K35" s="293"/>
    </row>
    <row r="36" spans="1:11" s="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</row>
    <row r="37" spans="1:10" s="3" customFormat="1" ht="12.75" customHeight="1" thickBot="1">
      <c r="A37" s="62"/>
      <c r="B37" s="62"/>
      <c r="C37" s="62"/>
      <c r="D37" s="62"/>
      <c r="E37" s="5"/>
      <c r="F37" s="5"/>
      <c r="G37" s="5"/>
      <c r="H37" s="63"/>
      <c r="I37" s="63"/>
      <c r="J37" s="63" t="s">
        <v>101</v>
      </c>
    </row>
    <row r="38" spans="1:10" s="3" customFormat="1" ht="23.25" customHeight="1" thickBot="1">
      <c r="A38" s="159" t="s">
        <v>7</v>
      </c>
      <c r="B38" s="552" t="s">
        <v>8</v>
      </c>
      <c r="C38" s="553"/>
      <c r="D38" s="65" t="s">
        <v>0</v>
      </c>
      <c r="E38" s="64" t="s">
        <v>9</v>
      </c>
      <c r="F38" s="66" t="s">
        <v>166</v>
      </c>
      <c r="G38" s="67" t="s">
        <v>1</v>
      </c>
      <c r="H38" s="68" t="s">
        <v>20</v>
      </c>
      <c r="I38" s="45" t="s">
        <v>123</v>
      </c>
      <c r="J38" s="69" t="s">
        <v>94</v>
      </c>
    </row>
    <row r="39" spans="1:10" s="3" customFormat="1" ht="12.75" customHeight="1" thickBot="1">
      <c r="A39" s="160" t="s">
        <v>2</v>
      </c>
      <c r="B39" s="56" t="s">
        <v>3</v>
      </c>
      <c r="C39" s="71" t="s">
        <v>3</v>
      </c>
      <c r="D39" s="56" t="s">
        <v>3</v>
      </c>
      <c r="E39" s="72" t="s">
        <v>3</v>
      </c>
      <c r="F39" s="58" t="s">
        <v>95</v>
      </c>
      <c r="G39" s="59">
        <v>0</v>
      </c>
      <c r="H39" s="60">
        <f>H40</f>
        <v>1478.666</v>
      </c>
      <c r="I39" s="60">
        <f>I40</f>
        <v>2000</v>
      </c>
      <c r="J39" s="61">
        <f>H39+I39</f>
        <v>3478.666</v>
      </c>
    </row>
    <row r="40" spans="1:13" s="3" customFormat="1" ht="21" customHeight="1" thickBot="1">
      <c r="A40" s="382" t="s">
        <v>2</v>
      </c>
      <c r="B40" s="383" t="s">
        <v>156</v>
      </c>
      <c r="C40" s="384" t="s">
        <v>5</v>
      </c>
      <c r="D40" s="385" t="s">
        <v>3</v>
      </c>
      <c r="E40" s="386" t="s">
        <v>3</v>
      </c>
      <c r="F40" s="387" t="s">
        <v>191</v>
      </c>
      <c r="G40" s="388">
        <v>0</v>
      </c>
      <c r="H40" s="389">
        <v>1478.666</v>
      </c>
      <c r="I40" s="390">
        <f>+I41+I44</f>
        <v>2000</v>
      </c>
      <c r="J40" s="391">
        <f>+H40+I40</f>
        <v>3478.666</v>
      </c>
      <c r="L40" s="4"/>
      <c r="M40" s="4"/>
    </row>
    <row r="41" spans="1:13" s="3" customFormat="1" ht="21" customHeight="1">
      <c r="A41" s="378" t="s">
        <v>2</v>
      </c>
      <c r="B41" s="563" t="s">
        <v>3</v>
      </c>
      <c r="C41" s="564"/>
      <c r="D41" s="379" t="s">
        <v>3</v>
      </c>
      <c r="E41" s="380" t="s">
        <v>3</v>
      </c>
      <c r="F41" s="381" t="s">
        <v>217</v>
      </c>
      <c r="G41" s="401">
        <v>0</v>
      </c>
      <c r="H41" s="402">
        <v>675</v>
      </c>
      <c r="I41" s="403">
        <f>+I42</f>
        <v>1000</v>
      </c>
      <c r="J41" s="404">
        <f aca="true" t="shared" si="1" ref="J41:J46">+H41+I41</f>
        <v>1675</v>
      </c>
      <c r="L41" s="4"/>
      <c r="M41" s="4"/>
    </row>
    <row r="42" spans="1:13" s="3" customFormat="1" ht="12.75">
      <c r="A42" s="496" t="s">
        <v>2</v>
      </c>
      <c r="B42" s="461" t="s">
        <v>192</v>
      </c>
      <c r="C42" s="462" t="s">
        <v>5</v>
      </c>
      <c r="D42" s="93" t="s">
        <v>3</v>
      </c>
      <c r="E42" s="497" t="s">
        <v>3</v>
      </c>
      <c r="F42" s="498" t="s">
        <v>144</v>
      </c>
      <c r="G42" s="499">
        <v>0</v>
      </c>
      <c r="H42" s="500">
        <f>+H43</f>
        <v>110</v>
      </c>
      <c r="I42" s="484">
        <f>+I43</f>
        <v>1000</v>
      </c>
      <c r="J42" s="501">
        <f t="shared" si="1"/>
        <v>1110</v>
      </c>
      <c r="L42" s="4"/>
      <c r="M42" s="4"/>
    </row>
    <row r="43" spans="1:10" s="3" customFormat="1" ht="13.5" thickBot="1">
      <c r="A43" s="311"/>
      <c r="B43" s="23"/>
      <c r="C43" s="24"/>
      <c r="D43" s="117">
        <v>3299</v>
      </c>
      <c r="E43" s="312">
        <v>5901</v>
      </c>
      <c r="F43" s="313" t="s">
        <v>6</v>
      </c>
      <c r="G43" s="314">
        <v>0</v>
      </c>
      <c r="H43" s="315">
        <v>110</v>
      </c>
      <c r="I43" s="316">
        <v>1000</v>
      </c>
      <c r="J43" s="317">
        <f t="shared" si="1"/>
        <v>1110</v>
      </c>
    </row>
    <row r="44" spans="1:10" s="3" customFormat="1" ht="15">
      <c r="A44" s="378" t="s">
        <v>2</v>
      </c>
      <c r="B44" s="563" t="s">
        <v>3</v>
      </c>
      <c r="C44" s="564"/>
      <c r="D44" s="379" t="s">
        <v>3</v>
      </c>
      <c r="E44" s="380" t="s">
        <v>3</v>
      </c>
      <c r="F44" s="381" t="s">
        <v>218</v>
      </c>
      <c r="G44" s="401">
        <v>0</v>
      </c>
      <c r="H44" s="402">
        <v>177.737</v>
      </c>
      <c r="I44" s="405">
        <f>+I45</f>
        <v>1000</v>
      </c>
      <c r="J44" s="404">
        <f t="shared" si="1"/>
        <v>1177.737</v>
      </c>
    </row>
    <row r="45" spans="1:10" s="3" customFormat="1" ht="12.75">
      <c r="A45" s="496" t="s">
        <v>2</v>
      </c>
      <c r="B45" s="461" t="s">
        <v>193</v>
      </c>
      <c r="C45" s="462" t="s">
        <v>5</v>
      </c>
      <c r="D45" s="93" t="s">
        <v>3</v>
      </c>
      <c r="E45" s="497" t="s">
        <v>3</v>
      </c>
      <c r="F45" s="498" t="s">
        <v>145</v>
      </c>
      <c r="G45" s="499">
        <v>0</v>
      </c>
      <c r="H45" s="500">
        <f>+H46</f>
        <v>1.694</v>
      </c>
      <c r="I45" s="484">
        <f>+I46</f>
        <v>1000</v>
      </c>
      <c r="J45" s="501">
        <f t="shared" si="1"/>
        <v>1001.694</v>
      </c>
    </row>
    <row r="46" spans="1:10" s="3" customFormat="1" ht="13.5" thickBot="1">
      <c r="A46" s="311"/>
      <c r="B46" s="23"/>
      <c r="C46" s="24"/>
      <c r="D46" s="117">
        <v>3299</v>
      </c>
      <c r="E46" s="312">
        <v>5901</v>
      </c>
      <c r="F46" s="313" t="s">
        <v>6</v>
      </c>
      <c r="G46" s="314">
        <v>0</v>
      </c>
      <c r="H46" s="315">
        <v>1.694</v>
      </c>
      <c r="I46" s="316">
        <v>1000</v>
      </c>
      <c r="J46" s="317">
        <f t="shared" si="1"/>
        <v>1001.694</v>
      </c>
    </row>
    <row r="47" spans="1:21" ht="11.25">
      <c r="A47" s="288"/>
      <c r="B47" s="118"/>
      <c r="C47" s="118"/>
      <c r="D47" s="94"/>
      <c r="E47" s="94"/>
      <c r="F47" s="289"/>
      <c r="G47" s="290"/>
      <c r="H47" s="290"/>
      <c r="I47" s="290"/>
      <c r="J47" s="290"/>
      <c r="K47" s="248"/>
      <c r="L47" s="249"/>
      <c r="M47" s="250"/>
      <c r="N47" s="251"/>
      <c r="O47" s="252"/>
      <c r="P47" s="250"/>
      <c r="Q47" s="252"/>
      <c r="T47" s="253"/>
      <c r="U47" s="250"/>
    </row>
    <row r="48" spans="1:21" ht="11.25">
      <c r="A48" s="288"/>
      <c r="B48" s="118"/>
      <c r="C48" s="118"/>
      <c r="D48" s="94"/>
      <c r="E48" s="94"/>
      <c r="F48" s="289"/>
      <c r="G48" s="290"/>
      <c r="H48" s="290"/>
      <c r="I48" s="290"/>
      <c r="J48" s="290"/>
      <c r="K48" s="248"/>
      <c r="L48" s="249"/>
      <c r="M48" s="250"/>
      <c r="N48" s="251"/>
      <c r="O48" s="252"/>
      <c r="P48" s="250"/>
      <c r="Q48" s="252"/>
      <c r="T48" s="253"/>
      <c r="U48" s="250"/>
    </row>
    <row r="49" spans="1:21" ht="11.25">
      <c r="A49" s="288"/>
      <c r="B49" s="118"/>
      <c r="C49" s="118"/>
      <c r="D49" s="94"/>
      <c r="E49" s="94"/>
      <c r="F49" s="289"/>
      <c r="G49" s="290"/>
      <c r="H49" s="290"/>
      <c r="I49" s="290"/>
      <c r="J49" s="290"/>
      <c r="K49" s="248"/>
      <c r="L49" s="249"/>
      <c r="M49" s="250"/>
      <c r="N49" s="251"/>
      <c r="O49" s="252"/>
      <c r="P49" s="250"/>
      <c r="Q49" s="252"/>
      <c r="T49" s="253"/>
      <c r="U49" s="250"/>
    </row>
    <row r="50" spans="1:21" ht="11.25">
      <c r="A50" s="288"/>
      <c r="B50" s="118"/>
      <c r="C50" s="118"/>
      <c r="D50" s="94"/>
      <c r="E50" s="94"/>
      <c r="F50" s="289"/>
      <c r="G50" s="290"/>
      <c r="H50" s="290"/>
      <c r="I50" s="290"/>
      <c r="J50" s="290"/>
      <c r="K50" s="248"/>
      <c r="L50" s="249"/>
      <c r="M50" s="250"/>
      <c r="N50" s="251"/>
      <c r="O50" s="252"/>
      <c r="P50" s="250"/>
      <c r="Q50" s="252"/>
      <c r="T50" s="253"/>
      <c r="U50" s="250"/>
    </row>
    <row r="51" spans="1:21" ht="11.25">
      <c r="A51" s="288"/>
      <c r="B51" s="118"/>
      <c r="C51" s="118"/>
      <c r="D51" s="94"/>
      <c r="E51" s="94"/>
      <c r="F51" s="289"/>
      <c r="G51" s="290"/>
      <c r="H51" s="290"/>
      <c r="I51" s="290"/>
      <c r="J51" s="290"/>
      <c r="K51" s="248"/>
      <c r="L51" s="249"/>
      <c r="M51" s="250"/>
      <c r="N51" s="251"/>
      <c r="O51" s="252"/>
      <c r="P51" s="250"/>
      <c r="Q51" s="252"/>
      <c r="T51" s="253"/>
      <c r="U51" s="250"/>
    </row>
    <row r="52" spans="1:21" ht="11.25">
      <c r="A52" s="288"/>
      <c r="B52" s="118"/>
      <c r="C52" s="118"/>
      <c r="D52" s="94"/>
      <c r="E52" s="94"/>
      <c r="F52" s="289"/>
      <c r="G52" s="290"/>
      <c r="H52" s="290"/>
      <c r="I52" s="290"/>
      <c r="J52" s="290"/>
      <c r="K52" s="248"/>
      <c r="L52" s="249"/>
      <c r="M52" s="250"/>
      <c r="N52" s="251"/>
      <c r="O52" s="252"/>
      <c r="P52" s="250"/>
      <c r="Q52" s="252"/>
      <c r="T52" s="253"/>
      <c r="U52" s="250"/>
    </row>
    <row r="53" spans="1:21" ht="11.25">
      <c r="A53" s="288"/>
      <c r="B53" s="118"/>
      <c r="C53" s="118"/>
      <c r="D53" s="94"/>
      <c r="E53" s="94"/>
      <c r="F53" s="289"/>
      <c r="G53" s="290"/>
      <c r="H53" s="290"/>
      <c r="I53" s="290"/>
      <c r="J53" s="290"/>
      <c r="K53" s="248"/>
      <c r="L53" s="249"/>
      <c r="M53" s="250"/>
      <c r="N53" s="251"/>
      <c r="O53" s="252"/>
      <c r="P53" s="250"/>
      <c r="Q53" s="252"/>
      <c r="T53" s="253"/>
      <c r="U53" s="250"/>
    </row>
    <row r="54" spans="1:21" ht="11.25">
      <c r="A54" s="288"/>
      <c r="B54" s="118"/>
      <c r="C54" s="118"/>
      <c r="D54" s="94"/>
      <c r="E54" s="94"/>
      <c r="F54" s="289"/>
      <c r="G54" s="290"/>
      <c r="H54" s="290"/>
      <c r="I54" s="290"/>
      <c r="J54" s="290"/>
      <c r="K54" s="248"/>
      <c r="L54" s="249"/>
      <c r="M54" s="250"/>
      <c r="N54" s="251"/>
      <c r="O54" s="252"/>
      <c r="P54" s="250"/>
      <c r="Q54" s="252"/>
      <c r="T54" s="253"/>
      <c r="U54" s="250"/>
    </row>
    <row r="55" spans="1:21" ht="11.25">
      <c r="A55" s="288"/>
      <c r="B55" s="118"/>
      <c r="C55" s="118"/>
      <c r="D55" s="94"/>
      <c r="E55" s="94"/>
      <c r="F55" s="289"/>
      <c r="G55" s="290"/>
      <c r="H55" s="290"/>
      <c r="I55" s="290"/>
      <c r="J55" s="290"/>
      <c r="K55" s="248"/>
      <c r="L55" s="249"/>
      <c r="M55" s="250"/>
      <c r="N55" s="251"/>
      <c r="O55" s="252"/>
      <c r="P55" s="250"/>
      <c r="Q55" s="252"/>
      <c r="T55" s="253"/>
      <c r="U55" s="250"/>
    </row>
    <row r="56" spans="1:21" ht="11.25">
      <c r="A56" s="288"/>
      <c r="B56" s="118"/>
      <c r="C56" s="118"/>
      <c r="D56" s="94"/>
      <c r="E56" s="94"/>
      <c r="F56" s="289"/>
      <c r="G56" s="290"/>
      <c r="H56" s="290"/>
      <c r="I56" s="290"/>
      <c r="J56" s="290"/>
      <c r="K56" s="248"/>
      <c r="L56" s="249"/>
      <c r="M56" s="250"/>
      <c r="N56" s="251"/>
      <c r="O56" s="252"/>
      <c r="P56" s="250"/>
      <c r="Q56" s="252"/>
      <c r="T56" s="253"/>
      <c r="U56" s="250"/>
    </row>
    <row r="57" spans="1:21" ht="11.25">
      <c r="A57" s="288"/>
      <c r="B57" s="118"/>
      <c r="C57" s="118"/>
      <c r="D57" s="94"/>
      <c r="E57" s="94"/>
      <c r="F57" s="289"/>
      <c r="G57" s="290"/>
      <c r="H57" s="290"/>
      <c r="I57" s="290"/>
      <c r="J57" s="290"/>
      <c r="K57" s="248"/>
      <c r="L57" s="249"/>
      <c r="M57" s="250"/>
      <c r="N57" s="251"/>
      <c r="O57" s="252"/>
      <c r="P57" s="250"/>
      <c r="Q57" s="252"/>
      <c r="T57" s="253"/>
      <c r="U57" s="250"/>
    </row>
    <row r="58" spans="1:21" ht="11.25">
      <c r="A58" s="288"/>
      <c r="B58" s="118"/>
      <c r="C58" s="118"/>
      <c r="D58" s="94"/>
      <c r="E58" s="94"/>
      <c r="F58" s="289"/>
      <c r="G58" s="290"/>
      <c r="H58" s="290"/>
      <c r="I58" s="290"/>
      <c r="J58" s="290"/>
      <c r="K58" s="248"/>
      <c r="L58" s="249"/>
      <c r="M58" s="250"/>
      <c r="N58" s="251"/>
      <c r="O58" s="252"/>
      <c r="P58" s="250"/>
      <c r="Q58" s="252"/>
      <c r="T58" s="253"/>
      <c r="U58" s="250"/>
    </row>
    <row r="59" spans="1:21" ht="11.25">
      <c r="A59" s="288"/>
      <c r="B59" s="118"/>
      <c r="C59" s="118"/>
      <c r="D59" s="94"/>
      <c r="E59" s="94"/>
      <c r="F59" s="289"/>
      <c r="G59" s="290"/>
      <c r="H59" s="290"/>
      <c r="I59" s="290"/>
      <c r="J59" s="290"/>
      <c r="K59" s="248"/>
      <c r="L59" s="249"/>
      <c r="M59" s="250"/>
      <c r="N59" s="251"/>
      <c r="O59" s="252"/>
      <c r="P59" s="250"/>
      <c r="Q59" s="252"/>
      <c r="T59" s="253"/>
      <c r="U59" s="250"/>
    </row>
    <row r="60" spans="1:21" ht="11.25">
      <c r="A60" s="288"/>
      <c r="B60" s="118"/>
      <c r="C60" s="118"/>
      <c r="D60" s="94"/>
      <c r="E60" s="94"/>
      <c r="F60" s="289"/>
      <c r="G60" s="290"/>
      <c r="H60" s="290"/>
      <c r="I60" s="290"/>
      <c r="J60" s="290"/>
      <c r="K60" s="248"/>
      <c r="L60" s="249"/>
      <c r="M60" s="250"/>
      <c r="N60" s="251"/>
      <c r="O60" s="252"/>
      <c r="P60" s="250"/>
      <c r="Q60" s="252"/>
      <c r="T60" s="253"/>
      <c r="U60" s="250"/>
    </row>
    <row r="61" spans="1:21" ht="11.25">
      <c r="A61" s="288"/>
      <c r="B61" s="118"/>
      <c r="C61" s="118"/>
      <c r="D61" s="94"/>
      <c r="E61" s="94"/>
      <c r="F61" s="289"/>
      <c r="G61" s="290"/>
      <c r="H61" s="290"/>
      <c r="I61" s="290"/>
      <c r="J61" s="290"/>
      <c r="K61" s="248"/>
      <c r="L61" s="249"/>
      <c r="M61" s="250"/>
      <c r="N61" s="251"/>
      <c r="O61" s="252"/>
      <c r="P61" s="250"/>
      <c r="Q61" s="252"/>
      <c r="T61" s="253"/>
      <c r="U61" s="250"/>
    </row>
    <row r="62" spans="1:21" ht="11.25">
      <c r="A62" s="288"/>
      <c r="B62" s="118"/>
      <c r="C62" s="118"/>
      <c r="D62" s="94"/>
      <c r="E62" s="94"/>
      <c r="F62" s="289"/>
      <c r="G62" s="290"/>
      <c r="H62" s="290"/>
      <c r="I62" s="290"/>
      <c r="J62" s="290"/>
      <c r="K62" s="248"/>
      <c r="L62" s="249"/>
      <c r="M62" s="250"/>
      <c r="N62" s="251"/>
      <c r="O62" s="252"/>
      <c r="P62" s="250"/>
      <c r="Q62" s="252"/>
      <c r="T62" s="253"/>
      <c r="U62" s="250"/>
    </row>
    <row r="63" spans="1:21" ht="11.25">
      <c r="A63" s="288"/>
      <c r="B63" s="118"/>
      <c r="C63" s="118"/>
      <c r="D63" s="94"/>
      <c r="E63" s="94"/>
      <c r="F63" s="289"/>
      <c r="G63" s="290"/>
      <c r="H63" s="290"/>
      <c r="I63" s="290"/>
      <c r="J63" s="290"/>
      <c r="K63" s="248"/>
      <c r="L63" s="249"/>
      <c r="M63" s="250"/>
      <c r="N63" s="251"/>
      <c r="O63" s="252"/>
      <c r="P63" s="250"/>
      <c r="Q63" s="252"/>
      <c r="T63" s="253"/>
      <c r="U63" s="250"/>
    </row>
    <row r="64" spans="1:21" s="238" customFormat="1" ht="15" customHeight="1">
      <c r="A64" s="562" t="s">
        <v>108</v>
      </c>
      <c r="B64" s="562"/>
      <c r="C64" s="562"/>
      <c r="D64" s="562"/>
      <c r="E64" s="562"/>
      <c r="F64" s="562"/>
      <c r="G64" s="562"/>
      <c r="H64" s="562"/>
      <c r="I64" s="562"/>
      <c r="J64" s="562"/>
      <c r="L64" s="239"/>
      <c r="N64" s="240"/>
      <c r="O64" s="241"/>
      <c r="P64" s="242"/>
      <c r="Q64" s="243"/>
      <c r="R64" s="244"/>
      <c r="S64" s="244"/>
      <c r="T64" s="244"/>
      <c r="U64" s="245"/>
    </row>
    <row r="65" spans="1:21" s="238" customFormat="1" ht="11.25">
      <c r="A65" s="232"/>
      <c r="B65" s="232"/>
      <c r="C65" s="232"/>
      <c r="D65" s="233"/>
      <c r="E65" s="234"/>
      <c r="F65" s="235"/>
      <c r="G65" s="231"/>
      <c r="H65" s="231"/>
      <c r="I65" s="236"/>
      <c r="J65" s="237"/>
      <c r="L65" s="239"/>
      <c r="N65" s="240"/>
      <c r="O65" s="241"/>
      <c r="P65" s="242"/>
      <c r="Q65" s="243"/>
      <c r="R65" s="244"/>
      <c r="S65" s="244"/>
      <c r="T65" s="244"/>
      <c r="U65" s="245"/>
    </row>
    <row r="66" spans="1:11" s="3" customFormat="1" ht="15.75">
      <c r="A66" s="542" t="s">
        <v>154</v>
      </c>
      <c r="B66" s="542"/>
      <c r="C66" s="542"/>
      <c r="D66" s="542"/>
      <c r="E66" s="542"/>
      <c r="F66" s="542"/>
      <c r="G66" s="542"/>
      <c r="H66" s="542"/>
      <c r="I66" s="542"/>
      <c r="J66" s="542"/>
      <c r="K66" s="293"/>
    </row>
    <row r="67" spans="1:11" s="3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</row>
    <row r="68" spans="1:10" s="3" customFormat="1" ht="12.75" customHeight="1" thickBot="1">
      <c r="A68" s="62"/>
      <c r="B68" s="62"/>
      <c r="C68" s="62"/>
      <c r="D68" s="62"/>
      <c r="E68" s="5"/>
      <c r="F68" s="5"/>
      <c r="G68" s="5"/>
      <c r="H68" s="63"/>
      <c r="I68" s="63"/>
      <c r="J68" s="63" t="s">
        <v>101</v>
      </c>
    </row>
    <row r="69" spans="1:10" s="3" customFormat="1" ht="23.25" customHeight="1" thickBot="1">
      <c r="A69" s="159" t="s">
        <v>7</v>
      </c>
      <c r="B69" s="552" t="s">
        <v>8</v>
      </c>
      <c r="C69" s="565"/>
      <c r="D69" s="472" t="s">
        <v>0</v>
      </c>
      <c r="E69" s="473" t="s">
        <v>9</v>
      </c>
      <c r="F69" s="66" t="s">
        <v>155</v>
      </c>
      <c r="G69" s="67" t="s">
        <v>1</v>
      </c>
      <c r="H69" s="469" t="s">
        <v>20</v>
      </c>
      <c r="I69" s="476" t="s">
        <v>123</v>
      </c>
      <c r="J69" s="477" t="s">
        <v>94</v>
      </c>
    </row>
    <row r="70" spans="1:10" s="3" customFormat="1" ht="12.75" customHeight="1" thickBot="1">
      <c r="A70" s="280" t="s">
        <v>2</v>
      </c>
      <c r="B70" s="281" t="s">
        <v>3</v>
      </c>
      <c r="C70" s="471" t="s">
        <v>3</v>
      </c>
      <c r="D70" s="474" t="s">
        <v>3</v>
      </c>
      <c r="E70" s="475" t="s">
        <v>3</v>
      </c>
      <c r="F70" s="283" t="s">
        <v>95</v>
      </c>
      <c r="G70" s="284">
        <v>0</v>
      </c>
      <c r="H70" s="470">
        <f>H71</f>
        <v>2541</v>
      </c>
      <c r="I70" s="470">
        <f>I71</f>
        <v>6000</v>
      </c>
      <c r="J70" s="524">
        <f>H70+I70</f>
        <v>8541</v>
      </c>
    </row>
    <row r="71" spans="1:10" s="3" customFormat="1" ht="23.25" thickBot="1">
      <c r="A71" s="416" t="s">
        <v>2</v>
      </c>
      <c r="B71" s="393" t="s">
        <v>156</v>
      </c>
      <c r="C71" s="504" t="s">
        <v>5</v>
      </c>
      <c r="D71" s="505" t="s">
        <v>3</v>
      </c>
      <c r="E71" s="505" t="s">
        <v>3</v>
      </c>
      <c r="F71" s="506" t="s">
        <v>167</v>
      </c>
      <c r="G71" s="507">
        <v>0</v>
      </c>
      <c r="H71" s="508">
        <v>2541</v>
      </c>
      <c r="I71" s="508">
        <f>I72+I75+I78</f>
        <v>6000</v>
      </c>
      <c r="J71" s="509">
        <f aca="true" t="shared" si="2" ref="J71:J80">H71+I71</f>
        <v>8541</v>
      </c>
    </row>
    <row r="72" spans="1:21" ht="11.25">
      <c r="A72" s="378" t="s">
        <v>2</v>
      </c>
      <c r="B72" s="540" t="s">
        <v>3</v>
      </c>
      <c r="C72" s="478"/>
      <c r="D72" s="479" t="s">
        <v>3</v>
      </c>
      <c r="E72" s="479" t="s">
        <v>3</v>
      </c>
      <c r="F72" s="480" t="s">
        <v>252</v>
      </c>
      <c r="G72" s="405">
        <v>0</v>
      </c>
      <c r="H72" s="481">
        <v>1466.6</v>
      </c>
      <c r="I72" s="481">
        <f>I73</f>
        <v>5074.4</v>
      </c>
      <c r="J72" s="525">
        <f>H72+I72</f>
        <v>6541</v>
      </c>
      <c r="K72" s="248"/>
      <c r="L72" s="249"/>
      <c r="M72" s="250"/>
      <c r="N72" s="251"/>
      <c r="O72" s="252"/>
      <c r="P72" s="250"/>
      <c r="Q72" s="252"/>
      <c r="T72" s="253"/>
      <c r="U72" s="250"/>
    </row>
    <row r="73" spans="1:21" s="238" customFormat="1" ht="15" customHeight="1">
      <c r="A73" s="460" t="s">
        <v>2</v>
      </c>
      <c r="B73" s="461" t="s">
        <v>249</v>
      </c>
      <c r="C73" s="482" t="s">
        <v>5</v>
      </c>
      <c r="D73" s="93" t="s">
        <v>3</v>
      </c>
      <c r="E73" s="93" t="s">
        <v>3</v>
      </c>
      <c r="F73" s="483" t="s">
        <v>256</v>
      </c>
      <c r="G73" s="484">
        <v>0</v>
      </c>
      <c r="H73" s="522">
        <v>625.6</v>
      </c>
      <c r="I73" s="486">
        <f>I74</f>
        <v>5074.4</v>
      </c>
      <c r="J73" s="526">
        <f t="shared" si="2"/>
        <v>5700</v>
      </c>
      <c r="L73" s="239"/>
      <c r="N73" s="240"/>
      <c r="O73" s="241"/>
      <c r="P73" s="242"/>
      <c r="Q73" s="243"/>
      <c r="R73" s="244"/>
      <c r="S73" s="244"/>
      <c r="T73" s="244"/>
      <c r="U73" s="245"/>
    </row>
    <row r="74" spans="1:21" s="238" customFormat="1" ht="14.25" customHeight="1" thickBot="1">
      <c r="A74" s="487"/>
      <c r="B74" s="560"/>
      <c r="C74" s="561"/>
      <c r="D74" s="105">
        <v>4359</v>
      </c>
      <c r="E74" s="105">
        <v>5901</v>
      </c>
      <c r="F74" s="488" t="s">
        <v>6</v>
      </c>
      <c r="G74" s="489">
        <v>0</v>
      </c>
      <c r="H74" s="523">
        <v>625.6</v>
      </c>
      <c r="I74" s="491">
        <v>5074.4</v>
      </c>
      <c r="J74" s="527">
        <f t="shared" si="2"/>
        <v>5700</v>
      </c>
      <c r="L74" s="239"/>
      <c r="N74" s="240"/>
      <c r="O74" s="241"/>
      <c r="P74" s="242"/>
      <c r="Q74" s="243"/>
      <c r="R74" s="244"/>
      <c r="S74" s="244"/>
      <c r="T74" s="244"/>
      <c r="U74" s="245"/>
    </row>
    <row r="75" spans="1:11" s="3" customFormat="1" ht="22.5">
      <c r="A75" s="378" t="s">
        <v>2</v>
      </c>
      <c r="B75" s="540" t="s">
        <v>3</v>
      </c>
      <c r="C75" s="478"/>
      <c r="D75" s="479" t="s">
        <v>3</v>
      </c>
      <c r="E75" s="479" t="s">
        <v>3</v>
      </c>
      <c r="F75" s="480" t="s">
        <v>253</v>
      </c>
      <c r="G75" s="405">
        <v>0</v>
      </c>
      <c r="H75" s="492">
        <v>0</v>
      </c>
      <c r="I75" s="492">
        <f>I76</f>
        <v>300</v>
      </c>
      <c r="J75" s="528">
        <f t="shared" si="2"/>
        <v>300</v>
      </c>
      <c r="K75" s="293"/>
    </row>
    <row r="76" spans="1:11" s="3" customFormat="1" ht="12.75">
      <c r="A76" s="460" t="s">
        <v>2</v>
      </c>
      <c r="B76" s="461" t="s">
        <v>250</v>
      </c>
      <c r="C76" s="482" t="s">
        <v>5</v>
      </c>
      <c r="D76" s="93" t="s">
        <v>3</v>
      </c>
      <c r="E76" s="93" t="s">
        <v>3</v>
      </c>
      <c r="F76" s="483" t="s">
        <v>255</v>
      </c>
      <c r="G76" s="484">
        <v>0</v>
      </c>
      <c r="H76" s="485">
        <v>0</v>
      </c>
      <c r="I76" s="485">
        <f>I77</f>
        <v>300</v>
      </c>
      <c r="J76" s="529">
        <f t="shared" si="2"/>
        <v>300</v>
      </c>
      <c r="K76" s="5"/>
    </row>
    <row r="77" spans="1:10" s="3" customFormat="1" ht="12.75" customHeight="1" thickBot="1">
      <c r="A77" s="487"/>
      <c r="B77" s="560"/>
      <c r="C77" s="561"/>
      <c r="D77" s="105">
        <v>4375</v>
      </c>
      <c r="E77" s="105">
        <v>5901</v>
      </c>
      <c r="F77" s="488" t="s">
        <v>6</v>
      </c>
      <c r="G77" s="489">
        <v>0</v>
      </c>
      <c r="H77" s="490">
        <v>0</v>
      </c>
      <c r="I77" s="490">
        <v>300</v>
      </c>
      <c r="J77" s="530">
        <f t="shared" si="2"/>
        <v>300</v>
      </c>
    </row>
    <row r="78" spans="1:10" s="3" customFormat="1" ht="12.75">
      <c r="A78" s="378" t="s">
        <v>2</v>
      </c>
      <c r="B78" s="540" t="s">
        <v>3</v>
      </c>
      <c r="C78" s="478"/>
      <c r="D78" s="479" t="s">
        <v>3</v>
      </c>
      <c r="E78" s="479" t="s">
        <v>3</v>
      </c>
      <c r="F78" s="480" t="s">
        <v>254</v>
      </c>
      <c r="G78" s="405">
        <v>0</v>
      </c>
      <c r="H78" s="492">
        <v>1074.4</v>
      </c>
      <c r="I78" s="492">
        <f>I79</f>
        <v>625.6</v>
      </c>
      <c r="J78" s="528">
        <f t="shared" si="2"/>
        <v>1700</v>
      </c>
    </row>
    <row r="79" spans="1:10" s="3" customFormat="1" ht="12.75" customHeight="1">
      <c r="A79" s="460" t="s">
        <v>2</v>
      </c>
      <c r="B79" s="461" t="s">
        <v>251</v>
      </c>
      <c r="C79" s="502" t="s">
        <v>5</v>
      </c>
      <c r="D79" s="93" t="s">
        <v>3</v>
      </c>
      <c r="E79" s="93" t="s">
        <v>3</v>
      </c>
      <c r="F79" s="483" t="s">
        <v>257</v>
      </c>
      <c r="G79" s="503">
        <v>0</v>
      </c>
      <c r="H79" s="485">
        <v>0</v>
      </c>
      <c r="I79" s="485">
        <f>I80</f>
        <v>625.6</v>
      </c>
      <c r="J79" s="529">
        <f t="shared" si="2"/>
        <v>625.6</v>
      </c>
    </row>
    <row r="80" spans="1:13" s="3" customFormat="1" ht="13.5" thickBot="1">
      <c r="A80" s="487"/>
      <c r="B80" s="493"/>
      <c r="C80" s="494"/>
      <c r="D80" s="21">
        <v>3429</v>
      </c>
      <c r="E80" s="21">
        <v>5901</v>
      </c>
      <c r="F80" s="488" t="s">
        <v>6</v>
      </c>
      <c r="G80" s="495">
        <v>0</v>
      </c>
      <c r="H80" s="490">
        <v>0</v>
      </c>
      <c r="I80" s="490">
        <v>625.6</v>
      </c>
      <c r="J80" s="530">
        <f t="shared" si="2"/>
        <v>625.6</v>
      </c>
      <c r="L80" s="4"/>
      <c r="M80" s="4"/>
    </row>
    <row r="81" spans="1:13" s="3" customFormat="1" ht="12.75">
      <c r="A81" s="288"/>
      <c r="B81" s="298"/>
      <c r="C81" s="298"/>
      <c r="D81" s="94"/>
      <c r="E81" s="94"/>
      <c r="F81" s="289"/>
      <c r="G81" s="290"/>
      <c r="H81" s="290"/>
      <c r="I81" s="290"/>
      <c r="J81" s="290"/>
      <c r="L81" s="4"/>
      <c r="M81" s="4"/>
    </row>
    <row r="82" spans="1:13" s="3" customFormat="1" ht="15.75">
      <c r="A82" s="562" t="s">
        <v>109</v>
      </c>
      <c r="B82" s="562"/>
      <c r="C82" s="562"/>
      <c r="D82" s="562"/>
      <c r="E82" s="562"/>
      <c r="F82" s="562"/>
      <c r="G82" s="562"/>
      <c r="H82" s="562"/>
      <c r="I82" s="562"/>
      <c r="J82" s="562"/>
      <c r="L82" s="4"/>
      <c r="M82" s="4"/>
    </row>
    <row r="83" spans="1:10" s="3" customFormat="1" ht="12.75">
      <c r="A83" s="232"/>
      <c r="B83" s="232"/>
      <c r="C83" s="232"/>
      <c r="D83" s="233"/>
      <c r="E83" s="234"/>
      <c r="F83" s="235"/>
      <c r="G83" s="231"/>
      <c r="H83" s="231"/>
      <c r="I83" s="236"/>
      <c r="J83" s="237"/>
    </row>
    <row r="84" spans="1:21" ht="15.75">
      <c r="A84" s="542" t="s">
        <v>157</v>
      </c>
      <c r="B84" s="542"/>
      <c r="C84" s="542"/>
      <c r="D84" s="542"/>
      <c r="E84" s="542"/>
      <c r="F84" s="542"/>
      <c r="G84" s="542"/>
      <c r="H84" s="542"/>
      <c r="I84" s="542"/>
      <c r="J84" s="542"/>
      <c r="K84" s="248"/>
      <c r="L84" s="249"/>
      <c r="M84" s="250"/>
      <c r="N84" s="251"/>
      <c r="O84" s="252"/>
      <c r="P84" s="250"/>
      <c r="Q84" s="252"/>
      <c r="T84" s="253"/>
      <c r="U84" s="250"/>
    </row>
    <row r="85" spans="1:21" s="238" customFormat="1" ht="15" customHeight="1">
      <c r="A85" s="1"/>
      <c r="B85" s="1"/>
      <c r="C85" s="1"/>
      <c r="D85" s="1"/>
      <c r="E85" s="1"/>
      <c r="F85" s="1"/>
      <c r="G85" s="1"/>
      <c r="H85" s="1"/>
      <c r="I85" s="1"/>
      <c r="J85" s="5"/>
      <c r="L85" s="239"/>
      <c r="N85" s="240"/>
      <c r="O85" s="241"/>
      <c r="P85" s="242"/>
      <c r="Q85" s="243"/>
      <c r="R85" s="244"/>
      <c r="S85" s="244"/>
      <c r="T85" s="244"/>
      <c r="U85" s="245"/>
    </row>
    <row r="86" spans="1:21" s="238" customFormat="1" ht="13.5" thickBot="1">
      <c r="A86" s="62"/>
      <c r="B86" s="62"/>
      <c r="C86" s="62"/>
      <c r="D86" s="62"/>
      <c r="E86" s="5"/>
      <c r="F86" s="5"/>
      <c r="G86" s="5"/>
      <c r="H86" s="63"/>
      <c r="I86" s="63"/>
      <c r="J86" s="63" t="s">
        <v>101</v>
      </c>
      <c r="L86" s="239"/>
      <c r="N86" s="240"/>
      <c r="O86" s="241"/>
      <c r="P86" s="242"/>
      <c r="Q86" s="243"/>
      <c r="R86" s="244"/>
      <c r="S86" s="244"/>
      <c r="T86" s="244"/>
      <c r="U86" s="245"/>
    </row>
    <row r="87" spans="1:11" s="3" customFormat="1" ht="23.25" thickBot="1">
      <c r="A87" s="159" t="s">
        <v>7</v>
      </c>
      <c r="B87" s="552" t="s">
        <v>8</v>
      </c>
      <c r="C87" s="553"/>
      <c r="D87" s="65" t="s">
        <v>0</v>
      </c>
      <c r="E87" s="64" t="s">
        <v>9</v>
      </c>
      <c r="F87" s="66" t="s">
        <v>158</v>
      </c>
      <c r="G87" s="67" t="s">
        <v>1</v>
      </c>
      <c r="H87" s="68" t="s">
        <v>20</v>
      </c>
      <c r="I87" s="45" t="s">
        <v>123</v>
      </c>
      <c r="J87" s="69" t="s">
        <v>94</v>
      </c>
      <c r="K87" s="293"/>
    </row>
    <row r="88" spans="1:11" s="3" customFormat="1" ht="12.75" customHeight="1" thickBot="1">
      <c r="A88" s="280" t="s">
        <v>2</v>
      </c>
      <c r="B88" s="281" t="s">
        <v>3</v>
      </c>
      <c r="C88" s="282" t="s">
        <v>3</v>
      </c>
      <c r="D88" s="281" t="s">
        <v>3</v>
      </c>
      <c r="E88" s="90" t="s">
        <v>3</v>
      </c>
      <c r="F88" s="283" t="s">
        <v>95</v>
      </c>
      <c r="G88" s="284">
        <v>0</v>
      </c>
      <c r="H88" s="285">
        <f>H89</f>
        <v>2362.567</v>
      </c>
      <c r="I88" s="285">
        <f>I89</f>
        <v>500</v>
      </c>
      <c r="J88" s="286">
        <f>H88+I88</f>
        <v>2862.567</v>
      </c>
      <c r="K88" s="5"/>
    </row>
    <row r="89" spans="1:10" s="3" customFormat="1" ht="12.75" customHeight="1" thickBot="1">
      <c r="A89" s="392" t="s">
        <v>2</v>
      </c>
      <c r="B89" s="393" t="s">
        <v>159</v>
      </c>
      <c r="C89" s="394" t="s">
        <v>5</v>
      </c>
      <c r="D89" s="395" t="s">
        <v>3</v>
      </c>
      <c r="E89" s="396" t="s">
        <v>3</v>
      </c>
      <c r="F89" s="397" t="s">
        <v>168</v>
      </c>
      <c r="G89" s="398">
        <v>0</v>
      </c>
      <c r="H89" s="399">
        <v>2362.567</v>
      </c>
      <c r="I89" s="400">
        <f>+I90+I93</f>
        <v>500</v>
      </c>
      <c r="J89" s="310">
        <f>+H89+I89</f>
        <v>2862.567</v>
      </c>
    </row>
    <row r="90" spans="1:10" s="3" customFormat="1" ht="23.25" customHeight="1">
      <c r="A90" s="378" t="s">
        <v>2</v>
      </c>
      <c r="B90" s="563" t="s">
        <v>3</v>
      </c>
      <c r="C90" s="564"/>
      <c r="D90" s="379" t="s">
        <v>3</v>
      </c>
      <c r="E90" s="380" t="s">
        <v>3</v>
      </c>
      <c r="F90" s="381" t="s">
        <v>220</v>
      </c>
      <c r="G90" s="401">
        <v>0</v>
      </c>
      <c r="H90" s="402">
        <v>129.95</v>
      </c>
      <c r="I90" s="403">
        <f>+I91</f>
        <v>500</v>
      </c>
      <c r="J90" s="404">
        <f>+H90+I90</f>
        <v>629.95</v>
      </c>
    </row>
    <row r="91" spans="1:10" s="3" customFormat="1" ht="22.5">
      <c r="A91" s="496" t="s">
        <v>2</v>
      </c>
      <c r="B91" s="510" t="s">
        <v>219</v>
      </c>
      <c r="C91" s="462" t="s">
        <v>5</v>
      </c>
      <c r="D91" s="93">
        <v>2219</v>
      </c>
      <c r="E91" s="497" t="s">
        <v>3</v>
      </c>
      <c r="F91" s="498" t="s">
        <v>146</v>
      </c>
      <c r="G91" s="499">
        <v>0</v>
      </c>
      <c r="H91" s="500">
        <f>+H92</f>
        <v>4.18</v>
      </c>
      <c r="I91" s="484">
        <f>+I92</f>
        <v>500</v>
      </c>
      <c r="J91" s="501">
        <f>+H91+I91</f>
        <v>504.18</v>
      </c>
    </row>
    <row r="92" spans="1:10" s="3" customFormat="1" ht="13.5" thickBot="1">
      <c r="A92" s="311"/>
      <c r="B92" s="23"/>
      <c r="C92" s="24"/>
      <c r="D92" s="117"/>
      <c r="E92" s="312">
        <v>5901</v>
      </c>
      <c r="F92" s="313" t="s">
        <v>6</v>
      </c>
      <c r="G92" s="314">
        <v>0</v>
      </c>
      <c r="H92" s="315">
        <v>4.18</v>
      </c>
      <c r="I92" s="316">
        <v>500</v>
      </c>
      <c r="J92" s="317">
        <f>+H92+I92</f>
        <v>504.18</v>
      </c>
    </row>
    <row r="93" spans="1:21" ht="11.25">
      <c r="A93" s="288"/>
      <c r="B93" s="298"/>
      <c r="C93" s="298"/>
      <c r="D93" s="94"/>
      <c r="E93" s="94"/>
      <c r="F93" s="289"/>
      <c r="G93" s="290"/>
      <c r="H93" s="290"/>
      <c r="I93" s="290"/>
      <c r="J93" s="290"/>
      <c r="K93" s="248"/>
      <c r="L93" s="249"/>
      <c r="M93" s="250"/>
      <c r="N93" s="251"/>
      <c r="O93" s="252"/>
      <c r="P93" s="250"/>
      <c r="Q93" s="252"/>
      <c r="T93" s="253"/>
      <c r="U93" s="250"/>
    </row>
    <row r="94" spans="1:21" ht="15.75">
      <c r="A94" s="562" t="s">
        <v>160</v>
      </c>
      <c r="B94" s="562"/>
      <c r="C94" s="562"/>
      <c r="D94" s="562"/>
      <c r="E94" s="562"/>
      <c r="F94" s="562"/>
      <c r="G94" s="562"/>
      <c r="H94" s="562"/>
      <c r="I94" s="562"/>
      <c r="J94" s="562"/>
      <c r="K94" s="248"/>
      <c r="L94" s="249"/>
      <c r="M94" s="250"/>
      <c r="N94" s="251"/>
      <c r="O94" s="252"/>
      <c r="P94" s="250"/>
      <c r="Q94" s="252"/>
      <c r="T94" s="253"/>
      <c r="U94" s="250"/>
    </row>
    <row r="95" spans="1:10" s="3" customFormat="1" ht="12.75">
      <c r="A95" s="232"/>
      <c r="B95" s="232"/>
      <c r="C95" s="232"/>
      <c r="D95" s="233"/>
      <c r="E95" s="234"/>
      <c r="F95" s="235"/>
      <c r="G95" s="231"/>
      <c r="H95" s="231"/>
      <c r="I95" s="236"/>
      <c r="J95" s="237"/>
    </row>
    <row r="96" spans="1:10" s="3" customFormat="1" ht="15.75">
      <c r="A96" s="542" t="s">
        <v>161</v>
      </c>
      <c r="B96" s="542"/>
      <c r="C96" s="542"/>
      <c r="D96" s="542"/>
      <c r="E96" s="542"/>
      <c r="F96" s="542"/>
      <c r="G96" s="542"/>
      <c r="H96" s="542"/>
      <c r="I96" s="542"/>
      <c r="J96" s="542"/>
    </row>
    <row r="97" spans="1:10" s="3" customFormat="1" ht="12.75">
      <c r="A97" s="1"/>
      <c r="B97" s="1"/>
      <c r="C97" s="1"/>
      <c r="D97" s="1"/>
      <c r="E97" s="1"/>
      <c r="F97" s="1"/>
      <c r="G97" s="1"/>
      <c r="H97" s="1"/>
      <c r="I97" s="1"/>
      <c r="J97" s="5"/>
    </row>
    <row r="98" spans="1:10" s="3" customFormat="1" ht="13.5" thickBot="1">
      <c r="A98" s="62"/>
      <c r="B98" s="62"/>
      <c r="C98" s="62"/>
      <c r="D98" s="62"/>
      <c r="E98" s="5"/>
      <c r="F98" s="5"/>
      <c r="G98" s="5"/>
      <c r="H98" s="63"/>
      <c r="I98" s="63"/>
      <c r="J98" s="63" t="s">
        <v>101</v>
      </c>
    </row>
    <row r="99" spans="1:10" s="3" customFormat="1" ht="23.25" thickBot="1">
      <c r="A99" s="159" t="s">
        <v>7</v>
      </c>
      <c r="B99" s="552" t="s">
        <v>8</v>
      </c>
      <c r="C99" s="553"/>
      <c r="D99" s="65" t="s">
        <v>0</v>
      </c>
      <c r="E99" s="64" t="s">
        <v>9</v>
      </c>
      <c r="F99" s="66" t="s">
        <v>162</v>
      </c>
      <c r="G99" s="67" t="s">
        <v>1</v>
      </c>
      <c r="H99" s="68" t="s">
        <v>20</v>
      </c>
      <c r="I99" s="45" t="s">
        <v>123</v>
      </c>
      <c r="J99" s="69" t="s">
        <v>94</v>
      </c>
    </row>
    <row r="100" spans="1:10" s="3" customFormat="1" ht="13.5" thickBot="1">
      <c r="A100" s="280" t="s">
        <v>2</v>
      </c>
      <c r="B100" s="281" t="s">
        <v>3</v>
      </c>
      <c r="C100" s="282" t="s">
        <v>3</v>
      </c>
      <c r="D100" s="281" t="s">
        <v>3</v>
      </c>
      <c r="E100" s="90" t="s">
        <v>3</v>
      </c>
      <c r="F100" s="283" t="s">
        <v>95</v>
      </c>
      <c r="G100" s="284">
        <v>0</v>
      </c>
      <c r="H100" s="285">
        <f>H101</f>
        <v>2156.6585299999997</v>
      </c>
      <c r="I100" s="285">
        <f>I101</f>
        <v>5000</v>
      </c>
      <c r="J100" s="286">
        <f aca="true" t="shared" si="3" ref="J100:J107">H100+I100</f>
        <v>7156.65853</v>
      </c>
    </row>
    <row r="101" spans="1:10" s="3" customFormat="1" ht="23.25" thickBot="1">
      <c r="A101" s="416" t="s">
        <v>2</v>
      </c>
      <c r="B101" s="393" t="s">
        <v>163</v>
      </c>
      <c r="C101" s="394" t="s">
        <v>5</v>
      </c>
      <c r="D101" s="505" t="s">
        <v>3</v>
      </c>
      <c r="E101" s="505" t="s">
        <v>3</v>
      </c>
      <c r="F101" s="506" t="s">
        <v>169</v>
      </c>
      <c r="G101" s="507">
        <v>0</v>
      </c>
      <c r="H101" s="507">
        <v>2156.6585299999997</v>
      </c>
      <c r="I101" s="507">
        <f>I102+I105</f>
        <v>5000</v>
      </c>
      <c r="J101" s="509">
        <f t="shared" si="3"/>
        <v>7156.65853</v>
      </c>
    </row>
    <row r="102" spans="1:10" s="3" customFormat="1" ht="12.75">
      <c r="A102" s="515" t="s">
        <v>2</v>
      </c>
      <c r="B102" s="540" t="s">
        <v>3</v>
      </c>
      <c r="C102" s="423"/>
      <c r="D102" s="379" t="s">
        <v>3</v>
      </c>
      <c r="E102" s="516" t="s">
        <v>3</v>
      </c>
      <c r="F102" s="517" t="s">
        <v>243</v>
      </c>
      <c r="G102" s="518">
        <v>0</v>
      </c>
      <c r="H102" s="519">
        <v>140.572</v>
      </c>
      <c r="I102" s="518">
        <f>I103</f>
        <v>500</v>
      </c>
      <c r="J102" s="520">
        <f t="shared" si="3"/>
        <v>640.572</v>
      </c>
    </row>
    <row r="103" spans="1:10" s="3" customFormat="1" ht="12.75">
      <c r="A103" s="460" t="s">
        <v>2</v>
      </c>
      <c r="B103" s="461" t="s">
        <v>242</v>
      </c>
      <c r="C103" s="462" t="s">
        <v>5</v>
      </c>
      <c r="D103" s="93" t="s">
        <v>3</v>
      </c>
      <c r="E103" s="511" t="s">
        <v>3</v>
      </c>
      <c r="F103" s="512" t="s">
        <v>244</v>
      </c>
      <c r="G103" s="513">
        <v>0</v>
      </c>
      <c r="H103" s="513">
        <f>H104</f>
        <v>84.025</v>
      </c>
      <c r="I103" s="513">
        <f>I104</f>
        <v>500</v>
      </c>
      <c r="J103" s="514">
        <f t="shared" si="3"/>
        <v>584.025</v>
      </c>
    </row>
    <row r="104" spans="1:10" s="3" customFormat="1" ht="13.5" thickBot="1">
      <c r="A104" s="22"/>
      <c r="B104" s="23"/>
      <c r="C104" s="24"/>
      <c r="D104" s="21">
        <v>3319</v>
      </c>
      <c r="E104" s="458">
        <v>5901</v>
      </c>
      <c r="F104" s="459" t="s">
        <v>6</v>
      </c>
      <c r="G104" s="37">
        <v>0</v>
      </c>
      <c r="H104" s="37">
        <v>84.025</v>
      </c>
      <c r="I104" s="37">
        <v>500</v>
      </c>
      <c r="J104" s="463">
        <f t="shared" si="3"/>
        <v>584.025</v>
      </c>
    </row>
    <row r="105" spans="1:10" s="3" customFormat="1" ht="12.75">
      <c r="A105" s="515" t="s">
        <v>2</v>
      </c>
      <c r="B105" s="540" t="s">
        <v>3</v>
      </c>
      <c r="C105" s="423"/>
      <c r="D105" s="379" t="s">
        <v>3</v>
      </c>
      <c r="E105" s="516" t="s">
        <v>3</v>
      </c>
      <c r="F105" s="517" t="s">
        <v>246</v>
      </c>
      <c r="G105" s="518">
        <v>0</v>
      </c>
      <c r="H105" s="519">
        <v>1346.087</v>
      </c>
      <c r="I105" s="518">
        <f>I106</f>
        <v>4500</v>
      </c>
      <c r="J105" s="520">
        <f t="shared" si="3"/>
        <v>5846.0869999999995</v>
      </c>
    </row>
    <row r="106" spans="1:10" s="3" customFormat="1" ht="12.75">
      <c r="A106" s="460" t="s">
        <v>2</v>
      </c>
      <c r="B106" s="461" t="s">
        <v>245</v>
      </c>
      <c r="C106" s="462" t="s">
        <v>5</v>
      </c>
      <c r="D106" s="93" t="s">
        <v>3</v>
      </c>
      <c r="E106" s="511" t="s">
        <v>3</v>
      </c>
      <c r="F106" s="512" t="s">
        <v>247</v>
      </c>
      <c r="G106" s="513">
        <v>0</v>
      </c>
      <c r="H106" s="513">
        <f>H107</f>
        <v>0.887</v>
      </c>
      <c r="I106" s="513">
        <f>I107</f>
        <v>4500</v>
      </c>
      <c r="J106" s="514">
        <f t="shared" si="3"/>
        <v>4500.887</v>
      </c>
    </row>
    <row r="107" spans="1:10" s="3" customFormat="1" ht="13.5" thickBot="1">
      <c r="A107" s="22"/>
      <c r="B107" s="23"/>
      <c r="C107" s="24"/>
      <c r="D107" s="21">
        <v>3322</v>
      </c>
      <c r="E107" s="458">
        <v>5901</v>
      </c>
      <c r="F107" s="459" t="s">
        <v>6</v>
      </c>
      <c r="G107" s="37">
        <v>0</v>
      </c>
      <c r="H107" s="37">
        <v>0.887</v>
      </c>
      <c r="I107" s="37">
        <v>4500</v>
      </c>
      <c r="J107" s="463">
        <f t="shared" si="3"/>
        <v>4500.887</v>
      </c>
    </row>
    <row r="108" spans="1:10" s="3" customFormat="1" ht="12.75">
      <c r="A108" s="288"/>
      <c r="B108" s="298"/>
      <c r="C108" s="298"/>
      <c r="D108" s="94"/>
      <c r="E108" s="94"/>
      <c r="F108" s="289"/>
      <c r="G108" s="290"/>
      <c r="H108" s="290"/>
      <c r="I108" s="290"/>
      <c r="J108" s="290"/>
    </row>
    <row r="109" spans="1:10" s="3" customFormat="1" ht="12.75">
      <c r="A109" s="288"/>
      <c r="B109" s="298"/>
      <c r="C109" s="298"/>
      <c r="D109" s="94"/>
      <c r="E109" s="94"/>
      <c r="F109" s="289"/>
      <c r="G109" s="290"/>
      <c r="H109" s="290"/>
      <c r="I109" s="290"/>
      <c r="J109" s="290"/>
    </row>
    <row r="110" spans="1:10" s="3" customFormat="1" ht="15.75">
      <c r="A110" s="542" t="s">
        <v>211</v>
      </c>
      <c r="B110" s="542"/>
      <c r="C110" s="542"/>
      <c r="D110" s="542"/>
      <c r="E110" s="542"/>
      <c r="F110" s="542"/>
      <c r="G110" s="542"/>
      <c r="H110" s="542"/>
      <c r="I110" s="542"/>
      <c r="J110" s="542"/>
    </row>
    <row r="111" spans="1:10" s="3" customFormat="1" ht="12.75">
      <c r="A111" s="1"/>
      <c r="B111" s="1"/>
      <c r="C111" s="1"/>
      <c r="D111" s="1"/>
      <c r="E111" s="1"/>
      <c r="F111" s="1"/>
      <c r="G111" s="1"/>
      <c r="H111" s="1"/>
      <c r="I111" s="5"/>
      <c r="J111" s="5"/>
    </row>
    <row r="112" spans="1:21" s="82" customFormat="1" ht="18.75" thickBot="1">
      <c r="A112" s="62"/>
      <c r="B112" s="62"/>
      <c r="C112" s="62"/>
      <c r="D112" s="5"/>
      <c r="E112" s="5"/>
      <c r="F112" s="5"/>
      <c r="G112" s="63"/>
      <c r="H112" s="63"/>
      <c r="I112" s="5"/>
      <c r="J112" s="63" t="s">
        <v>101</v>
      </c>
      <c r="K112" s="255"/>
      <c r="L112" s="256"/>
      <c r="M112" s="254"/>
      <c r="O112" s="257"/>
      <c r="P112" s="258"/>
      <c r="R112" s="258"/>
      <c r="S112" s="258"/>
      <c r="T112" s="258"/>
      <c r="U112" s="245"/>
    </row>
    <row r="113" spans="1:15" ht="23.25" thickBot="1">
      <c r="A113" s="159" t="s">
        <v>7</v>
      </c>
      <c r="B113" s="552" t="s">
        <v>8</v>
      </c>
      <c r="C113" s="553"/>
      <c r="D113" s="65" t="s">
        <v>0</v>
      </c>
      <c r="E113" s="64" t="s">
        <v>9</v>
      </c>
      <c r="F113" s="66" t="s">
        <v>224</v>
      </c>
      <c r="G113" s="67" t="s">
        <v>1</v>
      </c>
      <c r="H113" s="68" t="s">
        <v>20</v>
      </c>
      <c r="I113" s="45" t="s">
        <v>123</v>
      </c>
      <c r="J113" s="69" t="s">
        <v>94</v>
      </c>
      <c r="K113" s="259"/>
      <c r="L113" s="260"/>
      <c r="M113" s="261"/>
      <c r="O113" s="262"/>
    </row>
    <row r="114" spans="1:15" ht="18.75" thickBot="1">
      <c r="A114" s="160" t="s">
        <v>2</v>
      </c>
      <c r="B114" s="56" t="s">
        <v>3</v>
      </c>
      <c r="C114" s="71" t="s">
        <v>3</v>
      </c>
      <c r="D114" s="56" t="s">
        <v>3</v>
      </c>
      <c r="E114" s="72" t="s">
        <v>3</v>
      </c>
      <c r="F114" s="283" t="s">
        <v>95</v>
      </c>
      <c r="G114" s="59">
        <v>0</v>
      </c>
      <c r="H114" s="60">
        <v>2003.98</v>
      </c>
      <c r="I114" s="60">
        <f>I115</f>
        <v>3000</v>
      </c>
      <c r="J114" s="61">
        <v>5003.98</v>
      </c>
      <c r="K114" s="264"/>
      <c r="L114" s="265"/>
      <c r="M114" s="263"/>
      <c r="O114" s="266"/>
    </row>
    <row r="115" spans="1:15" ht="12" thickBot="1">
      <c r="A115" s="416" t="s">
        <v>2</v>
      </c>
      <c r="B115" s="417" t="s">
        <v>3</v>
      </c>
      <c r="C115" s="418" t="s">
        <v>3</v>
      </c>
      <c r="D115" s="417" t="s">
        <v>3</v>
      </c>
      <c r="E115" s="417" t="s">
        <v>3</v>
      </c>
      <c r="F115" s="419" t="s">
        <v>221</v>
      </c>
      <c r="G115" s="420">
        <v>0</v>
      </c>
      <c r="H115" s="421">
        <v>2003.98</v>
      </c>
      <c r="I115" s="421">
        <f>I116+I119+I122</f>
        <v>3000</v>
      </c>
      <c r="J115" s="422">
        <v>5003.98</v>
      </c>
      <c r="K115" s="464"/>
      <c r="L115" s="465"/>
      <c r="O115" s="267"/>
    </row>
    <row r="116" spans="1:16" s="268" customFormat="1" ht="11.25">
      <c r="A116" s="378" t="s">
        <v>3</v>
      </c>
      <c r="B116" s="540" t="s">
        <v>3</v>
      </c>
      <c r="C116" s="423" t="s">
        <v>3</v>
      </c>
      <c r="D116" s="379" t="s">
        <v>3</v>
      </c>
      <c r="E116" s="380" t="s">
        <v>3</v>
      </c>
      <c r="F116" s="424" t="s">
        <v>200</v>
      </c>
      <c r="G116" s="401">
        <v>0</v>
      </c>
      <c r="H116" s="402">
        <v>871.95</v>
      </c>
      <c r="I116" s="403">
        <f>I117</f>
        <v>1500</v>
      </c>
      <c r="J116" s="425">
        <v>2371.95</v>
      </c>
      <c r="K116" s="466"/>
      <c r="L116" s="287"/>
      <c r="M116" s="269"/>
      <c r="N116" s="270"/>
      <c r="O116" s="271"/>
      <c r="P116" s="272"/>
    </row>
    <row r="117" spans="1:16" s="268" customFormat="1" ht="11.25">
      <c r="A117" s="337" t="s">
        <v>2</v>
      </c>
      <c r="B117" s="76" t="s">
        <v>201</v>
      </c>
      <c r="C117" s="77" t="s">
        <v>5</v>
      </c>
      <c r="D117" s="78" t="s">
        <v>3</v>
      </c>
      <c r="E117" s="88" t="s">
        <v>3</v>
      </c>
      <c r="F117" s="89" t="s">
        <v>147</v>
      </c>
      <c r="G117" s="338">
        <v>0</v>
      </c>
      <c r="H117" s="111">
        <v>0</v>
      </c>
      <c r="I117" s="79">
        <f>I118</f>
        <v>1500</v>
      </c>
      <c r="J117" s="112">
        <v>1500</v>
      </c>
      <c r="K117" s="467"/>
      <c r="L117" s="468"/>
      <c r="O117" s="273"/>
      <c r="P117" s="272"/>
    </row>
    <row r="118" spans="1:10" ht="12" thickBot="1">
      <c r="A118" s="409"/>
      <c r="B118" s="108"/>
      <c r="C118" s="109"/>
      <c r="D118" s="110">
        <v>3792</v>
      </c>
      <c r="E118" s="410">
        <v>5901</v>
      </c>
      <c r="F118" s="411" t="s">
        <v>6</v>
      </c>
      <c r="G118" s="412">
        <v>0</v>
      </c>
      <c r="H118" s="413">
        <v>0</v>
      </c>
      <c r="I118" s="414">
        <v>1500</v>
      </c>
      <c r="J118" s="415">
        <v>1500</v>
      </c>
    </row>
    <row r="119" spans="1:10" ht="11.25">
      <c r="A119" s="378" t="s">
        <v>3</v>
      </c>
      <c r="B119" s="540" t="s">
        <v>3</v>
      </c>
      <c r="C119" s="423" t="s">
        <v>3</v>
      </c>
      <c r="D119" s="379" t="s">
        <v>3</v>
      </c>
      <c r="E119" s="380" t="s">
        <v>3</v>
      </c>
      <c r="F119" s="424" t="s">
        <v>202</v>
      </c>
      <c r="G119" s="401">
        <v>0</v>
      </c>
      <c r="H119" s="402">
        <v>766.564</v>
      </c>
      <c r="I119" s="403">
        <f>I120</f>
        <v>1500</v>
      </c>
      <c r="J119" s="425">
        <v>2266.56</v>
      </c>
    </row>
    <row r="120" spans="1:10" ht="11.25">
      <c r="A120" s="337" t="s">
        <v>2</v>
      </c>
      <c r="B120" s="76" t="s">
        <v>203</v>
      </c>
      <c r="C120" s="77" t="s">
        <v>5</v>
      </c>
      <c r="D120" s="78" t="s">
        <v>3</v>
      </c>
      <c r="E120" s="99" t="s">
        <v>3</v>
      </c>
      <c r="F120" s="100" t="s">
        <v>222</v>
      </c>
      <c r="G120" s="339">
        <v>0</v>
      </c>
      <c r="H120" s="115">
        <f>H121</f>
        <v>6.52</v>
      </c>
      <c r="I120" s="79">
        <f>I121</f>
        <v>1500</v>
      </c>
      <c r="J120" s="101">
        <f>H120+I120</f>
        <v>1506.52</v>
      </c>
    </row>
    <row r="121" spans="1:10" ht="12" thickBot="1">
      <c r="A121" s="305"/>
      <c r="B121" s="291"/>
      <c r="C121" s="292"/>
      <c r="D121" s="21">
        <v>3741</v>
      </c>
      <c r="E121" s="306">
        <v>5901</v>
      </c>
      <c r="F121" s="340" t="s">
        <v>6</v>
      </c>
      <c r="G121" s="308">
        <v>0</v>
      </c>
      <c r="H121" s="309">
        <v>6.52</v>
      </c>
      <c r="I121" s="81">
        <v>1500</v>
      </c>
      <c r="J121" s="116">
        <f>H121+I121</f>
        <v>1506.52</v>
      </c>
    </row>
    <row r="122" spans="1:10" ht="11.25">
      <c r="A122" s="426" t="s">
        <v>3</v>
      </c>
      <c r="B122" s="427" t="s">
        <v>3</v>
      </c>
      <c r="C122" s="428" t="s">
        <v>3</v>
      </c>
      <c r="D122" s="429" t="s">
        <v>3</v>
      </c>
      <c r="E122" s="430" t="s">
        <v>3</v>
      </c>
      <c r="F122" s="431" t="s">
        <v>204</v>
      </c>
      <c r="G122" s="432">
        <v>0</v>
      </c>
      <c r="H122" s="433">
        <v>365.466</v>
      </c>
      <c r="I122" s="432">
        <f>I123</f>
        <v>0</v>
      </c>
      <c r="J122" s="434">
        <v>365.466</v>
      </c>
    </row>
    <row r="123" spans="1:10" ht="11.25">
      <c r="A123" s="337" t="s">
        <v>2</v>
      </c>
      <c r="B123" s="76" t="s">
        <v>205</v>
      </c>
      <c r="C123" s="77" t="s">
        <v>5</v>
      </c>
      <c r="D123" s="78" t="s">
        <v>3</v>
      </c>
      <c r="E123" s="99" t="s">
        <v>3</v>
      </c>
      <c r="F123" s="100" t="s">
        <v>223</v>
      </c>
      <c r="G123" s="339">
        <v>0</v>
      </c>
      <c r="H123" s="115">
        <f>H124</f>
        <v>25.48</v>
      </c>
      <c r="I123" s="339">
        <f>I124</f>
        <v>0</v>
      </c>
      <c r="J123" s="351">
        <f>H123+I123</f>
        <v>25.48</v>
      </c>
    </row>
    <row r="124" spans="1:10" ht="12" thickBot="1">
      <c r="A124" s="305"/>
      <c r="B124" s="291"/>
      <c r="C124" s="292"/>
      <c r="D124" s="21">
        <v>1098</v>
      </c>
      <c r="E124" s="306">
        <v>5901</v>
      </c>
      <c r="F124" s="340" t="s">
        <v>6</v>
      </c>
      <c r="G124" s="308">
        <v>0</v>
      </c>
      <c r="H124" s="309">
        <v>25.48</v>
      </c>
      <c r="I124" s="308">
        <v>0</v>
      </c>
      <c r="J124" s="352">
        <f>H124+I124</f>
        <v>25.48</v>
      </c>
    </row>
    <row r="125" spans="1:10" ht="11.25">
      <c r="A125" s="94"/>
      <c r="B125" s="95"/>
      <c r="C125" s="95"/>
      <c r="D125" s="94"/>
      <c r="E125" s="406"/>
      <c r="F125" s="407"/>
      <c r="G125" s="408"/>
      <c r="H125" s="408"/>
      <c r="I125" s="408"/>
      <c r="J125" s="408"/>
    </row>
    <row r="126" spans="1:10" ht="11.25">
      <c r="A126" s="94"/>
      <c r="B126" s="95"/>
      <c r="C126" s="95"/>
      <c r="D126" s="94"/>
      <c r="E126" s="406"/>
      <c r="F126" s="407"/>
      <c r="G126" s="408"/>
      <c r="H126" s="408"/>
      <c r="I126" s="408"/>
      <c r="J126" s="408"/>
    </row>
    <row r="128" spans="1:6" ht="11.25">
      <c r="A128" s="250"/>
      <c r="B128" s="250"/>
      <c r="C128" s="250"/>
      <c r="D128" s="250"/>
      <c r="E128" s="250"/>
      <c r="F128" s="250"/>
    </row>
    <row r="129" spans="1:6" ht="11.25">
      <c r="A129" s="250"/>
      <c r="B129" s="250"/>
      <c r="C129" s="250"/>
      <c r="D129" s="250"/>
      <c r="E129" s="250"/>
      <c r="F129" s="250"/>
    </row>
    <row r="130" spans="1:6" ht="11.25">
      <c r="A130" s="250"/>
      <c r="B130" s="250"/>
      <c r="C130" s="250"/>
      <c r="D130" s="250"/>
      <c r="E130" s="250"/>
      <c r="F130" s="250"/>
    </row>
  </sheetData>
  <sheetProtection/>
  <mergeCells count="28">
    <mergeCell ref="A2:J2"/>
    <mergeCell ref="A4:J4"/>
    <mergeCell ref="A6:J6"/>
    <mergeCell ref="B9:C9"/>
    <mergeCell ref="A14:J14"/>
    <mergeCell ref="A16:J16"/>
    <mergeCell ref="B19:C19"/>
    <mergeCell ref="B22:C22"/>
    <mergeCell ref="B25:C25"/>
    <mergeCell ref="A33:J33"/>
    <mergeCell ref="A35:J35"/>
    <mergeCell ref="B38:C38"/>
    <mergeCell ref="B41:C41"/>
    <mergeCell ref="B44:C44"/>
    <mergeCell ref="A64:J64"/>
    <mergeCell ref="A66:J66"/>
    <mergeCell ref="B69:C69"/>
    <mergeCell ref="B74:C74"/>
    <mergeCell ref="A96:J96"/>
    <mergeCell ref="B99:C99"/>
    <mergeCell ref="A110:J110"/>
    <mergeCell ref="B113:C113"/>
    <mergeCell ref="B77:C77"/>
    <mergeCell ref="A82:J82"/>
    <mergeCell ref="A84:J84"/>
    <mergeCell ref="B87:C87"/>
    <mergeCell ref="B90:C90"/>
    <mergeCell ref="A94:J94"/>
  </mergeCells>
  <printOptions horizontalCentered="1"/>
  <pageMargins left="0.07874015748031496" right="0.1968503937007874" top="0.31496062992125984" bottom="0.1968503937007874" header="0" footer="0"/>
  <pageSetup horizontalDpi="600" verticalDpi="600" orientation="portrait" paperSize="9" scale="86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Fantova Lucie</dc:creator>
  <cp:keywords/>
  <dc:description/>
  <cp:lastModifiedBy>Fantova Lucie</cp:lastModifiedBy>
  <cp:lastPrinted>2014-05-13T11:33:48Z</cp:lastPrinted>
  <dcterms:created xsi:type="dcterms:W3CDTF">2014-01-03T12:23:02Z</dcterms:created>
  <dcterms:modified xsi:type="dcterms:W3CDTF">2014-05-20T08:10:40Z</dcterms:modified>
  <cp:category/>
  <cp:version/>
  <cp:contentType/>
  <cp:contentStatus/>
</cp:coreProperties>
</file>