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15" windowWidth="15900" windowHeight="9915" activeTab="2"/>
  </bookViews>
  <sheets>
    <sheet name="Bilance PaV" sheetId="2" r:id="rId1"/>
    <sheet name="91903" sheetId="1" r:id="rId2"/>
    <sheet name="92609" sheetId="3" r:id="rId3"/>
  </sheets>
  <externalReferences>
    <externalReference r:id="rId4"/>
    <externalReference r:id="rId5"/>
    <externalReference r:id="rId6"/>
  </externalReferences>
  <calcPr calcId="145621"/>
</workbook>
</file>

<file path=xl/calcChain.xml><?xml version="1.0" encoding="utf-8"?>
<calcChain xmlns="http://schemas.openxmlformats.org/spreadsheetml/2006/main">
  <c r="H7" i="3" l="1"/>
  <c r="J8" i="3"/>
  <c r="J7" i="3" s="1"/>
  <c r="J9" i="3"/>
  <c r="J10" i="3"/>
  <c r="J11" i="3"/>
  <c r="J12" i="3"/>
  <c r="J13" i="3"/>
  <c r="J14" i="3"/>
  <c r="J15" i="3"/>
  <c r="J16" i="3"/>
  <c r="C5" i="2" l="1"/>
  <c r="C4" i="2"/>
  <c r="D5" i="2"/>
  <c r="D4" i="2"/>
  <c r="E5" i="2"/>
  <c r="C6" i="2"/>
  <c r="E6" i="2"/>
  <c r="C7" i="2"/>
  <c r="D7" i="2"/>
  <c r="E7" i="2"/>
  <c r="D9" i="2"/>
  <c r="C10" i="2"/>
  <c r="C9" i="2"/>
  <c r="D10" i="2"/>
  <c r="E10" i="2"/>
  <c r="C11" i="2"/>
  <c r="E11" i="2"/>
  <c r="C12" i="2"/>
  <c r="E12" i="2"/>
  <c r="E13" i="2"/>
  <c r="C14" i="2"/>
  <c r="C15" i="2"/>
  <c r="D15" i="2"/>
  <c r="D14" i="2"/>
  <c r="E14" i="2"/>
  <c r="E16" i="2"/>
  <c r="E17" i="2"/>
  <c r="D19" i="2"/>
  <c r="C20" i="2"/>
  <c r="C19" i="2"/>
  <c r="E19" i="2"/>
  <c r="C21" i="2"/>
  <c r="E21" i="2"/>
  <c r="C22" i="2"/>
  <c r="E22" i="2"/>
  <c r="C23" i="2"/>
  <c r="D23" i="2"/>
  <c r="E23" i="2"/>
  <c r="D24" i="2"/>
  <c r="E24" i="2"/>
  <c r="C28" i="2"/>
  <c r="E28" i="2"/>
  <c r="C29" i="2"/>
  <c r="E29" i="2"/>
  <c r="C30" i="2"/>
  <c r="E30" i="2"/>
  <c r="C31" i="2"/>
  <c r="E31" i="2"/>
  <c r="C32" i="2"/>
  <c r="E32" i="2"/>
  <c r="C33" i="2"/>
  <c r="E33" i="2"/>
  <c r="C34" i="2"/>
  <c r="E34" i="2"/>
  <c r="C35" i="2"/>
  <c r="E35" i="2"/>
  <c r="C36" i="2"/>
  <c r="D36" i="2"/>
  <c r="E36" i="2"/>
  <c r="C37" i="2"/>
  <c r="D37" i="2"/>
  <c r="E37" i="2"/>
  <c r="C38" i="2"/>
  <c r="E38" i="2"/>
  <c r="C39" i="2"/>
  <c r="D39" i="2"/>
  <c r="E39" i="2"/>
  <c r="C40" i="2"/>
  <c r="E40" i="2"/>
  <c r="C41" i="2"/>
  <c r="E41" i="2"/>
  <c r="C42" i="2"/>
  <c r="D42" i="2"/>
  <c r="E42" i="2"/>
  <c r="C43" i="2"/>
  <c r="D43" i="2"/>
  <c r="E43" i="2"/>
  <c r="C44" i="2"/>
  <c r="D44" i="2"/>
  <c r="E44" i="2"/>
  <c r="C45" i="2"/>
  <c r="H8" i="1"/>
  <c r="H7" i="1"/>
  <c r="H10" i="1"/>
  <c r="H12" i="1"/>
  <c r="H14" i="1"/>
  <c r="H16" i="1"/>
  <c r="H18" i="1"/>
  <c r="G13" i="1"/>
  <c r="I13" i="1"/>
  <c r="I12" i="1"/>
  <c r="G11" i="1"/>
  <c r="I11" i="1"/>
  <c r="I10" i="1"/>
  <c r="G10" i="1"/>
  <c r="G19" i="1"/>
  <c r="I19" i="1"/>
  <c r="I18" i="1"/>
  <c r="G18" i="1"/>
  <c r="G17" i="1"/>
  <c r="I17" i="1"/>
  <c r="I16" i="1"/>
  <c r="G15" i="1"/>
  <c r="I15" i="1"/>
  <c r="I14" i="1"/>
  <c r="G9" i="1"/>
  <c r="I9" i="1"/>
  <c r="I8" i="1"/>
  <c r="G14" i="1"/>
  <c r="G16" i="1"/>
  <c r="G8" i="1"/>
  <c r="G7" i="1"/>
  <c r="I7" i="1"/>
  <c r="G12" i="1"/>
  <c r="E45" i="2"/>
  <c r="E9" i="2"/>
  <c r="C8" i="2"/>
  <c r="E4" i="2"/>
  <c r="C25" i="2"/>
  <c r="D8" i="2"/>
  <c r="D18" i="2"/>
  <c r="D25" i="2"/>
  <c r="D45" i="2"/>
  <c r="E20" i="2"/>
  <c r="E15" i="2"/>
  <c r="E25" i="2"/>
  <c r="E8" i="2"/>
  <c r="C18" i="2"/>
  <c r="E18" i="2"/>
</calcChain>
</file>

<file path=xl/sharedStrings.xml><?xml version="1.0" encoding="utf-8"?>
<sst xmlns="http://schemas.openxmlformats.org/spreadsheetml/2006/main" count="198" uniqueCount="109">
  <si>
    <t>SU</t>
  </si>
  <si>
    <t>x</t>
  </si>
  <si>
    <t>Běžné (neinvestiční) výdaje resortu celkem</t>
  </si>
  <si>
    <t>031900</t>
  </si>
  <si>
    <t>0000</t>
  </si>
  <si>
    <t>fin. rez. na řešení věcných fin.a org.opatření org.LK</t>
  </si>
  <si>
    <t>031909</t>
  </si>
  <si>
    <t>nespecifikované rezervy</t>
  </si>
  <si>
    <t>031908</t>
  </si>
  <si>
    <t>fin. rez. na řešení rizik vyhodnocení projektu IP-1</t>
  </si>
  <si>
    <t>fin. rez. na řešení projektu eGovernbent ve zdravot.</t>
  </si>
  <si>
    <t>rozpočtová finanční rezerva kraje dle zásad-PS</t>
  </si>
  <si>
    <t>fin.rezerva na řešení výkonnosti krajských PO</t>
  </si>
  <si>
    <t>fin. rez. na řešení věcných fin.a org.opatř. KÚ</t>
  </si>
  <si>
    <t xml:space="preserve">Ekonomický odbor </t>
  </si>
  <si>
    <t>POKLADNÍ SPRÁVA</t>
  </si>
  <si>
    <t>uk</t>
  </si>
  <si>
    <t>č.a.</t>
  </si>
  <si>
    <t>§</t>
  </si>
  <si>
    <t>pol.</t>
  </si>
  <si>
    <t>UR 2014</t>
  </si>
  <si>
    <t>ZR-RO 124/14</t>
  </si>
  <si>
    <t>Příloha č. 1 k ZR-RO 124/14</t>
  </si>
  <si>
    <t xml:space="preserve">V ý d a je   c e l k e m </t>
  </si>
  <si>
    <t>5-6xxx</t>
  </si>
  <si>
    <t>Kap.935-grantový fond</t>
  </si>
  <si>
    <t xml:space="preserve">Kap.934-lesnický fond </t>
  </si>
  <si>
    <t>Kap.932-fond ochrany vod</t>
  </si>
  <si>
    <t>Kap.931-krizový fond</t>
  </si>
  <si>
    <t>Kap.926-dotační fond</t>
  </si>
  <si>
    <t>5xxx</t>
  </si>
  <si>
    <t>Kap.925-sociální fond</t>
  </si>
  <si>
    <t>Kap.924-úvěry</t>
  </si>
  <si>
    <t>Kap.923-spolufinanc. EU</t>
  </si>
  <si>
    <t>6xxx</t>
  </si>
  <si>
    <t>Kap.921-úč.invest.dotace-škol.</t>
  </si>
  <si>
    <t>Kap.920-kapitálové výdaje</t>
  </si>
  <si>
    <t>Kap.919-VPS</t>
  </si>
  <si>
    <t>Kap.917-transfery</t>
  </si>
  <si>
    <t>Kap.916-úč.neinv.dot.-škol.</t>
  </si>
  <si>
    <t>Kap.914-působnosti</t>
  </si>
  <si>
    <t>Kap.913-příspěvkové organizace</t>
  </si>
  <si>
    <t>Kap.911-krajský úřad</t>
  </si>
  <si>
    <t>Kap.910-zastupitelstvo</t>
  </si>
  <si>
    <t>upravený rozpočet II.</t>
  </si>
  <si>
    <t>ZR-RO č. 124/14</t>
  </si>
  <si>
    <t>upravený rozpočet I.</t>
  </si>
  <si>
    <t xml:space="preserve">     ukazatel</t>
  </si>
  <si>
    <t>v tis. Kč</t>
  </si>
  <si>
    <t>Výdajová část rozpočtu LK 2014</t>
  </si>
  <si>
    <t xml:space="preserve">Z d r o j e  L K   c e l k e m </t>
  </si>
  <si>
    <t>5. uhrazené splátky dlouhod.půjč.</t>
  </si>
  <si>
    <t>4. úvěr</t>
  </si>
  <si>
    <t>8115</t>
  </si>
  <si>
    <t>3. Zapojení výsl. hosp.2013</t>
  </si>
  <si>
    <t>2. Zapojení  zvl.účtů z r. 2013</t>
  </si>
  <si>
    <t>1. Zapojení fondů z r. 2013</t>
  </si>
  <si>
    <t>8xxx</t>
  </si>
  <si>
    <t>C/ F i n a n c o v á n í</t>
  </si>
  <si>
    <t>1-4xxx</t>
  </si>
  <si>
    <t>P ř í j m y   celkem</t>
  </si>
  <si>
    <t xml:space="preserve">    investiční dotace ze zahraničí</t>
  </si>
  <si>
    <t xml:space="preserve">    investiční dotace od obcí </t>
  </si>
  <si>
    <t>421x</t>
  </si>
  <si>
    <t xml:space="preserve">    resort.účel. inv. dot.</t>
  </si>
  <si>
    <r>
      <t xml:space="preserve">2. </t>
    </r>
    <r>
      <rPr>
        <b/>
        <sz val="11"/>
        <rFont val="Times New Roman"/>
        <family val="1"/>
        <charset val="238"/>
      </rPr>
      <t xml:space="preserve">investiční </t>
    </r>
    <r>
      <rPr>
        <sz val="11"/>
        <rFont val="Times New Roman"/>
        <family val="1"/>
        <charset val="238"/>
      </rPr>
      <t>dot.</t>
    </r>
  </si>
  <si>
    <t xml:space="preserve">   neinv. dotace od obcí</t>
  </si>
  <si>
    <t>415x</t>
  </si>
  <si>
    <t xml:space="preserve">   neinv. dotace ze zahraničí</t>
  </si>
  <si>
    <t>411x</t>
  </si>
  <si>
    <t xml:space="preserve">   resort. úč.neinv.dotace</t>
  </si>
  <si>
    <t>4112</t>
  </si>
  <si>
    <t xml:space="preserve">   zákon o st.rozpočtu</t>
  </si>
  <si>
    <r>
      <t xml:space="preserve">1. </t>
    </r>
    <r>
      <rPr>
        <b/>
        <sz val="11"/>
        <rFont val="Times New Roman"/>
        <family val="1"/>
        <charset val="238"/>
      </rPr>
      <t xml:space="preserve">neinvestiční </t>
    </r>
    <r>
      <rPr>
        <sz val="11"/>
        <rFont val="Times New Roman"/>
        <family val="1"/>
        <charset val="238"/>
      </rPr>
      <t>dotace</t>
    </r>
  </si>
  <si>
    <t>4xxx</t>
  </si>
  <si>
    <t>B/ Dotace a příspěvky</t>
  </si>
  <si>
    <t>3xxx</t>
  </si>
  <si>
    <t>3. kapitál. příjmy</t>
  </si>
  <si>
    <t>2xxx</t>
  </si>
  <si>
    <t>2. nedaňové příjmy</t>
  </si>
  <si>
    <t>1xxx</t>
  </si>
  <si>
    <t>1. daňové příjmy</t>
  </si>
  <si>
    <t>1-3xxx</t>
  </si>
  <si>
    <t>A/ Vlastní  příjmy</t>
  </si>
  <si>
    <t xml:space="preserve">pol. </t>
  </si>
  <si>
    <t>ukazatel</t>
  </si>
  <si>
    <t>Zdrojová část rozpočtu LK 2014</t>
  </si>
  <si>
    <t>Podpora osob se zdravotním postižením</t>
  </si>
  <si>
    <t>3030000</t>
  </si>
  <si>
    <t>Podprogram 3.3 - Podpora osob se zdravotním postižením</t>
  </si>
  <si>
    <t>Podpora preventivních a léčebných projektů</t>
  </si>
  <si>
    <t>3020000</t>
  </si>
  <si>
    <t>Podprogram 3.2 - Podpora preventivních a léčebných projektů</t>
  </si>
  <si>
    <t>Podpora ozdravných a rekondičních pobytů pro zdravotně/tělesně postižené občany</t>
  </si>
  <si>
    <t>3010000</t>
  </si>
  <si>
    <t>Podprogram 3.1 - Podpora ozdravných a rekondičních pobytů pro zdravotně/tělesně postižené občany</t>
  </si>
  <si>
    <t>Program resortu zdravotnictví, tělovýchovy a sportu</t>
  </si>
  <si>
    <t>30xxxx</t>
  </si>
  <si>
    <t>UR II2014</t>
  </si>
  <si>
    <t>UR I 2014</t>
  </si>
  <si>
    <t>SR 2014</t>
  </si>
  <si>
    <t>926 09 - D O T A Č N Í   F O N D</t>
  </si>
  <si>
    <t>uk.</t>
  </si>
  <si>
    <t>Odbor zdravotnictví</t>
  </si>
  <si>
    <t>031920</t>
  </si>
  <si>
    <t>031921</t>
  </si>
  <si>
    <t>031922</t>
  </si>
  <si>
    <t xml:space="preserve"> 926 09 - Dotační fond</t>
  </si>
  <si>
    <t xml:space="preserve">91903 - Pokladní správa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</si>
</sst>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K_č_-;\-* #,##0.00\ _K_č_-;_-* &quot;-&quot;??\ _K_č_-;_-@_-"/>
    <numFmt numFmtId="164" formatCode="#,##0.0"/>
    <numFmt numFmtId="165" formatCode="#,##0.000"/>
    <numFmt numFmtId="166" formatCode="0.000"/>
  </numFmts>
  <fonts count="22" x14ac:knownFonts="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charset val="238"/>
    </font>
    <font>
      <b/>
      <sz val="12"/>
      <name val="Arial"/>
      <family val="2"/>
      <charset val="238"/>
    </font>
    <font>
      <b/>
      <sz val="8"/>
      <name val="Arial"/>
      <family val="2"/>
      <charset val="238"/>
    </font>
    <font>
      <b/>
      <sz val="10"/>
      <name val="Arial"/>
      <family val="2"/>
    </font>
    <font>
      <sz val="8"/>
      <name val="Arial"/>
      <charset val="238"/>
    </font>
    <font>
      <sz val="8"/>
      <name val="Arial"/>
      <family val="2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9"/>
      <name val="Times New Roman"/>
      <family val="1"/>
      <charset val="238"/>
    </font>
    <font>
      <sz val="9"/>
      <name val="Times New Roman"/>
      <family val="1"/>
      <charset val="238"/>
    </font>
    <font>
      <b/>
      <u/>
      <sz val="9"/>
      <name val="Times New Roman"/>
      <family val="1"/>
      <charset val="238"/>
    </font>
    <font>
      <sz val="10"/>
      <name val="Arial"/>
      <family val="2"/>
      <charset val="238"/>
    </font>
    <font>
      <b/>
      <sz val="8"/>
      <color rgb="FFFF0000"/>
      <name val="Arial"/>
      <family val="2"/>
      <charset val="238"/>
    </font>
    <font>
      <sz val="8"/>
      <color rgb="FFFF0000"/>
      <name val="Arial"/>
      <family val="2"/>
      <charset val="238"/>
    </font>
    <font>
      <b/>
      <sz val="8"/>
      <color theme="1"/>
      <name val="Arial"/>
      <family val="2"/>
      <charset val="238"/>
    </font>
    <font>
      <sz val="14"/>
      <color rgb="FFFF0000"/>
      <name val="Arial"/>
      <family val="2"/>
      <charset val="238"/>
    </font>
    <font>
      <sz val="10"/>
      <name val="Arial CE"/>
      <charset val="238"/>
    </font>
    <font>
      <b/>
      <sz val="8"/>
      <name val="Arial CE"/>
      <family val="2"/>
      <charset val="238"/>
    </font>
    <font>
      <b/>
      <sz val="8"/>
      <name val="Arial CE"/>
      <charset val="238"/>
    </font>
    <font>
      <sz val="9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1">
    <xf numFmtId="0" fontId="0" fillId="0" borderId="0"/>
    <xf numFmtId="43" fontId="2" fillId="0" borderId="0" applyFont="0" applyFill="0" applyBorder="0" applyAlignment="0" applyProtection="0"/>
    <xf numFmtId="0" fontId="2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8" fillId="0" borderId="0"/>
    <xf numFmtId="0" fontId="13" fillId="0" borderId="0"/>
  </cellStyleXfs>
  <cellXfs count="182">
    <xf numFmtId="0" fontId="0" fillId="0" borderId="0" xfId="0"/>
    <xf numFmtId="0" fontId="4" fillId="0" borderId="0" xfId="0" applyFont="1" applyAlignment="1">
      <alignment horizontal="center"/>
    </xf>
    <xf numFmtId="0" fontId="5" fillId="0" borderId="0" xfId="2" applyFont="1" applyAlignment="1">
      <alignment horizontal="center"/>
    </xf>
    <xf numFmtId="4" fontId="5" fillId="0" borderId="0" xfId="2" applyNumberFormat="1" applyFont="1" applyAlignment="1">
      <alignment horizontal="center"/>
    </xf>
    <xf numFmtId="0" fontId="4" fillId="0" borderId="0" xfId="2" applyFont="1" applyAlignment="1">
      <alignment horizontal="center"/>
    </xf>
    <xf numFmtId="0" fontId="7" fillId="0" borderId="1" xfId="2" applyFont="1" applyFill="1" applyBorder="1" applyAlignment="1">
      <alignment horizontal="center"/>
    </xf>
    <xf numFmtId="49" fontId="7" fillId="0" borderId="1" xfId="2" applyNumberFormat="1" applyFont="1" applyFill="1" applyBorder="1" applyAlignment="1">
      <alignment horizontal="center"/>
    </xf>
    <xf numFmtId="4" fontId="7" fillId="0" borderId="1" xfId="2" applyNumberFormat="1" applyFont="1" applyFill="1" applyBorder="1"/>
    <xf numFmtId="0" fontId="7" fillId="0" borderId="1" xfId="2" applyFont="1" applyFill="1" applyBorder="1"/>
    <xf numFmtId="4" fontId="7" fillId="0" borderId="1" xfId="1" applyNumberFormat="1" applyFont="1" applyFill="1" applyBorder="1" applyAlignment="1">
      <alignment horizontal="right"/>
    </xf>
    <xf numFmtId="0" fontId="7" fillId="0" borderId="2" xfId="2" applyFont="1" applyFill="1" applyBorder="1" applyAlignment="1">
      <alignment horizontal="center"/>
    </xf>
    <xf numFmtId="4" fontId="7" fillId="0" borderId="3" xfId="2" applyNumberFormat="1" applyFont="1" applyFill="1" applyBorder="1"/>
    <xf numFmtId="0" fontId="7" fillId="0" borderId="4" xfId="2" applyFont="1" applyFill="1" applyBorder="1" applyAlignment="1">
      <alignment horizontal="center"/>
    </xf>
    <xf numFmtId="49" fontId="7" fillId="0" borderId="5" xfId="2" applyNumberFormat="1" applyFont="1" applyFill="1" applyBorder="1" applyAlignment="1">
      <alignment horizontal="center"/>
    </xf>
    <xf numFmtId="0" fontId="7" fillId="0" borderId="5" xfId="2" applyFont="1" applyFill="1" applyBorder="1" applyAlignment="1">
      <alignment horizontal="center"/>
    </xf>
    <xf numFmtId="0" fontId="7" fillId="0" borderId="5" xfId="2" applyFont="1" applyFill="1" applyBorder="1"/>
    <xf numFmtId="4" fontId="7" fillId="0" borderId="5" xfId="1" applyNumberFormat="1" applyFont="1" applyFill="1" applyBorder="1" applyAlignment="1">
      <alignment horizontal="right"/>
    </xf>
    <xf numFmtId="4" fontId="7" fillId="0" borderId="5" xfId="2" applyNumberFormat="1" applyFont="1" applyFill="1" applyBorder="1"/>
    <xf numFmtId="4" fontId="7" fillId="0" borderId="6" xfId="2" applyNumberFormat="1" applyFont="1" applyFill="1" applyBorder="1"/>
    <xf numFmtId="0" fontId="7" fillId="0" borderId="0" xfId="0" applyFont="1"/>
    <xf numFmtId="0" fontId="7" fillId="0" borderId="0" xfId="0" applyFont="1" applyAlignment="1">
      <alignment horizontal="left"/>
    </xf>
    <xf numFmtId="0" fontId="4" fillId="0" borderId="5" xfId="2" applyFont="1" applyFill="1" applyBorder="1" applyAlignment="1">
      <alignment horizontal="left"/>
    </xf>
    <xf numFmtId="4" fontId="4" fillId="0" borderId="5" xfId="2" applyNumberFormat="1" applyFont="1" applyFill="1" applyBorder="1"/>
    <xf numFmtId="0" fontId="3" fillId="0" borderId="0" xfId="0" applyFont="1" applyFill="1" applyAlignment="1">
      <alignment horizontal="center"/>
    </xf>
    <xf numFmtId="0" fontId="0" fillId="0" borderId="0" xfId="0" applyAlignment="1"/>
    <xf numFmtId="0" fontId="3" fillId="0" borderId="0" xfId="0" applyFont="1" applyAlignment="1">
      <alignment horizontal="center"/>
    </xf>
    <xf numFmtId="0" fontId="4" fillId="0" borderId="2" xfId="2" applyFont="1" applyFill="1" applyBorder="1" applyAlignment="1">
      <alignment horizontal="center"/>
    </xf>
    <xf numFmtId="49" fontId="4" fillId="0" borderId="1" xfId="2" applyNumberFormat="1" applyFont="1" applyFill="1" applyBorder="1" applyAlignment="1">
      <alignment horizontal="center"/>
    </xf>
    <xf numFmtId="0" fontId="4" fillId="0" borderId="1" xfId="2" applyFont="1" applyFill="1" applyBorder="1" applyAlignment="1">
      <alignment horizontal="center"/>
    </xf>
    <xf numFmtId="0" fontId="4" fillId="0" borderId="1" xfId="2" applyFont="1" applyFill="1" applyBorder="1"/>
    <xf numFmtId="4" fontId="4" fillId="0" borderId="1" xfId="1" applyNumberFormat="1" applyFont="1" applyFill="1" applyBorder="1" applyAlignment="1">
      <alignment horizontal="right"/>
    </xf>
    <xf numFmtId="4" fontId="4" fillId="0" borderId="1" xfId="2" applyNumberFormat="1" applyFont="1" applyFill="1" applyBorder="1"/>
    <xf numFmtId="4" fontId="4" fillId="0" borderId="3" xfId="2" applyNumberFormat="1" applyFont="1" applyFill="1" applyBorder="1"/>
    <xf numFmtId="0" fontId="4" fillId="0" borderId="7" xfId="2" applyFont="1" applyFill="1" applyBorder="1" applyAlignment="1">
      <alignment horizontal="center"/>
    </xf>
    <xf numFmtId="4" fontId="4" fillId="0" borderId="6" xfId="2" applyNumberFormat="1" applyFont="1" applyFill="1" applyBorder="1"/>
    <xf numFmtId="0" fontId="4" fillId="0" borderId="8" xfId="2" applyFont="1" applyFill="1" applyBorder="1" applyAlignment="1">
      <alignment horizontal="center" vertical="center"/>
    </xf>
    <xf numFmtId="0" fontId="4" fillId="0" borderId="9" xfId="2" applyFont="1" applyFill="1" applyBorder="1" applyAlignment="1">
      <alignment horizontal="center" vertical="center"/>
    </xf>
    <xf numFmtId="4" fontId="4" fillId="0" borderId="9" xfId="2" applyNumberFormat="1" applyFont="1" applyFill="1" applyBorder="1" applyAlignment="1">
      <alignment horizontal="center" vertical="center"/>
    </xf>
    <xf numFmtId="0" fontId="4" fillId="0" borderId="9" xfId="2" applyFont="1" applyFill="1" applyBorder="1" applyAlignment="1">
      <alignment horizontal="center" vertical="center" wrapText="1"/>
    </xf>
    <xf numFmtId="0" fontId="4" fillId="0" borderId="10" xfId="2" applyFont="1" applyFill="1" applyBorder="1" applyAlignment="1">
      <alignment horizontal="center" vertical="center" wrapText="1"/>
    </xf>
    <xf numFmtId="4" fontId="0" fillId="0" borderId="0" xfId="0" applyNumberFormat="1"/>
    <xf numFmtId="4" fontId="8" fillId="0" borderId="11" xfId="0" applyNumberFormat="1" applyFont="1" applyBorder="1" applyAlignment="1">
      <alignment horizontal="right" vertical="center" wrapText="1"/>
    </xf>
    <xf numFmtId="4" fontId="8" fillId="0" borderId="12" xfId="0" applyNumberFormat="1" applyFont="1" applyBorder="1" applyAlignment="1">
      <alignment horizontal="right" vertical="center" wrapText="1"/>
    </xf>
    <xf numFmtId="0" fontId="8" fillId="0" borderId="12" xfId="0" applyFont="1" applyBorder="1" applyAlignment="1">
      <alignment horizontal="right" vertical="center" wrapText="1"/>
    </xf>
    <xf numFmtId="0" fontId="8" fillId="0" borderId="13" xfId="0" applyFont="1" applyBorder="1" applyAlignment="1">
      <alignment horizontal="left" vertical="center" wrapText="1"/>
    </xf>
    <xf numFmtId="4" fontId="9" fillId="0" borderId="14" xfId="0" applyNumberFormat="1" applyFont="1" applyBorder="1" applyAlignment="1">
      <alignment horizontal="right" vertical="center" wrapText="1"/>
    </xf>
    <xf numFmtId="4" fontId="9" fillId="0" borderId="15" xfId="0" applyNumberFormat="1" applyFont="1" applyBorder="1" applyAlignment="1">
      <alignment horizontal="right" vertical="center" wrapText="1"/>
    </xf>
    <xf numFmtId="4" fontId="9" fillId="0" borderId="1" xfId="0" applyNumberFormat="1" applyFont="1" applyBorder="1" applyAlignment="1">
      <alignment horizontal="right" vertical="center" wrapText="1"/>
    </xf>
    <xf numFmtId="0" fontId="9" fillId="0" borderId="1" xfId="0" applyFont="1" applyBorder="1" applyAlignment="1">
      <alignment horizontal="right" vertical="center" wrapText="1"/>
    </xf>
    <xf numFmtId="0" fontId="9" fillId="0" borderId="2" xfId="0" applyFont="1" applyBorder="1" applyAlignment="1">
      <alignment horizontal="left" vertical="center" wrapText="1"/>
    </xf>
    <xf numFmtId="0" fontId="9" fillId="0" borderId="15" xfId="0" applyFont="1" applyBorder="1" applyAlignment="1">
      <alignment horizontal="right" vertical="center" wrapText="1"/>
    </xf>
    <xf numFmtId="0" fontId="9" fillId="0" borderId="16" xfId="0" applyFont="1" applyBorder="1" applyAlignment="1">
      <alignment horizontal="left" vertical="center" wrapText="1"/>
    </xf>
    <xf numFmtId="0" fontId="10" fillId="2" borderId="11" xfId="0" applyFont="1" applyFill="1" applyBorder="1" applyAlignment="1">
      <alignment horizontal="center" vertical="center" wrapText="1"/>
    </xf>
    <xf numFmtId="0" fontId="10" fillId="2" borderId="12" xfId="0" applyFont="1" applyFill="1" applyBorder="1" applyAlignment="1">
      <alignment horizontal="center" vertical="center" wrapText="1"/>
    </xf>
    <xf numFmtId="0" fontId="10" fillId="2" borderId="13" xfId="0" applyFont="1" applyFill="1" applyBorder="1" applyAlignment="1">
      <alignment horizontal="center" vertical="center" wrapText="1"/>
    </xf>
    <xf numFmtId="164" fontId="11" fillId="0" borderId="17" xfId="0" applyNumberFormat="1" applyFont="1" applyFill="1" applyBorder="1" applyAlignment="1">
      <alignment horizontal="right"/>
    </xf>
    <xf numFmtId="0" fontId="11" fillId="0" borderId="0" xfId="0" applyFont="1" applyFill="1" applyBorder="1"/>
    <xf numFmtId="0" fontId="8" fillId="0" borderId="13" xfId="0" applyFont="1" applyBorder="1" applyAlignment="1">
      <alignment vertical="center" wrapText="1"/>
    </xf>
    <xf numFmtId="4" fontId="9" fillId="0" borderId="18" xfId="0" applyNumberFormat="1" applyFont="1" applyBorder="1" applyAlignment="1">
      <alignment horizontal="right" vertical="center" wrapText="1"/>
    </xf>
    <xf numFmtId="4" fontId="9" fillId="0" borderId="19" xfId="0" applyNumberFormat="1" applyFont="1" applyBorder="1" applyAlignment="1">
      <alignment horizontal="right" vertical="center" wrapText="1"/>
    </xf>
    <xf numFmtId="0" fontId="9" fillId="0" borderId="19" xfId="0" applyFont="1" applyBorder="1" applyAlignment="1">
      <alignment horizontal="right" vertical="center" wrapText="1"/>
    </xf>
    <xf numFmtId="0" fontId="9" fillId="0" borderId="20" xfId="0" applyFont="1" applyBorder="1" applyAlignment="1">
      <alignment vertical="center" wrapText="1"/>
    </xf>
    <xf numFmtId="4" fontId="9" fillId="0" borderId="3" xfId="0" applyNumberFormat="1" applyFont="1" applyBorder="1" applyAlignment="1">
      <alignment horizontal="right" vertical="center" wrapText="1"/>
    </xf>
    <xf numFmtId="0" fontId="9" fillId="0" borderId="2" xfId="0" applyFont="1" applyBorder="1" applyAlignment="1">
      <alignment vertical="center" wrapText="1"/>
    </xf>
    <xf numFmtId="4" fontId="8" fillId="0" borderId="3" xfId="0" applyNumberFormat="1" applyFont="1" applyBorder="1" applyAlignment="1">
      <alignment horizontal="right" vertical="center" wrapText="1"/>
    </xf>
    <xf numFmtId="4" fontId="8" fillId="0" borderId="1" xfId="0" applyNumberFormat="1" applyFont="1" applyBorder="1" applyAlignment="1">
      <alignment horizontal="right" vertical="center" wrapText="1"/>
    </xf>
    <xf numFmtId="0" fontId="8" fillId="0" borderId="1" xfId="0" applyFont="1" applyBorder="1" applyAlignment="1">
      <alignment horizontal="right" vertical="center" wrapText="1"/>
    </xf>
    <xf numFmtId="0" fontId="8" fillId="0" borderId="2" xfId="0" applyFont="1" applyBorder="1" applyAlignment="1">
      <alignment vertical="center" wrapText="1"/>
    </xf>
    <xf numFmtId="4" fontId="9" fillId="0" borderId="3" xfId="0" applyNumberFormat="1" applyFont="1" applyBorder="1" applyAlignment="1">
      <alignment vertical="center"/>
    </xf>
    <xf numFmtId="4" fontId="9" fillId="0" borderId="1" xfId="0" applyNumberFormat="1" applyFont="1" applyBorder="1" applyAlignment="1">
      <alignment vertical="center"/>
    </xf>
    <xf numFmtId="4" fontId="8" fillId="0" borderId="14" xfId="0" applyNumberFormat="1" applyFont="1" applyBorder="1" applyAlignment="1">
      <alignment horizontal="right" vertical="center" wrapText="1"/>
    </xf>
    <xf numFmtId="4" fontId="8" fillId="0" borderId="15" xfId="0" applyNumberFormat="1" applyFont="1" applyBorder="1" applyAlignment="1">
      <alignment horizontal="right" vertical="center" wrapText="1"/>
    </xf>
    <xf numFmtId="0" fontId="8" fillId="0" borderId="15" xfId="0" applyFont="1" applyBorder="1" applyAlignment="1">
      <alignment horizontal="right" vertical="center" wrapText="1"/>
    </xf>
    <xf numFmtId="0" fontId="8" fillId="0" borderId="16" xfId="0" applyFont="1" applyBorder="1" applyAlignment="1">
      <alignment vertical="center" wrapText="1"/>
    </xf>
    <xf numFmtId="0" fontId="11" fillId="0" borderId="0" xfId="0" applyFont="1" applyFill="1" applyAlignment="1">
      <alignment horizontal="right"/>
    </xf>
    <xf numFmtId="0" fontId="11" fillId="0" borderId="0" xfId="0" applyFont="1" applyFill="1"/>
    <xf numFmtId="0" fontId="1" fillId="0" borderId="0" xfId="3"/>
    <xf numFmtId="0" fontId="7" fillId="0" borderId="0" xfId="4" applyFont="1"/>
    <xf numFmtId="49" fontId="14" fillId="0" borderId="0" xfId="4" applyNumberFormat="1" applyFont="1" applyAlignment="1">
      <alignment horizontal="left" vertical="top"/>
    </xf>
    <xf numFmtId="4" fontId="7" fillId="0" borderId="0" xfId="4" applyNumberFormat="1" applyFont="1"/>
    <xf numFmtId="0" fontId="7" fillId="0" borderId="0" xfId="4" applyFont="1" applyFill="1" applyBorder="1"/>
    <xf numFmtId="49" fontId="15" fillId="0" borderId="0" xfId="4" applyNumberFormat="1" applyFont="1" applyAlignment="1">
      <alignment wrapText="1"/>
    </xf>
    <xf numFmtId="4" fontId="7" fillId="0" borderId="0" xfId="4" applyNumberFormat="1" applyFont="1" applyAlignment="1">
      <alignment horizontal="left" wrapText="1"/>
    </xf>
    <xf numFmtId="4" fontId="7" fillId="0" borderId="0" xfId="4" applyNumberFormat="1" applyFont="1" applyAlignment="1">
      <alignment horizontal="right"/>
    </xf>
    <xf numFmtId="165" fontId="7" fillId="0" borderId="6" xfId="5" applyNumberFormat="1" applyFont="1" applyFill="1" applyBorder="1" applyAlignment="1">
      <alignment vertical="center"/>
    </xf>
    <xf numFmtId="165" fontId="7" fillId="0" borderId="21" xfId="5" applyNumberFormat="1" applyFont="1" applyFill="1" applyBorder="1" applyAlignment="1">
      <alignment vertical="center"/>
    </xf>
    <xf numFmtId="165" fontId="7" fillId="0" borderId="5" xfId="5" applyNumberFormat="1" applyFont="1" applyFill="1" applyBorder="1" applyAlignment="1">
      <alignment vertical="center"/>
    </xf>
    <xf numFmtId="0" fontId="7" fillId="0" borderId="5" xfId="5" applyFont="1" applyFill="1" applyBorder="1" applyAlignment="1">
      <alignment vertical="center"/>
    </xf>
    <xf numFmtId="0" fontId="7" fillId="0" borderId="22" xfId="5" applyFont="1" applyFill="1" applyBorder="1" applyAlignment="1">
      <alignment horizontal="center" vertical="center"/>
    </xf>
    <xf numFmtId="0" fontId="7" fillId="0" borderId="5" xfId="6" applyFont="1" applyFill="1" applyBorder="1" applyAlignment="1">
      <alignment horizontal="center" vertical="center"/>
    </xf>
    <xf numFmtId="49" fontId="7" fillId="0" borderId="23" xfId="6" applyNumberFormat="1" applyFont="1" applyFill="1" applyBorder="1" applyAlignment="1">
      <alignment horizontal="center" vertical="center"/>
    </xf>
    <xf numFmtId="49" fontId="7" fillId="0" borderId="22" xfId="6" applyNumberFormat="1" applyFont="1" applyFill="1" applyBorder="1" applyAlignment="1">
      <alignment horizontal="center" vertical="center"/>
    </xf>
    <xf numFmtId="0" fontId="7" fillId="0" borderId="24" xfId="6" applyFont="1" applyFill="1" applyBorder="1" applyAlignment="1">
      <alignment horizontal="center" vertical="center"/>
    </xf>
    <xf numFmtId="165" fontId="4" fillId="0" borderId="3" xfId="5" applyNumberFormat="1" applyFont="1" applyFill="1" applyBorder="1" applyAlignment="1">
      <alignment horizontal="right" vertical="center"/>
    </xf>
    <xf numFmtId="165" fontId="4" fillId="0" borderId="25" xfId="5" applyNumberFormat="1" applyFont="1" applyFill="1" applyBorder="1" applyAlignment="1">
      <alignment horizontal="right" vertical="center"/>
    </xf>
    <xf numFmtId="165" fontId="4" fillId="0" borderId="1" xfId="5" applyNumberFormat="1" applyFont="1" applyFill="1" applyBorder="1" applyAlignment="1">
      <alignment horizontal="right" vertical="center"/>
    </xf>
    <xf numFmtId="0" fontId="4" fillId="0" borderId="1" xfId="7" applyFont="1" applyFill="1" applyBorder="1" applyAlignment="1">
      <alignment vertical="center"/>
    </xf>
    <xf numFmtId="0" fontId="4" fillId="0" borderId="26" xfId="7" applyFont="1" applyFill="1" applyBorder="1" applyAlignment="1">
      <alignment horizontal="center" vertical="center"/>
    </xf>
    <xf numFmtId="0" fontId="4" fillId="0" borderId="1" xfId="6" applyFont="1" applyFill="1" applyBorder="1" applyAlignment="1">
      <alignment horizontal="center" vertical="center"/>
    </xf>
    <xf numFmtId="49" fontId="4" fillId="0" borderId="27" xfId="6" applyNumberFormat="1" applyFont="1" applyFill="1" applyBorder="1" applyAlignment="1">
      <alignment horizontal="center" vertical="center"/>
    </xf>
    <xf numFmtId="49" fontId="4" fillId="0" borderId="26" xfId="6" applyNumberFormat="1" applyFont="1" applyFill="1" applyBorder="1" applyAlignment="1">
      <alignment horizontal="center" vertical="center"/>
    </xf>
    <xf numFmtId="0" fontId="4" fillId="0" borderId="28" xfId="6" applyFont="1" applyFill="1" applyBorder="1" applyAlignment="1">
      <alignment horizontal="center" vertical="center"/>
    </xf>
    <xf numFmtId="165" fontId="4" fillId="0" borderId="3" xfId="5" applyNumberFormat="1" applyFont="1" applyFill="1" applyBorder="1" applyAlignment="1">
      <alignment vertical="center"/>
    </xf>
    <xf numFmtId="165" fontId="4" fillId="0" borderId="25" xfId="5" applyNumberFormat="1" applyFont="1" applyFill="1" applyBorder="1" applyAlignment="1">
      <alignment vertical="center"/>
    </xf>
    <xf numFmtId="165" fontId="4" fillId="0" borderId="1" xfId="5" applyNumberFormat="1" applyFont="1" applyFill="1" applyBorder="1" applyAlignment="1">
      <alignment vertical="center"/>
    </xf>
    <xf numFmtId="0" fontId="4" fillId="0" borderId="1" xfId="5" applyFont="1" applyFill="1" applyBorder="1" applyAlignment="1">
      <alignment vertical="center" wrapText="1"/>
    </xf>
    <xf numFmtId="0" fontId="4" fillId="0" borderId="26" xfId="5" applyFont="1" applyFill="1" applyBorder="1" applyAlignment="1">
      <alignment horizontal="center" vertical="center"/>
    </xf>
    <xf numFmtId="165" fontId="7" fillId="0" borderId="29" xfId="5" applyNumberFormat="1" applyFont="1" applyFill="1" applyBorder="1" applyAlignment="1">
      <alignment vertical="center"/>
    </xf>
    <xf numFmtId="165" fontId="7" fillId="0" borderId="23" xfId="6" applyNumberFormat="1" applyFont="1" applyFill="1" applyBorder="1" applyAlignment="1">
      <alignment vertical="center"/>
    </xf>
    <xf numFmtId="165" fontId="4" fillId="0" borderId="30" xfId="5" applyNumberFormat="1" applyFont="1" applyFill="1" applyBorder="1" applyAlignment="1">
      <alignment horizontal="right" vertical="center"/>
    </xf>
    <xf numFmtId="165" fontId="4" fillId="0" borderId="27" xfId="6" applyNumberFormat="1" applyFont="1" applyFill="1" applyBorder="1" applyAlignment="1">
      <alignment vertical="center"/>
    </xf>
    <xf numFmtId="165" fontId="4" fillId="0" borderId="31" xfId="5" applyNumberFormat="1" applyFont="1" applyFill="1" applyBorder="1" applyAlignment="1">
      <alignment vertical="center"/>
    </xf>
    <xf numFmtId="165" fontId="4" fillId="0" borderId="32" xfId="6" applyNumberFormat="1" applyFont="1" applyFill="1" applyBorder="1" applyAlignment="1">
      <alignment vertical="center"/>
    </xf>
    <xf numFmtId="165" fontId="4" fillId="0" borderId="33" xfId="5" applyNumberFormat="1" applyFont="1" applyFill="1" applyBorder="1" applyAlignment="1">
      <alignment vertical="center"/>
    </xf>
    <xf numFmtId="165" fontId="4" fillId="0" borderId="34" xfId="5" applyNumberFormat="1" applyFont="1" applyFill="1" applyBorder="1" applyAlignment="1">
      <alignment vertical="center"/>
    </xf>
    <xf numFmtId="0" fontId="4" fillId="0" borderId="33" xfId="5" applyFont="1" applyFill="1" applyBorder="1" applyAlignment="1">
      <alignment vertical="center" wrapText="1"/>
    </xf>
    <xf numFmtId="0" fontId="4" fillId="0" borderId="35" xfId="5" applyFont="1" applyFill="1" applyBorder="1" applyAlignment="1">
      <alignment horizontal="center" vertical="center"/>
    </xf>
    <xf numFmtId="0" fontId="4" fillId="0" borderId="33" xfId="6" applyFont="1" applyFill="1" applyBorder="1" applyAlignment="1">
      <alignment horizontal="center" vertical="center"/>
    </xf>
    <xf numFmtId="49" fontId="4" fillId="0" borderId="32" xfId="6" applyNumberFormat="1" applyFont="1" applyFill="1" applyBorder="1" applyAlignment="1">
      <alignment horizontal="center" vertical="center"/>
    </xf>
    <xf numFmtId="49" fontId="4" fillId="0" borderId="35" xfId="6" applyNumberFormat="1" applyFont="1" applyFill="1" applyBorder="1" applyAlignment="1">
      <alignment horizontal="center" vertical="center"/>
    </xf>
    <xf numFmtId="0" fontId="4" fillId="0" borderId="36" xfId="6" applyFont="1" applyFill="1" applyBorder="1" applyAlignment="1">
      <alignment horizontal="center" vertical="center"/>
    </xf>
    <xf numFmtId="165" fontId="7" fillId="0" borderId="37" xfId="5" applyNumberFormat="1" applyFont="1" applyFill="1" applyBorder="1" applyAlignment="1">
      <alignment vertical="center"/>
    </xf>
    <xf numFmtId="165" fontId="7" fillId="0" borderId="38" xfId="6" applyNumberFormat="1" applyFont="1" applyFill="1" applyBorder="1" applyAlignment="1">
      <alignment vertical="center"/>
    </xf>
    <xf numFmtId="165" fontId="7" fillId="0" borderId="19" xfId="5" applyNumberFormat="1" applyFont="1" applyFill="1" applyBorder="1" applyAlignment="1">
      <alignment vertical="center"/>
    </xf>
    <xf numFmtId="165" fontId="7" fillId="0" borderId="39" xfId="5" applyNumberFormat="1" applyFont="1" applyFill="1" applyBorder="1" applyAlignment="1">
      <alignment vertical="center"/>
    </xf>
    <xf numFmtId="0" fontId="7" fillId="0" borderId="19" xfId="5" applyFont="1" applyFill="1" applyBorder="1" applyAlignment="1">
      <alignment vertical="center"/>
    </xf>
    <xf numFmtId="0" fontId="7" fillId="0" borderId="40" xfId="5" applyFont="1" applyFill="1" applyBorder="1" applyAlignment="1">
      <alignment horizontal="center" vertical="center"/>
    </xf>
    <xf numFmtId="0" fontId="7" fillId="0" borderId="19" xfId="6" applyFont="1" applyFill="1" applyBorder="1" applyAlignment="1">
      <alignment horizontal="center" vertical="center"/>
    </xf>
    <xf numFmtId="49" fontId="7" fillId="0" borderId="38" xfId="6" applyNumberFormat="1" applyFont="1" applyFill="1" applyBorder="1" applyAlignment="1">
      <alignment horizontal="center" vertical="center"/>
    </xf>
    <xf numFmtId="49" fontId="7" fillId="0" borderId="40" xfId="6" applyNumberFormat="1" applyFont="1" applyFill="1" applyBorder="1" applyAlignment="1">
      <alignment horizontal="center" vertical="center"/>
    </xf>
    <xf numFmtId="0" fontId="7" fillId="0" borderId="41" xfId="6" applyFont="1" applyFill="1" applyBorder="1" applyAlignment="1">
      <alignment horizontal="center" vertical="center"/>
    </xf>
    <xf numFmtId="0" fontId="7" fillId="0" borderId="0" xfId="4" applyFont="1" applyAlignment="1">
      <alignment vertical="center"/>
    </xf>
    <xf numFmtId="4" fontId="7" fillId="0" borderId="0" xfId="4" applyNumberFormat="1" applyFont="1" applyAlignment="1">
      <alignment vertical="center"/>
    </xf>
    <xf numFmtId="0" fontId="7" fillId="0" borderId="0" xfId="4" applyFont="1" applyFill="1" applyBorder="1" applyAlignment="1">
      <alignment vertical="center"/>
    </xf>
    <xf numFmtId="0" fontId="7" fillId="0" borderId="0" xfId="4" applyFont="1" applyFill="1" applyBorder="1" applyAlignment="1">
      <alignment horizontal="left" vertical="center" wrapText="1"/>
    </xf>
    <xf numFmtId="4" fontId="4" fillId="0" borderId="0" xfId="8" applyNumberFormat="1" applyFont="1" applyFill="1" applyBorder="1" applyAlignment="1">
      <alignment horizontal="right" vertical="center" wrapText="1"/>
    </xf>
    <xf numFmtId="165" fontId="4" fillId="0" borderId="30" xfId="5" applyNumberFormat="1" applyFont="1" applyFill="1" applyBorder="1" applyAlignment="1">
      <alignment vertical="center"/>
    </xf>
    <xf numFmtId="0" fontId="4" fillId="0" borderId="0" xfId="4" applyFont="1" applyFill="1" applyBorder="1" applyAlignment="1">
      <alignment vertical="center"/>
    </xf>
    <xf numFmtId="49" fontId="14" fillId="0" borderId="0" xfId="4" applyNumberFormat="1" applyFont="1" applyBorder="1" applyAlignment="1">
      <alignment horizontal="center" vertical="center"/>
    </xf>
    <xf numFmtId="0" fontId="7" fillId="0" borderId="0" xfId="4" applyFont="1" applyFill="1" applyAlignment="1">
      <alignment vertical="center"/>
    </xf>
    <xf numFmtId="0" fontId="4" fillId="0" borderId="0" xfId="4" applyFont="1" applyFill="1" applyBorder="1" applyAlignment="1">
      <alignment horizontal="center" vertical="center" wrapText="1"/>
    </xf>
    <xf numFmtId="4" fontId="16" fillId="0" borderId="0" xfId="4" applyNumberFormat="1" applyFont="1" applyFill="1" applyBorder="1" applyAlignment="1">
      <alignment horizontal="center" vertical="center" wrapText="1"/>
    </xf>
    <xf numFmtId="0" fontId="4" fillId="0" borderId="0" xfId="4" applyFont="1" applyFill="1" applyBorder="1" applyAlignment="1">
      <alignment horizontal="center"/>
    </xf>
    <xf numFmtId="49" fontId="4" fillId="0" borderId="0" xfId="4" applyNumberFormat="1" applyFont="1" applyFill="1" applyBorder="1" applyAlignment="1">
      <alignment horizontal="right" wrapText="1"/>
    </xf>
    <xf numFmtId="4" fontId="7" fillId="0" borderId="0" xfId="4" applyNumberFormat="1" applyFont="1" applyFill="1" applyBorder="1" applyAlignment="1">
      <alignment horizontal="right"/>
    </xf>
    <xf numFmtId="165" fontId="4" fillId="0" borderId="42" xfId="6" applyNumberFormat="1" applyFont="1" applyFill="1" applyBorder="1" applyAlignment="1">
      <alignment vertical="center"/>
    </xf>
    <xf numFmtId="165" fontId="4" fillId="0" borderId="12" xfId="6" applyNumberFormat="1" applyFont="1" applyFill="1" applyBorder="1" applyAlignment="1">
      <alignment vertical="center"/>
    </xf>
    <xf numFmtId="165" fontId="4" fillId="0" borderId="43" xfId="6" applyNumberFormat="1" applyFont="1" applyFill="1" applyBorder="1" applyAlignment="1">
      <alignment vertical="center"/>
    </xf>
    <xf numFmtId="0" fontId="4" fillId="0" borderId="12" xfId="6" applyFont="1" applyFill="1" applyBorder="1" applyAlignment="1">
      <alignment horizontal="left" vertical="center"/>
    </xf>
    <xf numFmtId="0" fontId="4" fillId="0" borderId="44" xfId="6" applyFont="1" applyFill="1" applyBorder="1" applyAlignment="1">
      <alignment horizontal="center" vertical="center"/>
    </xf>
    <xf numFmtId="0" fontId="4" fillId="0" borderId="45" xfId="6" applyFont="1" applyFill="1" applyBorder="1" applyAlignment="1">
      <alignment horizontal="center" vertical="center"/>
    </xf>
    <xf numFmtId="0" fontId="4" fillId="0" borderId="13" xfId="6" applyFont="1" applyFill="1" applyBorder="1" applyAlignment="1">
      <alignment horizontal="center" vertical="center"/>
    </xf>
    <xf numFmtId="0" fontId="7" fillId="0" borderId="0" xfId="5" applyFont="1" applyFill="1" applyBorder="1"/>
    <xf numFmtId="49" fontId="17" fillId="0" borderId="0" xfId="5" applyNumberFormat="1" applyFont="1" applyAlignment="1">
      <alignment wrapText="1"/>
    </xf>
    <xf numFmtId="4" fontId="7" fillId="0" borderId="0" xfId="5" applyNumberFormat="1" applyFont="1" applyAlignment="1">
      <alignment horizontal="left" wrapText="1"/>
    </xf>
    <xf numFmtId="4" fontId="7" fillId="0" borderId="0" xfId="9" applyNumberFormat="1" applyFont="1" applyAlignment="1">
      <alignment horizontal="right"/>
    </xf>
    <xf numFmtId="0" fontId="4" fillId="0" borderId="42" xfId="8" applyFont="1" applyBorder="1" applyAlignment="1">
      <alignment horizontal="center" vertical="center" wrapText="1"/>
    </xf>
    <xf numFmtId="0" fontId="4" fillId="0" borderId="9" xfId="8" applyFont="1" applyBorder="1" applyAlignment="1">
      <alignment horizontal="center" vertical="center" wrapText="1"/>
    </xf>
    <xf numFmtId="0" fontId="4" fillId="0" borderId="12" xfId="8" applyFont="1" applyBorder="1" applyAlignment="1">
      <alignment horizontal="center" vertical="center" wrapText="1"/>
    </xf>
    <xf numFmtId="0" fontId="4" fillId="0" borderId="43" xfId="8" applyFont="1" applyBorder="1" applyAlignment="1">
      <alignment horizontal="center" vertical="center" wrapText="1"/>
    </xf>
    <xf numFmtId="0" fontId="4" fillId="0" borderId="12" xfId="5" applyFont="1" applyBorder="1" applyAlignment="1">
      <alignment horizontal="center" vertical="center" wrapText="1"/>
    </xf>
    <xf numFmtId="0" fontId="19" fillId="0" borderId="44" xfId="5" applyFont="1" applyBorder="1" applyAlignment="1">
      <alignment horizontal="center" vertical="center" wrapText="1"/>
    </xf>
    <xf numFmtId="0" fontId="20" fillId="0" borderId="44" xfId="5" applyFont="1" applyBorder="1" applyAlignment="1">
      <alignment horizontal="center" vertical="center" wrapText="1"/>
    </xf>
    <xf numFmtId="0" fontId="19" fillId="0" borderId="46" xfId="5" applyFont="1" applyBorder="1" applyAlignment="1">
      <alignment horizontal="center" vertical="center" wrapText="1"/>
    </xf>
    <xf numFmtId="0" fontId="21" fillId="0" borderId="0" xfId="3" applyFont="1" applyAlignment="1">
      <alignment horizontal="right"/>
    </xf>
    <xf numFmtId="0" fontId="13" fillId="0" borderId="0" xfId="6"/>
    <xf numFmtId="0" fontId="14" fillId="0" borderId="0" xfId="6" applyFont="1" applyAlignment="1">
      <alignment vertical="center"/>
    </xf>
    <xf numFmtId="166" fontId="7" fillId="0" borderId="0" xfId="9" applyNumberFormat="1" applyFont="1" applyAlignment="1">
      <alignment vertical="center"/>
    </xf>
    <xf numFmtId="0" fontId="7" fillId="0" borderId="0" xfId="9" applyFont="1" applyAlignment="1">
      <alignment vertical="center"/>
    </xf>
    <xf numFmtId="1" fontId="7" fillId="0" borderId="0" xfId="9" applyNumberFormat="1" applyFont="1" applyAlignment="1">
      <alignment vertical="center" wrapText="1"/>
    </xf>
    <xf numFmtId="0" fontId="4" fillId="0" borderId="0" xfId="9" applyFont="1" applyAlignment="1">
      <alignment horizontal="center" vertical="center"/>
    </xf>
    <xf numFmtId="0" fontId="7" fillId="0" borderId="0" xfId="9" applyFont="1" applyAlignment="1">
      <alignment horizontal="center" vertical="center"/>
    </xf>
    <xf numFmtId="0" fontId="7" fillId="0" borderId="0" xfId="6" applyFont="1" applyAlignment="1">
      <alignment horizontal="left" vertical="center" indent="1"/>
    </xf>
    <xf numFmtId="14" fontId="7" fillId="0" borderId="0" xfId="4" applyNumberFormat="1" applyFont="1" applyAlignment="1">
      <alignment horizontal="right"/>
    </xf>
    <xf numFmtId="0" fontId="12" fillId="2" borderId="17" xfId="0" applyFont="1" applyFill="1" applyBorder="1" applyAlignment="1">
      <alignment horizontal="center"/>
    </xf>
    <xf numFmtId="0" fontId="0" fillId="0" borderId="0" xfId="0" applyAlignment="1">
      <alignment horizontal="right"/>
    </xf>
    <xf numFmtId="0" fontId="7" fillId="0" borderId="5" xfId="2" applyFont="1" applyFill="1" applyBorder="1" applyAlignment="1">
      <alignment horizontal="center"/>
    </xf>
    <xf numFmtId="0" fontId="19" fillId="0" borderId="44" xfId="5" applyFont="1" applyBorder="1" applyAlignment="1">
      <alignment horizontal="center" vertical="center" wrapText="1"/>
    </xf>
    <xf numFmtId="0" fontId="19" fillId="0" borderId="45" xfId="5" applyFont="1" applyBorder="1" applyAlignment="1">
      <alignment horizontal="center" vertical="center" wrapText="1"/>
    </xf>
    <xf numFmtId="1" fontId="3" fillId="0" borderId="0" xfId="9" applyNumberFormat="1" applyFont="1" applyAlignment="1">
      <alignment horizontal="center" vertical="center" wrapText="1"/>
    </xf>
    <xf numFmtId="0" fontId="3" fillId="0" borderId="0" xfId="5" applyFont="1" applyFill="1" applyAlignment="1">
      <alignment horizontal="center"/>
    </xf>
    <xf numFmtId="0" fontId="1" fillId="0" borderId="0" xfId="3" applyAlignment="1">
      <alignment horizontal="right"/>
    </xf>
  </cellXfs>
  <cellStyles count="11">
    <cellStyle name="Čárka" xfId="1" builtinId="3"/>
    <cellStyle name="Normální" xfId="0" builtinId="0"/>
    <cellStyle name="Normální 11" xfId="4"/>
    <cellStyle name="Normální 2" xfId="3"/>
    <cellStyle name="normální 2 2" xfId="5"/>
    <cellStyle name="Normální 3" xfId="10"/>
    <cellStyle name="Normální 3 3" xfId="8"/>
    <cellStyle name="normální_2. Rozpočet 2007 - tabulky" xfId="9"/>
    <cellStyle name="normální_Rozpis výdajů 03 bez PO" xfId="2"/>
    <cellStyle name="normální_Rozpis výdajů 03 bez PO 2" xfId="6"/>
    <cellStyle name="normální_Rozpis výdajů 03 bez PO_UR 2008 1-168 tisk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5" Type="http://schemas.openxmlformats.org/officeDocument/2006/relationships/externalLink" Target="externalLinks/externalLink2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okumenty\Rozpo&#269;et\rozpo&#269;tov&#225;%20opat&#345;en&#237;\RO%202014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ulcoval/AppData/Local/Microsoft/Windows/Temporary%20Internet%20Files/Content.Outlook/STSHZD9X/RO%20201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ulcoval/AppData/Local/Microsoft/Windows/Temporary%20Internet%20Files/Content.Outlook/STSHZD9X/RO%20201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"/>
      <sheetName val="příjmy"/>
      <sheetName val="výdaje"/>
    </sheetNames>
    <sheetDataSet>
      <sheetData sheetId="0"/>
      <sheetData sheetId="1">
        <row r="132">
          <cell r="C132">
            <v>2122198</v>
          </cell>
          <cell r="D132">
            <v>94764.057399999991</v>
          </cell>
          <cell r="E132">
            <v>4050</v>
          </cell>
          <cell r="H132">
            <v>3626751.6885899995</v>
          </cell>
          <cell r="I132">
            <v>0</v>
          </cell>
          <cell r="J132">
            <v>0</v>
          </cell>
          <cell r="M132">
            <v>61072</v>
          </cell>
          <cell r="O132">
            <v>88242.1</v>
          </cell>
          <cell r="P132">
            <v>202563.47</v>
          </cell>
          <cell r="Q132">
            <v>766876.74</v>
          </cell>
        </row>
      </sheetData>
      <sheetData sheetId="2">
        <row r="132">
          <cell r="B132">
            <v>27594</v>
          </cell>
          <cell r="C132">
            <v>214061.09</v>
          </cell>
          <cell r="D132">
            <v>873561.07</v>
          </cell>
          <cell r="E132">
            <v>615646.04</v>
          </cell>
          <cell r="F132">
            <v>3444302.8</v>
          </cell>
          <cell r="G132">
            <v>85072.12</v>
          </cell>
          <cell r="H132">
            <v>59477.86</v>
          </cell>
          <cell r="I132">
            <v>594616.14</v>
          </cell>
          <cell r="K132">
            <v>822233.61999999988</v>
          </cell>
          <cell r="L132">
            <v>43995</v>
          </cell>
          <cell r="M132">
            <v>5278.1900000000005</v>
          </cell>
          <cell r="N132">
            <v>30734.690000000002</v>
          </cell>
          <cell r="O132">
            <v>5000</v>
          </cell>
          <cell r="P132">
            <v>72712.56</v>
          </cell>
          <cell r="R132">
            <v>6.28</v>
          </cell>
          <cell r="S132">
            <v>121.6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"/>
      <sheetName val="příjmy"/>
      <sheetName val="výdaje"/>
    </sheetNames>
    <sheetDataSet>
      <sheetData sheetId="0"/>
      <sheetData sheetId="1"/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"/>
      <sheetName val="příjmy"/>
      <sheetName val="výdaje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6"/>
  <sheetViews>
    <sheetView zoomScaleNormal="100" workbookViewId="0">
      <selection activeCell="K39" sqref="K39"/>
    </sheetView>
  </sheetViews>
  <sheetFormatPr defaultRowHeight="12.75" x14ac:dyDescent="0.2"/>
  <cols>
    <col min="1" max="1" width="36.5703125" bestFit="1" customWidth="1"/>
    <col min="2" max="2" width="7.28515625" customWidth="1"/>
    <col min="3" max="3" width="13.85546875" customWidth="1"/>
    <col min="4" max="4" width="8.7109375" bestFit="1" customWidth="1"/>
    <col min="5" max="5" width="14.140625" customWidth="1"/>
    <col min="10" max="10" width="11.7109375" bestFit="1" customWidth="1"/>
  </cols>
  <sheetData>
    <row r="1" spans="1:10" x14ac:dyDescent="0.2">
      <c r="C1" s="175" t="s">
        <v>22</v>
      </c>
      <c r="D1" s="175"/>
      <c r="E1" s="175"/>
    </row>
    <row r="2" spans="1:10" ht="13.5" thickBot="1" x14ac:dyDescent="0.25">
      <c r="A2" s="174" t="s">
        <v>86</v>
      </c>
      <c r="B2" s="174"/>
      <c r="C2" s="75"/>
      <c r="D2" s="75"/>
      <c r="E2" s="74" t="s">
        <v>48</v>
      </c>
    </row>
    <row r="3" spans="1:10" ht="24.75" thickBot="1" x14ac:dyDescent="0.25">
      <c r="A3" s="54" t="s">
        <v>85</v>
      </c>
      <c r="B3" s="53" t="s">
        <v>84</v>
      </c>
      <c r="C3" s="52" t="s">
        <v>46</v>
      </c>
      <c r="D3" s="52" t="s">
        <v>45</v>
      </c>
      <c r="E3" s="52" t="s">
        <v>44</v>
      </c>
    </row>
    <row r="4" spans="1:10" ht="15" customHeight="1" x14ac:dyDescent="0.2">
      <c r="A4" s="73" t="s">
        <v>83</v>
      </c>
      <c r="B4" s="72" t="s">
        <v>82</v>
      </c>
      <c r="C4" s="71">
        <f>C5+C6+C7</f>
        <v>2221012.0573999998</v>
      </c>
      <c r="D4" s="71">
        <f>D5+D6+D7</f>
        <v>0</v>
      </c>
      <c r="E4" s="70">
        <f t="shared" ref="E4:E11" si="0">C4+D4</f>
        <v>2221012.0573999998</v>
      </c>
    </row>
    <row r="5" spans="1:10" ht="15" customHeight="1" x14ac:dyDescent="0.2">
      <c r="A5" s="63" t="s">
        <v>81</v>
      </c>
      <c r="B5" s="48" t="s">
        <v>80</v>
      </c>
      <c r="C5" s="47">
        <f>[1]příjmy!$C$132</f>
        <v>2122198</v>
      </c>
      <c r="D5" s="69">
        <f>[2]příjmy!$C$31</f>
        <v>0</v>
      </c>
      <c r="E5" s="68">
        <f t="shared" si="0"/>
        <v>2122198</v>
      </c>
      <c r="J5" s="40"/>
    </row>
    <row r="6" spans="1:10" ht="15" customHeight="1" x14ac:dyDescent="0.2">
      <c r="A6" s="63" t="s">
        <v>79</v>
      </c>
      <c r="B6" s="48" t="s">
        <v>78</v>
      </c>
      <c r="C6" s="47">
        <f>[1]příjmy!$D$132</f>
        <v>94764.057399999991</v>
      </c>
      <c r="D6" s="46">
        <v>0</v>
      </c>
      <c r="E6" s="68">
        <f t="shared" si="0"/>
        <v>94764.057399999991</v>
      </c>
    </row>
    <row r="7" spans="1:10" ht="15" customHeight="1" x14ac:dyDescent="0.2">
      <c r="A7" s="63" t="s">
        <v>77</v>
      </c>
      <c r="B7" s="48" t="s">
        <v>76</v>
      </c>
      <c r="C7" s="47">
        <f>[1]příjmy!$E$132</f>
        <v>4050</v>
      </c>
      <c r="D7" s="47">
        <f>[2]příjmy!$E$31</f>
        <v>0</v>
      </c>
      <c r="E7" s="68">
        <f t="shared" si="0"/>
        <v>4050</v>
      </c>
    </row>
    <row r="8" spans="1:10" ht="15" customHeight="1" x14ac:dyDescent="0.2">
      <c r="A8" s="67" t="s">
        <v>75</v>
      </c>
      <c r="B8" s="48" t="s">
        <v>74</v>
      </c>
      <c r="C8" s="65">
        <f>C9+C14</f>
        <v>3712593.6885899995</v>
      </c>
      <c r="D8" s="65">
        <f>D9+D14</f>
        <v>0</v>
      </c>
      <c r="E8" s="64">
        <f t="shared" si="0"/>
        <v>3712593.6885899995</v>
      </c>
    </row>
    <row r="9" spans="1:10" ht="15" customHeight="1" x14ac:dyDescent="0.2">
      <c r="A9" s="63" t="s">
        <v>73</v>
      </c>
      <c r="B9" s="48" t="s">
        <v>69</v>
      </c>
      <c r="C9" s="47">
        <f>C10+C11+C12+C13</f>
        <v>3712593.6885899995</v>
      </c>
      <c r="D9" s="47">
        <f>D10+D11+D12+D13</f>
        <v>0</v>
      </c>
      <c r="E9" s="62">
        <f t="shared" si="0"/>
        <v>3712593.6885899995</v>
      </c>
    </row>
    <row r="10" spans="1:10" ht="15" customHeight="1" x14ac:dyDescent="0.2">
      <c r="A10" s="63" t="s">
        <v>72</v>
      </c>
      <c r="B10" s="48" t="s">
        <v>71</v>
      </c>
      <c r="C10" s="47">
        <f>[1]příjmy!$M$132</f>
        <v>61072</v>
      </c>
      <c r="D10" s="47">
        <f>[2]příjmy!$I$16</f>
        <v>0</v>
      </c>
      <c r="E10" s="62">
        <f t="shared" si="0"/>
        <v>61072</v>
      </c>
    </row>
    <row r="11" spans="1:10" ht="15" customHeight="1" x14ac:dyDescent="0.2">
      <c r="A11" s="63" t="s">
        <v>70</v>
      </c>
      <c r="B11" s="48" t="s">
        <v>69</v>
      </c>
      <c r="C11" s="47">
        <f>[1]příjmy!$H$132</f>
        <v>3626751.6885899995</v>
      </c>
      <c r="D11" s="47">
        <v>0</v>
      </c>
      <c r="E11" s="62">
        <f t="shared" si="0"/>
        <v>3626751.6885899995</v>
      </c>
    </row>
    <row r="12" spans="1:10" ht="15" customHeight="1" x14ac:dyDescent="0.2">
      <c r="A12" s="63" t="s">
        <v>68</v>
      </c>
      <c r="B12" s="48" t="s">
        <v>67</v>
      </c>
      <c r="C12" s="47">
        <f>[1]příjmy!$I$132</f>
        <v>0</v>
      </c>
      <c r="D12" s="47">
        <v>0</v>
      </c>
      <c r="E12" s="62">
        <f>SUM(C12:D12)</f>
        <v>0</v>
      </c>
    </row>
    <row r="13" spans="1:10" ht="15" customHeight="1" x14ac:dyDescent="0.2">
      <c r="A13" s="63" t="s">
        <v>66</v>
      </c>
      <c r="B13" s="48">
        <v>4121</v>
      </c>
      <c r="C13" s="47">
        <v>24770</v>
      </c>
      <c r="D13" s="47">
        <v>0</v>
      </c>
      <c r="E13" s="62">
        <f>SUM(C13:D13)</f>
        <v>24770</v>
      </c>
    </row>
    <row r="14" spans="1:10" ht="15" customHeight="1" x14ac:dyDescent="0.2">
      <c r="A14" s="63" t="s">
        <v>65</v>
      </c>
      <c r="B14" s="48" t="s">
        <v>63</v>
      </c>
      <c r="C14" s="47">
        <f>C15+C16+C17</f>
        <v>0</v>
      </c>
      <c r="D14" s="47">
        <f>D15+D16+D17</f>
        <v>0</v>
      </c>
      <c r="E14" s="62">
        <f>C14+D14</f>
        <v>0</v>
      </c>
    </row>
    <row r="15" spans="1:10" ht="15" customHeight="1" x14ac:dyDescent="0.2">
      <c r="A15" s="63" t="s">
        <v>64</v>
      </c>
      <c r="B15" s="48" t="s">
        <v>63</v>
      </c>
      <c r="C15" s="47">
        <f>[1]příjmy!$J$132</f>
        <v>0</v>
      </c>
      <c r="D15" s="47">
        <f>[2]příjmy!$H$16</f>
        <v>0</v>
      </c>
      <c r="E15" s="62">
        <f>C15+D15</f>
        <v>0</v>
      </c>
    </row>
    <row r="16" spans="1:10" ht="15" customHeight="1" x14ac:dyDescent="0.2">
      <c r="A16" s="63" t="s">
        <v>62</v>
      </c>
      <c r="B16" s="48">
        <v>4221</v>
      </c>
      <c r="C16" s="47">
        <v>0</v>
      </c>
      <c r="D16" s="47">
        <v>0</v>
      </c>
      <c r="E16" s="62">
        <f>SUM(C16:D16)</f>
        <v>0</v>
      </c>
    </row>
    <row r="17" spans="1:5" ht="15" customHeight="1" x14ac:dyDescent="0.2">
      <c r="A17" s="63" t="s">
        <v>61</v>
      </c>
      <c r="B17" s="48">
        <v>4232</v>
      </c>
      <c r="C17" s="47">
        <v>0</v>
      </c>
      <c r="D17" s="47">
        <v>0</v>
      </c>
      <c r="E17" s="62">
        <f>SUM(C17:D17)</f>
        <v>0</v>
      </c>
    </row>
    <row r="18" spans="1:5" ht="15" customHeight="1" x14ac:dyDescent="0.2">
      <c r="A18" s="67" t="s">
        <v>60</v>
      </c>
      <c r="B18" s="66" t="s">
        <v>59</v>
      </c>
      <c r="C18" s="65">
        <f>C4+C8</f>
        <v>5933605.7459899988</v>
      </c>
      <c r="D18" s="65">
        <f>D4+D8</f>
        <v>0</v>
      </c>
      <c r="E18" s="64">
        <f>C18+D18</f>
        <v>5933605.7459899988</v>
      </c>
    </row>
    <row r="19" spans="1:5" ht="15" customHeight="1" x14ac:dyDescent="0.2">
      <c r="A19" s="67" t="s">
        <v>58</v>
      </c>
      <c r="B19" s="66" t="s">
        <v>57</v>
      </c>
      <c r="C19" s="65">
        <f>SUM(C20:C24)</f>
        <v>960807.31</v>
      </c>
      <c r="D19" s="65">
        <f>SUM(D20:D24)</f>
        <v>0</v>
      </c>
      <c r="E19" s="64">
        <f>C19+D19</f>
        <v>960807.31</v>
      </c>
    </row>
    <row r="20" spans="1:5" ht="15" customHeight="1" x14ac:dyDescent="0.2">
      <c r="A20" s="63" t="s">
        <v>56</v>
      </c>
      <c r="B20" s="48" t="s">
        <v>53</v>
      </c>
      <c r="C20" s="47">
        <f>[1]příjmy!$O$132</f>
        <v>88242.1</v>
      </c>
      <c r="D20" s="47">
        <v>0</v>
      </c>
      <c r="E20" s="62">
        <f>C20+D20</f>
        <v>88242.1</v>
      </c>
    </row>
    <row r="21" spans="1:5" ht="15" customHeight="1" x14ac:dyDescent="0.2">
      <c r="A21" s="63" t="s">
        <v>55</v>
      </c>
      <c r="B21" s="48">
        <v>8115</v>
      </c>
      <c r="C21" s="47">
        <f>[1]příjmy!$P$132</f>
        <v>202563.47</v>
      </c>
      <c r="D21" s="47">
        <v>0</v>
      </c>
      <c r="E21" s="62">
        <f>SUM(C21:D21)</f>
        <v>202563.47</v>
      </c>
    </row>
    <row r="22" spans="1:5" ht="15" customHeight="1" x14ac:dyDescent="0.2">
      <c r="A22" s="63" t="s">
        <v>54</v>
      </c>
      <c r="B22" s="48" t="s">
        <v>53</v>
      </c>
      <c r="C22" s="47">
        <f>[1]příjmy!$Q$132</f>
        <v>766876.74</v>
      </c>
      <c r="D22" s="47">
        <v>0</v>
      </c>
      <c r="E22" s="62">
        <f>C22+D22</f>
        <v>766876.74</v>
      </c>
    </row>
    <row r="23" spans="1:5" ht="15" customHeight="1" x14ac:dyDescent="0.2">
      <c r="A23" s="63" t="s">
        <v>52</v>
      </c>
      <c r="B23" s="48">
        <v>8123</v>
      </c>
      <c r="C23" s="47">
        <f>[1]příjmy!$S$76</f>
        <v>0</v>
      </c>
      <c r="D23" s="47">
        <f>[2]příjmy!$T$31</f>
        <v>0</v>
      </c>
      <c r="E23" s="62">
        <f>C23+D23</f>
        <v>0</v>
      </c>
    </row>
    <row r="24" spans="1:5" ht="15" customHeight="1" thickBot="1" x14ac:dyDescent="0.25">
      <c r="A24" s="61" t="s">
        <v>51</v>
      </c>
      <c r="B24" s="60">
        <v>-8124</v>
      </c>
      <c r="C24" s="59">
        <v>-96875</v>
      </c>
      <c r="D24" s="59">
        <f>[2]příjmy!$O$16</f>
        <v>0</v>
      </c>
      <c r="E24" s="58">
        <f>C24+D24</f>
        <v>-96875</v>
      </c>
    </row>
    <row r="25" spans="1:5" ht="15" customHeight="1" thickBot="1" x14ac:dyDescent="0.25">
      <c r="A25" s="57" t="s">
        <v>50</v>
      </c>
      <c r="B25" s="43"/>
      <c r="C25" s="42">
        <f>C4+C8+C19</f>
        <v>6894413.0559899993</v>
      </c>
      <c r="D25" s="42">
        <f>D18+D19</f>
        <v>0</v>
      </c>
      <c r="E25" s="41">
        <f>C25+D25</f>
        <v>6894413.0559899993</v>
      </c>
    </row>
    <row r="26" spans="1:5" ht="13.5" thickBot="1" x14ac:dyDescent="0.25">
      <c r="A26" s="174" t="s">
        <v>49</v>
      </c>
      <c r="B26" s="174"/>
      <c r="C26" s="56"/>
      <c r="D26" s="56"/>
      <c r="E26" s="55" t="s">
        <v>48</v>
      </c>
    </row>
    <row r="27" spans="1:5" ht="24.75" thickBot="1" x14ac:dyDescent="0.25">
      <c r="A27" s="54" t="s">
        <v>47</v>
      </c>
      <c r="B27" s="53" t="s">
        <v>19</v>
      </c>
      <c r="C27" s="52" t="s">
        <v>46</v>
      </c>
      <c r="D27" s="52" t="s">
        <v>45</v>
      </c>
      <c r="E27" s="52" t="s">
        <v>44</v>
      </c>
    </row>
    <row r="28" spans="1:5" ht="15" customHeight="1" x14ac:dyDescent="0.2">
      <c r="A28" s="51" t="s">
        <v>43</v>
      </c>
      <c r="B28" s="50" t="s">
        <v>30</v>
      </c>
      <c r="C28" s="46">
        <f>[1]výdaje!$B$132</f>
        <v>27594</v>
      </c>
      <c r="D28" s="46">
        <v>0</v>
      </c>
      <c r="E28" s="45">
        <f t="shared" ref="E28:E44" si="1">C28+D28</f>
        <v>27594</v>
      </c>
    </row>
    <row r="29" spans="1:5" ht="15" customHeight="1" x14ac:dyDescent="0.2">
      <c r="A29" s="49" t="s">
        <v>42</v>
      </c>
      <c r="B29" s="48" t="s">
        <v>30</v>
      </c>
      <c r="C29" s="47">
        <f>[1]výdaje!$C$132</f>
        <v>214061.09</v>
      </c>
      <c r="D29" s="46">
        <v>0</v>
      </c>
      <c r="E29" s="45">
        <f t="shared" si="1"/>
        <v>214061.09</v>
      </c>
    </row>
    <row r="30" spans="1:5" ht="15" customHeight="1" x14ac:dyDescent="0.2">
      <c r="A30" s="49" t="s">
        <v>41</v>
      </c>
      <c r="B30" s="48" t="s">
        <v>30</v>
      </c>
      <c r="C30" s="47">
        <f>[1]výdaje!$D$132</f>
        <v>873561.07</v>
      </c>
      <c r="D30" s="46">
        <v>0</v>
      </c>
      <c r="E30" s="45">
        <f t="shared" si="1"/>
        <v>873561.07</v>
      </c>
    </row>
    <row r="31" spans="1:5" ht="15" customHeight="1" x14ac:dyDescent="0.2">
      <c r="A31" s="49" t="s">
        <v>40</v>
      </c>
      <c r="B31" s="48" t="s">
        <v>30</v>
      </c>
      <c r="C31" s="47">
        <f>[1]výdaje!$E$132</f>
        <v>615646.04</v>
      </c>
      <c r="D31" s="46">
        <v>0</v>
      </c>
      <c r="E31" s="45">
        <f t="shared" si="1"/>
        <v>615646.04</v>
      </c>
    </row>
    <row r="32" spans="1:5" ht="15" customHeight="1" x14ac:dyDescent="0.2">
      <c r="A32" s="49" t="s">
        <v>39</v>
      </c>
      <c r="B32" s="48" t="s">
        <v>30</v>
      </c>
      <c r="C32" s="47">
        <f>[1]výdaje!$F$132</f>
        <v>3444302.8</v>
      </c>
      <c r="D32" s="46">
        <v>0</v>
      </c>
      <c r="E32" s="45">
        <f t="shared" si="1"/>
        <v>3444302.8</v>
      </c>
    </row>
    <row r="33" spans="1:5" ht="15" customHeight="1" x14ac:dyDescent="0.2">
      <c r="A33" s="49" t="s">
        <v>38</v>
      </c>
      <c r="B33" s="48" t="s">
        <v>24</v>
      </c>
      <c r="C33" s="47">
        <f>[1]výdaje!$G$132</f>
        <v>85072.12</v>
      </c>
      <c r="D33" s="46">
        <v>0</v>
      </c>
      <c r="E33" s="45">
        <f t="shared" si="1"/>
        <v>85072.12</v>
      </c>
    </row>
    <row r="34" spans="1:5" ht="15" customHeight="1" x14ac:dyDescent="0.2">
      <c r="A34" s="49" t="s">
        <v>37</v>
      </c>
      <c r="B34" s="48">
        <v>5901</v>
      </c>
      <c r="C34" s="47">
        <f>[1]výdaje!$H$132</f>
        <v>59477.86</v>
      </c>
      <c r="D34" s="46">
        <v>-1500</v>
      </c>
      <c r="E34" s="45">
        <f t="shared" si="1"/>
        <v>57977.86</v>
      </c>
    </row>
    <row r="35" spans="1:5" ht="15" customHeight="1" x14ac:dyDescent="0.2">
      <c r="A35" s="49" t="s">
        <v>36</v>
      </c>
      <c r="B35" s="48" t="s">
        <v>34</v>
      </c>
      <c r="C35" s="47">
        <f>[1]výdaje!$I$132</f>
        <v>594616.14</v>
      </c>
      <c r="D35" s="46">
        <v>0</v>
      </c>
      <c r="E35" s="45">
        <f t="shared" si="1"/>
        <v>594616.14</v>
      </c>
    </row>
    <row r="36" spans="1:5" ht="15" customHeight="1" x14ac:dyDescent="0.2">
      <c r="A36" s="49" t="s">
        <v>35</v>
      </c>
      <c r="B36" s="48" t="s">
        <v>34</v>
      </c>
      <c r="C36" s="47">
        <f>[3]výdaje!$J$433</f>
        <v>0</v>
      </c>
      <c r="D36" s="46">
        <f>[2]výdaje!$I$16</f>
        <v>0</v>
      </c>
      <c r="E36" s="45">
        <f t="shared" si="1"/>
        <v>0</v>
      </c>
    </row>
    <row r="37" spans="1:5" ht="15" customHeight="1" x14ac:dyDescent="0.2">
      <c r="A37" s="49" t="s">
        <v>33</v>
      </c>
      <c r="B37" s="48" t="s">
        <v>24</v>
      </c>
      <c r="C37" s="47">
        <f>[1]výdaje!$K$132</f>
        <v>822233.61999999988</v>
      </c>
      <c r="D37" s="46">
        <f>[2]výdaje!$J$16</f>
        <v>0</v>
      </c>
      <c r="E37" s="45">
        <f t="shared" si="1"/>
        <v>822233.61999999988</v>
      </c>
    </row>
    <row r="38" spans="1:5" ht="15" customHeight="1" x14ac:dyDescent="0.2">
      <c r="A38" s="49" t="s">
        <v>32</v>
      </c>
      <c r="B38" s="48" t="s">
        <v>24</v>
      </c>
      <c r="C38" s="47">
        <f>[1]výdaje!$L$132</f>
        <v>43995</v>
      </c>
      <c r="D38" s="46">
        <v>0</v>
      </c>
      <c r="E38" s="45">
        <f t="shared" si="1"/>
        <v>43995</v>
      </c>
    </row>
    <row r="39" spans="1:5" ht="15" customHeight="1" x14ac:dyDescent="0.2">
      <c r="A39" s="49" t="s">
        <v>31</v>
      </c>
      <c r="B39" s="48" t="s">
        <v>30</v>
      </c>
      <c r="C39" s="47">
        <f>[1]výdaje!$M$132</f>
        <v>5278.1900000000005</v>
      </c>
      <c r="D39" s="46">
        <f>[2]výdaje!$L$16</f>
        <v>0</v>
      </c>
      <c r="E39" s="45">
        <f t="shared" si="1"/>
        <v>5278.1900000000005</v>
      </c>
    </row>
    <row r="40" spans="1:5" ht="15" customHeight="1" x14ac:dyDescent="0.2">
      <c r="A40" s="49" t="s">
        <v>29</v>
      </c>
      <c r="B40" s="48">
        <v>5901</v>
      </c>
      <c r="C40" s="47">
        <f>[1]výdaje!$N$132</f>
        <v>30734.690000000002</v>
      </c>
      <c r="D40" s="46">
        <v>1500</v>
      </c>
      <c r="E40" s="45">
        <f t="shared" si="1"/>
        <v>32234.690000000002</v>
      </c>
    </row>
    <row r="41" spans="1:5" ht="15" customHeight="1" x14ac:dyDescent="0.2">
      <c r="A41" s="49" t="s">
        <v>28</v>
      </c>
      <c r="B41" s="48" t="s">
        <v>24</v>
      </c>
      <c r="C41" s="47">
        <f>[1]výdaje!$O$132</f>
        <v>5000</v>
      </c>
      <c r="D41" s="46">
        <v>0</v>
      </c>
      <c r="E41" s="45">
        <f t="shared" si="1"/>
        <v>5000</v>
      </c>
    </row>
    <row r="42" spans="1:5" ht="15" customHeight="1" x14ac:dyDescent="0.2">
      <c r="A42" s="49" t="s">
        <v>27</v>
      </c>
      <c r="B42" s="48" t="s">
        <v>24</v>
      </c>
      <c r="C42" s="47">
        <f>[1]výdaje!$P$132</f>
        <v>72712.56</v>
      </c>
      <c r="D42" s="46">
        <f>[2]výdaje!$N$16</f>
        <v>0</v>
      </c>
      <c r="E42" s="45">
        <f t="shared" si="1"/>
        <v>72712.56</v>
      </c>
    </row>
    <row r="43" spans="1:5" ht="15" customHeight="1" x14ac:dyDescent="0.2">
      <c r="A43" s="49" t="s">
        <v>26</v>
      </c>
      <c r="B43" s="48" t="s">
        <v>24</v>
      </c>
      <c r="C43" s="47">
        <f>[1]výdaje!$R$132</f>
        <v>6.28</v>
      </c>
      <c r="D43" s="46">
        <f>[2]výdaje!$P$16</f>
        <v>0</v>
      </c>
      <c r="E43" s="45">
        <f t="shared" si="1"/>
        <v>6.28</v>
      </c>
    </row>
    <row r="44" spans="1:5" ht="15" customHeight="1" thickBot="1" x14ac:dyDescent="0.25">
      <c r="A44" s="49" t="s">
        <v>25</v>
      </c>
      <c r="B44" s="48" t="s">
        <v>24</v>
      </c>
      <c r="C44" s="47">
        <f>[1]výdaje!$S$132</f>
        <v>121.6</v>
      </c>
      <c r="D44" s="46">
        <f>[2]výdaje!$Q$16</f>
        <v>0</v>
      </c>
      <c r="E44" s="45">
        <f t="shared" si="1"/>
        <v>121.6</v>
      </c>
    </row>
    <row r="45" spans="1:5" ht="15" customHeight="1" thickBot="1" x14ac:dyDescent="0.25">
      <c r="A45" s="44" t="s">
        <v>23</v>
      </c>
      <c r="B45" s="43"/>
      <c r="C45" s="42">
        <f>C28+C29+C30+C31+C32+C33+C34+C35+C36+C37+C38+C39+C40+C41+C42+C43+C44</f>
        <v>6894413.0600000005</v>
      </c>
      <c r="D45" s="42">
        <f>SUM(D28:D44)</f>
        <v>0</v>
      </c>
      <c r="E45" s="41">
        <f>SUM(E28:E44)</f>
        <v>6894413.0600000005</v>
      </c>
    </row>
    <row r="46" spans="1:5" x14ac:dyDescent="0.2">
      <c r="C46" s="40"/>
    </row>
  </sheetData>
  <mergeCells count="3">
    <mergeCell ref="A2:B2"/>
    <mergeCell ref="A26:B26"/>
    <mergeCell ref="C1:E1"/>
  </mergeCell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"/>
  <sheetViews>
    <sheetView workbookViewId="0">
      <selection activeCell="R18" sqref="R18"/>
    </sheetView>
  </sheetViews>
  <sheetFormatPr defaultRowHeight="12.75" x14ac:dyDescent="0.2"/>
  <cols>
    <col min="1" max="1" width="3" customWidth="1"/>
    <col min="2" max="2" width="5.7109375" customWidth="1"/>
    <col min="3" max="3" width="4" customWidth="1"/>
    <col min="4" max="5" width="4.42578125" bestFit="1" customWidth="1"/>
    <col min="6" max="6" width="41.7109375" customWidth="1"/>
    <col min="7" max="7" width="8.7109375" customWidth="1"/>
    <col min="8" max="9" width="9" customWidth="1"/>
  </cols>
  <sheetData>
    <row r="1" spans="1:9" x14ac:dyDescent="0.2">
      <c r="G1" s="175" t="s">
        <v>22</v>
      </c>
      <c r="H1" s="175"/>
      <c r="I1" s="175"/>
    </row>
    <row r="2" spans="1:9" ht="15.75" x14ac:dyDescent="0.25">
      <c r="A2" s="23"/>
      <c r="B2" s="23"/>
      <c r="C2" s="23"/>
      <c r="D2" s="23"/>
      <c r="E2" s="23"/>
      <c r="F2" s="23" t="s">
        <v>14</v>
      </c>
      <c r="G2" s="23"/>
      <c r="H2" s="24"/>
      <c r="I2" s="24"/>
    </row>
    <row r="3" spans="1:9" x14ac:dyDescent="0.2">
      <c r="G3" s="1"/>
      <c r="I3" s="1"/>
    </row>
    <row r="4" spans="1:9" ht="15.75" x14ac:dyDescent="0.25">
      <c r="A4" s="25"/>
      <c r="B4" s="25"/>
      <c r="C4" s="25"/>
      <c r="D4" s="25"/>
      <c r="E4" s="25"/>
      <c r="F4" s="25" t="s">
        <v>108</v>
      </c>
      <c r="G4" s="25"/>
      <c r="H4" s="25"/>
      <c r="I4" s="25"/>
    </row>
    <row r="5" spans="1:9" ht="13.5" thickBot="1" x14ac:dyDescent="0.25">
      <c r="A5" s="2"/>
      <c r="B5" s="2"/>
      <c r="C5" s="2"/>
      <c r="D5" s="2"/>
      <c r="E5" s="2"/>
      <c r="F5" s="2"/>
      <c r="G5" s="3"/>
      <c r="H5" s="4"/>
      <c r="I5" s="4"/>
    </row>
    <row r="6" spans="1:9" ht="22.5" x14ac:dyDescent="0.2">
      <c r="A6" s="35" t="s">
        <v>16</v>
      </c>
      <c r="B6" s="36" t="s">
        <v>17</v>
      </c>
      <c r="C6" s="36"/>
      <c r="D6" s="36" t="s">
        <v>18</v>
      </c>
      <c r="E6" s="36" t="s">
        <v>19</v>
      </c>
      <c r="F6" s="36" t="s">
        <v>15</v>
      </c>
      <c r="G6" s="37" t="s">
        <v>20</v>
      </c>
      <c r="H6" s="38" t="s">
        <v>21</v>
      </c>
      <c r="I6" s="39" t="s">
        <v>20</v>
      </c>
    </row>
    <row r="7" spans="1:9" ht="13.5" thickBot="1" x14ac:dyDescent="0.25">
      <c r="A7" s="12" t="s">
        <v>0</v>
      </c>
      <c r="B7" s="176" t="s">
        <v>1</v>
      </c>
      <c r="C7" s="176"/>
      <c r="D7" s="14" t="s">
        <v>1</v>
      </c>
      <c r="E7" s="14" t="s">
        <v>1</v>
      </c>
      <c r="F7" s="21" t="s">
        <v>2</v>
      </c>
      <c r="G7" s="22">
        <f>G8+G10+G12+G14+G16+G18</f>
        <v>59477.850569999995</v>
      </c>
      <c r="H7" s="22">
        <f>H8+H10+H12+H14+H16+H18</f>
        <v>-1500</v>
      </c>
      <c r="I7" s="34">
        <f>G7+H7</f>
        <v>57977.850569999995</v>
      </c>
    </row>
    <row r="8" spans="1:9" x14ac:dyDescent="0.2">
      <c r="A8" s="33" t="s">
        <v>0</v>
      </c>
      <c r="B8" s="27" t="s">
        <v>3</v>
      </c>
      <c r="C8" s="27" t="s">
        <v>4</v>
      </c>
      <c r="D8" s="28" t="s">
        <v>1</v>
      </c>
      <c r="E8" s="28" t="s">
        <v>1</v>
      </c>
      <c r="F8" s="29" t="s">
        <v>11</v>
      </c>
      <c r="G8" s="30">
        <f>G9</f>
        <v>20710</v>
      </c>
      <c r="H8" s="31">
        <f>H9</f>
        <v>0</v>
      </c>
      <c r="I8" s="32">
        <f>I9</f>
        <v>20710</v>
      </c>
    </row>
    <row r="9" spans="1:9" x14ac:dyDescent="0.2">
      <c r="A9" s="10"/>
      <c r="B9" s="6"/>
      <c r="C9" s="6"/>
      <c r="D9" s="5">
        <v>6172</v>
      </c>
      <c r="E9" s="5">
        <v>5901</v>
      </c>
      <c r="F9" s="8" t="s">
        <v>7</v>
      </c>
      <c r="G9" s="9">
        <f>21210-500</f>
        <v>20710</v>
      </c>
      <c r="H9" s="7">
        <v>0</v>
      </c>
      <c r="I9" s="11">
        <f>G9+H9</f>
        <v>20710</v>
      </c>
    </row>
    <row r="10" spans="1:9" x14ac:dyDescent="0.2">
      <c r="A10" s="26" t="s">
        <v>0</v>
      </c>
      <c r="B10" s="27" t="s">
        <v>8</v>
      </c>
      <c r="C10" s="27" t="s">
        <v>4</v>
      </c>
      <c r="D10" s="28" t="s">
        <v>1</v>
      </c>
      <c r="E10" s="28" t="s">
        <v>1</v>
      </c>
      <c r="F10" s="29" t="s">
        <v>12</v>
      </c>
      <c r="G10" s="30">
        <f>G11</f>
        <v>13890</v>
      </c>
      <c r="H10" s="31">
        <f>H11</f>
        <v>0</v>
      </c>
      <c r="I10" s="32">
        <f>I11</f>
        <v>13890</v>
      </c>
    </row>
    <row r="11" spans="1:9" x14ac:dyDescent="0.2">
      <c r="A11" s="10"/>
      <c r="B11" s="6"/>
      <c r="C11" s="6"/>
      <c r="D11" s="5">
        <v>6172</v>
      </c>
      <c r="E11" s="5">
        <v>5901</v>
      </c>
      <c r="F11" s="8" t="s">
        <v>7</v>
      </c>
      <c r="G11" s="9">
        <f>0+13890</f>
        <v>13890</v>
      </c>
      <c r="H11" s="7">
        <v>0</v>
      </c>
      <c r="I11" s="11">
        <f>G11+H11</f>
        <v>13890</v>
      </c>
    </row>
    <row r="12" spans="1:9" x14ac:dyDescent="0.2">
      <c r="A12" s="26" t="s">
        <v>0</v>
      </c>
      <c r="B12" s="27" t="s">
        <v>6</v>
      </c>
      <c r="C12" s="27" t="s">
        <v>4</v>
      </c>
      <c r="D12" s="28" t="s">
        <v>1</v>
      </c>
      <c r="E12" s="28" t="s">
        <v>1</v>
      </c>
      <c r="F12" s="29" t="s">
        <v>5</v>
      </c>
      <c r="G12" s="30">
        <f>G13</f>
        <v>4038.7759999999998</v>
      </c>
      <c r="H12" s="31">
        <f>H13</f>
        <v>0</v>
      </c>
      <c r="I12" s="32">
        <f>I13</f>
        <v>4038.7759999999998</v>
      </c>
    </row>
    <row r="13" spans="1:9" x14ac:dyDescent="0.2">
      <c r="A13" s="10"/>
      <c r="B13" s="6"/>
      <c r="C13" s="6"/>
      <c r="D13" s="5">
        <v>6172</v>
      </c>
      <c r="E13" s="5">
        <v>5901</v>
      </c>
      <c r="F13" s="8" t="s">
        <v>7</v>
      </c>
      <c r="G13" s="9">
        <f>4725-4000+3500+1163.776-100-1000-250</f>
        <v>4038.7759999999998</v>
      </c>
      <c r="H13" s="7">
        <v>0</v>
      </c>
      <c r="I13" s="11">
        <f>G13+H13</f>
        <v>4038.7759999999998</v>
      </c>
    </row>
    <row r="14" spans="1:9" x14ac:dyDescent="0.2">
      <c r="A14" s="26" t="s">
        <v>0</v>
      </c>
      <c r="B14" s="27" t="s">
        <v>104</v>
      </c>
      <c r="C14" s="27" t="s">
        <v>4</v>
      </c>
      <c r="D14" s="28" t="s">
        <v>1</v>
      </c>
      <c r="E14" s="28" t="s">
        <v>1</v>
      </c>
      <c r="F14" s="29" t="s">
        <v>13</v>
      </c>
      <c r="G14" s="30">
        <f>G15</f>
        <v>1503.06564</v>
      </c>
      <c r="H14" s="31">
        <f>H15</f>
        <v>0</v>
      </c>
      <c r="I14" s="32">
        <f>I15</f>
        <v>1503.06564</v>
      </c>
    </row>
    <row r="15" spans="1:9" x14ac:dyDescent="0.2">
      <c r="A15" s="10"/>
      <c r="B15" s="6"/>
      <c r="C15" s="6"/>
      <c r="D15" s="5">
        <v>6172</v>
      </c>
      <c r="E15" s="5">
        <v>5901</v>
      </c>
      <c r="F15" s="8" t="s">
        <v>7</v>
      </c>
      <c r="G15" s="9">
        <f>3580-891.94-1184.99436</f>
        <v>1503.06564</v>
      </c>
      <c r="H15" s="7">
        <v>0</v>
      </c>
      <c r="I15" s="11">
        <f>G15+H15</f>
        <v>1503.06564</v>
      </c>
    </row>
    <row r="16" spans="1:9" x14ac:dyDescent="0.2">
      <c r="A16" s="26" t="s">
        <v>0</v>
      </c>
      <c r="B16" s="27" t="s">
        <v>105</v>
      </c>
      <c r="C16" s="27" t="s">
        <v>4</v>
      </c>
      <c r="D16" s="28" t="s">
        <v>1</v>
      </c>
      <c r="E16" s="28" t="s">
        <v>1</v>
      </c>
      <c r="F16" s="29" t="s">
        <v>9</v>
      </c>
      <c r="G16" s="30">
        <f>G17</f>
        <v>15346.00893</v>
      </c>
      <c r="H16" s="31">
        <f>H17</f>
        <v>0</v>
      </c>
      <c r="I16" s="32">
        <f>I17</f>
        <v>15346.00893</v>
      </c>
    </row>
    <row r="17" spans="1:9" x14ac:dyDescent="0.2">
      <c r="A17" s="10"/>
      <c r="B17" s="6"/>
      <c r="C17" s="6"/>
      <c r="D17" s="5">
        <v>6172</v>
      </c>
      <c r="E17" s="5">
        <v>5901</v>
      </c>
      <c r="F17" s="8" t="s">
        <v>7</v>
      </c>
      <c r="G17" s="9">
        <f>0+15346.00893</f>
        <v>15346.00893</v>
      </c>
      <c r="H17" s="7">
        <v>0</v>
      </c>
      <c r="I17" s="11">
        <f>G17+H17</f>
        <v>15346.00893</v>
      </c>
    </row>
    <row r="18" spans="1:9" x14ac:dyDescent="0.2">
      <c r="A18" s="26" t="s">
        <v>0</v>
      </c>
      <c r="B18" s="27" t="s">
        <v>106</v>
      </c>
      <c r="C18" s="27" t="s">
        <v>4</v>
      </c>
      <c r="D18" s="28" t="s">
        <v>1</v>
      </c>
      <c r="E18" s="28" t="s">
        <v>1</v>
      </c>
      <c r="F18" s="29" t="s">
        <v>10</v>
      </c>
      <c r="G18" s="30">
        <f>G19</f>
        <v>3990</v>
      </c>
      <c r="H18" s="31">
        <f>H19</f>
        <v>-1500</v>
      </c>
      <c r="I18" s="32">
        <f>I19</f>
        <v>2490</v>
      </c>
    </row>
    <row r="19" spans="1:9" ht="13.5" thickBot="1" x14ac:dyDescent="0.25">
      <c r="A19" s="12"/>
      <c r="B19" s="13"/>
      <c r="C19" s="13"/>
      <c r="D19" s="14">
        <v>6172</v>
      </c>
      <c r="E19" s="14">
        <v>5901</v>
      </c>
      <c r="F19" s="15" t="s">
        <v>7</v>
      </c>
      <c r="G19" s="16">
        <f>0+3990</f>
        <v>3990</v>
      </c>
      <c r="H19" s="17">
        <v>-1500</v>
      </c>
      <c r="I19" s="18">
        <f>G19+H19</f>
        <v>2490</v>
      </c>
    </row>
    <row r="22" spans="1:9" x14ac:dyDescent="0.2">
      <c r="F22" s="19"/>
    </row>
    <row r="23" spans="1:9" x14ac:dyDescent="0.2">
      <c r="F23" s="19"/>
    </row>
    <row r="24" spans="1:9" x14ac:dyDescent="0.2">
      <c r="F24" s="19"/>
    </row>
    <row r="25" spans="1:9" x14ac:dyDescent="0.2">
      <c r="F25" s="19"/>
    </row>
    <row r="26" spans="1:9" x14ac:dyDescent="0.2">
      <c r="F26" s="20"/>
    </row>
    <row r="27" spans="1:9" x14ac:dyDescent="0.2">
      <c r="F27" s="20"/>
    </row>
    <row r="28" spans="1:9" x14ac:dyDescent="0.2">
      <c r="F28" s="20"/>
    </row>
    <row r="29" spans="1:9" x14ac:dyDescent="0.2">
      <c r="F29" s="19"/>
    </row>
    <row r="30" spans="1:9" x14ac:dyDescent="0.2">
      <c r="F30" s="19"/>
    </row>
    <row r="31" spans="1:9" x14ac:dyDescent="0.2">
      <c r="F31" s="19"/>
    </row>
    <row r="32" spans="1:9" x14ac:dyDescent="0.2">
      <c r="F32" s="19"/>
    </row>
    <row r="33" spans="6:6" x14ac:dyDescent="0.2">
      <c r="F33" s="19"/>
    </row>
    <row r="34" spans="6:6" x14ac:dyDescent="0.2">
      <c r="F34" s="19"/>
    </row>
  </sheetData>
  <mergeCells count="2">
    <mergeCell ref="B7:C7"/>
    <mergeCell ref="G1:I1"/>
  </mergeCells>
  <phoneticPr fontId="6" type="noConversion"/>
  <pageMargins left="0.78740157499999996" right="0.78740157499999996" top="0.984251969" bottom="0.984251969" header="0.4921259845" footer="0.4921259845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6"/>
  <sheetViews>
    <sheetView tabSelected="1" workbookViewId="0">
      <selection activeCell="L14" sqref="L14"/>
    </sheetView>
  </sheetViews>
  <sheetFormatPr defaultRowHeight="15" x14ac:dyDescent="0.25"/>
  <cols>
    <col min="1" max="1" width="4" style="76" customWidth="1"/>
    <col min="2" max="2" width="8.140625" style="76" customWidth="1"/>
    <col min="3" max="3" width="4.42578125" style="76" customWidth="1"/>
    <col min="4" max="4" width="5.42578125" style="76" customWidth="1"/>
    <col min="5" max="5" width="5.28515625" style="76" customWidth="1"/>
    <col min="6" max="6" width="45.140625" style="76" customWidth="1"/>
    <col min="7" max="8" width="7.85546875" style="76" bestFit="1" customWidth="1"/>
    <col min="9" max="9" width="8" style="76" customWidth="1"/>
    <col min="10" max="10" width="8.85546875" style="76" customWidth="1"/>
    <col min="11" max="11" width="10.28515625" style="76" customWidth="1"/>
    <col min="12" max="12" width="12.7109375" style="76" customWidth="1"/>
    <col min="13" max="13" width="11.7109375" style="76" customWidth="1"/>
    <col min="14" max="14" width="9.140625" style="76"/>
    <col min="15" max="15" width="8.140625" style="76" customWidth="1"/>
    <col min="16" max="16" width="18.7109375" style="76" customWidth="1"/>
    <col min="17" max="17" width="7.5703125" style="76" customWidth="1"/>
    <col min="18" max="18" width="11.42578125" style="76" customWidth="1"/>
    <col min="19" max="19" width="9.140625" style="76" bestFit="1" customWidth="1"/>
    <col min="20" max="20" width="11.85546875" style="76" customWidth="1"/>
    <col min="21" max="21" width="11.5703125" style="76" customWidth="1"/>
    <col min="22" max="22" width="15.140625" style="76" customWidth="1"/>
    <col min="23" max="256" width="9.140625" style="76"/>
    <col min="257" max="257" width="4" style="76" customWidth="1"/>
    <col min="258" max="258" width="8.140625" style="76" customWidth="1"/>
    <col min="259" max="259" width="4.42578125" style="76" customWidth="1"/>
    <col min="260" max="260" width="5.42578125" style="76" customWidth="1"/>
    <col min="261" max="261" width="5.28515625" style="76" customWidth="1"/>
    <col min="262" max="262" width="45.140625" style="76" customWidth="1"/>
    <col min="263" max="264" width="7.85546875" style="76" bestFit="1" customWidth="1"/>
    <col min="265" max="265" width="8" style="76" customWidth="1"/>
    <col min="266" max="266" width="8.85546875" style="76" customWidth="1"/>
    <col min="267" max="267" width="10.28515625" style="76" customWidth="1"/>
    <col min="268" max="268" width="12.7109375" style="76" customWidth="1"/>
    <col min="269" max="269" width="11.7109375" style="76" customWidth="1"/>
    <col min="270" max="270" width="9.140625" style="76"/>
    <col min="271" max="271" width="8.140625" style="76" customWidth="1"/>
    <col min="272" max="272" width="18.7109375" style="76" customWidth="1"/>
    <col min="273" max="273" width="7.5703125" style="76" customWidth="1"/>
    <col min="274" max="274" width="11.42578125" style="76" customWidth="1"/>
    <col min="275" max="275" width="9.140625" style="76" bestFit="1" customWidth="1"/>
    <col min="276" max="276" width="11.85546875" style="76" customWidth="1"/>
    <col min="277" max="277" width="11.5703125" style="76" customWidth="1"/>
    <col min="278" max="278" width="15.140625" style="76" customWidth="1"/>
    <col min="279" max="512" width="9.140625" style="76"/>
    <col min="513" max="513" width="4" style="76" customWidth="1"/>
    <col min="514" max="514" width="8.140625" style="76" customWidth="1"/>
    <col min="515" max="515" width="4.42578125" style="76" customWidth="1"/>
    <col min="516" max="516" width="5.42578125" style="76" customWidth="1"/>
    <col min="517" max="517" width="5.28515625" style="76" customWidth="1"/>
    <col min="518" max="518" width="45.140625" style="76" customWidth="1"/>
    <col min="519" max="520" width="7.85546875" style="76" bestFit="1" customWidth="1"/>
    <col min="521" max="521" width="8" style="76" customWidth="1"/>
    <col min="522" max="522" width="8.85546875" style="76" customWidth="1"/>
    <col min="523" max="523" width="10.28515625" style="76" customWidth="1"/>
    <col min="524" max="524" width="12.7109375" style="76" customWidth="1"/>
    <col min="525" max="525" width="11.7109375" style="76" customWidth="1"/>
    <col min="526" max="526" width="9.140625" style="76"/>
    <col min="527" max="527" width="8.140625" style="76" customWidth="1"/>
    <col min="528" max="528" width="18.7109375" style="76" customWidth="1"/>
    <col min="529" max="529" width="7.5703125" style="76" customWidth="1"/>
    <col min="530" max="530" width="11.42578125" style="76" customWidth="1"/>
    <col min="531" max="531" width="9.140625" style="76" bestFit="1" customWidth="1"/>
    <col min="532" max="532" width="11.85546875" style="76" customWidth="1"/>
    <col min="533" max="533" width="11.5703125" style="76" customWidth="1"/>
    <col min="534" max="534" width="15.140625" style="76" customWidth="1"/>
    <col min="535" max="768" width="9.140625" style="76"/>
    <col min="769" max="769" width="4" style="76" customWidth="1"/>
    <col min="770" max="770" width="8.140625" style="76" customWidth="1"/>
    <col min="771" max="771" width="4.42578125" style="76" customWidth="1"/>
    <col min="772" max="772" width="5.42578125" style="76" customWidth="1"/>
    <col min="773" max="773" width="5.28515625" style="76" customWidth="1"/>
    <col min="774" max="774" width="45.140625" style="76" customWidth="1"/>
    <col min="775" max="776" width="7.85546875" style="76" bestFit="1" customWidth="1"/>
    <col min="777" max="777" width="8" style="76" customWidth="1"/>
    <col min="778" max="778" width="8.85546875" style="76" customWidth="1"/>
    <col min="779" max="779" width="10.28515625" style="76" customWidth="1"/>
    <col min="780" max="780" width="12.7109375" style="76" customWidth="1"/>
    <col min="781" max="781" width="11.7109375" style="76" customWidth="1"/>
    <col min="782" max="782" width="9.140625" style="76"/>
    <col min="783" max="783" width="8.140625" style="76" customWidth="1"/>
    <col min="784" max="784" width="18.7109375" style="76" customWidth="1"/>
    <col min="785" max="785" width="7.5703125" style="76" customWidth="1"/>
    <col min="786" max="786" width="11.42578125" style="76" customWidth="1"/>
    <col min="787" max="787" width="9.140625" style="76" bestFit="1" customWidth="1"/>
    <col min="788" max="788" width="11.85546875" style="76" customWidth="1"/>
    <col min="789" max="789" width="11.5703125" style="76" customWidth="1"/>
    <col min="790" max="790" width="15.140625" style="76" customWidth="1"/>
    <col min="791" max="1024" width="9.140625" style="76"/>
    <col min="1025" max="1025" width="4" style="76" customWidth="1"/>
    <col min="1026" max="1026" width="8.140625" style="76" customWidth="1"/>
    <col min="1027" max="1027" width="4.42578125" style="76" customWidth="1"/>
    <col min="1028" max="1028" width="5.42578125" style="76" customWidth="1"/>
    <col min="1029" max="1029" width="5.28515625" style="76" customWidth="1"/>
    <col min="1030" max="1030" width="45.140625" style="76" customWidth="1"/>
    <col min="1031" max="1032" width="7.85546875" style="76" bestFit="1" customWidth="1"/>
    <col min="1033" max="1033" width="8" style="76" customWidth="1"/>
    <col min="1034" max="1034" width="8.85546875" style="76" customWidth="1"/>
    <col min="1035" max="1035" width="10.28515625" style="76" customWidth="1"/>
    <col min="1036" max="1036" width="12.7109375" style="76" customWidth="1"/>
    <col min="1037" max="1037" width="11.7109375" style="76" customWidth="1"/>
    <col min="1038" max="1038" width="9.140625" style="76"/>
    <col min="1039" max="1039" width="8.140625" style="76" customWidth="1"/>
    <col min="1040" max="1040" width="18.7109375" style="76" customWidth="1"/>
    <col min="1041" max="1041" width="7.5703125" style="76" customWidth="1"/>
    <col min="1042" max="1042" width="11.42578125" style="76" customWidth="1"/>
    <col min="1043" max="1043" width="9.140625" style="76" bestFit="1" customWidth="1"/>
    <col min="1044" max="1044" width="11.85546875" style="76" customWidth="1"/>
    <col min="1045" max="1045" width="11.5703125" style="76" customWidth="1"/>
    <col min="1046" max="1046" width="15.140625" style="76" customWidth="1"/>
    <col min="1047" max="1280" width="9.140625" style="76"/>
    <col min="1281" max="1281" width="4" style="76" customWidth="1"/>
    <col min="1282" max="1282" width="8.140625" style="76" customWidth="1"/>
    <col min="1283" max="1283" width="4.42578125" style="76" customWidth="1"/>
    <col min="1284" max="1284" width="5.42578125" style="76" customWidth="1"/>
    <col min="1285" max="1285" width="5.28515625" style="76" customWidth="1"/>
    <col min="1286" max="1286" width="45.140625" style="76" customWidth="1"/>
    <col min="1287" max="1288" width="7.85546875" style="76" bestFit="1" customWidth="1"/>
    <col min="1289" max="1289" width="8" style="76" customWidth="1"/>
    <col min="1290" max="1290" width="8.85546875" style="76" customWidth="1"/>
    <col min="1291" max="1291" width="10.28515625" style="76" customWidth="1"/>
    <col min="1292" max="1292" width="12.7109375" style="76" customWidth="1"/>
    <col min="1293" max="1293" width="11.7109375" style="76" customWidth="1"/>
    <col min="1294" max="1294" width="9.140625" style="76"/>
    <col min="1295" max="1295" width="8.140625" style="76" customWidth="1"/>
    <col min="1296" max="1296" width="18.7109375" style="76" customWidth="1"/>
    <col min="1297" max="1297" width="7.5703125" style="76" customWidth="1"/>
    <col min="1298" max="1298" width="11.42578125" style="76" customWidth="1"/>
    <col min="1299" max="1299" width="9.140625" style="76" bestFit="1" customWidth="1"/>
    <col min="1300" max="1300" width="11.85546875" style="76" customWidth="1"/>
    <col min="1301" max="1301" width="11.5703125" style="76" customWidth="1"/>
    <col min="1302" max="1302" width="15.140625" style="76" customWidth="1"/>
    <col min="1303" max="1536" width="9.140625" style="76"/>
    <col min="1537" max="1537" width="4" style="76" customWidth="1"/>
    <col min="1538" max="1538" width="8.140625" style="76" customWidth="1"/>
    <col min="1539" max="1539" width="4.42578125" style="76" customWidth="1"/>
    <col min="1540" max="1540" width="5.42578125" style="76" customWidth="1"/>
    <col min="1541" max="1541" width="5.28515625" style="76" customWidth="1"/>
    <col min="1542" max="1542" width="45.140625" style="76" customWidth="1"/>
    <col min="1543" max="1544" width="7.85546875" style="76" bestFit="1" customWidth="1"/>
    <col min="1545" max="1545" width="8" style="76" customWidth="1"/>
    <col min="1546" max="1546" width="8.85546875" style="76" customWidth="1"/>
    <col min="1547" max="1547" width="10.28515625" style="76" customWidth="1"/>
    <col min="1548" max="1548" width="12.7109375" style="76" customWidth="1"/>
    <col min="1549" max="1549" width="11.7109375" style="76" customWidth="1"/>
    <col min="1550" max="1550" width="9.140625" style="76"/>
    <col min="1551" max="1551" width="8.140625" style="76" customWidth="1"/>
    <col min="1552" max="1552" width="18.7109375" style="76" customWidth="1"/>
    <col min="1553" max="1553" width="7.5703125" style="76" customWidth="1"/>
    <col min="1554" max="1554" width="11.42578125" style="76" customWidth="1"/>
    <col min="1555" max="1555" width="9.140625" style="76" bestFit="1" customWidth="1"/>
    <col min="1556" max="1556" width="11.85546875" style="76" customWidth="1"/>
    <col min="1557" max="1557" width="11.5703125" style="76" customWidth="1"/>
    <col min="1558" max="1558" width="15.140625" style="76" customWidth="1"/>
    <col min="1559" max="1792" width="9.140625" style="76"/>
    <col min="1793" max="1793" width="4" style="76" customWidth="1"/>
    <col min="1794" max="1794" width="8.140625" style="76" customWidth="1"/>
    <col min="1795" max="1795" width="4.42578125" style="76" customWidth="1"/>
    <col min="1796" max="1796" width="5.42578125" style="76" customWidth="1"/>
    <col min="1797" max="1797" width="5.28515625" style="76" customWidth="1"/>
    <col min="1798" max="1798" width="45.140625" style="76" customWidth="1"/>
    <col min="1799" max="1800" width="7.85546875" style="76" bestFit="1" customWidth="1"/>
    <col min="1801" max="1801" width="8" style="76" customWidth="1"/>
    <col min="1802" max="1802" width="8.85546875" style="76" customWidth="1"/>
    <col min="1803" max="1803" width="10.28515625" style="76" customWidth="1"/>
    <col min="1804" max="1804" width="12.7109375" style="76" customWidth="1"/>
    <col min="1805" max="1805" width="11.7109375" style="76" customWidth="1"/>
    <col min="1806" max="1806" width="9.140625" style="76"/>
    <col min="1807" max="1807" width="8.140625" style="76" customWidth="1"/>
    <col min="1808" max="1808" width="18.7109375" style="76" customWidth="1"/>
    <col min="1809" max="1809" width="7.5703125" style="76" customWidth="1"/>
    <col min="1810" max="1810" width="11.42578125" style="76" customWidth="1"/>
    <col min="1811" max="1811" width="9.140625" style="76" bestFit="1" customWidth="1"/>
    <col min="1812" max="1812" width="11.85546875" style="76" customWidth="1"/>
    <col min="1813" max="1813" width="11.5703125" style="76" customWidth="1"/>
    <col min="1814" max="1814" width="15.140625" style="76" customWidth="1"/>
    <col min="1815" max="2048" width="9.140625" style="76"/>
    <col min="2049" max="2049" width="4" style="76" customWidth="1"/>
    <col min="2050" max="2050" width="8.140625" style="76" customWidth="1"/>
    <col min="2051" max="2051" width="4.42578125" style="76" customWidth="1"/>
    <col min="2052" max="2052" width="5.42578125" style="76" customWidth="1"/>
    <col min="2053" max="2053" width="5.28515625" style="76" customWidth="1"/>
    <col min="2054" max="2054" width="45.140625" style="76" customWidth="1"/>
    <col min="2055" max="2056" width="7.85546875" style="76" bestFit="1" customWidth="1"/>
    <col min="2057" max="2057" width="8" style="76" customWidth="1"/>
    <col min="2058" max="2058" width="8.85546875" style="76" customWidth="1"/>
    <col min="2059" max="2059" width="10.28515625" style="76" customWidth="1"/>
    <col min="2060" max="2060" width="12.7109375" style="76" customWidth="1"/>
    <col min="2061" max="2061" width="11.7109375" style="76" customWidth="1"/>
    <col min="2062" max="2062" width="9.140625" style="76"/>
    <col min="2063" max="2063" width="8.140625" style="76" customWidth="1"/>
    <col min="2064" max="2064" width="18.7109375" style="76" customWidth="1"/>
    <col min="2065" max="2065" width="7.5703125" style="76" customWidth="1"/>
    <col min="2066" max="2066" width="11.42578125" style="76" customWidth="1"/>
    <col min="2067" max="2067" width="9.140625" style="76" bestFit="1" customWidth="1"/>
    <col min="2068" max="2068" width="11.85546875" style="76" customWidth="1"/>
    <col min="2069" max="2069" width="11.5703125" style="76" customWidth="1"/>
    <col min="2070" max="2070" width="15.140625" style="76" customWidth="1"/>
    <col min="2071" max="2304" width="9.140625" style="76"/>
    <col min="2305" max="2305" width="4" style="76" customWidth="1"/>
    <col min="2306" max="2306" width="8.140625" style="76" customWidth="1"/>
    <col min="2307" max="2307" width="4.42578125" style="76" customWidth="1"/>
    <col min="2308" max="2308" width="5.42578125" style="76" customWidth="1"/>
    <col min="2309" max="2309" width="5.28515625" style="76" customWidth="1"/>
    <col min="2310" max="2310" width="45.140625" style="76" customWidth="1"/>
    <col min="2311" max="2312" width="7.85546875" style="76" bestFit="1" customWidth="1"/>
    <col min="2313" max="2313" width="8" style="76" customWidth="1"/>
    <col min="2314" max="2314" width="8.85546875" style="76" customWidth="1"/>
    <col min="2315" max="2315" width="10.28515625" style="76" customWidth="1"/>
    <col min="2316" max="2316" width="12.7109375" style="76" customWidth="1"/>
    <col min="2317" max="2317" width="11.7109375" style="76" customWidth="1"/>
    <col min="2318" max="2318" width="9.140625" style="76"/>
    <col min="2319" max="2319" width="8.140625" style="76" customWidth="1"/>
    <col min="2320" max="2320" width="18.7109375" style="76" customWidth="1"/>
    <col min="2321" max="2321" width="7.5703125" style="76" customWidth="1"/>
    <col min="2322" max="2322" width="11.42578125" style="76" customWidth="1"/>
    <col min="2323" max="2323" width="9.140625" style="76" bestFit="1" customWidth="1"/>
    <col min="2324" max="2324" width="11.85546875" style="76" customWidth="1"/>
    <col min="2325" max="2325" width="11.5703125" style="76" customWidth="1"/>
    <col min="2326" max="2326" width="15.140625" style="76" customWidth="1"/>
    <col min="2327" max="2560" width="9.140625" style="76"/>
    <col min="2561" max="2561" width="4" style="76" customWidth="1"/>
    <col min="2562" max="2562" width="8.140625" style="76" customWidth="1"/>
    <col min="2563" max="2563" width="4.42578125" style="76" customWidth="1"/>
    <col min="2564" max="2564" width="5.42578125" style="76" customWidth="1"/>
    <col min="2565" max="2565" width="5.28515625" style="76" customWidth="1"/>
    <col min="2566" max="2566" width="45.140625" style="76" customWidth="1"/>
    <col min="2567" max="2568" width="7.85546875" style="76" bestFit="1" customWidth="1"/>
    <col min="2569" max="2569" width="8" style="76" customWidth="1"/>
    <col min="2570" max="2570" width="8.85546875" style="76" customWidth="1"/>
    <col min="2571" max="2571" width="10.28515625" style="76" customWidth="1"/>
    <col min="2572" max="2572" width="12.7109375" style="76" customWidth="1"/>
    <col min="2573" max="2573" width="11.7109375" style="76" customWidth="1"/>
    <col min="2574" max="2574" width="9.140625" style="76"/>
    <col min="2575" max="2575" width="8.140625" style="76" customWidth="1"/>
    <col min="2576" max="2576" width="18.7109375" style="76" customWidth="1"/>
    <col min="2577" max="2577" width="7.5703125" style="76" customWidth="1"/>
    <col min="2578" max="2578" width="11.42578125" style="76" customWidth="1"/>
    <col min="2579" max="2579" width="9.140625" style="76" bestFit="1" customWidth="1"/>
    <col min="2580" max="2580" width="11.85546875" style="76" customWidth="1"/>
    <col min="2581" max="2581" width="11.5703125" style="76" customWidth="1"/>
    <col min="2582" max="2582" width="15.140625" style="76" customWidth="1"/>
    <col min="2583" max="2816" width="9.140625" style="76"/>
    <col min="2817" max="2817" width="4" style="76" customWidth="1"/>
    <col min="2818" max="2818" width="8.140625" style="76" customWidth="1"/>
    <col min="2819" max="2819" width="4.42578125" style="76" customWidth="1"/>
    <col min="2820" max="2820" width="5.42578125" style="76" customWidth="1"/>
    <col min="2821" max="2821" width="5.28515625" style="76" customWidth="1"/>
    <col min="2822" max="2822" width="45.140625" style="76" customWidth="1"/>
    <col min="2823" max="2824" width="7.85546875" style="76" bestFit="1" customWidth="1"/>
    <col min="2825" max="2825" width="8" style="76" customWidth="1"/>
    <col min="2826" max="2826" width="8.85546875" style="76" customWidth="1"/>
    <col min="2827" max="2827" width="10.28515625" style="76" customWidth="1"/>
    <col min="2828" max="2828" width="12.7109375" style="76" customWidth="1"/>
    <col min="2829" max="2829" width="11.7109375" style="76" customWidth="1"/>
    <col min="2830" max="2830" width="9.140625" style="76"/>
    <col min="2831" max="2831" width="8.140625" style="76" customWidth="1"/>
    <col min="2832" max="2832" width="18.7109375" style="76" customWidth="1"/>
    <col min="2833" max="2833" width="7.5703125" style="76" customWidth="1"/>
    <col min="2834" max="2834" width="11.42578125" style="76" customWidth="1"/>
    <col min="2835" max="2835" width="9.140625" style="76" bestFit="1" customWidth="1"/>
    <col min="2836" max="2836" width="11.85546875" style="76" customWidth="1"/>
    <col min="2837" max="2837" width="11.5703125" style="76" customWidth="1"/>
    <col min="2838" max="2838" width="15.140625" style="76" customWidth="1"/>
    <col min="2839" max="3072" width="9.140625" style="76"/>
    <col min="3073" max="3073" width="4" style="76" customWidth="1"/>
    <col min="3074" max="3074" width="8.140625" style="76" customWidth="1"/>
    <col min="3075" max="3075" width="4.42578125" style="76" customWidth="1"/>
    <col min="3076" max="3076" width="5.42578125" style="76" customWidth="1"/>
    <col min="3077" max="3077" width="5.28515625" style="76" customWidth="1"/>
    <col min="3078" max="3078" width="45.140625" style="76" customWidth="1"/>
    <col min="3079" max="3080" width="7.85546875" style="76" bestFit="1" customWidth="1"/>
    <col min="3081" max="3081" width="8" style="76" customWidth="1"/>
    <col min="3082" max="3082" width="8.85546875" style="76" customWidth="1"/>
    <col min="3083" max="3083" width="10.28515625" style="76" customWidth="1"/>
    <col min="3084" max="3084" width="12.7109375" style="76" customWidth="1"/>
    <col min="3085" max="3085" width="11.7109375" style="76" customWidth="1"/>
    <col min="3086" max="3086" width="9.140625" style="76"/>
    <col min="3087" max="3087" width="8.140625" style="76" customWidth="1"/>
    <col min="3088" max="3088" width="18.7109375" style="76" customWidth="1"/>
    <col min="3089" max="3089" width="7.5703125" style="76" customWidth="1"/>
    <col min="3090" max="3090" width="11.42578125" style="76" customWidth="1"/>
    <col min="3091" max="3091" width="9.140625" style="76" bestFit="1" customWidth="1"/>
    <col min="3092" max="3092" width="11.85546875" style="76" customWidth="1"/>
    <col min="3093" max="3093" width="11.5703125" style="76" customWidth="1"/>
    <col min="3094" max="3094" width="15.140625" style="76" customWidth="1"/>
    <col min="3095" max="3328" width="9.140625" style="76"/>
    <col min="3329" max="3329" width="4" style="76" customWidth="1"/>
    <col min="3330" max="3330" width="8.140625" style="76" customWidth="1"/>
    <col min="3331" max="3331" width="4.42578125" style="76" customWidth="1"/>
    <col min="3332" max="3332" width="5.42578125" style="76" customWidth="1"/>
    <col min="3333" max="3333" width="5.28515625" style="76" customWidth="1"/>
    <col min="3334" max="3334" width="45.140625" style="76" customWidth="1"/>
    <col min="3335" max="3336" width="7.85546875" style="76" bestFit="1" customWidth="1"/>
    <col min="3337" max="3337" width="8" style="76" customWidth="1"/>
    <col min="3338" max="3338" width="8.85546875" style="76" customWidth="1"/>
    <col min="3339" max="3339" width="10.28515625" style="76" customWidth="1"/>
    <col min="3340" max="3340" width="12.7109375" style="76" customWidth="1"/>
    <col min="3341" max="3341" width="11.7109375" style="76" customWidth="1"/>
    <col min="3342" max="3342" width="9.140625" style="76"/>
    <col min="3343" max="3343" width="8.140625" style="76" customWidth="1"/>
    <col min="3344" max="3344" width="18.7109375" style="76" customWidth="1"/>
    <col min="3345" max="3345" width="7.5703125" style="76" customWidth="1"/>
    <col min="3346" max="3346" width="11.42578125" style="76" customWidth="1"/>
    <col min="3347" max="3347" width="9.140625" style="76" bestFit="1" customWidth="1"/>
    <col min="3348" max="3348" width="11.85546875" style="76" customWidth="1"/>
    <col min="3349" max="3349" width="11.5703125" style="76" customWidth="1"/>
    <col min="3350" max="3350" width="15.140625" style="76" customWidth="1"/>
    <col min="3351" max="3584" width="9.140625" style="76"/>
    <col min="3585" max="3585" width="4" style="76" customWidth="1"/>
    <col min="3586" max="3586" width="8.140625" style="76" customWidth="1"/>
    <col min="3587" max="3587" width="4.42578125" style="76" customWidth="1"/>
    <col min="3588" max="3588" width="5.42578125" style="76" customWidth="1"/>
    <col min="3589" max="3589" width="5.28515625" style="76" customWidth="1"/>
    <col min="3590" max="3590" width="45.140625" style="76" customWidth="1"/>
    <col min="3591" max="3592" width="7.85546875" style="76" bestFit="1" customWidth="1"/>
    <col min="3593" max="3593" width="8" style="76" customWidth="1"/>
    <col min="3594" max="3594" width="8.85546875" style="76" customWidth="1"/>
    <col min="3595" max="3595" width="10.28515625" style="76" customWidth="1"/>
    <col min="3596" max="3596" width="12.7109375" style="76" customWidth="1"/>
    <col min="3597" max="3597" width="11.7109375" style="76" customWidth="1"/>
    <col min="3598" max="3598" width="9.140625" style="76"/>
    <col min="3599" max="3599" width="8.140625" style="76" customWidth="1"/>
    <col min="3600" max="3600" width="18.7109375" style="76" customWidth="1"/>
    <col min="3601" max="3601" width="7.5703125" style="76" customWidth="1"/>
    <col min="3602" max="3602" width="11.42578125" style="76" customWidth="1"/>
    <col min="3603" max="3603" width="9.140625" style="76" bestFit="1" customWidth="1"/>
    <col min="3604" max="3604" width="11.85546875" style="76" customWidth="1"/>
    <col min="3605" max="3605" width="11.5703125" style="76" customWidth="1"/>
    <col min="3606" max="3606" width="15.140625" style="76" customWidth="1"/>
    <col min="3607" max="3840" width="9.140625" style="76"/>
    <col min="3841" max="3841" width="4" style="76" customWidth="1"/>
    <col min="3842" max="3842" width="8.140625" style="76" customWidth="1"/>
    <col min="3843" max="3843" width="4.42578125" style="76" customWidth="1"/>
    <col min="3844" max="3844" width="5.42578125" style="76" customWidth="1"/>
    <col min="3845" max="3845" width="5.28515625" style="76" customWidth="1"/>
    <col min="3846" max="3846" width="45.140625" style="76" customWidth="1"/>
    <col min="3847" max="3848" width="7.85546875" style="76" bestFit="1" customWidth="1"/>
    <col min="3849" max="3849" width="8" style="76" customWidth="1"/>
    <col min="3850" max="3850" width="8.85546875" style="76" customWidth="1"/>
    <col min="3851" max="3851" width="10.28515625" style="76" customWidth="1"/>
    <col min="3852" max="3852" width="12.7109375" style="76" customWidth="1"/>
    <col min="3853" max="3853" width="11.7109375" style="76" customWidth="1"/>
    <col min="3854" max="3854" width="9.140625" style="76"/>
    <col min="3855" max="3855" width="8.140625" style="76" customWidth="1"/>
    <col min="3856" max="3856" width="18.7109375" style="76" customWidth="1"/>
    <col min="3857" max="3857" width="7.5703125" style="76" customWidth="1"/>
    <col min="3858" max="3858" width="11.42578125" style="76" customWidth="1"/>
    <col min="3859" max="3859" width="9.140625" style="76" bestFit="1" customWidth="1"/>
    <col min="3860" max="3860" width="11.85546875" style="76" customWidth="1"/>
    <col min="3861" max="3861" width="11.5703125" style="76" customWidth="1"/>
    <col min="3862" max="3862" width="15.140625" style="76" customWidth="1"/>
    <col min="3863" max="4096" width="9.140625" style="76"/>
    <col min="4097" max="4097" width="4" style="76" customWidth="1"/>
    <col min="4098" max="4098" width="8.140625" style="76" customWidth="1"/>
    <col min="4099" max="4099" width="4.42578125" style="76" customWidth="1"/>
    <col min="4100" max="4100" width="5.42578125" style="76" customWidth="1"/>
    <col min="4101" max="4101" width="5.28515625" style="76" customWidth="1"/>
    <col min="4102" max="4102" width="45.140625" style="76" customWidth="1"/>
    <col min="4103" max="4104" width="7.85546875" style="76" bestFit="1" customWidth="1"/>
    <col min="4105" max="4105" width="8" style="76" customWidth="1"/>
    <col min="4106" max="4106" width="8.85546875" style="76" customWidth="1"/>
    <col min="4107" max="4107" width="10.28515625" style="76" customWidth="1"/>
    <col min="4108" max="4108" width="12.7109375" style="76" customWidth="1"/>
    <col min="4109" max="4109" width="11.7109375" style="76" customWidth="1"/>
    <col min="4110" max="4110" width="9.140625" style="76"/>
    <col min="4111" max="4111" width="8.140625" style="76" customWidth="1"/>
    <col min="4112" max="4112" width="18.7109375" style="76" customWidth="1"/>
    <col min="4113" max="4113" width="7.5703125" style="76" customWidth="1"/>
    <col min="4114" max="4114" width="11.42578125" style="76" customWidth="1"/>
    <col min="4115" max="4115" width="9.140625" style="76" bestFit="1" customWidth="1"/>
    <col min="4116" max="4116" width="11.85546875" style="76" customWidth="1"/>
    <col min="4117" max="4117" width="11.5703125" style="76" customWidth="1"/>
    <col min="4118" max="4118" width="15.140625" style="76" customWidth="1"/>
    <col min="4119" max="4352" width="9.140625" style="76"/>
    <col min="4353" max="4353" width="4" style="76" customWidth="1"/>
    <col min="4354" max="4354" width="8.140625" style="76" customWidth="1"/>
    <col min="4355" max="4355" width="4.42578125" style="76" customWidth="1"/>
    <col min="4356" max="4356" width="5.42578125" style="76" customWidth="1"/>
    <col min="4357" max="4357" width="5.28515625" style="76" customWidth="1"/>
    <col min="4358" max="4358" width="45.140625" style="76" customWidth="1"/>
    <col min="4359" max="4360" width="7.85546875" style="76" bestFit="1" customWidth="1"/>
    <col min="4361" max="4361" width="8" style="76" customWidth="1"/>
    <col min="4362" max="4362" width="8.85546875" style="76" customWidth="1"/>
    <col min="4363" max="4363" width="10.28515625" style="76" customWidth="1"/>
    <col min="4364" max="4364" width="12.7109375" style="76" customWidth="1"/>
    <col min="4365" max="4365" width="11.7109375" style="76" customWidth="1"/>
    <col min="4366" max="4366" width="9.140625" style="76"/>
    <col min="4367" max="4367" width="8.140625" style="76" customWidth="1"/>
    <col min="4368" max="4368" width="18.7109375" style="76" customWidth="1"/>
    <col min="4369" max="4369" width="7.5703125" style="76" customWidth="1"/>
    <col min="4370" max="4370" width="11.42578125" style="76" customWidth="1"/>
    <col min="4371" max="4371" width="9.140625" style="76" bestFit="1" customWidth="1"/>
    <col min="4372" max="4372" width="11.85546875" style="76" customWidth="1"/>
    <col min="4373" max="4373" width="11.5703125" style="76" customWidth="1"/>
    <col min="4374" max="4374" width="15.140625" style="76" customWidth="1"/>
    <col min="4375" max="4608" width="9.140625" style="76"/>
    <col min="4609" max="4609" width="4" style="76" customWidth="1"/>
    <col min="4610" max="4610" width="8.140625" style="76" customWidth="1"/>
    <col min="4611" max="4611" width="4.42578125" style="76" customWidth="1"/>
    <col min="4612" max="4612" width="5.42578125" style="76" customWidth="1"/>
    <col min="4613" max="4613" width="5.28515625" style="76" customWidth="1"/>
    <col min="4614" max="4614" width="45.140625" style="76" customWidth="1"/>
    <col min="4615" max="4616" width="7.85546875" style="76" bestFit="1" customWidth="1"/>
    <col min="4617" max="4617" width="8" style="76" customWidth="1"/>
    <col min="4618" max="4618" width="8.85546875" style="76" customWidth="1"/>
    <col min="4619" max="4619" width="10.28515625" style="76" customWidth="1"/>
    <col min="4620" max="4620" width="12.7109375" style="76" customWidth="1"/>
    <col min="4621" max="4621" width="11.7109375" style="76" customWidth="1"/>
    <col min="4622" max="4622" width="9.140625" style="76"/>
    <col min="4623" max="4623" width="8.140625" style="76" customWidth="1"/>
    <col min="4624" max="4624" width="18.7109375" style="76" customWidth="1"/>
    <col min="4625" max="4625" width="7.5703125" style="76" customWidth="1"/>
    <col min="4626" max="4626" width="11.42578125" style="76" customWidth="1"/>
    <col min="4627" max="4627" width="9.140625" style="76" bestFit="1" customWidth="1"/>
    <col min="4628" max="4628" width="11.85546875" style="76" customWidth="1"/>
    <col min="4629" max="4629" width="11.5703125" style="76" customWidth="1"/>
    <col min="4630" max="4630" width="15.140625" style="76" customWidth="1"/>
    <col min="4631" max="4864" width="9.140625" style="76"/>
    <col min="4865" max="4865" width="4" style="76" customWidth="1"/>
    <col min="4866" max="4866" width="8.140625" style="76" customWidth="1"/>
    <col min="4867" max="4867" width="4.42578125" style="76" customWidth="1"/>
    <col min="4868" max="4868" width="5.42578125" style="76" customWidth="1"/>
    <col min="4869" max="4869" width="5.28515625" style="76" customWidth="1"/>
    <col min="4870" max="4870" width="45.140625" style="76" customWidth="1"/>
    <col min="4871" max="4872" width="7.85546875" style="76" bestFit="1" customWidth="1"/>
    <col min="4873" max="4873" width="8" style="76" customWidth="1"/>
    <col min="4874" max="4874" width="8.85546875" style="76" customWidth="1"/>
    <col min="4875" max="4875" width="10.28515625" style="76" customWidth="1"/>
    <col min="4876" max="4876" width="12.7109375" style="76" customWidth="1"/>
    <col min="4877" max="4877" width="11.7109375" style="76" customWidth="1"/>
    <col min="4878" max="4878" width="9.140625" style="76"/>
    <col min="4879" max="4879" width="8.140625" style="76" customWidth="1"/>
    <col min="4880" max="4880" width="18.7109375" style="76" customWidth="1"/>
    <col min="4881" max="4881" width="7.5703125" style="76" customWidth="1"/>
    <col min="4882" max="4882" width="11.42578125" style="76" customWidth="1"/>
    <col min="4883" max="4883" width="9.140625" style="76" bestFit="1" customWidth="1"/>
    <col min="4884" max="4884" width="11.85546875" style="76" customWidth="1"/>
    <col min="4885" max="4885" width="11.5703125" style="76" customWidth="1"/>
    <col min="4886" max="4886" width="15.140625" style="76" customWidth="1"/>
    <col min="4887" max="5120" width="9.140625" style="76"/>
    <col min="5121" max="5121" width="4" style="76" customWidth="1"/>
    <col min="5122" max="5122" width="8.140625" style="76" customWidth="1"/>
    <col min="5123" max="5123" width="4.42578125" style="76" customWidth="1"/>
    <col min="5124" max="5124" width="5.42578125" style="76" customWidth="1"/>
    <col min="5125" max="5125" width="5.28515625" style="76" customWidth="1"/>
    <col min="5126" max="5126" width="45.140625" style="76" customWidth="1"/>
    <col min="5127" max="5128" width="7.85546875" style="76" bestFit="1" customWidth="1"/>
    <col min="5129" max="5129" width="8" style="76" customWidth="1"/>
    <col min="5130" max="5130" width="8.85546875" style="76" customWidth="1"/>
    <col min="5131" max="5131" width="10.28515625" style="76" customWidth="1"/>
    <col min="5132" max="5132" width="12.7109375" style="76" customWidth="1"/>
    <col min="5133" max="5133" width="11.7109375" style="76" customWidth="1"/>
    <col min="5134" max="5134" width="9.140625" style="76"/>
    <col min="5135" max="5135" width="8.140625" style="76" customWidth="1"/>
    <col min="5136" max="5136" width="18.7109375" style="76" customWidth="1"/>
    <col min="5137" max="5137" width="7.5703125" style="76" customWidth="1"/>
    <col min="5138" max="5138" width="11.42578125" style="76" customWidth="1"/>
    <col min="5139" max="5139" width="9.140625" style="76" bestFit="1" customWidth="1"/>
    <col min="5140" max="5140" width="11.85546875" style="76" customWidth="1"/>
    <col min="5141" max="5141" width="11.5703125" style="76" customWidth="1"/>
    <col min="5142" max="5142" width="15.140625" style="76" customWidth="1"/>
    <col min="5143" max="5376" width="9.140625" style="76"/>
    <col min="5377" max="5377" width="4" style="76" customWidth="1"/>
    <col min="5378" max="5378" width="8.140625" style="76" customWidth="1"/>
    <col min="5379" max="5379" width="4.42578125" style="76" customWidth="1"/>
    <col min="5380" max="5380" width="5.42578125" style="76" customWidth="1"/>
    <col min="5381" max="5381" width="5.28515625" style="76" customWidth="1"/>
    <col min="5382" max="5382" width="45.140625" style="76" customWidth="1"/>
    <col min="5383" max="5384" width="7.85546875" style="76" bestFit="1" customWidth="1"/>
    <col min="5385" max="5385" width="8" style="76" customWidth="1"/>
    <col min="5386" max="5386" width="8.85546875" style="76" customWidth="1"/>
    <col min="5387" max="5387" width="10.28515625" style="76" customWidth="1"/>
    <col min="5388" max="5388" width="12.7109375" style="76" customWidth="1"/>
    <col min="5389" max="5389" width="11.7109375" style="76" customWidth="1"/>
    <col min="5390" max="5390" width="9.140625" style="76"/>
    <col min="5391" max="5391" width="8.140625" style="76" customWidth="1"/>
    <col min="5392" max="5392" width="18.7109375" style="76" customWidth="1"/>
    <col min="5393" max="5393" width="7.5703125" style="76" customWidth="1"/>
    <col min="5394" max="5394" width="11.42578125" style="76" customWidth="1"/>
    <col min="5395" max="5395" width="9.140625" style="76" bestFit="1" customWidth="1"/>
    <col min="5396" max="5396" width="11.85546875" style="76" customWidth="1"/>
    <col min="5397" max="5397" width="11.5703125" style="76" customWidth="1"/>
    <col min="5398" max="5398" width="15.140625" style="76" customWidth="1"/>
    <col min="5399" max="5632" width="9.140625" style="76"/>
    <col min="5633" max="5633" width="4" style="76" customWidth="1"/>
    <col min="5634" max="5634" width="8.140625" style="76" customWidth="1"/>
    <col min="5635" max="5635" width="4.42578125" style="76" customWidth="1"/>
    <col min="5636" max="5636" width="5.42578125" style="76" customWidth="1"/>
    <col min="5637" max="5637" width="5.28515625" style="76" customWidth="1"/>
    <col min="5638" max="5638" width="45.140625" style="76" customWidth="1"/>
    <col min="5639" max="5640" width="7.85546875" style="76" bestFit="1" customWidth="1"/>
    <col min="5641" max="5641" width="8" style="76" customWidth="1"/>
    <col min="5642" max="5642" width="8.85546875" style="76" customWidth="1"/>
    <col min="5643" max="5643" width="10.28515625" style="76" customWidth="1"/>
    <col min="5644" max="5644" width="12.7109375" style="76" customWidth="1"/>
    <col min="5645" max="5645" width="11.7109375" style="76" customWidth="1"/>
    <col min="5646" max="5646" width="9.140625" style="76"/>
    <col min="5647" max="5647" width="8.140625" style="76" customWidth="1"/>
    <col min="5648" max="5648" width="18.7109375" style="76" customWidth="1"/>
    <col min="5649" max="5649" width="7.5703125" style="76" customWidth="1"/>
    <col min="5650" max="5650" width="11.42578125" style="76" customWidth="1"/>
    <col min="5651" max="5651" width="9.140625" style="76" bestFit="1" customWidth="1"/>
    <col min="5652" max="5652" width="11.85546875" style="76" customWidth="1"/>
    <col min="5653" max="5653" width="11.5703125" style="76" customWidth="1"/>
    <col min="5654" max="5654" width="15.140625" style="76" customWidth="1"/>
    <col min="5655" max="5888" width="9.140625" style="76"/>
    <col min="5889" max="5889" width="4" style="76" customWidth="1"/>
    <col min="5890" max="5890" width="8.140625" style="76" customWidth="1"/>
    <col min="5891" max="5891" width="4.42578125" style="76" customWidth="1"/>
    <col min="5892" max="5892" width="5.42578125" style="76" customWidth="1"/>
    <col min="5893" max="5893" width="5.28515625" style="76" customWidth="1"/>
    <col min="5894" max="5894" width="45.140625" style="76" customWidth="1"/>
    <col min="5895" max="5896" width="7.85546875" style="76" bestFit="1" customWidth="1"/>
    <col min="5897" max="5897" width="8" style="76" customWidth="1"/>
    <col min="5898" max="5898" width="8.85546875" style="76" customWidth="1"/>
    <col min="5899" max="5899" width="10.28515625" style="76" customWidth="1"/>
    <col min="5900" max="5900" width="12.7109375" style="76" customWidth="1"/>
    <col min="5901" max="5901" width="11.7109375" style="76" customWidth="1"/>
    <col min="5902" max="5902" width="9.140625" style="76"/>
    <col min="5903" max="5903" width="8.140625" style="76" customWidth="1"/>
    <col min="5904" max="5904" width="18.7109375" style="76" customWidth="1"/>
    <col min="5905" max="5905" width="7.5703125" style="76" customWidth="1"/>
    <col min="5906" max="5906" width="11.42578125" style="76" customWidth="1"/>
    <col min="5907" max="5907" width="9.140625" style="76" bestFit="1" customWidth="1"/>
    <col min="5908" max="5908" width="11.85546875" style="76" customWidth="1"/>
    <col min="5909" max="5909" width="11.5703125" style="76" customWidth="1"/>
    <col min="5910" max="5910" width="15.140625" style="76" customWidth="1"/>
    <col min="5911" max="6144" width="9.140625" style="76"/>
    <col min="6145" max="6145" width="4" style="76" customWidth="1"/>
    <col min="6146" max="6146" width="8.140625" style="76" customWidth="1"/>
    <col min="6147" max="6147" width="4.42578125" style="76" customWidth="1"/>
    <col min="6148" max="6148" width="5.42578125" style="76" customWidth="1"/>
    <col min="6149" max="6149" width="5.28515625" style="76" customWidth="1"/>
    <col min="6150" max="6150" width="45.140625" style="76" customWidth="1"/>
    <col min="6151" max="6152" width="7.85546875" style="76" bestFit="1" customWidth="1"/>
    <col min="6153" max="6153" width="8" style="76" customWidth="1"/>
    <col min="6154" max="6154" width="8.85546875" style="76" customWidth="1"/>
    <col min="6155" max="6155" width="10.28515625" style="76" customWidth="1"/>
    <col min="6156" max="6156" width="12.7109375" style="76" customWidth="1"/>
    <col min="6157" max="6157" width="11.7109375" style="76" customWidth="1"/>
    <col min="6158" max="6158" width="9.140625" style="76"/>
    <col min="6159" max="6159" width="8.140625" style="76" customWidth="1"/>
    <col min="6160" max="6160" width="18.7109375" style="76" customWidth="1"/>
    <col min="6161" max="6161" width="7.5703125" style="76" customWidth="1"/>
    <col min="6162" max="6162" width="11.42578125" style="76" customWidth="1"/>
    <col min="6163" max="6163" width="9.140625" style="76" bestFit="1" customWidth="1"/>
    <col min="6164" max="6164" width="11.85546875" style="76" customWidth="1"/>
    <col min="6165" max="6165" width="11.5703125" style="76" customWidth="1"/>
    <col min="6166" max="6166" width="15.140625" style="76" customWidth="1"/>
    <col min="6167" max="6400" width="9.140625" style="76"/>
    <col min="6401" max="6401" width="4" style="76" customWidth="1"/>
    <col min="6402" max="6402" width="8.140625" style="76" customWidth="1"/>
    <col min="6403" max="6403" width="4.42578125" style="76" customWidth="1"/>
    <col min="6404" max="6404" width="5.42578125" style="76" customWidth="1"/>
    <col min="6405" max="6405" width="5.28515625" style="76" customWidth="1"/>
    <col min="6406" max="6406" width="45.140625" style="76" customWidth="1"/>
    <col min="6407" max="6408" width="7.85546875" style="76" bestFit="1" customWidth="1"/>
    <col min="6409" max="6409" width="8" style="76" customWidth="1"/>
    <col min="6410" max="6410" width="8.85546875" style="76" customWidth="1"/>
    <col min="6411" max="6411" width="10.28515625" style="76" customWidth="1"/>
    <col min="6412" max="6412" width="12.7109375" style="76" customWidth="1"/>
    <col min="6413" max="6413" width="11.7109375" style="76" customWidth="1"/>
    <col min="6414" max="6414" width="9.140625" style="76"/>
    <col min="6415" max="6415" width="8.140625" style="76" customWidth="1"/>
    <col min="6416" max="6416" width="18.7109375" style="76" customWidth="1"/>
    <col min="6417" max="6417" width="7.5703125" style="76" customWidth="1"/>
    <col min="6418" max="6418" width="11.42578125" style="76" customWidth="1"/>
    <col min="6419" max="6419" width="9.140625" style="76" bestFit="1" customWidth="1"/>
    <col min="6420" max="6420" width="11.85546875" style="76" customWidth="1"/>
    <col min="6421" max="6421" width="11.5703125" style="76" customWidth="1"/>
    <col min="6422" max="6422" width="15.140625" style="76" customWidth="1"/>
    <col min="6423" max="6656" width="9.140625" style="76"/>
    <col min="6657" max="6657" width="4" style="76" customWidth="1"/>
    <col min="6658" max="6658" width="8.140625" style="76" customWidth="1"/>
    <col min="6659" max="6659" width="4.42578125" style="76" customWidth="1"/>
    <col min="6660" max="6660" width="5.42578125" style="76" customWidth="1"/>
    <col min="6661" max="6661" width="5.28515625" style="76" customWidth="1"/>
    <col min="6662" max="6662" width="45.140625" style="76" customWidth="1"/>
    <col min="6663" max="6664" width="7.85546875" style="76" bestFit="1" customWidth="1"/>
    <col min="6665" max="6665" width="8" style="76" customWidth="1"/>
    <col min="6666" max="6666" width="8.85546875" style="76" customWidth="1"/>
    <col min="6667" max="6667" width="10.28515625" style="76" customWidth="1"/>
    <col min="6668" max="6668" width="12.7109375" style="76" customWidth="1"/>
    <col min="6669" max="6669" width="11.7109375" style="76" customWidth="1"/>
    <col min="6670" max="6670" width="9.140625" style="76"/>
    <col min="6671" max="6671" width="8.140625" style="76" customWidth="1"/>
    <col min="6672" max="6672" width="18.7109375" style="76" customWidth="1"/>
    <col min="6673" max="6673" width="7.5703125" style="76" customWidth="1"/>
    <col min="6674" max="6674" width="11.42578125" style="76" customWidth="1"/>
    <col min="6675" max="6675" width="9.140625" style="76" bestFit="1" customWidth="1"/>
    <col min="6676" max="6676" width="11.85546875" style="76" customWidth="1"/>
    <col min="6677" max="6677" width="11.5703125" style="76" customWidth="1"/>
    <col min="6678" max="6678" width="15.140625" style="76" customWidth="1"/>
    <col min="6679" max="6912" width="9.140625" style="76"/>
    <col min="6913" max="6913" width="4" style="76" customWidth="1"/>
    <col min="6914" max="6914" width="8.140625" style="76" customWidth="1"/>
    <col min="6915" max="6915" width="4.42578125" style="76" customWidth="1"/>
    <col min="6916" max="6916" width="5.42578125" style="76" customWidth="1"/>
    <col min="6917" max="6917" width="5.28515625" style="76" customWidth="1"/>
    <col min="6918" max="6918" width="45.140625" style="76" customWidth="1"/>
    <col min="6919" max="6920" width="7.85546875" style="76" bestFit="1" customWidth="1"/>
    <col min="6921" max="6921" width="8" style="76" customWidth="1"/>
    <col min="6922" max="6922" width="8.85546875" style="76" customWidth="1"/>
    <col min="6923" max="6923" width="10.28515625" style="76" customWidth="1"/>
    <col min="6924" max="6924" width="12.7109375" style="76" customWidth="1"/>
    <col min="6925" max="6925" width="11.7109375" style="76" customWidth="1"/>
    <col min="6926" max="6926" width="9.140625" style="76"/>
    <col min="6927" max="6927" width="8.140625" style="76" customWidth="1"/>
    <col min="6928" max="6928" width="18.7109375" style="76" customWidth="1"/>
    <col min="6929" max="6929" width="7.5703125" style="76" customWidth="1"/>
    <col min="6930" max="6930" width="11.42578125" style="76" customWidth="1"/>
    <col min="6931" max="6931" width="9.140625" style="76" bestFit="1" customWidth="1"/>
    <col min="6932" max="6932" width="11.85546875" style="76" customWidth="1"/>
    <col min="6933" max="6933" width="11.5703125" style="76" customWidth="1"/>
    <col min="6934" max="6934" width="15.140625" style="76" customWidth="1"/>
    <col min="6935" max="7168" width="9.140625" style="76"/>
    <col min="7169" max="7169" width="4" style="76" customWidth="1"/>
    <col min="7170" max="7170" width="8.140625" style="76" customWidth="1"/>
    <col min="7171" max="7171" width="4.42578125" style="76" customWidth="1"/>
    <col min="7172" max="7172" width="5.42578125" style="76" customWidth="1"/>
    <col min="7173" max="7173" width="5.28515625" style="76" customWidth="1"/>
    <col min="7174" max="7174" width="45.140625" style="76" customWidth="1"/>
    <col min="7175" max="7176" width="7.85546875" style="76" bestFit="1" customWidth="1"/>
    <col min="7177" max="7177" width="8" style="76" customWidth="1"/>
    <col min="7178" max="7178" width="8.85546875" style="76" customWidth="1"/>
    <col min="7179" max="7179" width="10.28515625" style="76" customWidth="1"/>
    <col min="7180" max="7180" width="12.7109375" style="76" customWidth="1"/>
    <col min="7181" max="7181" width="11.7109375" style="76" customWidth="1"/>
    <col min="7182" max="7182" width="9.140625" style="76"/>
    <col min="7183" max="7183" width="8.140625" style="76" customWidth="1"/>
    <col min="7184" max="7184" width="18.7109375" style="76" customWidth="1"/>
    <col min="7185" max="7185" width="7.5703125" style="76" customWidth="1"/>
    <col min="7186" max="7186" width="11.42578125" style="76" customWidth="1"/>
    <col min="7187" max="7187" width="9.140625" style="76" bestFit="1" customWidth="1"/>
    <col min="7188" max="7188" width="11.85546875" style="76" customWidth="1"/>
    <col min="7189" max="7189" width="11.5703125" style="76" customWidth="1"/>
    <col min="7190" max="7190" width="15.140625" style="76" customWidth="1"/>
    <col min="7191" max="7424" width="9.140625" style="76"/>
    <col min="7425" max="7425" width="4" style="76" customWidth="1"/>
    <col min="7426" max="7426" width="8.140625" style="76" customWidth="1"/>
    <col min="7427" max="7427" width="4.42578125" style="76" customWidth="1"/>
    <col min="7428" max="7428" width="5.42578125" style="76" customWidth="1"/>
    <col min="7429" max="7429" width="5.28515625" style="76" customWidth="1"/>
    <col min="7430" max="7430" width="45.140625" style="76" customWidth="1"/>
    <col min="7431" max="7432" width="7.85546875" style="76" bestFit="1" customWidth="1"/>
    <col min="7433" max="7433" width="8" style="76" customWidth="1"/>
    <col min="7434" max="7434" width="8.85546875" style="76" customWidth="1"/>
    <col min="7435" max="7435" width="10.28515625" style="76" customWidth="1"/>
    <col min="7436" max="7436" width="12.7109375" style="76" customWidth="1"/>
    <col min="7437" max="7437" width="11.7109375" style="76" customWidth="1"/>
    <col min="7438" max="7438" width="9.140625" style="76"/>
    <col min="7439" max="7439" width="8.140625" style="76" customWidth="1"/>
    <col min="7440" max="7440" width="18.7109375" style="76" customWidth="1"/>
    <col min="7441" max="7441" width="7.5703125" style="76" customWidth="1"/>
    <col min="7442" max="7442" width="11.42578125" style="76" customWidth="1"/>
    <col min="7443" max="7443" width="9.140625" style="76" bestFit="1" customWidth="1"/>
    <col min="7444" max="7444" width="11.85546875" style="76" customWidth="1"/>
    <col min="7445" max="7445" width="11.5703125" style="76" customWidth="1"/>
    <col min="7446" max="7446" width="15.140625" style="76" customWidth="1"/>
    <col min="7447" max="7680" width="9.140625" style="76"/>
    <col min="7681" max="7681" width="4" style="76" customWidth="1"/>
    <col min="7682" max="7682" width="8.140625" style="76" customWidth="1"/>
    <col min="7683" max="7683" width="4.42578125" style="76" customWidth="1"/>
    <col min="7684" max="7684" width="5.42578125" style="76" customWidth="1"/>
    <col min="7685" max="7685" width="5.28515625" style="76" customWidth="1"/>
    <col min="7686" max="7686" width="45.140625" style="76" customWidth="1"/>
    <col min="7687" max="7688" width="7.85546875" style="76" bestFit="1" customWidth="1"/>
    <col min="7689" max="7689" width="8" style="76" customWidth="1"/>
    <col min="7690" max="7690" width="8.85546875" style="76" customWidth="1"/>
    <col min="7691" max="7691" width="10.28515625" style="76" customWidth="1"/>
    <col min="7692" max="7692" width="12.7109375" style="76" customWidth="1"/>
    <col min="7693" max="7693" width="11.7109375" style="76" customWidth="1"/>
    <col min="7694" max="7694" width="9.140625" style="76"/>
    <col min="7695" max="7695" width="8.140625" style="76" customWidth="1"/>
    <col min="7696" max="7696" width="18.7109375" style="76" customWidth="1"/>
    <col min="7697" max="7697" width="7.5703125" style="76" customWidth="1"/>
    <col min="7698" max="7698" width="11.42578125" style="76" customWidth="1"/>
    <col min="7699" max="7699" width="9.140625" style="76" bestFit="1" customWidth="1"/>
    <col min="7700" max="7700" width="11.85546875" style="76" customWidth="1"/>
    <col min="7701" max="7701" width="11.5703125" style="76" customWidth="1"/>
    <col min="7702" max="7702" width="15.140625" style="76" customWidth="1"/>
    <col min="7703" max="7936" width="9.140625" style="76"/>
    <col min="7937" max="7937" width="4" style="76" customWidth="1"/>
    <col min="7938" max="7938" width="8.140625" style="76" customWidth="1"/>
    <col min="7939" max="7939" width="4.42578125" style="76" customWidth="1"/>
    <col min="7940" max="7940" width="5.42578125" style="76" customWidth="1"/>
    <col min="7941" max="7941" width="5.28515625" style="76" customWidth="1"/>
    <col min="7942" max="7942" width="45.140625" style="76" customWidth="1"/>
    <col min="7943" max="7944" width="7.85546875" style="76" bestFit="1" customWidth="1"/>
    <col min="7945" max="7945" width="8" style="76" customWidth="1"/>
    <col min="7946" max="7946" width="8.85546875" style="76" customWidth="1"/>
    <col min="7947" max="7947" width="10.28515625" style="76" customWidth="1"/>
    <col min="7948" max="7948" width="12.7109375" style="76" customWidth="1"/>
    <col min="7949" max="7949" width="11.7109375" style="76" customWidth="1"/>
    <col min="7950" max="7950" width="9.140625" style="76"/>
    <col min="7951" max="7951" width="8.140625" style="76" customWidth="1"/>
    <col min="7952" max="7952" width="18.7109375" style="76" customWidth="1"/>
    <col min="7953" max="7953" width="7.5703125" style="76" customWidth="1"/>
    <col min="7954" max="7954" width="11.42578125" style="76" customWidth="1"/>
    <col min="7955" max="7955" width="9.140625" style="76" bestFit="1" customWidth="1"/>
    <col min="7956" max="7956" width="11.85546875" style="76" customWidth="1"/>
    <col min="7957" max="7957" width="11.5703125" style="76" customWidth="1"/>
    <col min="7958" max="7958" width="15.140625" style="76" customWidth="1"/>
    <col min="7959" max="8192" width="9.140625" style="76"/>
    <col min="8193" max="8193" width="4" style="76" customWidth="1"/>
    <col min="8194" max="8194" width="8.140625" style="76" customWidth="1"/>
    <col min="8195" max="8195" width="4.42578125" style="76" customWidth="1"/>
    <col min="8196" max="8196" width="5.42578125" style="76" customWidth="1"/>
    <col min="8197" max="8197" width="5.28515625" style="76" customWidth="1"/>
    <col min="8198" max="8198" width="45.140625" style="76" customWidth="1"/>
    <col min="8199" max="8200" width="7.85546875" style="76" bestFit="1" customWidth="1"/>
    <col min="8201" max="8201" width="8" style="76" customWidth="1"/>
    <col min="8202" max="8202" width="8.85546875" style="76" customWidth="1"/>
    <col min="8203" max="8203" width="10.28515625" style="76" customWidth="1"/>
    <col min="8204" max="8204" width="12.7109375" style="76" customWidth="1"/>
    <col min="8205" max="8205" width="11.7109375" style="76" customWidth="1"/>
    <col min="8206" max="8206" width="9.140625" style="76"/>
    <col min="8207" max="8207" width="8.140625" style="76" customWidth="1"/>
    <col min="8208" max="8208" width="18.7109375" style="76" customWidth="1"/>
    <col min="8209" max="8209" width="7.5703125" style="76" customWidth="1"/>
    <col min="8210" max="8210" width="11.42578125" style="76" customWidth="1"/>
    <col min="8211" max="8211" width="9.140625" style="76" bestFit="1" customWidth="1"/>
    <col min="8212" max="8212" width="11.85546875" style="76" customWidth="1"/>
    <col min="8213" max="8213" width="11.5703125" style="76" customWidth="1"/>
    <col min="8214" max="8214" width="15.140625" style="76" customWidth="1"/>
    <col min="8215" max="8448" width="9.140625" style="76"/>
    <col min="8449" max="8449" width="4" style="76" customWidth="1"/>
    <col min="8450" max="8450" width="8.140625" style="76" customWidth="1"/>
    <col min="8451" max="8451" width="4.42578125" style="76" customWidth="1"/>
    <col min="8452" max="8452" width="5.42578125" style="76" customWidth="1"/>
    <col min="8453" max="8453" width="5.28515625" style="76" customWidth="1"/>
    <col min="8454" max="8454" width="45.140625" style="76" customWidth="1"/>
    <col min="8455" max="8456" width="7.85546875" style="76" bestFit="1" customWidth="1"/>
    <col min="8457" max="8457" width="8" style="76" customWidth="1"/>
    <col min="8458" max="8458" width="8.85546875" style="76" customWidth="1"/>
    <col min="8459" max="8459" width="10.28515625" style="76" customWidth="1"/>
    <col min="8460" max="8460" width="12.7109375" style="76" customWidth="1"/>
    <col min="8461" max="8461" width="11.7109375" style="76" customWidth="1"/>
    <col min="8462" max="8462" width="9.140625" style="76"/>
    <col min="8463" max="8463" width="8.140625" style="76" customWidth="1"/>
    <col min="8464" max="8464" width="18.7109375" style="76" customWidth="1"/>
    <col min="8465" max="8465" width="7.5703125" style="76" customWidth="1"/>
    <col min="8466" max="8466" width="11.42578125" style="76" customWidth="1"/>
    <col min="8467" max="8467" width="9.140625" style="76" bestFit="1" customWidth="1"/>
    <col min="8468" max="8468" width="11.85546875" style="76" customWidth="1"/>
    <col min="8469" max="8469" width="11.5703125" style="76" customWidth="1"/>
    <col min="8470" max="8470" width="15.140625" style="76" customWidth="1"/>
    <col min="8471" max="8704" width="9.140625" style="76"/>
    <col min="8705" max="8705" width="4" style="76" customWidth="1"/>
    <col min="8706" max="8706" width="8.140625" style="76" customWidth="1"/>
    <col min="8707" max="8707" width="4.42578125" style="76" customWidth="1"/>
    <col min="8708" max="8708" width="5.42578125" style="76" customWidth="1"/>
    <col min="8709" max="8709" width="5.28515625" style="76" customWidth="1"/>
    <col min="8710" max="8710" width="45.140625" style="76" customWidth="1"/>
    <col min="8711" max="8712" width="7.85546875" style="76" bestFit="1" customWidth="1"/>
    <col min="8713" max="8713" width="8" style="76" customWidth="1"/>
    <col min="8714" max="8714" width="8.85546875" style="76" customWidth="1"/>
    <col min="8715" max="8715" width="10.28515625" style="76" customWidth="1"/>
    <col min="8716" max="8716" width="12.7109375" style="76" customWidth="1"/>
    <col min="8717" max="8717" width="11.7109375" style="76" customWidth="1"/>
    <col min="8718" max="8718" width="9.140625" style="76"/>
    <col min="8719" max="8719" width="8.140625" style="76" customWidth="1"/>
    <col min="8720" max="8720" width="18.7109375" style="76" customWidth="1"/>
    <col min="8721" max="8721" width="7.5703125" style="76" customWidth="1"/>
    <col min="8722" max="8722" width="11.42578125" style="76" customWidth="1"/>
    <col min="8723" max="8723" width="9.140625" style="76" bestFit="1" customWidth="1"/>
    <col min="8724" max="8724" width="11.85546875" style="76" customWidth="1"/>
    <col min="8725" max="8725" width="11.5703125" style="76" customWidth="1"/>
    <col min="8726" max="8726" width="15.140625" style="76" customWidth="1"/>
    <col min="8727" max="8960" width="9.140625" style="76"/>
    <col min="8961" max="8961" width="4" style="76" customWidth="1"/>
    <col min="8962" max="8962" width="8.140625" style="76" customWidth="1"/>
    <col min="8963" max="8963" width="4.42578125" style="76" customWidth="1"/>
    <col min="8964" max="8964" width="5.42578125" style="76" customWidth="1"/>
    <col min="8965" max="8965" width="5.28515625" style="76" customWidth="1"/>
    <col min="8966" max="8966" width="45.140625" style="76" customWidth="1"/>
    <col min="8967" max="8968" width="7.85546875" style="76" bestFit="1" customWidth="1"/>
    <col min="8969" max="8969" width="8" style="76" customWidth="1"/>
    <col min="8970" max="8970" width="8.85546875" style="76" customWidth="1"/>
    <col min="8971" max="8971" width="10.28515625" style="76" customWidth="1"/>
    <col min="8972" max="8972" width="12.7109375" style="76" customWidth="1"/>
    <col min="8973" max="8973" width="11.7109375" style="76" customWidth="1"/>
    <col min="8974" max="8974" width="9.140625" style="76"/>
    <col min="8975" max="8975" width="8.140625" style="76" customWidth="1"/>
    <col min="8976" max="8976" width="18.7109375" style="76" customWidth="1"/>
    <col min="8977" max="8977" width="7.5703125" style="76" customWidth="1"/>
    <col min="8978" max="8978" width="11.42578125" style="76" customWidth="1"/>
    <col min="8979" max="8979" width="9.140625" style="76" bestFit="1" customWidth="1"/>
    <col min="8980" max="8980" width="11.85546875" style="76" customWidth="1"/>
    <col min="8981" max="8981" width="11.5703125" style="76" customWidth="1"/>
    <col min="8982" max="8982" width="15.140625" style="76" customWidth="1"/>
    <col min="8983" max="9216" width="9.140625" style="76"/>
    <col min="9217" max="9217" width="4" style="76" customWidth="1"/>
    <col min="9218" max="9218" width="8.140625" style="76" customWidth="1"/>
    <col min="9219" max="9219" width="4.42578125" style="76" customWidth="1"/>
    <col min="9220" max="9220" width="5.42578125" style="76" customWidth="1"/>
    <col min="9221" max="9221" width="5.28515625" style="76" customWidth="1"/>
    <col min="9222" max="9222" width="45.140625" style="76" customWidth="1"/>
    <col min="9223" max="9224" width="7.85546875" style="76" bestFit="1" customWidth="1"/>
    <col min="9225" max="9225" width="8" style="76" customWidth="1"/>
    <col min="9226" max="9226" width="8.85546875" style="76" customWidth="1"/>
    <col min="9227" max="9227" width="10.28515625" style="76" customWidth="1"/>
    <col min="9228" max="9228" width="12.7109375" style="76" customWidth="1"/>
    <col min="9229" max="9229" width="11.7109375" style="76" customWidth="1"/>
    <col min="9230" max="9230" width="9.140625" style="76"/>
    <col min="9231" max="9231" width="8.140625" style="76" customWidth="1"/>
    <col min="9232" max="9232" width="18.7109375" style="76" customWidth="1"/>
    <col min="9233" max="9233" width="7.5703125" style="76" customWidth="1"/>
    <col min="9234" max="9234" width="11.42578125" style="76" customWidth="1"/>
    <col min="9235" max="9235" width="9.140625" style="76" bestFit="1" customWidth="1"/>
    <col min="9236" max="9236" width="11.85546875" style="76" customWidth="1"/>
    <col min="9237" max="9237" width="11.5703125" style="76" customWidth="1"/>
    <col min="9238" max="9238" width="15.140625" style="76" customWidth="1"/>
    <col min="9239" max="9472" width="9.140625" style="76"/>
    <col min="9473" max="9473" width="4" style="76" customWidth="1"/>
    <col min="9474" max="9474" width="8.140625" style="76" customWidth="1"/>
    <col min="9475" max="9475" width="4.42578125" style="76" customWidth="1"/>
    <col min="9476" max="9476" width="5.42578125" style="76" customWidth="1"/>
    <col min="9477" max="9477" width="5.28515625" style="76" customWidth="1"/>
    <col min="9478" max="9478" width="45.140625" style="76" customWidth="1"/>
    <col min="9479" max="9480" width="7.85546875" style="76" bestFit="1" customWidth="1"/>
    <col min="9481" max="9481" width="8" style="76" customWidth="1"/>
    <col min="9482" max="9482" width="8.85546875" style="76" customWidth="1"/>
    <col min="9483" max="9483" width="10.28515625" style="76" customWidth="1"/>
    <col min="9484" max="9484" width="12.7109375" style="76" customWidth="1"/>
    <col min="9485" max="9485" width="11.7109375" style="76" customWidth="1"/>
    <col min="9486" max="9486" width="9.140625" style="76"/>
    <col min="9487" max="9487" width="8.140625" style="76" customWidth="1"/>
    <col min="9488" max="9488" width="18.7109375" style="76" customWidth="1"/>
    <col min="9489" max="9489" width="7.5703125" style="76" customWidth="1"/>
    <col min="9490" max="9490" width="11.42578125" style="76" customWidth="1"/>
    <col min="9491" max="9491" width="9.140625" style="76" bestFit="1" customWidth="1"/>
    <col min="9492" max="9492" width="11.85546875" style="76" customWidth="1"/>
    <col min="9493" max="9493" width="11.5703125" style="76" customWidth="1"/>
    <col min="9494" max="9494" width="15.140625" style="76" customWidth="1"/>
    <col min="9495" max="9728" width="9.140625" style="76"/>
    <col min="9729" max="9729" width="4" style="76" customWidth="1"/>
    <col min="9730" max="9730" width="8.140625" style="76" customWidth="1"/>
    <col min="9731" max="9731" width="4.42578125" style="76" customWidth="1"/>
    <col min="9732" max="9732" width="5.42578125" style="76" customWidth="1"/>
    <col min="9733" max="9733" width="5.28515625" style="76" customWidth="1"/>
    <col min="9734" max="9734" width="45.140625" style="76" customWidth="1"/>
    <col min="9735" max="9736" width="7.85546875" style="76" bestFit="1" customWidth="1"/>
    <col min="9737" max="9737" width="8" style="76" customWidth="1"/>
    <col min="9738" max="9738" width="8.85546875" style="76" customWidth="1"/>
    <col min="9739" max="9739" width="10.28515625" style="76" customWidth="1"/>
    <col min="9740" max="9740" width="12.7109375" style="76" customWidth="1"/>
    <col min="9741" max="9741" width="11.7109375" style="76" customWidth="1"/>
    <col min="9742" max="9742" width="9.140625" style="76"/>
    <col min="9743" max="9743" width="8.140625" style="76" customWidth="1"/>
    <col min="9744" max="9744" width="18.7109375" style="76" customWidth="1"/>
    <col min="9745" max="9745" width="7.5703125" style="76" customWidth="1"/>
    <col min="9746" max="9746" width="11.42578125" style="76" customWidth="1"/>
    <col min="9747" max="9747" width="9.140625" style="76" bestFit="1" customWidth="1"/>
    <col min="9748" max="9748" width="11.85546875" style="76" customWidth="1"/>
    <col min="9749" max="9749" width="11.5703125" style="76" customWidth="1"/>
    <col min="9750" max="9750" width="15.140625" style="76" customWidth="1"/>
    <col min="9751" max="9984" width="9.140625" style="76"/>
    <col min="9985" max="9985" width="4" style="76" customWidth="1"/>
    <col min="9986" max="9986" width="8.140625" style="76" customWidth="1"/>
    <col min="9987" max="9987" width="4.42578125" style="76" customWidth="1"/>
    <col min="9988" max="9988" width="5.42578125" style="76" customWidth="1"/>
    <col min="9989" max="9989" width="5.28515625" style="76" customWidth="1"/>
    <col min="9990" max="9990" width="45.140625" style="76" customWidth="1"/>
    <col min="9991" max="9992" width="7.85546875" style="76" bestFit="1" customWidth="1"/>
    <col min="9993" max="9993" width="8" style="76" customWidth="1"/>
    <col min="9994" max="9994" width="8.85546875" style="76" customWidth="1"/>
    <col min="9995" max="9995" width="10.28515625" style="76" customWidth="1"/>
    <col min="9996" max="9996" width="12.7109375" style="76" customWidth="1"/>
    <col min="9997" max="9997" width="11.7109375" style="76" customWidth="1"/>
    <col min="9998" max="9998" width="9.140625" style="76"/>
    <col min="9999" max="9999" width="8.140625" style="76" customWidth="1"/>
    <col min="10000" max="10000" width="18.7109375" style="76" customWidth="1"/>
    <col min="10001" max="10001" width="7.5703125" style="76" customWidth="1"/>
    <col min="10002" max="10002" width="11.42578125" style="76" customWidth="1"/>
    <col min="10003" max="10003" width="9.140625" style="76" bestFit="1" customWidth="1"/>
    <col min="10004" max="10004" width="11.85546875" style="76" customWidth="1"/>
    <col min="10005" max="10005" width="11.5703125" style="76" customWidth="1"/>
    <col min="10006" max="10006" width="15.140625" style="76" customWidth="1"/>
    <col min="10007" max="10240" width="9.140625" style="76"/>
    <col min="10241" max="10241" width="4" style="76" customWidth="1"/>
    <col min="10242" max="10242" width="8.140625" style="76" customWidth="1"/>
    <col min="10243" max="10243" width="4.42578125" style="76" customWidth="1"/>
    <col min="10244" max="10244" width="5.42578125" style="76" customWidth="1"/>
    <col min="10245" max="10245" width="5.28515625" style="76" customWidth="1"/>
    <col min="10246" max="10246" width="45.140625" style="76" customWidth="1"/>
    <col min="10247" max="10248" width="7.85546875" style="76" bestFit="1" customWidth="1"/>
    <col min="10249" max="10249" width="8" style="76" customWidth="1"/>
    <col min="10250" max="10250" width="8.85546875" style="76" customWidth="1"/>
    <col min="10251" max="10251" width="10.28515625" style="76" customWidth="1"/>
    <col min="10252" max="10252" width="12.7109375" style="76" customWidth="1"/>
    <col min="10253" max="10253" width="11.7109375" style="76" customWidth="1"/>
    <col min="10254" max="10254" width="9.140625" style="76"/>
    <col min="10255" max="10255" width="8.140625" style="76" customWidth="1"/>
    <col min="10256" max="10256" width="18.7109375" style="76" customWidth="1"/>
    <col min="10257" max="10257" width="7.5703125" style="76" customWidth="1"/>
    <col min="10258" max="10258" width="11.42578125" style="76" customWidth="1"/>
    <col min="10259" max="10259" width="9.140625" style="76" bestFit="1" customWidth="1"/>
    <col min="10260" max="10260" width="11.85546875" style="76" customWidth="1"/>
    <col min="10261" max="10261" width="11.5703125" style="76" customWidth="1"/>
    <col min="10262" max="10262" width="15.140625" style="76" customWidth="1"/>
    <col min="10263" max="10496" width="9.140625" style="76"/>
    <col min="10497" max="10497" width="4" style="76" customWidth="1"/>
    <col min="10498" max="10498" width="8.140625" style="76" customWidth="1"/>
    <col min="10499" max="10499" width="4.42578125" style="76" customWidth="1"/>
    <col min="10500" max="10500" width="5.42578125" style="76" customWidth="1"/>
    <col min="10501" max="10501" width="5.28515625" style="76" customWidth="1"/>
    <col min="10502" max="10502" width="45.140625" style="76" customWidth="1"/>
    <col min="10503" max="10504" width="7.85546875" style="76" bestFit="1" customWidth="1"/>
    <col min="10505" max="10505" width="8" style="76" customWidth="1"/>
    <col min="10506" max="10506" width="8.85546875" style="76" customWidth="1"/>
    <col min="10507" max="10507" width="10.28515625" style="76" customWidth="1"/>
    <col min="10508" max="10508" width="12.7109375" style="76" customWidth="1"/>
    <col min="10509" max="10509" width="11.7109375" style="76" customWidth="1"/>
    <col min="10510" max="10510" width="9.140625" style="76"/>
    <col min="10511" max="10511" width="8.140625" style="76" customWidth="1"/>
    <col min="10512" max="10512" width="18.7109375" style="76" customWidth="1"/>
    <col min="10513" max="10513" width="7.5703125" style="76" customWidth="1"/>
    <col min="10514" max="10514" width="11.42578125" style="76" customWidth="1"/>
    <col min="10515" max="10515" width="9.140625" style="76" bestFit="1" customWidth="1"/>
    <col min="10516" max="10516" width="11.85546875" style="76" customWidth="1"/>
    <col min="10517" max="10517" width="11.5703125" style="76" customWidth="1"/>
    <col min="10518" max="10518" width="15.140625" style="76" customWidth="1"/>
    <col min="10519" max="10752" width="9.140625" style="76"/>
    <col min="10753" max="10753" width="4" style="76" customWidth="1"/>
    <col min="10754" max="10754" width="8.140625" style="76" customWidth="1"/>
    <col min="10755" max="10755" width="4.42578125" style="76" customWidth="1"/>
    <col min="10756" max="10756" width="5.42578125" style="76" customWidth="1"/>
    <col min="10757" max="10757" width="5.28515625" style="76" customWidth="1"/>
    <col min="10758" max="10758" width="45.140625" style="76" customWidth="1"/>
    <col min="10759" max="10760" width="7.85546875" style="76" bestFit="1" customWidth="1"/>
    <col min="10761" max="10761" width="8" style="76" customWidth="1"/>
    <col min="10762" max="10762" width="8.85546875" style="76" customWidth="1"/>
    <col min="10763" max="10763" width="10.28515625" style="76" customWidth="1"/>
    <col min="10764" max="10764" width="12.7109375" style="76" customWidth="1"/>
    <col min="10765" max="10765" width="11.7109375" style="76" customWidth="1"/>
    <col min="10766" max="10766" width="9.140625" style="76"/>
    <col min="10767" max="10767" width="8.140625" style="76" customWidth="1"/>
    <col min="10768" max="10768" width="18.7109375" style="76" customWidth="1"/>
    <col min="10769" max="10769" width="7.5703125" style="76" customWidth="1"/>
    <col min="10770" max="10770" width="11.42578125" style="76" customWidth="1"/>
    <col min="10771" max="10771" width="9.140625" style="76" bestFit="1" customWidth="1"/>
    <col min="10772" max="10772" width="11.85546875" style="76" customWidth="1"/>
    <col min="10773" max="10773" width="11.5703125" style="76" customWidth="1"/>
    <col min="10774" max="10774" width="15.140625" style="76" customWidth="1"/>
    <col min="10775" max="11008" width="9.140625" style="76"/>
    <col min="11009" max="11009" width="4" style="76" customWidth="1"/>
    <col min="11010" max="11010" width="8.140625" style="76" customWidth="1"/>
    <col min="11011" max="11011" width="4.42578125" style="76" customWidth="1"/>
    <col min="11012" max="11012" width="5.42578125" style="76" customWidth="1"/>
    <col min="11013" max="11013" width="5.28515625" style="76" customWidth="1"/>
    <col min="11014" max="11014" width="45.140625" style="76" customWidth="1"/>
    <col min="11015" max="11016" width="7.85546875" style="76" bestFit="1" customWidth="1"/>
    <col min="11017" max="11017" width="8" style="76" customWidth="1"/>
    <col min="11018" max="11018" width="8.85546875" style="76" customWidth="1"/>
    <col min="11019" max="11019" width="10.28515625" style="76" customWidth="1"/>
    <col min="11020" max="11020" width="12.7109375" style="76" customWidth="1"/>
    <col min="11021" max="11021" width="11.7109375" style="76" customWidth="1"/>
    <col min="11022" max="11022" width="9.140625" style="76"/>
    <col min="11023" max="11023" width="8.140625" style="76" customWidth="1"/>
    <col min="11024" max="11024" width="18.7109375" style="76" customWidth="1"/>
    <col min="11025" max="11025" width="7.5703125" style="76" customWidth="1"/>
    <col min="11026" max="11026" width="11.42578125" style="76" customWidth="1"/>
    <col min="11027" max="11027" width="9.140625" style="76" bestFit="1" customWidth="1"/>
    <col min="11028" max="11028" width="11.85546875" style="76" customWidth="1"/>
    <col min="11029" max="11029" width="11.5703125" style="76" customWidth="1"/>
    <col min="11030" max="11030" width="15.140625" style="76" customWidth="1"/>
    <col min="11031" max="11264" width="9.140625" style="76"/>
    <col min="11265" max="11265" width="4" style="76" customWidth="1"/>
    <col min="11266" max="11266" width="8.140625" style="76" customWidth="1"/>
    <col min="11267" max="11267" width="4.42578125" style="76" customWidth="1"/>
    <col min="11268" max="11268" width="5.42578125" style="76" customWidth="1"/>
    <col min="11269" max="11269" width="5.28515625" style="76" customWidth="1"/>
    <col min="11270" max="11270" width="45.140625" style="76" customWidth="1"/>
    <col min="11271" max="11272" width="7.85546875" style="76" bestFit="1" customWidth="1"/>
    <col min="11273" max="11273" width="8" style="76" customWidth="1"/>
    <col min="11274" max="11274" width="8.85546875" style="76" customWidth="1"/>
    <col min="11275" max="11275" width="10.28515625" style="76" customWidth="1"/>
    <col min="11276" max="11276" width="12.7109375" style="76" customWidth="1"/>
    <col min="11277" max="11277" width="11.7109375" style="76" customWidth="1"/>
    <col min="11278" max="11278" width="9.140625" style="76"/>
    <col min="11279" max="11279" width="8.140625" style="76" customWidth="1"/>
    <col min="11280" max="11280" width="18.7109375" style="76" customWidth="1"/>
    <col min="11281" max="11281" width="7.5703125" style="76" customWidth="1"/>
    <col min="11282" max="11282" width="11.42578125" style="76" customWidth="1"/>
    <col min="11283" max="11283" width="9.140625" style="76" bestFit="1" customWidth="1"/>
    <col min="11284" max="11284" width="11.85546875" style="76" customWidth="1"/>
    <col min="11285" max="11285" width="11.5703125" style="76" customWidth="1"/>
    <col min="11286" max="11286" width="15.140625" style="76" customWidth="1"/>
    <col min="11287" max="11520" width="9.140625" style="76"/>
    <col min="11521" max="11521" width="4" style="76" customWidth="1"/>
    <col min="11522" max="11522" width="8.140625" style="76" customWidth="1"/>
    <col min="11523" max="11523" width="4.42578125" style="76" customWidth="1"/>
    <col min="11524" max="11524" width="5.42578125" style="76" customWidth="1"/>
    <col min="11525" max="11525" width="5.28515625" style="76" customWidth="1"/>
    <col min="11526" max="11526" width="45.140625" style="76" customWidth="1"/>
    <col min="11527" max="11528" width="7.85546875" style="76" bestFit="1" customWidth="1"/>
    <col min="11529" max="11529" width="8" style="76" customWidth="1"/>
    <col min="11530" max="11530" width="8.85546875" style="76" customWidth="1"/>
    <col min="11531" max="11531" width="10.28515625" style="76" customWidth="1"/>
    <col min="11532" max="11532" width="12.7109375" style="76" customWidth="1"/>
    <col min="11533" max="11533" width="11.7109375" style="76" customWidth="1"/>
    <col min="11534" max="11534" width="9.140625" style="76"/>
    <col min="11535" max="11535" width="8.140625" style="76" customWidth="1"/>
    <col min="11536" max="11536" width="18.7109375" style="76" customWidth="1"/>
    <col min="11537" max="11537" width="7.5703125" style="76" customWidth="1"/>
    <col min="11538" max="11538" width="11.42578125" style="76" customWidth="1"/>
    <col min="11539" max="11539" width="9.140625" style="76" bestFit="1" customWidth="1"/>
    <col min="11540" max="11540" width="11.85546875" style="76" customWidth="1"/>
    <col min="11541" max="11541" width="11.5703125" style="76" customWidth="1"/>
    <col min="11542" max="11542" width="15.140625" style="76" customWidth="1"/>
    <col min="11543" max="11776" width="9.140625" style="76"/>
    <col min="11777" max="11777" width="4" style="76" customWidth="1"/>
    <col min="11778" max="11778" width="8.140625" style="76" customWidth="1"/>
    <col min="11779" max="11779" width="4.42578125" style="76" customWidth="1"/>
    <col min="11780" max="11780" width="5.42578125" style="76" customWidth="1"/>
    <col min="11781" max="11781" width="5.28515625" style="76" customWidth="1"/>
    <col min="11782" max="11782" width="45.140625" style="76" customWidth="1"/>
    <col min="11783" max="11784" width="7.85546875" style="76" bestFit="1" customWidth="1"/>
    <col min="11785" max="11785" width="8" style="76" customWidth="1"/>
    <col min="11786" max="11786" width="8.85546875" style="76" customWidth="1"/>
    <col min="11787" max="11787" width="10.28515625" style="76" customWidth="1"/>
    <col min="11788" max="11788" width="12.7109375" style="76" customWidth="1"/>
    <col min="11789" max="11789" width="11.7109375" style="76" customWidth="1"/>
    <col min="11790" max="11790" width="9.140625" style="76"/>
    <col min="11791" max="11791" width="8.140625" style="76" customWidth="1"/>
    <col min="11792" max="11792" width="18.7109375" style="76" customWidth="1"/>
    <col min="11793" max="11793" width="7.5703125" style="76" customWidth="1"/>
    <col min="11794" max="11794" width="11.42578125" style="76" customWidth="1"/>
    <col min="11795" max="11795" width="9.140625" style="76" bestFit="1" customWidth="1"/>
    <col min="11796" max="11796" width="11.85546875" style="76" customWidth="1"/>
    <col min="11797" max="11797" width="11.5703125" style="76" customWidth="1"/>
    <col min="11798" max="11798" width="15.140625" style="76" customWidth="1"/>
    <col min="11799" max="12032" width="9.140625" style="76"/>
    <col min="12033" max="12033" width="4" style="76" customWidth="1"/>
    <col min="12034" max="12034" width="8.140625" style="76" customWidth="1"/>
    <col min="12035" max="12035" width="4.42578125" style="76" customWidth="1"/>
    <col min="12036" max="12036" width="5.42578125" style="76" customWidth="1"/>
    <col min="12037" max="12037" width="5.28515625" style="76" customWidth="1"/>
    <col min="12038" max="12038" width="45.140625" style="76" customWidth="1"/>
    <col min="12039" max="12040" width="7.85546875" style="76" bestFit="1" customWidth="1"/>
    <col min="12041" max="12041" width="8" style="76" customWidth="1"/>
    <col min="12042" max="12042" width="8.85546875" style="76" customWidth="1"/>
    <col min="12043" max="12043" width="10.28515625" style="76" customWidth="1"/>
    <col min="12044" max="12044" width="12.7109375" style="76" customWidth="1"/>
    <col min="12045" max="12045" width="11.7109375" style="76" customWidth="1"/>
    <col min="12046" max="12046" width="9.140625" style="76"/>
    <col min="12047" max="12047" width="8.140625" style="76" customWidth="1"/>
    <col min="12048" max="12048" width="18.7109375" style="76" customWidth="1"/>
    <col min="12049" max="12049" width="7.5703125" style="76" customWidth="1"/>
    <col min="12050" max="12050" width="11.42578125" style="76" customWidth="1"/>
    <col min="12051" max="12051" width="9.140625" style="76" bestFit="1" customWidth="1"/>
    <col min="12052" max="12052" width="11.85546875" style="76" customWidth="1"/>
    <col min="12053" max="12053" width="11.5703125" style="76" customWidth="1"/>
    <col min="12054" max="12054" width="15.140625" style="76" customWidth="1"/>
    <col min="12055" max="12288" width="9.140625" style="76"/>
    <col min="12289" max="12289" width="4" style="76" customWidth="1"/>
    <col min="12290" max="12290" width="8.140625" style="76" customWidth="1"/>
    <col min="12291" max="12291" width="4.42578125" style="76" customWidth="1"/>
    <col min="12292" max="12292" width="5.42578125" style="76" customWidth="1"/>
    <col min="12293" max="12293" width="5.28515625" style="76" customWidth="1"/>
    <col min="12294" max="12294" width="45.140625" style="76" customWidth="1"/>
    <col min="12295" max="12296" width="7.85546875" style="76" bestFit="1" customWidth="1"/>
    <col min="12297" max="12297" width="8" style="76" customWidth="1"/>
    <col min="12298" max="12298" width="8.85546875" style="76" customWidth="1"/>
    <col min="12299" max="12299" width="10.28515625" style="76" customWidth="1"/>
    <col min="12300" max="12300" width="12.7109375" style="76" customWidth="1"/>
    <col min="12301" max="12301" width="11.7109375" style="76" customWidth="1"/>
    <col min="12302" max="12302" width="9.140625" style="76"/>
    <col min="12303" max="12303" width="8.140625" style="76" customWidth="1"/>
    <col min="12304" max="12304" width="18.7109375" style="76" customWidth="1"/>
    <col min="12305" max="12305" width="7.5703125" style="76" customWidth="1"/>
    <col min="12306" max="12306" width="11.42578125" style="76" customWidth="1"/>
    <col min="12307" max="12307" width="9.140625" style="76" bestFit="1" customWidth="1"/>
    <col min="12308" max="12308" width="11.85546875" style="76" customWidth="1"/>
    <col min="12309" max="12309" width="11.5703125" style="76" customWidth="1"/>
    <col min="12310" max="12310" width="15.140625" style="76" customWidth="1"/>
    <col min="12311" max="12544" width="9.140625" style="76"/>
    <col min="12545" max="12545" width="4" style="76" customWidth="1"/>
    <col min="12546" max="12546" width="8.140625" style="76" customWidth="1"/>
    <col min="12547" max="12547" width="4.42578125" style="76" customWidth="1"/>
    <col min="12548" max="12548" width="5.42578125" style="76" customWidth="1"/>
    <col min="12549" max="12549" width="5.28515625" style="76" customWidth="1"/>
    <col min="12550" max="12550" width="45.140625" style="76" customWidth="1"/>
    <col min="12551" max="12552" width="7.85546875" style="76" bestFit="1" customWidth="1"/>
    <col min="12553" max="12553" width="8" style="76" customWidth="1"/>
    <col min="12554" max="12554" width="8.85546875" style="76" customWidth="1"/>
    <col min="12555" max="12555" width="10.28515625" style="76" customWidth="1"/>
    <col min="12556" max="12556" width="12.7109375" style="76" customWidth="1"/>
    <col min="12557" max="12557" width="11.7109375" style="76" customWidth="1"/>
    <col min="12558" max="12558" width="9.140625" style="76"/>
    <col min="12559" max="12559" width="8.140625" style="76" customWidth="1"/>
    <col min="12560" max="12560" width="18.7109375" style="76" customWidth="1"/>
    <col min="12561" max="12561" width="7.5703125" style="76" customWidth="1"/>
    <col min="12562" max="12562" width="11.42578125" style="76" customWidth="1"/>
    <col min="12563" max="12563" width="9.140625" style="76" bestFit="1" customWidth="1"/>
    <col min="12564" max="12564" width="11.85546875" style="76" customWidth="1"/>
    <col min="12565" max="12565" width="11.5703125" style="76" customWidth="1"/>
    <col min="12566" max="12566" width="15.140625" style="76" customWidth="1"/>
    <col min="12567" max="12800" width="9.140625" style="76"/>
    <col min="12801" max="12801" width="4" style="76" customWidth="1"/>
    <col min="12802" max="12802" width="8.140625" style="76" customWidth="1"/>
    <col min="12803" max="12803" width="4.42578125" style="76" customWidth="1"/>
    <col min="12804" max="12804" width="5.42578125" style="76" customWidth="1"/>
    <col min="12805" max="12805" width="5.28515625" style="76" customWidth="1"/>
    <col min="12806" max="12806" width="45.140625" style="76" customWidth="1"/>
    <col min="12807" max="12808" width="7.85546875" style="76" bestFit="1" customWidth="1"/>
    <col min="12809" max="12809" width="8" style="76" customWidth="1"/>
    <col min="12810" max="12810" width="8.85546875" style="76" customWidth="1"/>
    <col min="12811" max="12811" width="10.28515625" style="76" customWidth="1"/>
    <col min="12812" max="12812" width="12.7109375" style="76" customWidth="1"/>
    <col min="12813" max="12813" width="11.7109375" style="76" customWidth="1"/>
    <col min="12814" max="12814" width="9.140625" style="76"/>
    <col min="12815" max="12815" width="8.140625" style="76" customWidth="1"/>
    <col min="12816" max="12816" width="18.7109375" style="76" customWidth="1"/>
    <col min="12817" max="12817" width="7.5703125" style="76" customWidth="1"/>
    <col min="12818" max="12818" width="11.42578125" style="76" customWidth="1"/>
    <col min="12819" max="12819" width="9.140625" style="76" bestFit="1" customWidth="1"/>
    <col min="12820" max="12820" width="11.85546875" style="76" customWidth="1"/>
    <col min="12821" max="12821" width="11.5703125" style="76" customWidth="1"/>
    <col min="12822" max="12822" width="15.140625" style="76" customWidth="1"/>
    <col min="12823" max="13056" width="9.140625" style="76"/>
    <col min="13057" max="13057" width="4" style="76" customWidth="1"/>
    <col min="13058" max="13058" width="8.140625" style="76" customWidth="1"/>
    <col min="13059" max="13059" width="4.42578125" style="76" customWidth="1"/>
    <col min="13060" max="13060" width="5.42578125" style="76" customWidth="1"/>
    <col min="13061" max="13061" width="5.28515625" style="76" customWidth="1"/>
    <col min="13062" max="13062" width="45.140625" style="76" customWidth="1"/>
    <col min="13063" max="13064" width="7.85546875" style="76" bestFit="1" customWidth="1"/>
    <col min="13065" max="13065" width="8" style="76" customWidth="1"/>
    <col min="13066" max="13066" width="8.85546875" style="76" customWidth="1"/>
    <col min="13067" max="13067" width="10.28515625" style="76" customWidth="1"/>
    <col min="13068" max="13068" width="12.7109375" style="76" customWidth="1"/>
    <col min="13069" max="13069" width="11.7109375" style="76" customWidth="1"/>
    <col min="13070" max="13070" width="9.140625" style="76"/>
    <col min="13071" max="13071" width="8.140625" style="76" customWidth="1"/>
    <col min="13072" max="13072" width="18.7109375" style="76" customWidth="1"/>
    <col min="13073" max="13073" width="7.5703125" style="76" customWidth="1"/>
    <col min="13074" max="13074" width="11.42578125" style="76" customWidth="1"/>
    <col min="13075" max="13075" width="9.140625" style="76" bestFit="1" customWidth="1"/>
    <col min="13076" max="13076" width="11.85546875" style="76" customWidth="1"/>
    <col min="13077" max="13077" width="11.5703125" style="76" customWidth="1"/>
    <col min="13078" max="13078" width="15.140625" style="76" customWidth="1"/>
    <col min="13079" max="13312" width="9.140625" style="76"/>
    <col min="13313" max="13313" width="4" style="76" customWidth="1"/>
    <col min="13314" max="13314" width="8.140625" style="76" customWidth="1"/>
    <col min="13315" max="13315" width="4.42578125" style="76" customWidth="1"/>
    <col min="13316" max="13316" width="5.42578125" style="76" customWidth="1"/>
    <col min="13317" max="13317" width="5.28515625" style="76" customWidth="1"/>
    <col min="13318" max="13318" width="45.140625" style="76" customWidth="1"/>
    <col min="13319" max="13320" width="7.85546875" style="76" bestFit="1" customWidth="1"/>
    <col min="13321" max="13321" width="8" style="76" customWidth="1"/>
    <col min="13322" max="13322" width="8.85546875" style="76" customWidth="1"/>
    <col min="13323" max="13323" width="10.28515625" style="76" customWidth="1"/>
    <col min="13324" max="13324" width="12.7109375" style="76" customWidth="1"/>
    <col min="13325" max="13325" width="11.7109375" style="76" customWidth="1"/>
    <col min="13326" max="13326" width="9.140625" style="76"/>
    <col min="13327" max="13327" width="8.140625" style="76" customWidth="1"/>
    <col min="13328" max="13328" width="18.7109375" style="76" customWidth="1"/>
    <col min="13329" max="13329" width="7.5703125" style="76" customWidth="1"/>
    <col min="13330" max="13330" width="11.42578125" style="76" customWidth="1"/>
    <col min="13331" max="13331" width="9.140625" style="76" bestFit="1" customWidth="1"/>
    <col min="13332" max="13332" width="11.85546875" style="76" customWidth="1"/>
    <col min="13333" max="13333" width="11.5703125" style="76" customWidth="1"/>
    <col min="13334" max="13334" width="15.140625" style="76" customWidth="1"/>
    <col min="13335" max="13568" width="9.140625" style="76"/>
    <col min="13569" max="13569" width="4" style="76" customWidth="1"/>
    <col min="13570" max="13570" width="8.140625" style="76" customWidth="1"/>
    <col min="13571" max="13571" width="4.42578125" style="76" customWidth="1"/>
    <col min="13572" max="13572" width="5.42578125" style="76" customWidth="1"/>
    <col min="13573" max="13573" width="5.28515625" style="76" customWidth="1"/>
    <col min="13574" max="13574" width="45.140625" style="76" customWidth="1"/>
    <col min="13575" max="13576" width="7.85546875" style="76" bestFit="1" customWidth="1"/>
    <col min="13577" max="13577" width="8" style="76" customWidth="1"/>
    <col min="13578" max="13578" width="8.85546875" style="76" customWidth="1"/>
    <col min="13579" max="13579" width="10.28515625" style="76" customWidth="1"/>
    <col min="13580" max="13580" width="12.7109375" style="76" customWidth="1"/>
    <col min="13581" max="13581" width="11.7109375" style="76" customWidth="1"/>
    <col min="13582" max="13582" width="9.140625" style="76"/>
    <col min="13583" max="13583" width="8.140625" style="76" customWidth="1"/>
    <col min="13584" max="13584" width="18.7109375" style="76" customWidth="1"/>
    <col min="13585" max="13585" width="7.5703125" style="76" customWidth="1"/>
    <col min="13586" max="13586" width="11.42578125" style="76" customWidth="1"/>
    <col min="13587" max="13587" width="9.140625" style="76" bestFit="1" customWidth="1"/>
    <col min="13588" max="13588" width="11.85546875" style="76" customWidth="1"/>
    <col min="13589" max="13589" width="11.5703125" style="76" customWidth="1"/>
    <col min="13590" max="13590" width="15.140625" style="76" customWidth="1"/>
    <col min="13591" max="13824" width="9.140625" style="76"/>
    <col min="13825" max="13825" width="4" style="76" customWidth="1"/>
    <col min="13826" max="13826" width="8.140625" style="76" customWidth="1"/>
    <col min="13827" max="13827" width="4.42578125" style="76" customWidth="1"/>
    <col min="13828" max="13828" width="5.42578125" style="76" customWidth="1"/>
    <col min="13829" max="13829" width="5.28515625" style="76" customWidth="1"/>
    <col min="13830" max="13830" width="45.140625" style="76" customWidth="1"/>
    <col min="13831" max="13832" width="7.85546875" style="76" bestFit="1" customWidth="1"/>
    <col min="13833" max="13833" width="8" style="76" customWidth="1"/>
    <col min="13834" max="13834" width="8.85546875" style="76" customWidth="1"/>
    <col min="13835" max="13835" width="10.28515625" style="76" customWidth="1"/>
    <col min="13836" max="13836" width="12.7109375" style="76" customWidth="1"/>
    <col min="13837" max="13837" width="11.7109375" style="76" customWidth="1"/>
    <col min="13838" max="13838" width="9.140625" style="76"/>
    <col min="13839" max="13839" width="8.140625" style="76" customWidth="1"/>
    <col min="13840" max="13840" width="18.7109375" style="76" customWidth="1"/>
    <col min="13841" max="13841" width="7.5703125" style="76" customWidth="1"/>
    <col min="13842" max="13842" width="11.42578125" style="76" customWidth="1"/>
    <col min="13843" max="13843" width="9.140625" style="76" bestFit="1" customWidth="1"/>
    <col min="13844" max="13844" width="11.85546875" style="76" customWidth="1"/>
    <col min="13845" max="13845" width="11.5703125" style="76" customWidth="1"/>
    <col min="13846" max="13846" width="15.140625" style="76" customWidth="1"/>
    <col min="13847" max="14080" width="9.140625" style="76"/>
    <col min="14081" max="14081" width="4" style="76" customWidth="1"/>
    <col min="14082" max="14082" width="8.140625" style="76" customWidth="1"/>
    <col min="14083" max="14083" width="4.42578125" style="76" customWidth="1"/>
    <col min="14084" max="14084" width="5.42578125" style="76" customWidth="1"/>
    <col min="14085" max="14085" width="5.28515625" style="76" customWidth="1"/>
    <col min="14086" max="14086" width="45.140625" style="76" customWidth="1"/>
    <col min="14087" max="14088" width="7.85546875" style="76" bestFit="1" customWidth="1"/>
    <col min="14089" max="14089" width="8" style="76" customWidth="1"/>
    <col min="14090" max="14090" width="8.85546875" style="76" customWidth="1"/>
    <col min="14091" max="14091" width="10.28515625" style="76" customWidth="1"/>
    <col min="14092" max="14092" width="12.7109375" style="76" customWidth="1"/>
    <col min="14093" max="14093" width="11.7109375" style="76" customWidth="1"/>
    <col min="14094" max="14094" width="9.140625" style="76"/>
    <col min="14095" max="14095" width="8.140625" style="76" customWidth="1"/>
    <col min="14096" max="14096" width="18.7109375" style="76" customWidth="1"/>
    <col min="14097" max="14097" width="7.5703125" style="76" customWidth="1"/>
    <col min="14098" max="14098" width="11.42578125" style="76" customWidth="1"/>
    <col min="14099" max="14099" width="9.140625" style="76" bestFit="1" customWidth="1"/>
    <col min="14100" max="14100" width="11.85546875" style="76" customWidth="1"/>
    <col min="14101" max="14101" width="11.5703125" style="76" customWidth="1"/>
    <col min="14102" max="14102" width="15.140625" style="76" customWidth="1"/>
    <col min="14103" max="14336" width="9.140625" style="76"/>
    <col min="14337" max="14337" width="4" style="76" customWidth="1"/>
    <col min="14338" max="14338" width="8.140625" style="76" customWidth="1"/>
    <col min="14339" max="14339" width="4.42578125" style="76" customWidth="1"/>
    <col min="14340" max="14340" width="5.42578125" style="76" customWidth="1"/>
    <col min="14341" max="14341" width="5.28515625" style="76" customWidth="1"/>
    <col min="14342" max="14342" width="45.140625" style="76" customWidth="1"/>
    <col min="14343" max="14344" width="7.85546875" style="76" bestFit="1" customWidth="1"/>
    <col min="14345" max="14345" width="8" style="76" customWidth="1"/>
    <col min="14346" max="14346" width="8.85546875" style="76" customWidth="1"/>
    <col min="14347" max="14347" width="10.28515625" style="76" customWidth="1"/>
    <col min="14348" max="14348" width="12.7109375" style="76" customWidth="1"/>
    <col min="14349" max="14349" width="11.7109375" style="76" customWidth="1"/>
    <col min="14350" max="14350" width="9.140625" style="76"/>
    <col min="14351" max="14351" width="8.140625" style="76" customWidth="1"/>
    <col min="14352" max="14352" width="18.7109375" style="76" customWidth="1"/>
    <col min="14353" max="14353" width="7.5703125" style="76" customWidth="1"/>
    <col min="14354" max="14354" width="11.42578125" style="76" customWidth="1"/>
    <col min="14355" max="14355" width="9.140625" style="76" bestFit="1" customWidth="1"/>
    <col min="14356" max="14356" width="11.85546875" style="76" customWidth="1"/>
    <col min="14357" max="14357" width="11.5703125" style="76" customWidth="1"/>
    <col min="14358" max="14358" width="15.140625" style="76" customWidth="1"/>
    <col min="14359" max="14592" width="9.140625" style="76"/>
    <col min="14593" max="14593" width="4" style="76" customWidth="1"/>
    <col min="14594" max="14594" width="8.140625" style="76" customWidth="1"/>
    <col min="14595" max="14595" width="4.42578125" style="76" customWidth="1"/>
    <col min="14596" max="14596" width="5.42578125" style="76" customWidth="1"/>
    <col min="14597" max="14597" width="5.28515625" style="76" customWidth="1"/>
    <col min="14598" max="14598" width="45.140625" style="76" customWidth="1"/>
    <col min="14599" max="14600" width="7.85546875" style="76" bestFit="1" customWidth="1"/>
    <col min="14601" max="14601" width="8" style="76" customWidth="1"/>
    <col min="14602" max="14602" width="8.85546875" style="76" customWidth="1"/>
    <col min="14603" max="14603" width="10.28515625" style="76" customWidth="1"/>
    <col min="14604" max="14604" width="12.7109375" style="76" customWidth="1"/>
    <col min="14605" max="14605" width="11.7109375" style="76" customWidth="1"/>
    <col min="14606" max="14606" width="9.140625" style="76"/>
    <col min="14607" max="14607" width="8.140625" style="76" customWidth="1"/>
    <col min="14608" max="14608" width="18.7109375" style="76" customWidth="1"/>
    <col min="14609" max="14609" width="7.5703125" style="76" customWidth="1"/>
    <col min="14610" max="14610" width="11.42578125" style="76" customWidth="1"/>
    <col min="14611" max="14611" width="9.140625" style="76" bestFit="1" customWidth="1"/>
    <col min="14612" max="14612" width="11.85546875" style="76" customWidth="1"/>
    <col min="14613" max="14613" width="11.5703125" style="76" customWidth="1"/>
    <col min="14614" max="14614" width="15.140625" style="76" customWidth="1"/>
    <col min="14615" max="14848" width="9.140625" style="76"/>
    <col min="14849" max="14849" width="4" style="76" customWidth="1"/>
    <col min="14850" max="14850" width="8.140625" style="76" customWidth="1"/>
    <col min="14851" max="14851" width="4.42578125" style="76" customWidth="1"/>
    <col min="14852" max="14852" width="5.42578125" style="76" customWidth="1"/>
    <col min="14853" max="14853" width="5.28515625" style="76" customWidth="1"/>
    <col min="14854" max="14854" width="45.140625" style="76" customWidth="1"/>
    <col min="14855" max="14856" width="7.85546875" style="76" bestFit="1" customWidth="1"/>
    <col min="14857" max="14857" width="8" style="76" customWidth="1"/>
    <col min="14858" max="14858" width="8.85546875" style="76" customWidth="1"/>
    <col min="14859" max="14859" width="10.28515625" style="76" customWidth="1"/>
    <col min="14860" max="14860" width="12.7109375" style="76" customWidth="1"/>
    <col min="14861" max="14861" width="11.7109375" style="76" customWidth="1"/>
    <col min="14862" max="14862" width="9.140625" style="76"/>
    <col min="14863" max="14863" width="8.140625" style="76" customWidth="1"/>
    <col min="14864" max="14864" width="18.7109375" style="76" customWidth="1"/>
    <col min="14865" max="14865" width="7.5703125" style="76" customWidth="1"/>
    <col min="14866" max="14866" width="11.42578125" style="76" customWidth="1"/>
    <col min="14867" max="14867" width="9.140625" style="76" bestFit="1" customWidth="1"/>
    <col min="14868" max="14868" width="11.85546875" style="76" customWidth="1"/>
    <col min="14869" max="14869" width="11.5703125" style="76" customWidth="1"/>
    <col min="14870" max="14870" width="15.140625" style="76" customWidth="1"/>
    <col min="14871" max="15104" width="9.140625" style="76"/>
    <col min="15105" max="15105" width="4" style="76" customWidth="1"/>
    <col min="15106" max="15106" width="8.140625" style="76" customWidth="1"/>
    <col min="15107" max="15107" width="4.42578125" style="76" customWidth="1"/>
    <col min="15108" max="15108" width="5.42578125" style="76" customWidth="1"/>
    <col min="15109" max="15109" width="5.28515625" style="76" customWidth="1"/>
    <col min="15110" max="15110" width="45.140625" style="76" customWidth="1"/>
    <col min="15111" max="15112" width="7.85546875" style="76" bestFit="1" customWidth="1"/>
    <col min="15113" max="15113" width="8" style="76" customWidth="1"/>
    <col min="15114" max="15114" width="8.85546875" style="76" customWidth="1"/>
    <col min="15115" max="15115" width="10.28515625" style="76" customWidth="1"/>
    <col min="15116" max="15116" width="12.7109375" style="76" customWidth="1"/>
    <col min="15117" max="15117" width="11.7109375" style="76" customWidth="1"/>
    <col min="15118" max="15118" width="9.140625" style="76"/>
    <col min="15119" max="15119" width="8.140625" style="76" customWidth="1"/>
    <col min="15120" max="15120" width="18.7109375" style="76" customWidth="1"/>
    <col min="15121" max="15121" width="7.5703125" style="76" customWidth="1"/>
    <col min="15122" max="15122" width="11.42578125" style="76" customWidth="1"/>
    <col min="15123" max="15123" width="9.140625" style="76" bestFit="1" customWidth="1"/>
    <col min="15124" max="15124" width="11.85546875" style="76" customWidth="1"/>
    <col min="15125" max="15125" width="11.5703125" style="76" customWidth="1"/>
    <col min="15126" max="15126" width="15.140625" style="76" customWidth="1"/>
    <col min="15127" max="15360" width="9.140625" style="76"/>
    <col min="15361" max="15361" width="4" style="76" customWidth="1"/>
    <col min="15362" max="15362" width="8.140625" style="76" customWidth="1"/>
    <col min="15363" max="15363" width="4.42578125" style="76" customWidth="1"/>
    <col min="15364" max="15364" width="5.42578125" style="76" customWidth="1"/>
    <col min="15365" max="15365" width="5.28515625" style="76" customWidth="1"/>
    <col min="15366" max="15366" width="45.140625" style="76" customWidth="1"/>
    <col min="15367" max="15368" width="7.85546875" style="76" bestFit="1" customWidth="1"/>
    <col min="15369" max="15369" width="8" style="76" customWidth="1"/>
    <col min="15370" max="15370" width="8.85546875" style="76" customWidth="1"/>
    <col min="15371" max="15371" width="10.28515625" style="76" customWidth="1"/>
    <col min="15372" max="15372" width="12.7109375" style="76" customWidth="1"/>
    <col min="15373" max="15373" width="11.7109375" style="76" customWidth="1"/>
    <col min="15374" max="15374" width="9.140625" style="76"/>
    <col min="15375" max="15375" width="8.140625" style="76" customWidth="1"/>
    <col min="15376" max="15376" width="18.7109375" style="76" customWidth="1"/>
    <col min="15377" max="15377" width="7.5703125" style="76" customWidth="1"/>
    <col min="15378" max="15378" width="11.42578125" style="76" customWidth="1"/>
    <col min="15379" max="15379" width="9.140625" style="76" bestFit="1" customWidth="1"/>
    <col min="15380" max="15380" width="11.85546875" style="76" customWidth="1"/>
    <col min="15381" max="15381" width="11.5703125" style="76" customWidth="1"/>
    <col min="15382" max="15382" width="15.140625" style="76" customWidth="1"/>
    <col min="15383" max="15616" width="9.140625" style="76"/>
    <col min="15617" max="15617" width="4" style="76" customWidth="1"/>
    <col min="15618" max="15618" width="8.140625" style="76" customWidth="1"/>
    <col min="15619" max="15619" width="4.42578125" style="76" customWidth="1"/>
    <col min="15620" max="15620" width="5.42578125" style="76" customWidth="1"/>
    <col min="15621" max="15621" width="5.28515625" style="76" customWidth="1"/>
    <col min="15622" max="15622" width="45.140625" style="76" customWidth="1"/>
    <col min="15623" max="15624" width="7.85546875" style="76" bestFit="1" customWidth="1"/>
    <col min="15625" max="15625" width="8" style="76" customWidth="1"/>
    <col min="15626" max="15626" width="8.85546875" style="76" customWidth="1"/>
    <col min="15627" max="15627" width="10.28515625" style="76" customWidth="1"/>
    <col min="15628" max="15628" width="12.7109375" style="76" customWidth="1"/>
    <col min="15629" max="15629" width="11.7109375" style="76" customWidth="1"/>
    <col min="15630" max="15630" width="9.140625" style="76"/>
    <col min="15631" max="15631" width="8.140625" style="76" customWidth="1"/>
    <col min="15632" max="15632" width="18.7109375" style="76" customWidth="1"/>
    <col min="15633" max="15633" width="7.5703125" style="76" customWidth="1"/>
    <col min="15634" max="15634" width="11.42578125" style="76" customWidth="1"/>
    <col min="15635" max="15635" width="9.140625" style="76" bestFit="1" customWidth="1"/>
    <col min="15636" max="15636" width="11.85546875" style="76" customWidth="1"/>
    <col min="15637" max="15637" width="11.5703125" style="76" customWidth="1"/>
    <col min="15638" max="15638" width="15.140625" style="76" customWidth="1"/>
    <col min="15639" max="15872" width="9.140625" style="76"/>
    <col min="15873" max="15873" width="4" style="76" customWidth="1"/>
    <col min="15874" max="15874" width="8.140625" style="76" customWidth="1"/>
    <col min="15875" max="15875" width="4.42578125" style="76" customWidth="1"/>
    <col min="15876" max="15876" width="5.42578125" style="76" customWidth="1"/>
    <col min="15877" max="15877" width="5.28515625" style="76" customWidth="1"/>
    <col min="15878" max="15878" width="45.140625" style="76" customWidth="1"/>
    <col min="15879" max="15880" width="7.85546875" style="76" bestFit="1" customWidth="1"/>
    <col min="15881" max="15881" width="8" style="76" customWidth="1"/>
    <col min="15882" max="15882" width="8.85546875" style="76" customWidth="1"/>
    <col min="15883" max="15883" width="10.28515625" style="76" customWidth="1"/>
    <col min="15884" max="15884" width="12.7109375" style="76" customWidth="1"/>
    <col min="15885" max="15885" width="11.7109375" style="76" customWidth="1"/>
    <col min="15886" max="15886" width="9.140625" style="76"/>
    <col min="15887" max="15887" width="8.140625" style="76" customWidth="1"/>
    <col min="15888" max="15888" width="18.7109375" style="76" customWidth="1"/>
    <col min="15889" max="15889" width="7.5703125" style="76" customWidth="1"/>
    <col min="15890" max="15890" width="11.42578125" style="76" customWidth="1"/>
    <col min="15891" max="15891" width="9.140625" style="76" bestFit="1" customWidth="1"/>
    <col min="15892" max="15892" width="11.85546875" style="76" customWidth="1"/>
    <col min="15893" max="15893" width="11.5703125" style="76" customWidth="1"/>
    <col min="15894" max="15894" width="15.140625" style="76" customWidth="1"/>
    <col min="15895" max="16128" width="9.140625" style="76"/>
    <col min="16129" max="16129" width="4" style="76" customWidth="1"/>
    <col min="16130" max="16130" width="8.140625" style="76" customWidth="1"/>
    <col min="16131" max="16131" width="4.42578125" style="76" customWidth="1"/>
    <col min="16132" max="16132" width="5.42578125" style="76" customWidth="1"/>
    <col min="16133" max="16133" width="5.28515625" style="76" customWidth="1"/>
    <col min="16134" max="16134" width="45.140625" style="76" customWidth="1"/>
    <col min="16135" max="16136" width="7.85546875" style="76" bestFit="1" customWidth="1"/>
    <col min="16137" max="16137" width="8" style="76" customWidth="1"/>
    <col min="16138" max="16138" width="8.85546875" style="76" customWidth="1"/>
    <col min="16139" max="16139" width="10.28515625" style="76" customWidth="1"/>
    <col min="16140" max="16140" width="12.7109375" style="76" customWidth="1"/>
    <col min="16141" max="16141" width="11.7109375" style="76" customWidth="1"/>
    <col min="16142" max="16142" width="9.140625" style="76"/>
    <col min="16143" max="16143" width="8.140625" style="76" customWidth="1"/>
    <col min="16144" max="16144" width="18.7109375" style="76" customWidth="1"/>
    <col min="16145" max="16145" width="7.5703125" style="76" customWidth="1"/>
    <col min="16146" max="16146" width="11.42578125" style="76" customWidth="1"/>
    <col min="16147" max="16147" width="9.140625" style="76" bestFit="1" customWidth="1"/>
    <col min="16148" max="16148" width="11.85546875" style="76" customWidth="1"/>
    <col min="16149" max="16149" width="11.5703125" style="76" customWidth="1"/>
    <col min="16150" max="16150" width="15.140625" style="76" customWidth="1"/>
    <col min="16151" max="16384" width="9.140625" style="76"/>
  </cols>
  <sheetData>
    <row r="1" spans="1:21" x14ac:dyDescent="0.25">
      <c r="H1" s="181" t="s">
        <v>22</v>
      </c>
      <c r="I1" s="181"/>
      <c r="J1" s="181"/>
    </row>
    <row r="2" spans="1:21" s="77" customFormat="1" ht="15.75" x14ac:dyDescent="0.2">
      <c r="A2" s="179" t="s">
        <v>103</v>
      </c>
      <c r="B2" s="179"/>
      <c r="C2" s="179"/>
      <c r="D2" s="179"/>
      <c r="E2" s="179"/>
      <c r="F2" s="179"/>
      <c r="G2" s="179"/>
      <c r="H2" s="179"/>
      <c r="I2" s="179"/>
      <c r="J2" s="179"/>
      <c r="K2" s="173"/>
      <c r="L2" s="81"/>
      <c r="N2" s="80"/>
      <c r="O2" s="79"/>
      <c r="Q2" s="79"/>
      <c r="R2" s="79"/>
      <c r="S2" s="79"/>
      <c r="T2" s="78"/>
    </row>
    <row r="3" spans="1:21" s="165" customFormat="1" ht="12.75" x14ac:dyDescent="0.2">
      <c r="A3" s="172"/>
      <c r="B3" s="172"/>
      <c r="C3" s="172"/>
      <c r="D3" s="171"/>
      <c r="E3" s="170"/>
      <c r="F3" s="169"/>
      <c r="G3" s="168"/>
      <c r="H3" s="168"/>
      <c r="I3" s="167"/>
      <c r="J3" s="166"/>
    </row>
    <row r="4" spans="1:21" s="165" customFormat="1" ht="15.75" x14ac:dyDescent="0.25">
      <c r="A4" s="180" t="s">
        <v>107</v>
      </c>
      <c r="B4" s="180"/>
      <c r="C4" s="180"/>
      <c r="D4" s="180"/>
      <c r="E4" s="180"/>
      <c r="F4" s="180"/>
      <c r="G4" s="180"/>
      <c r="H4" s="180"/>
      <c r="I4" s="180"/>
      <c r="J4" s="180"/>
    </row>
    <row r="5" spans="1:21" ht="15.75" thickBot="1" x14ac:dyDescent="0.3">
      <c r="J5" s="164" t="s">
        <v>48</v>
      </c>
    </row>
    <row r="6" spans="1:21" s="77" customFormat="1" ht="23.25" thickBot="1" x14ac:dyDescent="0.3">
      <c r="A6" s="163" t="s">
        <v>102</v>
      </c>
      <c r="B6" s="177" t="s">
        <v>17</v>
      </c>
      <c r="C6" s="178"/>
      <c r="D6" s="162" t="s">
        <v>18</v>
      </c>
      <c r="E6" s="161" t="s">
        <v>19</v>
      </c>
      <c r="F6" s="160" t="s">
        <v>101</v>
      </c>
      <c r="G6" s="159" t="s">
        <v>100</v>
      </c>
      <c r="H6" s="158" t="s">
        <v>99</v>
      </c>
      <c r="I6" s="157" t="s">
        <v>45</v>
      </c>
      <c r="J6" s="156" t="s">
        <v>98</v>
      </c>
      <c r="K6" s="155"/>
      <c r="L6" s="154"/>
      <c r="M6" s="153"/>
      <c r="O6" s="152"/>
      <c r="P6" s="79"/>
      <c r="R6" s="79"/>
      <c r="S6" s="79"/>
      <c r="T6" s="79"/>
      <c r="U6" s="78"/>
    </row>
    <row r="7" spans="1:21" s="77" customFormat="1" ht="12" thickBot="1" x14ac:dyDescent="0.25">
      <c r="A7" s="151" t="s">
        <v>0</v>
      </c>
      <c r="B7" s="149" t="s">
        <v>97</v>
      </c>
      <c r="C7" s="150"/>
      <c r="D7" s="149">
        <v>3599</v>
      </c>
      <c r="E7" s="149">
        <v>5901</v>
      </c>
      <c r="F7" s="148" t="s">
        <v>96</v>
      </c>
      <c r="G7" s="147">
        <v>0</v>
      </c>
      <c r="H7" s="146">
        <f>H8+H11+H14</f>
        <v>175.48500000000001</v>
      </c>
      <c r="I7" s="146">
        <v>1500</v>
      </c>
      <c r="J7" s="145">
        <f>J8+J11+J14</f>
        <v>1675.4850000000001</v>
      </c>
      <c r="K7" s="144"/>
      <c r="L7" s="143"/>
      <c r="M7" s="81"/>
      <c r="O7" s="142"/>
      <c r="P7" s="79"/>
      <c r="R7" s="79"/>
      <c r="S7" s="79"/>
      <c r="T7" s="79"/>
      <c r="U7" s="78"/>
    </row>
    <row r="8" spans="1:21" s="131" customFormat="1" ht="24" customHeight="1" x14ac:dyDescent="0.2">
      <c r="A8" s="120" t="s">
        <v>1</v>
      </c>
      <c r="B8" s="119" t="s">
        <v>1</v>
      </c>
      <c r="C8" s="118" t="s">
        <v>1</v>
      </c>
      <c r="D8" s="117" t="s">
        <v>1</v>
      </c>
      <c r="E8" s="116" t="s">
        <v>1</v>
      </c>
      <c r="F8" s="115" t="s">
        <v>95</v>
      </c>
      <c r="G8" s="114">
        <v>0</v>
      </c>
      <c r="H8" s="113">
        <v>49.661000000000001</v>
      </c>
      <c r="I8" s="112">
        <v>950</v>
      </c>
      <c r="J8" s="111">
        <f t="shared" ref="J8:J16" si="0">H8+I8</f>
        <v>999.66100000000006</v>
      </c>
      <c r="K8" s="141"/>
      <c r="L8" s="140"/>
      <c r="M8" s="139"/>
      <c r="N8" s="138"/>
      <c r="O8" s="137"/>
      <c r="P8" s="132"/>
    </row>
    <row r="9" spans="1:21" s="131" customFormat="1" ht="22.5" x14ac:dyDescent="0.2">
      <c r="A9" s="101" t="s">
        <v>0</v>
      </c>
      <c r="B9" s="100" t="s">
        <v>94</v>
      </c>
      <c r="C9" s="99" t="s">
        <v>4</v>
      </c>
      <c r="D9" s="98" t="s">
        <v>1</v>
      </c>
      <c r="E9" s="106" t="s">
        <v>1</v>
      </c>
      <c r="F9" s="105" t="s">
        <v>93</v>
      </c>
      <c r="G9" s="103">
        <v>0</v>
      </c>
      <c r="H9" s="104">
        <v>49.661000000000001</v>
      </c>
      <c r="I9" s="110">
        <v>950</v>
      </c>
      <c r="J9" s="136">
        <f t="shared" si="0"/>
        <v>999.66100000000006</v>
      </c>
      <c r="K9" s="135"/>
      <c r="L9" s="134"/>
      <c r="O9" s="133"/>
      <c r="P9" s="132"/>
    </row>
    <row r="10" spans="1:21" s="77" customFormat="1" ht="12" thickBot="1" x14ac:dyDescent="0.25">
      <c r="A10" s="130"/>
      <c r="B10" s="129"/>
      <c r="C10" s="128"/>
      <c r="D10" s="127">
        <v>3599</v>
      </c>
      <c r="E10" s="126">
        <v>5901</v>
      </c>
      <c r="F10" s="125" t="s">
        <v>7</v>
      </c>
      <c r="G10" s="124">
        <v>0</v>
      </c>
      <c r="H10" s="123">
        <v>49.661000000000001</v>
      </c>
      <c r="I10" s="122">
        <v>950</v>
      </c>
      <c r="J10" s="121">
        <f t="shared" si="0"/>
        <v>999.66100000000006</v>
      </c>
      <c r="K10" s="83"/>
      <c r="L10" s="82"/>
      <c r="M10" s="81"/>
      <c r="O10" s="80"/>
      <c r="P10" s="79"/>
      <c r="R10" s="79"/>
      <c r="S10" s="79"/>
      <c r="T10" s="79"/>
      <c r="U10" s="78"/>
    </row>
    <row r="11" spans="1:21" s="77" customFormat="1" ht="22.5" x14ac:dyDescent="0.2">
      <c r="A11" s="120" t="s">
        <v>1</v>
      </c>
      <c r="B11" s="119" t="s">
        <v>1</v>
      </c>
      <c r="C11" s="118" t="s">
        <v>1</v>
      </c>
      <c r="D11" s="117" t="s">
        <v>1</v>
      </c>
      <c r="E11" s="116" t="s">
        <v>1</v>
      </c>
      <c r="F11" s="115" t="s">
        <v>92</v>
      </c>
      <c r="G11" s="114">
        <v>0</v>
      </c>
      <c r="H11" s="113">
        <v>9.3379999999999992</v>
      </c>
      <c r="I11" s="112">
        <v>550</v>
      </c>
      <c r="J11" s="111">
        <f t="shared" si="0"/>
        <v>559.33799999999997</v>
      </c>
      <c r="K11" s="83"/>
      <c r="L11" s="82"/>
      <c r="M11" s="81"/>
      <c r="O11" s="80"/>
      <c r="P11" s="79"/>
      <c r="R11" s="79"/>
      <c r="S11" s="79"/>
      <c r="T11" s="79"/>
      <c r="U11" s="78"/>
    </row>
    <row r="12" spans="1:21" s="77" customFormat="1" ht="11.25" x14ac:dyDescent="0.2">
      <c r="A12" s="101" t="s">
        <v>0</v>
      </c>
      <c r="B12" s="100" t="s">
        <v>91</v>
      </c>
      <c r="C12" s="99" t="s">
        <v>4</v>
      </c>
      <c r="D12" s="98" t="s">
        <v>1</v>
      </c>
      <c r="E12" s="97" t="s">
        <v>1</v>
      </c>
      <c r="F12" s="96" t="s">
        <v>90</v>
      </c>
      <c r="G12" s="94">
        <v>0</v>
      </c>
      <c r="H12" s="95">
        <v>9.3379999999999992</v>
      </c>
      <c r="I12" s="110">
        <v>550</v>
      </c>
      <c r="J12" s="109">
        <f t="shared" si="0"/>
        <v>559.33799999999997</v>
      </c>
      <c r="K12" s="83"/>
      <c r="L12" s="82"/>
      <c r="M12" s="81"/>
      <c r="O12" s="80"/>
      <c r="P12" s="79"/>
      <c r="R12" s="79"/>
      <c r="S12" s="79"/>
      <c r="T12" s="79"/>
      <c r="U12" s="78"/>
    </row>
    <row r="13" spans="1:21" s="77" customFormat="1" ht="12" thickBot="1" x14ac:dyDescent="0.25">
      <c r="A13" s="92"/>
      <c r="B13" s="91"/>
      <c r="C13" s="90"/>
      <c r="D13" s="89">
        <v>3599</v>
      </c>
      <c r="E13" s="88">
        <v>5901</v>
      </c>
      <c r="F13" s="87" t="s">
        <v>7</v>
      </c>
      <c r="G13" s="85">
        <v>0</v>
      </c>
      <c r="H13" s="86">
        <v>9.3379999999999992</v>
      </c>
      <c r="I13" s="108">
        <v>550</v>
      </c>
      <c r="J13" s="107">
        <f t="shared" si="0"/>
        <v>559.33799999999997</v>
      </c>
      <c r="K13" s="83"/>
      <c r="L13" s="82"/>
      <c r="M13" s="81"/>
      <c r="O13" s="80"/>
      <c r="P13" s="79"/>
      <c r="R13" s="79"/>
      <c r="S13" s="79"/>
      <c r="T13" s="79"/>
      <c r="U13" s="78"/>
    </row>
    <row r="14" spans="1:21" s="77" customFormat="1" ht="22.5" x14ac:dyDescent="0.2">
      <c r="A14" s="101" t="s">
        <v>1</v>
      </c>
      <c r="B14" s="100" t="s">
        <v>1</v>
      </c>
      <c r="C14" s="99" t="s">
        <v>1</v>
      </c>
      <c r="D14" s="98" t="s">
        <v>1</v>
      </c>
      <c r="E14" s="106" t="s">
        <v>1</v>
      </c>
      <c r="F14" s="105" t="s">
        <v>89</v>
      </c>
      <c r="G14" s="103">
        <v>0</v>
      </c>
      <c r="H14" s="104">
        <v>116.486</v>
      </c>
      <c r="I14" s="103">
        <v>0</v>
      </c>
      <c r="J14" s="102">
        <f t="shared" si="0"/>
        <v>116.486</v>
      </c>
      <c r="K14" s="83"/>
      <c r="L14" s="82"/>
      <c r="M14" s="81"/>
      <c r="O14" s="80"/>
      <c r="P14" s="79"/>
      <c r="R14" s="79"/>
      <c r="S14" s="79"/>
      <c r="T14" s="79"/>
      <c r="U14" s="78"/>
    </row>
    <row r="15" spans="1:21" s="77" customFormat="1" ht="11.25" x14ac:dyDescent="0.2">
      <c r="A15" s="101" t="s">
        <v>0</v>
      </c>
      <c r="B15" s="100" t="s">
        <v>88</v>
      </c>
      <c r="C15" s="99" t="s">
        <v>4</v>
      </c>
      <c r="D15" s="98" t="s">
        <v>1</v>
      </c>
      <c r="E15" s="97" t="s">
        <v>1</v>
      </c>
      <c r="F15" s="96" t="s">
        <v>87</v>
      </c>
      <c r="G15" s="94">
        <v>0</v>
      </c>
      <c r="H15" s="95">
        <v>116.486</v>
      </c>
      <c r="I15" s="94">
        <v>0</v>
      </c>
      <c r="J15" s="93">
        <f t="shared" si="0"/>
        <v>116.486</v>
      </c>
      <c r="K15" s="83"/>
      <c r="L15" s="82"/>
      <c r="M15" s="81"/>
      <c r="O15" s="80"/>
      <c r="P15" s="79"/>
      <c r="R15" s="79"/>
      <c r="S15" s="79"/>
      <c r="T15" s="79"/>
      <c r="U15" s="78"/>
    </row>
    <row r="16" spans="1:21" s="77" customFormat="1" ht="12" thickBot="1" x14ac:dyDescent="0.25">
      <c r="A16" s="92"/>
      <c r="B16" s="91"/>
      <c r="C16" s="90"/>
      <c r="D16" s="89">
        <v>3599</v>
      </c>
      <c r="E16" s="88">
        <v>5901</v>
      </c>
      <c r="F16" s="87" t="s">
        <v>7</v>
      </c>
      <c r="G16" s="85">
        <v>0</v>
      </c>
      <c r="H16" s="86">
        <v>116.486</v>
      </c>
      <c r="I16" s="85">
        <v>0</v>
      </c>
      <c r="J16" s="84">
        <f t="shared" si="0"/>
        <v>116.486</v>
      </c>
      <c r="K16" s="83"/>
      <c r="L16" s="82"/>
      <c r="M16" s="81"/>
      <c r="O16" s="80"/>
      <c r="P16" s="79"/>
      <c r="R16" s="79"/>
      <c r="S16" s="79"/>
      <c r="T16" s="79"/>
      <c r="U16" s="78"/>
    </row>
  </sheetData>
  <mergeCells count="4">
    <mergeCell ref="B6:C6"/>
    <mergeCell ref="A2:J2"/>
    <mergeCell ref="A4:J4"/>
    <mergeCell ref="H1:J1"/>
  </mergeCells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Bilance PaV</vt:lpstr>
      <vt:lpstr>91903</vt:lpstr>
      <vt:lpstr>92609</vt:lpstr>
    </vt:vector>
  </TitlesOfParts>
  <Company>kulk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Šímová</dc:creator>
  <cp:lastModifiedBy>Zakova Jana</cp:lastModifiedBy>
  <cp:lastPrinted>2014-05-12T14:26:16Z</cp:lastPrinted>
  <dcterms:created xsi:type="dcterms:W3CDTF">2009-04-29T07:25:00Z</dcterms:created>
  <dcterms:modified xsi:type="dcterms:W3CDTF">2014-05-12T14:28:09Z</dcterms:modified>
</cp:coreProperties>
</file>