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0"/>
  </bookViews>
  <sheets>
    <sheet name="P06_Bilance PaV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<sst xmlns="http://schemas.openxmlformats.org/spreadsheetml/2006/main" count="86" uniqueCount="66">
  <si>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</si>
  <si>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</si>
  <si>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</si>
  <si>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</si>
  <si>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</si>
  <si>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</si>
  <si>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</si>
  <si>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</si>
  <si>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</si>
  <si>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</si>
  <si>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</si>
  <si>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</si>
  <si>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</si>
  <si>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</si>
  <si>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</si>
  <si>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</si>
  <si>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</si>
  <si>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</si>
  <si>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</si>
  <si>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</si>
  <si>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</si>
  <si>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</si>
  <si>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</si>
  <si>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</si>
  <si>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</si>
  <si>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</si>
  <si>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</si>
  <si>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</si>
  <si>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</si>
  <si>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</si>
  <si>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</si>
  <si>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</si>
  <si>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</si>
  <si>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</si>
  <si>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</si>
  <si>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</si>
  <si>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</si>
  <si>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</si>
  <si>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</si>
  <si>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</si>
  <si>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</si>
  <si>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</si>
  <si>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</si>
  <si>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</si>
  <si>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</si>
  <si>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</si>
  <si>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</si>
  <si>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</si>
  <si>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</si>
  <si>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</si>
  <si>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</si>
  <si>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</si>
  <si>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</si>
  <si>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</si>
  <si>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</si>
  <si>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</si>
  <si>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</si>
  <si>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</si>
  <si>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</si>
  <si>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</si>
  <si>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</si>
  <si>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</si>
  <si>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</si>
  <si>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</si>
  <si>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ZR-RO č.115/14</t>
  </si>
  <si>
    <t>ZR-RO č. 115/14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</si>
</sst>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6" fillId="33" borderId="22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lcoval\AppData\Local\Microsoft\Windows\Temporary%20Internet%20Files\Content.Outlook\STSHZD9X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lcoval\AppData\Local\Microsoft\Windows\Temporary%20Internet%20Files\Content.Outlook\STSHZD9X\RO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kumenty\Rozpo&#269;et\rozpo&#269;tov&#225;%20opat&#345;en&#237;\RO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132">
          <cell r="C132">
            <v>2122198</v>
          </cell>
          <cell r="D132">
            <v>94764.05739999999</v>
          </cell>
          <cell r="E132">
            <v>4050</v>
          </cell>
          <cell r="H132">
            <v>3626751.6885899995</v>
          </cell>
          <cell r="I132">
            <v>0</v>
          </cell>
          <cell r="J132">
            <v>0</v>
          </cell>
          <cell r="M132">
            <v>61072</v>
          </cell>
          <cell r="O132">
            <v>88242.1</v>
          </cell>
          <cell r="P132">
            <v>202563.47</v>
          </cell>
          <cell r="Q132">
            <v>766876.74</v>
          </cell>
        </row>
      </sheetData>
      <sheetData sheetId="2">
        <row r="132">
          <cell r="B132">
            <v>27594</v>
          </cell>
          <cell r="C132">
            <v>214061.09</v>
          </cell>
          <cell r="D132">
            <v>873561.07</v>
          </cell>
          <cell r="E132">
            <v>615646.04</v>
          </cell>
          <cell r="F132">
            <v>3444302.8</v>
          </cell>
          <cell r="G132">
            <v>85072.12</v>
          </cell>
          <cell r="H132">
            <v>59477.86</v>
          </cell>
          <cell r="I132">
            <v>594616.14</v>
          </cell>
          <cell r="K132">
            <v>822233.6199999999</v>
          </cell>
          <cell r="L132">
            <v>43995</v>
          </cell>
          <cell r="M132">
            <v>5278.1900000000005</v>
          </cell>
          <cell r="N132">
            <v>30734.690000000002</v>
          </cell>
          <cell r="O132">
            <v>5000</v>
          </cell>
          <cell r="P132">
            <v>72712.56</v>
          </cell>
          <cell r="R132">
            <v>6.28</v>
          </cell>
          <cell r="S132">
            <v>121.6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6">
      <selection activeCell="D40" sqref="D40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37" t="s">
        <v>58</v>
      </c>
      <c r="B1" s="37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55</v>
      </c>
      <c r="D2" s="32" t="s">
        <v>64</v>
      </c>
      <c r="E2" s="32" t="s">
        <v>63</v>
      </c>
    </row>
    <row r="3" spans="1:5" ht="15" customHeight="1">
      <c r="A3" s="2" t="s">
        <v>3</v>
      </c>
      <c r="B3" s="29" t="s">
        <v>39</v>
      </c>
      <c r="C3" s="26">
        <f>C4+C5+C6</f>
        <v>2221012.0574</v>
      </c>
      <c r="D3" s="26">
        <f>D4+D5+D6</f>
        <v>0</v>
      </c>
      <c r="E3" s="27">
        <f aca="true" t="shared" si="0" ref="E3:E24">C3+D3</f>
        <v>2221012.0574</v>
      </c>
    </row>
    <row r="4" spans="1:10" ht="15" customHeight="1">
      <c r="A4" s="6" t="s">
        <v>4</v>
      </c>
      <c r="B4" s="7" t="s">
        <v>5</v>
      </c>
      <c r="C4" s="8">
        <f>'[3]příjmy'!$C$132</f>
        <v>2122198</v>
      </c>
      <c r="D4" s="9">
        <f>'[1]příjmy'!$C$31</f>
        <v>0</v>
      </c>
      <c r="E4" s="10">
        <f t="shared" si="0"/>
        <v>2122198</v>
      </c>
      <c r="J4" s="1"/>
    </row>
    <row r="5" spans="1:5" ht="15" customHeight="1">
      <c r="A5" s="6" t="s">
        <v>6</v>
      </c>
      <c r="B5" s="7" t="s">
        <v>7</v>
      </c>
      <c r="C5" s="8">
        <f>'[3]příjmy'!$D$132</f>
        <v>94764.05739999999</v>
      </c>
      <c r="D5" s="4">
        <v>0</v>
      </c>
      <c r="E5" s="10">
        <f t="shared" si="0"/>
        <v>94764.05739999999</v>
      </c>
    </row>
    <row r="6" spans="1:5" ht="15" customHeight="1">
      <c r="A6" s="6" t="s">
        <v>8</v>
      </c>
      <c r="B6" s="7" t="s">
        <v>9</v>
      </c>
      <c r="C6" s="8">
        <f>'[3]příjmy'!$E$132</f>
        <v>4050</v>
      </c>
      <c r="D6" s="8">
        <f>'[1]příjmy'!$E$31</f>
        <v>0</v>
      </c>
      <c r="E6" s="10">
        <f t="shared" si="0"/>
        <v>4050</v>
      </c>
    </row>
    <row r="7" spans="1:5" ht="15" customHeight="1">
      <c r="A7" s="12" t="s">
        <v>42</v>
      </c>
      <c r="B7" s="7" t="s">
        <v>10</v>
      </c>
      <c r="C7" s="13">
        <f>C8+C13</f>
        <v>3712593.6885899995</v>
      </c>
      <c r="D7" s="13">
        <f>D8+D13</f>
        <v>0</v>
      </c>
      <c r="E7" s="14">
        <f t="shared" si="0"/>
        <v>3712593.6885899995</v>
      </c>
    </row>
    <row r="8" spans="1:5" ht="15" customHeight="1">
      <c r="A8" s="6" t="s">
        <v>47</v>
      </c>
      <c r="B8" s="7" t="s">
        <v>11</v>
      </c>
      <c r="C8" s="8">
        <f>C9+C10+C11+C12</f>
        <v>3712593.6885899995</v>
      </c>
      <c r="D8" s="8">
        <f>D9+D10+D11+D12</f>
        <v>0</v>
      </c>
      <c r="E8" s="11">
        <f t="shared" si="0"/>
        <v>3712593.6885899995</v>
      </c>
    </row>
    <row r="9" spans="1:5" ht="15" customHeight="1">
      <c r="A9" s="6" t="s">
        <v>43</v>
      </c>
      <c r="B9" s="7" t="s">
        <v>12</v>
      </c>
      <c r="C9" s="8">
        <f>'[3]příjmy'!$M$132</f>
        <v>61072</v>
      </c>
      <c r="D9" s="8">
        <f>'[1]příjmy'!$I$16</f>
        <v>0</v>
      </c>
      <c r="E9" s="11">
        <f t="shared" si="0"/>
        <v>61072</v>
      </c>
    </row>
    <row r="10" spans="1:5" ht="15" customHeight="1">
      <c r="A10" s="6" t="s">
        <v>54</v>
      </c>
      <c r="B10" s="7" t="s">
        <v>11</v>
      </c>
      <c r="C10" s="8">
        <f>'[3]příjmy'!$H$132</f>
        <v>3626751.6885899995</v>
      </c>
      <c r="D10" s="8">
        <v>0</v>
      </c>
      <c r="E10" s="11">
        <f t="shared" si="0"/>
        <v>3626751.6885899995</v>
      </c>
    </row>
    <row r="11" spans="1:5" ht="15" customHeight="1">
      <c r="A11" s="6" t="s">
        <v>44</v>
      </c>
      <c r="B11" s="7" t="s">
        <v>46</v>
      </c>
      <c r="C11" s="8">
        <f>'[3]příjmy'!$I$132</f>
        <v>0</v>
      </c>
      <c r="D11" s="8">
        <v>0</v>
      </c>
      <c r="E11" s="11">
        <f>SUM(C11:D11)</f>
        <v>0</v>
      </c>
    </row>
    <row r="12" spans="1:5" ht="15" customHeight="1">
      <c r="A12" s="6" t="s">
        <v>48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5" ht="15" customHeight="1">
      <c r="A13" s="6" t="s">
        <v>49</v>
      </c>
      <c r="B13" s="7" t="s">
        <v>13</v>
      </c>
      <c r="C13" s="8">
        <f>C14+C15+C16</f>
        <v>0</v>
      </c>
      <c r="D13" s="8">
        <f>D14+D15+D16</f>
        <v>0</v>
      </c>
      <c r="E13" s="11">
        <f t="shared" si="0"/>
        <v>0</v>
      </c>
    </row>
    <row r="14" spans="1:5" ht="15" customHeight="1">
      <c r="A14" s="6" t="s">
        <v>45</v>
      </c>
      <c r="B14" s="7" t="s">
        <v>13</v>
      </c>
      <c r="C14" s="8">
        <f>'[3]příjmy'!$J$132</f>
        <v>0</v>
      </c>
      <c r="D14" s="8">
        <f>'[1]příjmy'!$H$16</f>
        <v>0</v>
      </c>
      <c r="E14" s="11">
        <f t="shared" si="0"/>
        <v>0</v>
      </c>
    </row>
    <row r="15" spans="1:5" ht="15" customHeight="1">
      <c r="A15" s="6" t="s">
        <v>50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5" ht="15" customHeight="1">
      <c r="A16" s="6" t="s">
        <v>51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40</v>
      </c>
      <c r="C17" s="13">
        <f>C3+C7</f>
        <v>5933605.745989999</v>
      </c>
      <c r="D17" s="13">
        <f>D3+D7</f>
        <v>0</v>
      </c>
      <c r="E17" s="14">
        <f t="shared" si="0"/>
        <v>5933605.745989999</v>
      </c>
    </row>
    <row r="18" spans="1:5" ht="15" customHeight="1">
      <c r="A18" s="12" t="s">
        <v>15</v>
      </c>
      <c r="B18" s="15" t="s">
        <v>16</v>
      </c>
      <c r="C18" s="13">
        <f>SUM(C19:C23)</f>
        <v>960807.31</v>
      </c>
      <c r="D18" s="13">
        <f>SUM(D19:D23)</f>
        <v>0</v>
      </c>
      <c r="E18" s="14">
        <f t="shared" si="0"/>
        <v>960807.31</v>
      </c>
    </row>
    <row r="19" spans="1:5" ht="15" customHeight="1">
      <c r="A19" s="6" t="s">
        <v>60</v>
      </c>
      <c r="B19" s="7" t="s">
        <v>17</v>
      </c>
      <c r="C19" s="8">
        <f>'[3]příjmy'!$O$132</f>
        <v>88242.1</v>
      </c>
      <c r="D19" s="8">
        <v>0</v>
      </c>
      <c r="E19" s="11">
        <f t="shared" si="0"/>
        <v>88242.1</v>
      </c>
    </row>
    <row r="20" spans="1:5" ht="15" customHeight="1">
      <c r="A20" s="6" t="s">
        <v>61</v>
      </c>
      <c r="B20" s="7">
        <v>8115</v>
      </c>
      <c r="C20" s="8">
        <f>'[3]příjmy'!$P$132</f>
        <v>202563.47</v>
      </c>
      <c r="D20" s="8">
        <v>0</v>
      </c>
      <c r="E20" s="11">
        <f>SUM(C20:D20)</f>
        <v>202563.47</v>
      </c>
    </row>
    <row r="21" spans="1:5" ht="15" customHeight="1">
      <c r="A21" s="6" t="s">
        <v>62</v>
      </c>
      <c r="B21" s="7" t="s">
        <v>17</v>
      </c>
      <c r="C21" s="8">
        <f>'[3]příjmy'!$Q$132</f>
        <v>766876.74</v>
      </c>
      <c r="D21" s="8">
        <v>0</v>
      </c>
      <c r="E21" s="11">
        <f t="shared" si="0"/>
        <v>766876.74</v>
      </c>
    </row>
    <row r="22" spans="1:5" ht="15" customHeight="1">
      <c r="A22" s="6" t="s">
        <v>52</v>
      </c>
      <c r="B22" s="7">
        <v>8123</v>
      </c>
      <c r="C22" s="8">
        <f>'[3]příjmy'!$S$76</f>
        <v>0</v>
      </c>
      <c r="D22" s="8">
        <f>'[1]příjmy'!$T$31</f>
        <v>0</v>
      </c>
      <c r="E22" s="11">
        <f>C22+D22</f>
        <v>0</v>
      </c>
    </row>
    <row r="23" spans="1:5" ht="15" customHeight="1" thickBot="1">
      <c r="A23" s="16" t="s">
        <v>53</v>
      </c>
      <c r="B23" s="17">
        <v>-8124</v>
      </c>
      <c r="C23" s="18">
        <v>-96875</v>
      </c>
      <c r="D23" s="18">
        <f>'[1]příjmy'!$O$16</f>
        <v>0</v>
      </c>
      <c r="E23" s="19">
        <f>C23+D23</f>
        <v>-96875</v>
      </c>
    </row>
    <row r="24" spans="1:5" ht="15" customHeight="1" thickBot="1">
      <c r="A24" s="20" t="s">
        <v>28</v>
      </c>
      <c r="B24" s="21"/>
      <c r="C24" s="22">
        <f>C3+C7+C18</f>
        <v>6894413.055989999</v>
      </c>
      <c r="D24" s="22">
        <f>D17+D18</f>
        <v>0</v>
      </c>
      <c r="E24" s="23">
        <f t="shared" si="0"/>
        <v>6894413.055989999</v>
      </c>
    </row>
    <row r="25" spans="1:5" ht="13.5" thickBot="1">
      <c r="A25" s="37" t="s">
        <v>59</v>
      </c>
      <c r="B25" s="37"/>
      <c r="C25" s="35"/>
      <c r="D25" s="35"/>
      <c r="E25" s="36" t="s">
        <v>0</v>
      </c>
    </row>
    <row r="26" spans="1:5" ht="24.75" thickBot="1">
      <c r="A26" s="30" t="s">
        <v>18</v>
      </c>
      <c r="B26" s="31" t="s">
        <v>19</v>
      </c>
      <c r="C26" s="32" t="s">
        <v>55</v>
      </c>
      <c r="D26" s="32" t="s">
        <v>65</v>
      </c>
      <c r="E26" s="32" t="s">
        <v>63</v>
      </c>
    </row>
    <row r="27" spans="1:5" ht="15" customHeight="1">
      <c r="A27" s="24" t="s">
        <v>27</v>
      </c>
      <c r="B27" s="3" t="s">
        <v>20</v>
      </c>
      <c r="C27" s="4">
        <f>'[3]výdaje'!$B$132</f>
        <v>27594</v>
      </c>
      <c r="D27" s="4">
        <v>0</v>
      </c>
      <c r="E27" s="5">
        <f>C27+D27</f>
        <v>27594</v>
      </c>
    </row>
    <row r="28" spans="1:5" ht="15" customHeight="1">
      <c r="A28" s="25" t="s">
        <v>21</v>
      </c>
      <c r="B28" s="7" t="s">
        <v>20</v>
      </c>
      <c r="C28" s="8">
        <f>'[3]výdaje'!$C$132</f>
        <v>214061.09</v>
      </c>
      <c r="D28" s="4">
        <v>0</v>
      </c>
      <c r="E28" s="5">
        <f aca="true" t="shared" si="1" ref="E28:E43">C28+D28</f>
        <v>214061.09</v>
      </c>
    </row>
    <row r="29" spans="1:5" ht="15" customHeight="1">
      <c r="A29" s="25" t="s">
        <v>29</v>
      </c>
      <c r="B29" s="7" t="s">
        <v>20</v>
      </c>
      <c r="C29" s="8">
        <f>'[3]výdaje'!$D$132</f>
        <v>873561.07</v>
      </c>
      <c r="D29" s="4">
        <v>0</v>
      </c>
      <c r="E29" s="5">
        <f t="shared" si="1"/>
        <v>873561.07</v>
      </c>
    </row>
    <row r="30" spans="1:5" ht="15" customHeight="1">
      <c r="A30" s="25" t="s">
        <v>22</v>
      </c>
      <c r="B30" s="7" t="s">
        <v>20</v>
      </c>
      <c r="C30" s="8">
        <f>'[3]výdaje'!$E$132</f>
        <v>615646.04</v>
      </c>
      <c r="D30" s="4">
        <v>0</v>
      </c>
      <c r="E30" s="5">
        <f t="shared" si="1"/>
        <v>615646.04</v>
      </c>
    </row>
    <row r="31" spans="1:5" ht="15" customHeight="1">
      <c r="A31" s="25" t="s">
        <v>41</v>
      </c>
      <c r="B31" s="7" t="s">
        <v>20</v>
      </c>
      <c r="C31" s="8">
        <f>'[3]výdaje'!$F$132</f>
        <v>3444302.8</v>
      </c>
      <c r="D31" s="4">
        <v>0</v>
      </c>
      <c r="E31" s="5">
        <f>C31+D31</f>
        <v>3444302.8</v>
      </c>
    </row>
    <row r="32" spans="1:5" ht="15" customHeight="1">
      <c r="A32" s="25" t="s">
        <v>57</v>
      </c>
      <c r="B32" s="7" t="s">
        <v>25</v>
      </c>
      <c r="C32" s="8">
        <f>'[3]výdaje'!$G$132</f>
        <v>85072.12</v>
      </c>
      <c r="D32" s="4">
        <v>0</v>
      </c>
      <c r="E32" s="5">
        <f t="shared" si="1"/>
        <v>85072.12</v>
      </c>
    </row>
    <row r="33" spans="1:5" ht="15" customHeight="1">
      <c r="A33" s="25" t="s">
        <v>23</v>
      </c>
      <c r="B33" s="7" t="s">
        <v>20</v>
      </c>
      <c r="C33" s="8">
        <f>'[3]výdaje'!$H$132</f>
        <v>59477.86</v>
      </c>
      <c r="D33" s="4">
        <f>'[1]výdaje'!$G$16</f>
        <v>0</v>
      </c>
      <c r="E33" s="5">
        <f t="shared" si="1"/>
        <v>59477.86</v>
      </c>
    </row>
    <row r="34" spans="1:5" ht="15" customHeight="1">
      <c r="A34" s="25" t="s">
        <v>30</v>
      </c>
      <c r="B34" s="7" t="s">
        <v>24</v>
      </c>
      <c r="C34" s="8">
        <f>'[3]výdaje'!$I$132</f>
        <v>594616.14</v>
      </c>
      <c r="D34" s="4">
        <v>0</v>
      </c>
      <c r="E34" s="5">
        <f t="shared" si="1"/>
        <v>594616.14</v>
      </c>
    </row>
    <row r="35" spans="1:5" ht="15" customHeight="1">
      <c r="A35" s="25" t="s">
        <v>31</v>
      </c>
      <c r="B35" s="7" t="s">
        <v>24</v>
      </c>
      <c r="C35" s="8">
        <f>'[2]výdaje'!$J$433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32</v>
      </c>
      <c r="B36" s="7" t="s">
        <v>25</v>
      </c>
      <c r="C36" s="8">
        <f>'[3]výdaje'!$K$132</f>
        <v>822233.6199999999</v>
      </c>
      <c r="D36" s="4">
        <f>'[1]výdaje'!$J$16</f>
        <v>0</v>
      </c>
      <c r="E36" s="5">
        <f t="shared" si="1"/>
        <v>822233.6199999999</v>
      </c>
    </row>
    <row r="37" spans="1:5" ht="15" customHeight="1">
      <c r="A37" s="25" t="s">
        <v>34</v>
      </c>
      <c r="B37" s="7" t="s">
        <v>25</v>
      </c>
      <c r="C37" s="8">
        <f>'[3]výdaje'!$L$132</f>
        <v>43995</v>
      </c>
      <c r="D37" s="4">
        <v>0</v>
      </c>
      <c r="E37" s="5">
        <f t="shared" si="1"/>
        <v>43995</v>
      </c>
    </row>
    <row r="38" spans="1:5" ht="15" customHeight="1">
      <c r="A38" s="25" t="s">
        <v>33</v>
      </c>
      <c r="B38" s="7" t="s">
        <v>20</v>
      </c>
      <c r="C38" s="8">
        <f>'[3]výdaje'!$M$132</f>
        <v>5278.1900000000005</v>
      </c>
      <c r="D38" s="4">
        <f>'[1]výdaje'!$L$16</f>
        <v>0</v>
      </c>
      <c r="E38" s="5">
        <f t="shared" si="1"/>
        <v>5278.1900000000005</v>
      </c>
    </row>
    <row r="39" spans="1:5" ht="15" customHeight="1">
      <c r="A39" s="25" t="s">
        <v>56</v>
      </c>
      <c r="B39" s="7" t="s">
        <v>25</v>
      </c>
      <c r="C39" s="8">
        <f>'[3]výdaje'!$N$132</f>
        <v>30734.690000000002</v>
      </c>
      <c r="D39" s="4">
        <v>0</v>
      </c>
      <c r="E39" s="5">
        <f>C39+D39</f>
        <v>30734.690000000002</v>
      </c>
    </row>
    <row r="40" spans="1:5" ht="15" customHeight="1">
      <c r="A40" s="25" t="s">
        <v>35</v>
      </c>
      <c r="B40" s="7" t="s">
        <v>25</v>
      </c>
      <c r="C40" s="8">
        <f>'[3]výdaje'!$O$132</f>
        <v>5000</v>
      </c>
      <c r="D40" s="4">
        <v>0</v>
      </c>
      <c r="E40" s="5">
        <f t="shared" si="1"/>
        <v>5000</v>
      </c>
    </row>
    <row r="41" spans="1:5" ht="15" customHeight="1">
      <c r="A41" s="25" t="s">
        <v>36</v>
      </c>
      <c r="B41" s="7" t="s">
        <v>25</v>
      </c>
      <c r="C41" s="8">
        <f>'[3]výdaje'!$P$132</f>
        <v>72712.56</v>
      </c>
      <c r="D41" s="4">
        <f>'[1]výdaje'!$N$16</f>
        <v>0</v>
      </c>
      <c r="E41" s="5">
        <f t="shared" si="1"/>
        <v>72712.56</v>
      </c>
    </row>
    <row r="42" spans="1:5" ht="15" customHeight="1">
      <c r="A42" s="25" t="s">
        <v>37</v>
      </c>
      <c r="B42" s="7" t="s">
        <v>25</v>
      </c>
      <c r="C42" s="8">
        <f>'[3]výdaje'!$R$132</f>
        <v>6.28</v>
      </c>
      <c r="D42" s="4">
        <f>'[1]výdaje'!$P$16</f>
        <v>0</v>
      </c>
      <c r="E42" s="5">
        <f t="shared" si="1"/>
        <v>6.28</v>
      </c>
    </row>
    <row r="43" spans="1:5" ht="15" customHeight="1" thickBot="1">
      <c r="A43" s="25" t="s">
        <v>38</v>
      </c>
      <c r="B43" s="7" t="s">
        <v>25</v>
      </c>
      <c r="C43" s="8">
        <f>'[3]výdaje'!$S$132</f>
        <v>121.6</v>
      </c>
      <c r="D43" s="4">
        <f>'[1]výdaje'!$Q$16</f>
        <v>0</v>
      </c>
      <c r="E43" s="5">
        <f t="shared" si="1"/>
        <v>121.6</v>
      </c>
    </row>
    <row r="44" spans="1:5" ht="15" customHeight="1" thickBot="1">
      <c r="A44" s="28" t="s">
        <v>26</v>
      </c>
      <c r="B44" s="21"/>
      <c r="C44" s="22">
        <f>C27+C28+C29+C30+C31+C32+C33+C34+C35+C36+C37+C38+C39+C40+C41+C42+C43</f>
        <v>6894413.0600000005</v>
      </c>
      <c r="D44" s="22">
        <f>SUM(D27:D43)</f>
        <v>0</v>
      </c>
      <c r="E44" s="23">
        <f>SUM(E27:E43)</f>
        <v>6894413.0600000005</v>
      </c>
    </row>
    <row r="45" ht="12.75">
      <c r="C45" s="1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&amp;RPříloha  č.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Kasparova Petra</cp:lastModifiedBy>
  <cp:lastPrinted>2014-05-06T09:48:50Z</cp:lastPrinted>
  <dcterms:created xsi:type="dcterms:W3CDTF">2007-12-18T12:40:54Z</dcterms:created>
  <dcterms:modified xsi:type="dcterms:W3CDTF">2014-05-06T11:26:12Z</dcterms:modified>
  <cp:category/>
  <cp:version/>
  <cp:contentType/>
  <cp:contentStatus/>
</cp:coreProperties>
</file>