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P01_919 03" sheetId="1" r:id="rId1"/>
    <sheet name="P02_926 04" sheetId="2" r:id="rId2"/>
    <sheet name="P03_ Bilance PaV" sheetId="3" r:id="rId3"/>
  </sheets>
  <externalReferences>
    <externalReference r:id="rId6"/>
    <externalReference r:id="rId7"/>
    <externalReference r:id="rId8"/>
  </externalReferences>
  <definedNames>
    <definedName name="_xlnm.Print_Area" localSheetId="0">'P01_919 03'!$A$1:$J$23</definedName>
    <definedName name="_xlnm.Print_Area" localSheetId="1">'P02_926 04'!$A$1:$L$697</definedName>
  </definedNames>
  <calcPr fullCalcOnLoad="1"/>
</workbook>
</file>

<file path=xl/sharedStrings.xml><?xml version="1.0" encoding="utf-8"?>
<sst xmlns="http://schemas.openxmlformats.org/spreadsheetml/2006/main" count="2433" uniqueCount="697">
  <si>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</si>
  <si>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</si>
  <si>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</si>
  <si>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</si>
  <si>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</si>
  <si>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</si>
  <si>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</si>
  <si>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</si>
  <si>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</si>
  <si>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</si>
  <si>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</si>
  <si>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</si>
  <si>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</si>
  <si>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</si>
  <si>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</si>
  <si>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</si>
  <si>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</si>
  <si>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</si>
  <si>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</si>
  <si>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</si>
  <si>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</si>
  <si>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</si>
  <si>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</si>
  <si>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</si>
  <si>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</si>
  <si>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</si>
  <si>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</si>
  <si>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</si>
  <si>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</si>
  <si>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</si>
  <si>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</si>
  <si>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</si>
  <si>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</si>
  <si>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</si>
  <si>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</si>
  <si>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</si>
  <si>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</si>
  <si>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</si>
  <si>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</si>
  <si>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</si>
  <si>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</si>
  <si>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</si>
  <si>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</si>
  <si>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</si>
  <si>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</si>
  <si>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</si>
  <si>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</si>
  <si>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</si>
  <si>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</si>
  <si>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</si>
  <si>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</si>
  <si>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</si>
  <si>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</si>
  <si>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</si>
  <si>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</si>
  <si>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</si>
  <si>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</si>
  <si>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</si>
  <si>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</si>
  <si>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</si>
  <si>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</si>
  <si>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</si>
  <si>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</si>
  <si>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</si>
  <si>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příloha č.3</t>
  </si>
  <si>
    <t>tis.Kč</t>
  </si>
  <si>
    <t>uk.</t>
  </si>
  <si>
    <t>č.a.</t>
  </si>
  <si>
    <t>§</t>
  </si>
  <si>
    <t xml:space="preserve"> P O K L A D N Í    S P R Á V A</t>
  </si>
  <si>
    <t>UR 2014</t>
  </si>
  <si>
    <t>ZR-RO 118/14</t>
  </si>
  <si>
    <t>SU</t>
  </si>
  <si>
    <t>x</t>
  </si>
  <si>
    <t>Běžné (neinvestiční) výdaje resortu celkem</t>
  </si>
  <si>
    <t>031900</t>
  </si>
  <si>
    <t>0000</t>
  </si>
  <si>
    <t>rozpočtová finanční rezerva kraje dle zásad-PS</t>
  </si>
  <si>
    <t>118/14</t>
  </si>
  <si>
    <t>nespecifikované rezervy</t>
  </si>
  <si>
    <t>031908</t>
  </si>
  <si>
    <t>fin.rezerva na řešení výkonnosti krajských PO</t>
  </si>
  <si>
    <t>031909</t>
  </si>
  <si>
    <t>fin. rez. na řešení věcných fin.a org.opatření org.LK</t>
  </si>
  <si>
    <t>fin. rez. na řešení věcných fin.a org.opatř. KÚ</t>
  </si>
  <si>
    <t>fin. rez. na řešení rizik vyhodnocení projektu IP-1</t>
  </si>
  <si>
    <t>fin. rez. na řešení projektu eGovernbent ve zdravot.</t>
  </si>
  <si>
    <t>příloha č.2</t>
  </si>
  <si>
    <t>Odbor školství, mládeže, tělovýchovy a sportu</t>
  </si>
  <si>
    <t>Výdaje 2014 - dílčí a rozpisové ukazatele</t>
  </si>
  <si>
    <t>926 04 - D O T A Č N Í   F O N D</t>
  </si>
  <si>
    <t>ZR-RO č.41/14</t>
  </si>
  <si>
    <t>Program 3.</t>
  </si>
  <si>
    <t>Program resortu zdravotnictví, tělovýchovy a sportu</t>
  </si>
  <si>
    <t>Podprogram 3.4.</t>
  </si>
  <si>
    <t>Údržba, provoz a nájem sportovních zařízení</t>
  </si>
  <si>
    <t>3040000</t>
  </si>
  <si>
    <t>3040003</t>
  </si>
  <si>
    <t>5017</t>
  </si>
  <si>
    <t>Obec Čistá u Horek -  Tvoříme podmínky pro sport a zábavu v Čisté</t>
  </si>
  <si>
    <t>neinvestiční transfery obcím</t>
  </si>
  <si>
    <t>3040013</t>
  </si>
  <si>
    <t>Draci FBC Liberec - Nájem sportovních zařízení FBC Liberec 2013</t>
  </si>
  <si>
    <t>neinvestiční transfery spolkům</t>
  </si>
  <si>
    <t>TJ Spartak ČKD Žandov - Pravidelná činnost sportovních oddílů pracujících s dětmi a mládeží - podpora pronájmu tělovýchovného zařízení v regionu</t>
  </si>
  <si>
    <t>Yacht Club Doksy - Provoz a údržba Tréninkového centra mládeže</t>
  </si>
  <si>
    <t>2006</t>
  </si>
  <si>
    <t>Město Hrádek nad Nisou - Oprava překážek ve skate parku v Hrádku nad Nisou</t>
  </si>
  <si>
    <t>FK Stráž pod Ralskem - Úhrada nákladů na energie a materiál spojený s údržbou a provozem hřiště FK Stráž pod Ralskem</t>
  </si>
  <si>
    <t>Sportovní klub ToRiK Doksy - Nájem sportovních zařízení, doplnění antuky a oprava dětského hřiště</t>
  </si>
  <si>
    <t>Sportovní klub stolního tenisu Liberec - Údržba, provoz a nájem sportovních hal</t>
  </si>
  <si>
    <t>4049</t>
  </si>
  <si>
    <t>Obec Stružnice - Pořízení sekaček pro údržbu hřiště</t>
  </si>
  <si>
    <t>investiční transfery obcím</t>
  </si>
  <si>
    <t>TJ SOKOL M.Skála - Udržení provozu tělocvičny TJ Sokol Malá Skála</t>
  </si>
  <si>
    <t>Lyžař.sport.klub Lomnice n/P-Energie lyžařský areál LSK Lomnice</t>
  </si>
  <si>
    <t>SK Šmidliboys Chotyně-Údržba sport. areálu o.s.SK Šmidliboys Chotyně</t>
  </si>
  <si>
    <t>Jiskra Raspenava,o.s.-Výměna oken v části sport. haly a opr.zateplení</t>
  </si>
  <si>
    <t>Sport.klub S.K. Osečná-Zajištění provozu sport. areálu SK Osečná</t>
  </si>
  <si>
    <t>Šach.klub Zikuda Turnov-o.s.-Nájem včetně energií a úpravy klubovny ŠK Zikuda Turnov</t>
  </si>
  <si>
    <t>Sport.plav. klub Liberec-Trénink.činn.dětí a mládeže SPKLi v 2.pol.2013</t>
  </si>
  <si>
    <t>3441</t>
  </si>
  <si>
    <t>ZŠ Velké Hamry,Školní 541-p.o. - Školní bazén nejen pro žáky naší školy</t>
  </si>
  <si>
    <t>TJ SOKOL Ruprechtice,Liberec-Pronájem sportovišť v zim.období a údržba areálu TJ Sokola Ruprechtice</t>
  </si>
  <si>
    <t>TJ Sokol Kruh u Jilemnice-Údržba sokolovny TJ Sokol Kruh u Jilemnice</t>
  </si>
  <si>
    <t>AFK N. Město p/S- Výmalba objektu kabin fotbal.klubu</t>
  </si>
  <si>
    <t>4035</t>
  </si>
  <si>
    <t>Obec Nový Oldřichov - Sportovní areál Nový Oldřichov</t>
  </si>
  <si>
    <t>4041</t>
  </si>
  <si>
    <t>OBEC PRYSK - Údržba fotbalového hřiště obce Prysk</t>
  </si>
  <si>
    <t>TJ Sokol Hrubá Horka, okr.Jablonec n/N-Režie energií v sokolovně TJ Sokol H.Horka</t>
  </si>
  <si>
    <t>TJ Bílí Tygři Liberec-Vytvoření podmínek pro výchovy sportovců</t>
  </si>
  <si>
    <t>TJ Sokol Přepeře - Náklady energií v sokolovně v Přepeřích</t>
  </si>
  <si>
    <t>ČLTK BIŽUTERIE Jablonec nad Nisou - Zajištění provozu areálu ČLTK Bižuterie JABLONEC n.N. - nákup energií</t>
  </si>
  <si>
    <t>3040117</t>
  </si>
  <si>
    <t>FK Košťálov, o.s. - Úhrady nákladů spojených s nákupem energií sportovního zařízení FK Košťálov</t>
  </si>
  <si>
    <t>3040118</t>
  </si>
  <si>
    <t>TJ Sokol Zlatá Olešnice - El.ener.pro lyžař.areál a nákl. na připojení odběr.elekt.zaříz.k distribuční soustavě do napěťové hladiny 0,4 kV (NN)</t>
  </si>
  <si>
    <t>3040119</t>
  </si>
  <si>
    <t>TJ Sokol Bozkov - Energie pro sport</t>
  </si>
  <si>
    <t>3040120</t>
  </si>
  <si>
    <t>TJ SOKOL Kobyly - Sokolovna Nechálov - boj s dřevomorkou nevzdáme</t>
  </si>
  <si>
    <t>3040121</t>
  </si>
  <si>
    <t>TJ Jestřebí - Provodín, o.s. - Výměna oken a dveří fotbal.kabin a oprava oplocení fotbal.hřiště</t>
  </si>
  <si>
    <t>3040122</t>
  </si>
  <si>
    <t>TJ Sokol Dlouhý, Záhoří - Výměna oken a oprava stropu v sokolovně</t>
  </si>
  <si>
    <t>3040123</t>
  </si>
  <si>
    <t>Tenisový klub Semily - Nákup materiálu na údržbu tenisových dvorců</t>
  </si>
  <si>
    <t>3040124</t>
  </si>
  <si>
    <t>3006</t>
  </si>
  <si>
    <t>Město Velké Hamry, okr. Jablonec n/N - Kluziště Velké Hamry</t>
  </si>
  <si>
    <t>3040125</t>
  </si>
  <si>
    <t>TJ Sokol Doubí, o.s. - Provoz a údržba fotbal.hřiště s umělou trávou</t>
  </si>
  <si>
    <t>3040126</t>
  </si>
  <si>
    <t>TJ Sokol Jilemnice - Podpora pravid.sportov.povozu sokolovny v Jilemnici</t>
  </si>
  <si>
    <t>3040127</t>
  </si>
  <si>
    <t>TJ SOKOL CHUCHELNA - Úhrada energií v obj.sokolovny v obci Chuchelna</t>
  </si>
  <si>
    <t>3040128</t>
  </si>
  <si>
    <t>TJ Start Liberec - Rozvoj,údržba a zlepšování podmínek tenis.areálu TJ Start Liberec</t>
  </si>
  <si>
    <t>3040129</t>
  </si>
  <si>
    <t>Svaz branně tech.sportů ČR ZO Železný Brod - Provoz zázemí střeleckého klubu</t>
  </si>
  <si>
    <t>3040130</t>
  </si>
  <si>
    <t>Sportovní klub JEŠTĚD, Liberec - Údržba, provoz a nájem sport.zař. SK JEŠTĚD</t>
  </si>
  <si>
    <t>3040131</t>
  </si>
  <si>
    <t>TJ Okna - Instalace ochran.sítí za fotb.branky na travnatém hřišti v Oknech</t>
  </si>
  <si>
    <t>3040132</t>
  </si>
  <si>
    <t>TJ SOKOL Horní Branná - Vymalování a zhotovení povrchové úpravy podlahy tělocvičny v sokolovně</t>
  </si>
  <si>
    <t>3040133</t>
  </si>
  <si>
    <t>TJ TATRAN Bílý Kostel n/N - Údržba hrací plochy včetně zázemí sport.areálu a nákup energií potřebných k chodu TJ</t>
  </si>
  <si>
    <t>3040134</t>
  </si>
  <si>
    <t>TJ Sokol Valteřice - Údržba a provoz Sokolovny Valteřice 2013 - 2014</t>
  </si>
  <si>
    <t>3040135</t>
  </si>
  <si>
    <t>4043</t>
  </si>
  <si>
    <t>Město Ralsko - Oprava a výměna stávající dlažby, zakrytí stávajícího areálu na Ploučnici</t>
  </si>
  <si>
    <t>3040136</t>
  </si>
  <si>
    <t>FK HEJNICE - Oprava komínu a výměna topného tělesa v admin.budově FK Hejnice</t>
  </si>
  <si>
    <t>3040137</t>
  </si>
  <si>
    <t>TJ LOKOMOTIVA Liberec, o.s. - Pronájem sportovních zařízení</t>
  </si>
  <si>
    <t>3040138</t>
  </si>
  <si>
    <t>TENISOVÝ KLUB Železný Brod, o.s.  - Provoz tenis.nafukovací haly v období říjen 2013 - únor 2014</t>
  </si>
  <si>
    <t>3040139</t>
  </si>
  <si>
    <t>Okresní fotbalový svaz Liberec - Pronájem tělocvičen a hříšť s přírodním a umělým povrchem pro soutěže mládeže LK</t>
  </si>
  <si>
    <t>3040140</t>
  </si>
  <si>
    <t>AUTOKLUB ČESKÁ LÍPA v AČR - Pronájem pozemků - areál autodrom Sosnová u České Lípy</t>
  </si>
  <si>
    <t>3040141</t>
  </si>
  <si>
    <t>TJ Jilemnice - Zabezpečení provozu sportovních kabin</t>
  </si>
  <si>
    <t>3040142</t>
  </si>
  <si>
    <t>TJ Lokomotiva Česká Lípa, o.s. - Údržba a provoz sport.zař. a nájmy - TJ Lokomotiva Česká Lípa</t>
  </si>
  <si>
    <t>3040143</t>
  </si>
  <si>
    <t>TJ Jiskra Harrachov - Energie a provoz TJ (fotbalové hřiště, žákovský skok.můstek)</t>
  </si>
  <si>
    <t>3040144</t>
  </si>
  <si>
    <t>Jezdecký klub MIRA Hnanice o.s. - Energie a vodné</t>
  </si>
  <si>
    <t>3040145</t>
  </si>
  <si>
    <t>TJ Sokol Pěnčín - Údržba a provoz a pronájem sport.zařízení v roce 2013-2014</t>
  </si>
  <si>
    <t>3040146</t>
  </si>
  <si>
    <t>3003</t>
  </si>
  <si>
    <t>Město Rychnov u Jablonce n/N - Oprava podlahy ve sportovní hale Rychnov</t>
  </si>
  <si>
    <t>3040147</t>
  </si>
  <si>
    <t>3017</t>
  </si>
  <si>
    <t>Obec Josefův Důl, okr. Jablonec n/N - Údržba a provoz víceúčelového sport.areálu Josefův Důl</t>
  </si>
  <si>
    <t>3040148</t>
  </si>
  <si>
    <t>TJ SEBA TANVALD - Provoz dětsk.lyžař.vleku v areálu Tanvald - Výšina</t>
  </si>
  <si>
    <t>3040149</t>
  </si>
  <si>
    <t>Vem Camará Capoeira Jablonec n/N - Nájmy v tělocvičně, kde probíhají pravid.kurzy capoeiry</t>
  </si>
  <si>
    <t>3040150</t>
  </si>
  <si>
    <t>Badmintonový klub TU v Liberci - Náklady za pronájem tělocvičen ZŠ a Haly míčových sportu v Liberci</t>
  </si>
  <si>
    <t>3040151</t>
  </si>
  <si>
    <t>Jizerský klub lyžařů Desná - Údržba a provoz skokanského areálu JKL Desná</t>
  </si>
  <si>
    <t>3040152</t>
  </si>
  <si>
    <t>O.s. Diana Sport, Praha - Pronájem  bazénu v Liberci</t>
  </si>
  <si>
    <t>3040153</t>
  </si>
  <si>
    <t>SKP KORNSPITZ  Jablonec - Podpora sportovního areálu Břízky SKP Kornspitz Jablonec, úprava Jizerské magistrály</t>
  </si>
  <si>
    <t>3040154</t>
  </si>
  <si>
    <t>TJ FK ŽBS Železný Brod - Provoz TJ ŽBS Železný Brod</t>
  </si>
  <si>
    <t>3040155</t>
  </si>
  <si>
    <t>SK Matchball Česká Lípa - Pronájem tenisového areálu v České Lípě</t>
  </si>
  <si>
    <t>3040156</t>
  </si>
  <si>
    <t>Sportovní centrum Podještědí, Český Dub - Sportujeme = žijeme</t>
  </si>
  <si>
    <t>3040157</t>
  </si>
  <si>
    <t>Lukostřelecký klub ARNI - Valteřice o.s. - Systematická příprava členů 3D lukostřelby a podpora pravidelné činnosti v oblasti 3D lukostřelby v zimním období</t>
  </si>
  <si>
    <t>3040158</t>
  </si>
  <si>
    <t>TS TAKT Liberec, o.s. - Pronájem prostorů TS Takt</t>
  </si>
  <si>
    <t>3040159</t>
  </si>
  <si>
    <t>TJ Družba Bukovany - Náklady na elektrickou energii a vodu</t>
  </si>
  <si>
    <t>3040160</t>
  </si>
  <si>
    <t>Sportovní unie Českolipska - Nájem nebytových prostor pro Sportovní unii Českolipska</t>
  </si>
  <si>
    <t>3040161</t>
  </si>
  <si>
    <t>TJ Sokol Jablonec n/N - Sportcentrum - Pronájem tréninkových prostorů pro oddíl moderní gymnastiky</t>
  </si>
  <si>
    <t>3040162</t>
  </si>
  <si>
    <t>PROFI FITNESS, s.r.o., Jablonec n /N - Cross fit</t>
  </si>
  <si>
    <t>neinvestiční transfery nefinančním podnikatel.subjektům - p.o.</t>
  </si>
  <si>
    <t>3040163</t>
  </si>
  <si>
    <t>4606</t>
  </si>
  <si>
    <t>PANDA SPORT,  p.o., Stráž p/R - Oprava a modernizace vodního lyžař.vleku</t>
  </si>
  <si>
    <t>3040164</t>
  </si>
  <si>
    <t>Jezdecký klub Sever Liberec - Provoz jezdeckého klubu</t>
  </si>
  <si>
    <t>3040165</t>
  </si>
  <si>
    <t>Aeroklub Hodkovice n/M - Oprava střechy garáže pro uložení letecké techniky</t>
  </si>
  <si>
    <t>3040166</t>
  </si>
  <si>
    <t>TJ Sokol Líšný - Hydroizolace drenáž budovy sokolovny</t>
  </si>
  <si>
    <t>3040167</t>
  </si>
  <si>
    <t>Ing. Miroslav Patrman, Liberec  - Úprava zázemí trampolínové haly v Liberci</t>
  </si>
  <si>
    <t>neinvestiční transfery nefinančním podnikatel.subjektům - f.o.</t>
  </si>
  <si>
    <t>3040168</t>
  </si>
  <si>
    <t>Jan Skalník, Liberec - Nákup materiálu na Koupaliště Vápenka Liberec</t>
  </si>
  <si>
    <t>3040169</t>
  </si>
  <si>
    <t>Klub biatlonu Jilemnice - Nákup materiálu na provedení opravy malorážkové střelnice na Horních Mísečkách</t>
  </si>
  <si>
    <t>3040170</t>
  </si>
  <si>
    <t>Ing. Josef Červinka, Pěnčín - Provoz jezdeckého klubu</t>
  </si>
  <si>
    <t>Podprogram 3.5.</t>
  </si>
  <si>
    <t>Pravidelná činnost sportovních a tělovýchovných organizací</t>
  </si>
  <si>
    <t>3050000</t>
  </si>
  <si>
    <t>ČLTK BIŽUTERIE Jablonec nad Nisou - Zajištění pravidelné činnosti členů ČLTK Bižuterie Jablonec n. N.</t>
  </si>
  <si>
    <t>Tělovýchovná jednota Bílí Tygři Liberec - Výchova mladých hokejových nadějí</t>
  </si>
  <si>
    <t>FC Slovan Liberec - mládež - Trenéři mládeže FC Slovan Liberec</t>
  </si>
  <si>
    <t xml:space="preserve">Klub cyklistů KOOPERATIVA Sport. gymnázia Jablonec n.N.-KC SG Jablonec nad Nisou - podpora pravidelné činnosti </t>
  </si>
  <si>
    <t>Bruslař.klub Variace Liberec-Školička bruslení, bruslení pro každého</t>
  </si>
  <si>
    <t xml:space="preserve">TJ Bižuterie,o.s., Jablonec n/N-Podpora pravidelné činn.basket.oddílu TJ Bižuterie, o.s. </t>
  </si>
  <si>
    <t>TJ Sokol Doubí o.s.,Liberec-Pravidelná sport.čin.TJ Sokol Doubí o.s.</t>
  </si>
  <si>
    <t>TJ SEBA TANVALD - Činnost odd.minigolfu TJ Seba Tanvald</t>
  </si>
  <si>
    <t>TS Takt Liberec-Podpora pravidel.činnosti a prezentace TS Takt</t>
  </si>
  <si>
    <t>TJ SEBA TANVALD-Tanvald.mládež.běžecké lyžování 2013</t>
  </si>
  <si>
    <t>Šach.klub Zikuda Turnov-o.s.-Pravidelná činnost oddílu ŠK Zikuda Turnov - soutěže</t>
  </si>
  <si>
    <t>Šach. klub Zikuda Turnov - o.s. - Vybavení klubovny</t>
  </si>
  <si>
    <t>BK Variace Liberec-Činnost bruslař.oddílu Variace Liberec</t>
  </si>
  <si>
    <t>TJ Bižuterie, o.s., Jablonec n/N - Příprava předžáků v alp.lyžování</t>
  </si>
  <si>
    <t>3050119</t>
  </si>
  <si>
    <t>SK Bílý Potok o.s. - SK Bílý Potok sezóna 2013</t>
  </si>
  <si>
    <t>3050120</t>
  </si>
  <si>
    <t>KLUB BIATLONU MANUŠICE - Činnost klubu biatlonu Manušice - Kamenický Šenov</t>
  </si>
  <si>
    <t>3050121</t>
  </si>
  <si>
    <t>Sportovní klub dětí i dospělých v Doksech - Pravidelná činnost SK dětí i dospělých v Doksech</t>
  </si>
  <si>
    <t>3050122</t>
  </si>
  <si>
    <t>Hokejový klub Česká Lípa - Rozvoj ledního hokeje LK - doprava na utkání</t>
  </si>
  <si>
    <t>3050123</t>
  </si>
  <si>
    <t>Badmintonový klub TU v Liberci - Náklady za trenéry přípravky, žactva a dorostu</t>
  </si>
  <si>
    <t>3050124</t>
  </si>
  <si>
    <t>TJ Desko Liberec - Celoroční činnost TJ Desko Liberec</t>
  </si>
  <si>
    <t>3050125</t>
  </si>
  <si>
    <t>Badmintonový klub TU v Liberci - Materiální vybavení tréninků a turnajů žáků a dorostu</t>
  </si>
  <si>
    <t>3050126</t>
  </si>
  <si>
    <t>TJ LIAZ Jablonec n.N., o.s. - Pravidelná sportovní činnost atletického oddílu TJ LIAZ Jablonec n.N.</t>
  </si>
  <si>
    <t>3050127</t>
  </si>
  <si>
    <t>TJ TATRAN Bílý Kostel n/N - Pravidelná činnost mládež.fotbal.oddílů TJ Tatran Bílý Kostel n/N</t>
  </si>
  <si>
    <t>3050128</t>
  </si>
  <si>
    <t>Okresní fotbalový svaz Liberec - Soustředění a závěrečné turnaje výběru žáků OFS</t>
  </si>
  <si>
    <t>3050129</t>
  </si>
  <si>
    <t>Okresní fotbalový svaz Liberec - Podpora mládež.fotbal.družstev v meziokresních soutěžích v LK</t>
  </si>
  <si>
    <t>3050130</t>
  </si>
  <si>
    <t>Sportovní klub OK Jiskra Nový Bor - Materiálové vybavení sport.klubu OK JISKRA NOVÝ BOR</t>
  </si>
  <si>
    <t>3050131</t>
  </si>
  <si>
    <t>Sportovní centrum Podještědí, Český Dub - Rozhýbeme Podještědí</t>
  </si>
  <si>
    <t>3050132</t>
  </si>
  <si>
    <t>Obec Prysk - Materální vybavení dětského lezeckého oddílu Prysk</t>
  </si>
  <si>
    <t>3050133</t>
  </si>
  <si>
    <t>HC Frýdlant - Příspěvek na startovné, rozhodčí a cestovní náklady mládež.družstev HC Frýdlant</t>
  </si>
  <si>
    <t>3050134</t>
  </si>
  <si>
    <t>TJ SOKOL Turnov - Vybavení tělocvičny</t>
  </si>
  <si>
    <t>3050135</t>
  </si>
  <si>
    <t>SKI Janov - Bedřichov, o.s. - Pořízení sportov.vybavení pro děti</t>
  </si>
  <si>
    <t>3050136</t>
  </si>
  <si>
    <t>TJ FK ŽBS Železný Brod - Sportovní činnost TJ FK ŽBS Železný Brod</t>
  </si>
  <si>
    <t>3050137</t>
  </si>
  <si>
    <t>TJ. Maják Tanvald - Sportování předškolních dětí v TJ Maják</t>
  </si>
  <si>
    <t>3050138</t>
  </si>
  <si>
    <t>KRAJSKÉ SDRUŽENÍ ČSTV LK -  Akademie hokejových brankářů bez hranic</t>
  </si>
  <si>
    <t>3050139</t>
  </si>
  <si>
    <t>SK Matchball Česká Lípa - Pravidelná činnost SK MATCHBALL Česká Lípa</t>
  </si>
  <si>
    <t>3050140</t>
  </si>
  <si>
    <t>OK JILEMNICE - Prostředky pro závodní a tréninkovou činnost</t>
  </si>
  <si>
    <t>3050141</t>
  </si>
  <si>
    <t>TJ Družba Bukovany - Materiálové vybavení žákovských mužstev</t>
  </si>
  <si>
    <t>3050142</t>
  </si>
  <si>
    <t>Motosport Chuchelna - Příspěvek na startovné a cestovní náklady</t>
  </si>
  <si>
    <t>3050143</t>
  </si>
  <si>
    <t>Horolezecký oddíl Hejnice - Horolezecký kroužek pro děti a mládež</t>
  </si>
  <si>
    <t>3050144</t>
  </si>
  <si>
    <t>Sportovní klub Nový Bor - Celoroční činnost oddílů SK Nový Bor se zaměřením na děti a mládež</t>
  </si>
  <si>
    <t>3050145</t>
  </si>
  <si>
    <t>4486</t>
  </si>
  <si>
    <t>DDM "Smetanka", Nový Bor, okr. Česká Lípa, p.o. - Běžky nejen pro lyžaře</t>
  </si>
  <si>
    <t>3050146</t>
  </si>
  <si>
    <t>TJ Slovan Hrádek n/N - Vybavení dvou oddílů</t>
  </si>
  <si>
    <t>3050147</t>
  </si>
  <si>
    <t>Bruslařský klub Variace Liberec - Školička bruslení, Bruslení pro dospělé</t>
  </si>
  <si>
    <t>3050148</t>
  </si>
  <si>
    <t>Jezdecký klub Liberec, o.s. - Výcvik členů Jezdeckého klubu Liberec</t>
  </si>
  <si>
    <t>3050149</t>
  </si>
  <si>
    <t>Vem Camará Capoeira Jablonec n/N - Podpora pravidelné činnosti</t>
  </si>
  <si>
    <t>3050150</t>
  </si>
  <si>
    <t>TJ Sokol Tesla Stráž n/N - TJ SOKOL TESLA STRÁŽ N/N - cestovné</t>
  </si>
  <si>
    <t>3050151</t>
  </si>
  <si>
    <t>SPORT RELAX, Česká Lípa - Bezpečný sport</t>
  </si>
  <si>
    <t>3050152</t>
  </si>
  <si>
    <t>Bruslařský klub Variace Liberec - Činnost bruslařského  oddílu Variace Liberec</t>
  </si>
  <si>
    <t>3050153</t>
  </si>
  <si>
    <t>Motosport Chuchelna - Materiální vybavení pro začínající děti a mládež</t>
  </si>
  <si>
    <t>3050154</t>
  </si>
  <si>
    <t>Junák - svaz skautů a skautek ČR, středisko "Štika" Turnov - Vodácká činnost turnovských skautů</t>
  </si>
  <si>
    <t>3050155</t>
  </si>
  <si>
    <t>Yacht club Doksy - Materiální vybavení Tréninkového centra mládeže</t>
  </si>
  <si>
    <t>3050156</t>
  </si>
  <si>
    <t>Golf Club Liberec - Pravidelné tréninky dětí a mládeže v tréninkovém centru GCLI</t>
  </si>
  <si>
    <t>3050157</t>
  </si>
  <si>
    <t>SKI Polevsko- Činnost žákovského lyžařského oddílu SKI Polevsko</t>
  </si>
  <si>
    <t>3050158</t>
  </si>
  <si>
    <t>SK Metalpower Nový Bor - Podpora materiálního vybavení oddílů - nákup dresů</t>
  </si>
  <si>
    <t>3050159</t>
  </si>
  <si>
    <t>SK Metalpower Nový Bor - Podpora materiálního vybavení oddílů - nákup osy a disků</t>
  </si>
  <si>
    <t>3050160</t>
  </si>
  <si>
    <t>SPORT RELAX, Česká Lípa - Doprava mládežnického družstva na soutěže</t>
  </si>
  <si>
    <t>3050161</t>
  </si>
  <si>
    <t>AUTOKLUB JABLONEC N/N V AČR  - Seriál Mistrovství ČR a Evropy</t>
  </si>
  <si>
    <t>3050162</t>
  </si>
  <si>
    <t>Český klub lyžařů Harrachov - Podpora sportovní přípravy mládeže v lyžování - alpské disciplíny</t>
  </si>
  <si>
    <t>3050163</t>
  </si>
  <si>
    <t>3454</t>
  </si>
  <si>
    <t>DDM Vikýř, Jablonec n/N, Podhorská 49, p.o. - Sportování s Vikýřem</t>
  </si>
  <si>
    <t>3050164</t>
  </si>
  <si>
    <t>Jana Boučková, Železný Brod - DĚTI NA STARTU S ČESKO SE HÝBE V LK - projekt všeob.sport.průpravy dětí - 1. semestr</t>
  </si>
  <si>
    <t>3050165</t>
  </si>
  <si>
    <t>2448</t>
  </si>
  <si>
    <t>ZŠ,ZUŠ a MŠ, Frýdlant, okr. Liberec - Frýdlantská atletika pro děti</t>
  </si>
  <si>
    <t>3050166</t>
  </si>
  <si>
    <t>Jezdecký klub Elite, Pěnčín - Trenér</t>
  </si>
  <si>
    <t>3050167</t>
  </si>
  <si>
    <t>TJ Sokol Víchová n/J - Zajištění činnosti oddílu kopané TJ Sokol Víchová n/J</t>
  </si>
  <si>
    <t>3050168</t>
  </si>
  <si>
    <t>TJ Sokol Víchová n/J - Zajištění činnosti oddílu stolního tenisu a všestrannosti TJ Sokol Víchová n/J</t>
  </si>
  <si>
    <t>3050169</t>
  </si>
  <si>
    <t>TJ Jiskra Tanvald - Volejbalistka Jiskry Tanvald ve 2. lize - podzim - zima 2013/14</t>
  </si>
  <si>
    <t>3050170</t>
  </si>
  <si>
    <t>2315</t>
  </si>
  <si>
    <t>Středisko volného času "ROROŠ", Nové Město p/S, p.o. - Badminton a stolní tenis - podpora prav.činnosti - trénin.pomůcky</t>
  </si>
  <si>
    <t>3050171</t>
  </si>
  <si>
    <t>Basketbalový klub Kondoři Liberec - BK Kondoři Liberec - Zdraví a regenerace mládeže BK Kondoři Liberec</t>
  </si>
  <si>
    <t>3050172</t>
  </si>
  <si>
    <t>Jizerský klub lyžařů Desná - Činnost JKL Desná</t>
  </si>
  <si>
    <t>3050173</t>
  </si>
  <si>
    <t>CENTRUM BUBLINKA - OTEVŘENO DĚTEM o.s., Stráž p/R - Nákup vybavení Flexibary</t>
  </si>
  <si>
    <t>3050174</t>
  </si>
  <si>
    <t>2705</t>
  </si>
  <si>
    <t>Sportovní a relaxační centrum, p.o., Nové Město p/S - Zabezpečení pravidelné činnosti florbalového oddílu</t>
  </si>
  <si>
    <t>3050175</t>
  </si>
  <si>
    <t>TJ Jiskra Nový Bor, o.s. - MANTINELY PATŘÍ K FLOORBALU</t>
  </si>
  <si>
    <t>3050176</t>
  </si>
  <si>
    <t>TJ Jiskra Harrachov - Pravidelná činnost běžeckého a fotbalového oddílu</t>
  </si>
  <si>
    <t>3050177</t>
  </si>
  <si>
    <t>TJ Sokol Jablonec n/N - Sportcentrum - Činnost oddílu moderní gymnastiky</t>
  </si>
  <si>
    <t>3050178</t>
  </si>
  <si>
    <t>Miroslav Matěcha, Benešov u Semil - TT Benešov u Semil - vytvoření stolního tenisu a účast v okresní soutěži</t>
  </si>
  <si>
    <t>3050179</t>
  </si>
  <si>
    <t>Junák - svaz skautů a skautek ČR, přístav "Maják" Liberec - Podpora zájmu o vodní turistiku</t>
  </si>
  <si>
    <t>3050180</t>
  </si>
  <si>
    <t>Sportovní klub Jiřetín pod Bukovou - Činnost oddílu stolního tenisu</t>
  </si>
  <si>
    <t>3050181</t>
  </si>
  <si>
    <t>AC SYNER Turnov - Doprava a dresy pro atletickou mládež AC SYNER Turnov</t>
  </si>
  <si>
    <t>3050182</t>
  </si>
  <si>
    <t>Ing. Josef Červinka, Pěnčín - Vybavení JK</t>
  </si>
  <si>
    <t>3050183</t>
  </si>
  <si>
    <t>Jezdecký klub Liberec, o.s. - Jezdecké vybavení pro děti a mladé koně</t>
  </si>
  <si>
    <t>3050184</t>
  </si>
  <si>
    <t>Outdoor Challege Liberec, o.s. - Tréninkové a závodní vybavení oddílu</t>
  </si>
  <si>
    <t>3050185</t>
  </si>
  <si>
    <t>Junák - svaz skautů a skautek ČR, středisko "Křišťál" Jablonec n/N - Bezpečnost na vodě</t>
  </si>
  <si>
    <t>Podprogram 3.6.</t>
  </si>
  <si>
    <t xml:space="preserve"> Sport handicapovaných</t>
  </si>
  <si>
    <t>Autoklub invalidů v AČR Liberec-XXIX. Mezinár. mistrovství ČR handicap.motoristů v ručním ovládání automobilů a quadů (23.8-25.8.2013)</t>
  </si>
  <si>
    <t>Společnost pro podporu lidí s mentál. postižením v ČR, o.s.-Okr.organizace SPMP ČR Jablonec n/N - Všestran.port.příprava ment.postižených sportovců - Branžeš 2013</t>
  </si>
  <si>
    <t>TJ SEBA Tanvald - Vysokohor.příprava oddílu Handi TJ SEBA Tanvald</t>
  </si>
  <si>
    <t>TJ Kardio o.s. Liberec - Celoroč.činnost volejbal.oddílu</t>
  </si>
  <si>
    <t>Společnost pro podporu lidí s mentál. postižením v ČR, o.s. - Okr. organizace SPMP ČR Jablonec n/N - Účast na Visegradských hrách - Special Olympic Olomouc 2013</t>
  </si>
  <si>
    <t>Podprogram 3.7.</t>
  </si>
  <si>
    <t>Vzdělávání ve sportu</t>
  </si>
  <si>
    <t>Skiareál Podralsko o.s., Mimoň - Základní kurz instruktora lyžování</t>
  </si>
  <si>
    <t>Sokolská župa Ještědská, Liberec - Školení cvičitelů III. Třídy z jednot Sokolské župy Ještědské</t>
  </si>
  <si>
    <t>Podprogram 3.8.</t>
  </si>
  <si>
    <t xml:space="preserve">Sportovní akce </t>
  </si>
  <si>
    <t>3080000</t>
  </si>
  <si>
    <t>Obec Čistá u Horek -  Sportujeme - přidej se i ty!</t>
  </si>
  <si>
    <t>4449</t>
  </si>
  <si>
    <t>Základní škola a Mateřská škola Jestřebí, p.o. - Den s florbalem aneb Sladký den s panem Slaným</t>
  </si>
  <si>
    <t>Ski Polevsko - Seriál závodů běžeckého lyžování Polevsko</t>
  </si>
  <si>
    <t>Česká triatlonová asociace, Praha 6 - Terénní triatlonové závody v Libereckém kraji v roce 2013</t>
  </si>
  <si>
    <t>Junák - svaz skautů a skautek ČR, středisko "Štika" Turnov - Krajské klání skautů</t>
  </si>
  <si>
    <t>TJ Spartak ČKD Žandov - Žandovský pohár - Turnaje v kopané</t>
  </si>
  <si>
    <t>TJ SEBA Tanvald - Pohár běžce Tanvaldu</t>
  </si>
  <si>
    <t>Česká triatlonová asociace, Praha 6 - Triatlonové a kvadriatlonové závody v Libereckém kraji v roce 2013</t>
  </si>
  <si>
    <t>SK Freestyle Area, Vítkovice, okr.Sm - KING OF JIB</t>
  </si>
  <si>
    <t>SK Freestyle Area, Vítkovice, okr.Sm - KING OF FRESSKI - mistrovství ČR</t>
  </si>
  <si>
    <t>Lišáci Hor.Police, 9. května 57, Hor.Police,o.s.-  Velká cena MS "Lišáci" Horní Police</t>
  </si>
  <si>
    <t>TS TAKT Liberec - 19. TAKT SHOW</t>
  </si>
  <si>
    <t>5425</t>
  </si>
  <si>
    <t>DDM"Sluníčko" Lomnice n/P,okr.Semily-Sportování s Popelkou</t>
  </si>
  <si>
    <t>TJ LIAZ Jablonec n/N, o.s. - Mistrovství ČR juniorů a dorostu v atletice na dráze</t>
  </si>
  <si>
    <t>TJ LIAZ Jablonec n/N, o.s.- Mezinár.víceutkání žactva v hale</t>
  </si>
  <si>
    <t>TJ SEBA Tanvald - MUCHOVMAN 2013</t>
  </si>
  <si>
    <t>Klub cyklistů KOOPERATIVA Sport. gymnázia Jablonec n/N- Mistrovství ČR v závodech horských kol - Bedřichov</t>
  </si>
  <si>
    <t>ČLTK BIŽUTERIE Jablonec n/N - JABLONEC CUP 2013</t>
  </si>
  <si>
    <t>Orientač.klub Chrastava-Tvorba mapy pro závod národního žebříčku B v orientačním běhu</t>
  </si>
  <si>
    <t>TJ Sokol Kruh u Jilemnice - Fotbalové turnaje</t>
  </si>
  <si>
    <t>Česká triatlon.asociace, Praha-Jarní aquatlony v Lib. kraji v roce 2013</t>
  </si>
  <si>
    <t>TJ Bižuterie, o.s., Jablonec n/N-O krále a královnu jablonecké přehrady</t>
  </si>
  <si>
    <t>TJ Bižuterie, o.s., Jablonec n/N - Závody v alp. lyžování na Špičáku</t>
  </si>
  <si>
    <t>Trampolíny Liberec, o.s. - Mezinár.závod přátelství ve skocích na trampolíně</t>
  </si>
  <si>
    <t>Klub cyklistů KOOPERATIVA Sport. gymnázia Jablonec n/N-Okruhy Jablonecka-Český pohár mládeže a žen v silniční cyklistice</t>
  </si>
  <si>
    <t>Klub lodních modelářů Admirál, Jablonec n/N-Všemodelář.výstava-makety lodí a lodního zařízení, letadla, auta, železnice, kity, kartonové modely, historie modelářství. Motto:"Od dřevěné hračky po přesné makety"</t>
  </si>
  <si>
    <t>5445</t>
  </si>
  <si>
    <t>ZŠ I.Olbrachta, Semily, Nad Špejcharem 574-Zajištění okrskových soutěží pro okolní školy</t>
  </si>
  <si>
    <t>Sportovní plavecký klub Liberec - Plavecké čtyřutkání</t>
  </si>
  <si>
    <t>4491</t>
  </si>
  <si>
    <t>ZŠ a MŠ Zahrádky,okr.Č.L., p.o.-Turnaj ve vybíjené malotřídek-Zahrádky 2013</t>
  </si>
  <si>
    <t>Sport.centrum Podještědí, Č.Dub, o.s.-Pohár SCP ve stolním tenise</t>
  </si>
  <si>
    <t>Šach.klub ZIKUDA Turnov-o.s.-Šachový turnaj TURNOVSKÝ GRANÁT</t>
  </si>
  <si>
    <t>Jednota SOKOL Líšný - Líšenské pochody Č. rájem</t>
  </si>
  <si>
    <t>Šerm Liberec, o.s. - Liberecký Fleret 2013</t>
  </si>
  <si>
    <t>Šerm Liberec, o.s. - Ještědský Kalíšek 2013</t>
  </si>
  <si>
    <t>SKI LUŽ, Mařenice, okr.Č.L.-Mezinár.cyklist.závod BLUESTONE 2013</t>
  </si>
  <si>
    <t>Klub lodních modelářů Admirál, Jablonec n/N-6. Evrop.pohár radiem řízených hist.plachetnic kategorie NSS</t>
  </si>
  <si>
    <t>TJ Bílí Tygři Liberec - Memoriál Jaroslava Kasíka</t>
  </si>
  <si>
    <t>TJ Bílí Tygři Liberec - Christmas Cup 2013</t>
  </si>
  <si>
    <t>3080131</t>
  </si>
  <si>
    <t>Český krkonošský spolek SKI Jilemnice, o.s. - 7.ročník Jilemnické 50 - 18.-19.1.2014</t>
  </si>
  <si>
    <t>3080132</t>
  </si>
  <si>
    <t>Pakli sport klub Jablonné v Podještědí - Prvně v Čechách a zrovna u nás - UCI world marathon série Malevil Cup</t>
  </si>
  <si>
    <t>3080133</t>
  </si>
  <si>
    <t>SKI Polevsko- Seriál závodů běžeckého lyžování v Lužických horách</t>
  </si>
  <si>
    <t>3080134</t>
  </si>
  <si>
    <t>Sportovní klub MS AUTO, o.s., Česká Lípa - Sportovní klub MS AUTO - podpora sportovních akcí pořádaných klubem ve 2. pol.2013</t>
  </si>
  <si>
    <t>3080135</t>
  </si>
  <si>
    <t>TJ Bílí Tygři Liberec - Vánoce v aréně</t>
  </si>
  <si>
    <t>3080136</t>
  </si>
  <si>
    <t>FC Nový Bor, o.s. - Zimní turnaj mladších žáků</t>
  </si>
  <si>
    <t>3080137</t>
  </si>
  <si>
    <t>Outdoor Challege Liberec, o.s. - Silvestrovský běh 2013</t>
  </si>
  <si>
    <t>3080138</t>
  </si>
  <si>
    <t>FC Slovan Liberec - mládež - Fotbalové turnaje připravek LK</t>
  </si>
  <si>
    <t>3080139</t>
  </si>
  <si>
    <t>TJ Turnov, o.s. - Podpora sportovních akcí Musher clubu Český ráj</t>
  </si>
  <si>
    <t>3080140</t>
  </si>
  <si>
    <t>AUTOKLUB ČESKÁ LÍPA v AČR - Rallycross Challenge Europe 2013</t>
  </si>
  <si>
    <t>3080141</t>
  </si>
  <si>
    <t>AUTOKLUB ČESKÁ LÍPA v AČR - Setkání automobilových mistrů 2013</t>
  </si>
  <si>
    <t>3080142</t>
  </si>
  <si>
    <t>Golf Club Liberec - Golfová Tour Dětí a mládeže LK</t>
  </si>
  <si>
    <t>3080143</t>
  </si>
  <si>
    <t>FC Slovan Liberec - mládež - Mezinárodní fotbalový turnaj mladších žáků</t>
  </si>
  <si>
    <t>3080144</t>
  </si>
  <si>
    <t>Ski klub Jablonec n.N., o.s. - SKI KLUB JABLONEC N.N., pořádání lyžařských závodů</t>
  </si>
  <si>
    <t>3080145</t>
  </si>
  <si>
    <t>Slavia Liberec orienteering - Mistrovství ČR v horském orientačním běhu - příprava akce</t>
  </si>
  <si>
    <t>3080146</t>
  </si>
  <si>
    <t>TJ LIAZ Jablonec n.N.,o.s. -  Mezinárodní mítink Jablonecká hala 2014</t>
  </si>
  <si>
    <t>3080147</t>
  </si>
  <si>
    <t>Patriots Liberec - KŘIŠŤÁLOVÝ MÍČ 2014 - BASEBALLOVÝ TURNAJ PRO DĚTI</t>
  </si>
  <si>
    <t>3080148</t>
  </si>
  <si>
    <t>TJ Bílí Tygři Liberec - Den ženského hokeje v LK</t>
  </si>
  <si>
    <t>3080149</t>
  </si>
  <si>
    <t>TJ SOKOL Turnov - NEJEN POHYBEM ŽIV JE SOKOL</t>
  </si>
  <si>
    <t>3080150</t>
  </si>
  <si>
    <t>TJ Jiskra Harrachov - Zimní Kaml Cup - žákovský závod ve skoku na lyžích a severské kombinaci</t>
  </si>
  <si>
    <t>3080151</t>
  </si>
  <si>
    <t>Draci FBC Liberec, o.s. - Vánoční turnaj - Crazy cup FBC Liberec</t>
  </si>
  <si>
    <t>3080152</t>
  </si>
  <si>
    <t>TJ SOKOL Turnov - Podpora mládeže při turnajích a její sportovní vyžití</t>
  </si>
  <si>
    <t>3080153</t>
  </si>
  <si>
    <t>Česká triatlonová asociace, Praha - Zimní triatlon 2014 v Jablonci n/N</t>
  </si>
  <si>
    <t>3080154</t>
  </si>
  <si>
    <t>Vysokoškolský sportovní klub Slavia TU Liberec o.s. - Aréna po Japonsku</t>
  </si>
  <si>
    <t>3080155</t>
  </si>
  <si>
    <t>Draci FBC Liberec - Turnaj elévů a přípravek</t>
  </si>
  <si>
    <t>3080156</t>
  </si>
  <si>
    <t>5702</t>
  </si>
  <si>
    <t>Středisko pro volný čas dětí a mládeže, Turnov, okr. Semily - Okresní florbalový turnaj mladšího a staršího žactva</t>
  </si>
  <si>
    <t>3080157</t>
  </si>
  <si>
    <t>2456</t>
  </si>
  <si>
    <t>ZŠ a MŠ Hejnice, okr. Liberec - Horolezecké závody pro mládež na umělé stěně</t>
  </si>
  <si>
    <t>3080158</t>
  </si>
  <si>
    <t>Patriots Liberec - LIBEREC CUP 2014 - BASEBALLOVÝ TURNAJ PRO DĚTI</t>
  </si>
  <si>
    <t>3080159</t>
  </si>
  <si>
    <t>TJ Jiskra Nový Bor, o.s. - NOVOBORSKÝ NOHEC CUP</t>
  </si>
  <si>
    <t>3080160</t>
  </si>
  <si>
    <t>TJ VK DUKLA LIBEREC - Minivolejbal pro školáky - turnaj ve volejbale</t>
  </si>
  <si>
    <t>3080161</t>
  </si>
  <si>
    <t>TJ VK DUKLA LIBEREC - Předškoláci v barvách - turnaj v přehazované</t>
  </si>
  <si>
    <t>3080162</t>
  </si>
  <si>
    <t>ČESKOMORAVSKÁ SÁŇKAŘSKÁ ASOCIACE o.s., Smržovka - Výcvikový tábor mládeže a závod v jízdě na saních</t>
  </si>
  <si>
    <t>3080163</t>
  </si>
  <si>
    <t>Spolek pro volný čas NOVOVESAN, Nová Ves n/N - Soustředění mladých horolezců</t>
  </si>
  <si>
    <t>3080164</t>
  </si>
  <si>
    <t>Sportovní klub ToRiK Doksy - Volejbalový kemp 2013</t>
  </si>
  <si>
    <t>3080165</t>
  </si>
  <si>
    <t>Jizerský klub lyžařů Desná  - Pořádání republikových závodů ve skoku na lyžích a severské kombinaci JKL Desná</t>
  </si>
  <si>
    <t>3080166</t>
  </si>
  <si>
    <t>TJ SLOVAN VESEC, Liberec - 7. ROČNÍK MEZINÁRODNÍHO TURNAJE MLÁDEŽE! Memoriál Zdeňka Kožešníka</t>
  </si>
  <si>
    <t>3080167</t>
  </si>
  <si>
    <t>Klub vodního lyžování Stráž p/R - Závod ve vodním lyžování Memoriál V.Kadlčíka</t>
  </si>
  <si>
    <t>3080168</t>
  </si>
  <si>
    <t>Pionýrská skupina radovánka, Liberec - Když plavu a sportuji nekouřím!!!</t>
  </si>
  <si>
    <t>3080169</t>
  </si>
  <si>
    <t>Self-Defense Group, Liberec - Seminář PRO DEFENCE IAODG Stano Gazdík</t>
  </si>
  <si>
    <t>3080170</t>
  </si>
  <si>
    <t>Self-Defense Group, Liberec - Seminář PRO DEFENCE IAODG Marian Komrska</t>
  </si>
  <si>
    <t>3080171</t>
  </si>
  <si>
    <t>TJ KARDIO o.s. Jablonec n/N - Tělovýchova a sport pro osoby s kardiovaskulárním onemocněním a poruchami pohybového ústrojí</t>
  </si>
  <si>
    <t>Podprogram 3.9.</t>
  </si>
  <si>
    <t>Školní sport a tělovýchova</t>
  </si>
  <si>
    <t>6026</t>
  </si>
  <si>
    <t>Euroškola Česká Lípa střední odborná škola s.r.o. - Hýbejme se na Euroškole II</t>
  </si>
  <si>
    <t>neinvestiční transfery nefin.podnik.subjetům - p.o.</t>
  </si>
  <si>
    <t>Podprogram 3.10.</t>
  </si>
  <si>
    <t>Sportovní reprezentace kraje</t>
  </si>
  <si>
    <t>MOTOSPORT BOZKOV, okr. Semily - Reprezentace LK na ISDE v Itálii (Sardinie) - Motosport Bozkov</t>
  </si>
  <si>
    <t>1. Novoborský šachový klub o.s., Nový Bor - Novob.šachová akademie při reprez.kraje v soutěžích jednotlivců 2013</t>
  </si>
  <si>
    <t>1. Novoborský šachový klub o.s., Nový Bor - Šachová družstva NŠA na MČR 2013</t>
  </si>
  <si>
    <t xml:space="preserve">Vysokoškolský sportovní klub Slavia TU Liberec, o.s. - Účast na MS WSKU karate v Turecku </t>
  </si>
  <si>
    <t>Vysokoškolský sportovní klub Slavia TU Liberec, o.s. - Účast na MČR v karate</t>
  </si>
  <si>
    <t>Tělovýchovná jednota Bílí Tygři Liberec - MLÁDEŽNICKÉ MČR MLADŠÍHO DOROSTU V LEDNÍM HOKEJI</t>
  </si>
  <si>
    <t>TJ Bižuterie, o.s., Jablonec n/N - Podpora D.Drozdíkové v nadreg.soutěž.v alpském lyžování</t>
  </si>
  <si>
    <t>Český svaz mentálně postižených sportovců, o.s., Praha  - MS INAS v plavání (sportovci s ment.postižením)</t>
  </si>
  <si>
    <t>Klub cyklistů KOOPERATIVA Sportovního  gymnázia Jablonec n.N.-Mistrovství ČR v silniční cyklistice</t>
  </si>
  <si>
    <t>Klub cyklistů KOOPERATIVA Sportovního  gymnázia Jablonec n.N.-Světový pohár v cyklokrosu</t>
  </si>
  <si>
    <t>Liberecký tenisový klub, Liberec - Reprezentace žáků na MČR v tenise v roce 2013</t>
  </si>
  <si>
    <t>AUTOKLUB JABLONEC N.N. v AČR - Seriál Mistrovství ČR a Evropy (Enduro)</t>
  </si>
  <si>
    <t>Program 4.</t>
  </si>
  <si>
    <t>Program resortu školství, mládeže a zaměstnanosti</t>
  </si>
  <si>
    <t>Podprogram 4.1.</t>
  </si>
  <si>
    <t>Podpora volnočasových aktivit</t>
  </si>
  <si>
    <t>4010000</t>
  </si>
  <si>
    <t>Klub přátel a sponzorů Domu dětí a mládeže, Lomnice n/P - Činnost informačního centra pro mládež v Lomnici n/P v roce 2013</t>
  </si>
  <si>
    <t>Centrum AMAVET Lomnice nad Popelkou - ASTRONOMIE HROU</t>
  </si>
  <si>
    <t>Centrum Mateřídouška, o.s., Hejnice - Rok zvyků a tradic</t>
  </si>
  <si>
    <t>Světlo Slunečnice, Paceřice - Taneční tábor ILMÁČEK</t>
  </si>
  <si>
    <t>Město Ralsko - Kultura, která nás spojuje v Ralsku</t>
  </si>
  <si>
    <t>Český rybářský svaz, MO Hodkovice nad Mohelkou - Rybářské závody pro děti v Hodkovicích nad Mohelkou</t>
  </si>
  <si>
    <t>5701</t>
  </si>
  <si>
    <t xml:space="preserve">Městská knihovna Antonína Marka Turnov -Volnočasový klub Informačního centra pro mládež Turnov </t>
  </si>
  <si>
    <t>1705</t>
  </si>
  <si>
    <t>Muzeum Českého ráje v Turnově - Škola v muzeu - aneb co v učebnici nenajdeš - edukativní program pro základní a střední školy</t>
  </si>
  <si>
    <t>neinvestiční příspěvky zřízeným příspěvkovým organizacím</t>
  </si>
  <si>
    <t>4436</t>
  </si>
  <si>
    <t>Základní škola, Česká Lípa, Školní 2520, p.o. - Vydání CD Pěveckého sboru ZŠ Sever</t>
  </si>
  <si>
    <t>3404</t>
  </si>
  <si>
    <t>ZŠ a MŠ Desná - Zdravověda</t>
  </si>
  <si>
    <t>Pionýrská skupina Radovánka, Liberec - Indiánské léto</t>
  </si>
  <si>
    <t>ZŠ Velké Hamry, Školní 541, p.o. - Zájmové kroužky ZŠ Velké Hamry</t>
  </si>
  <si>
    <t>Centrum Mateřídouška, o.s., Hejnice - Tradice k pohodě a radosti celé rodiny</t>
  </si>
  <si>
    <t>Centrum pro rodinu Náruč, o.s., Semily - HRA, POHYB, POZNÁNÍ  s NÁRUČÍ</t>
  </si>
  <si>
    <t>5013</t>
  </si>
  <si>
    <t>Obec Bozkov, okr. Semily - Dětské dílny - záruky šikovnosti</t>
  </si>
  <si>
    <t>2505</t>
  </si>
  <si>
    <t>Komunitní sředisko Kontakt Liberec, p.o. - Volnočasové aktivity pro děti ze sociokulturně znevýhodněného prostředí</t>
  </si>
  <si>
    <t>4042</t>
  </si>
  <si>
    <t>Obec Radvanec, okr. Česká Lípa - Pojďte s námi trávit volný čas</t>
  </si>
  <si>
    <t>Sportovní a relaxační centrum, p.o., Nové Město p/S - Zabezpečení volnočas.aktivit dětí a mládeže ve šk.r. 2013/14</t>
  </si>
  <si>
    <t>Sdružení studentů, rodičů a přátel školy při Gymnáziu F.X.Šaldy, Liberec - Šaldovy (v)oči</t>
  </si>
  <si>
    <t>ZŠ I.Olbrachta, Semily, Nad Špejcharem 574 - Prezentace školy ve volném čase</t>
  </si>
  <si>
    <t>DDM Vikýř, Jablonec n/N, Podhorská 49, p.o. - Jak se co dělá</t>
  </si>
  <si>
    <t>3447</t>
  </si>
  <si>
    <t>ZŠ Železný Brod, Pelechovská 800, p.o. - Cesta do Země Nezemě</t>
  </si>
  <si>
    <t>4457</t>
  </si>
  <si>
    <t>ZŠ Nový Bor, Gen.Svobody 114,okr. Česká Lípa, p.o. - Máme šikovné ruce a i hlavu</t>
  </si>
  <si>
    <t>1456</t>
  </si>
  <si>
    <t>ZŠ a MŠ pro těles.postiž., Liberec, Lužická 7, p.o. - S handicapem jako bez handicapu</t>
  </si>
  <si>
    <t>ČRS MO Hodkovice n/M - Rybářské závody pro děti v Hodkovicích n/M</t>
  </si>
  <si>
    <t>4447</t>
  </si>
  <si>
    <t>ZŠ Horní Police, okr.Česká Lípa, p.o. - Merkurování aneb tvořivé konstruování!</t>
  </si>
  <si>
    <t>4443</t>
  </si>
  <si>
    <t>ZŠ Česká Lípa, 28. října 2733, p.o. - Volnočasovými aktivitami proti kriminalitě mládeže</t>
  </si>
  <si>
    <t>2465</t>
  </si>
  <si>
    <t>ZŠ, Liberec, Křižanská 80, p.o. - Křížem krážem kraji ČR</t>
  </si>
  <si>
    <t>2478</t>
  </si>
  <si>
    <t>ZŠ, Liberec, Kaplického 384, p.o. - Iobjevuji svět!</t>
  </si>
  <si>
    <t>2498</t>
  </si>
  <si>
    <t>ZŠ a MŠ Stráž n/N, p.o. - Sportují rodiče s dětmi</t>
  </si>
  <si>
    <t>Sbor dobrovolných hasičů Čistá u Horek,okr. Semily - Podpora volnočasových aktivit dětí a mládeže v Čisté u Horek</t>
  </si>
  <si>
    <t>4441</t>
  </si>
  <si>
    <t>ZŠ a MŠ,Sloup v Č.,  p.o. - Volnočasové aktivity při ZŠ a MŠ Sloup v Čechách</t>
  </si>
  <si>
    <t>Podprogram 4.2.</t>
  </si>
  <si>
    <t>Komunitní funkce škol</t>
  </si>
  <si>
    <t>4020000</t>
  </si>
  <si>
    <t>Podprogram 4.3.</t>
  </si>
  <si>
    <t>Specifická primární prevence rizikového chování</t>
  </si>
  <si>
    <t>4030000</t>
  </si>
  <si>
    <t>ZŠ, Velké Hamry, Školní 541, p.o. - Už víme, co nám hrozí</t>
  </si>
  <si>
    <t>2490</t>
  </si>
  <si>
    <t>ZŠ Liberec, Vrchlického 262/17, p.o. - Stáří - čas zralosti, moudrosti a vzpomínek</t>
  </si>
  <si>
    <t>ZŠ a MŠ pro tělesně postižené, Liberec, Lužická 7, p.o. - Dny země</t>
  </si>
  <si>
    <t>5447</t>
  </si>
  <si>
    <t xml:space="preserve">SVČ dětí a mládeže, Semily, p.o - Prevence rizik v Semilech a okolí </t>
  </si>
  <si>
    <t>ZŠ a MŠ Desná - Za jeden provaz</t>
  </si>
  <si>
    <t xml:space="preserve">ZŠ, Liberec, Křížanská 80, p.o. - Výchova prožitkem II. </t>
  </si>
  <si>
    <t>1427</t>
  </si>
  <si>
    <t>SUPŠ sklářská, Železný Brod, Smetanovo zátiší 470, p.o. - Kam až to může vést?</t>
  </si>
  <si>
    <t>1414</t>
  </si>
  <si>
    <t>OA a JŠ s právem SJZ, Liberec, Šamánkova 500/8, p.o. - Budování pozitivního sociálního klimatu ve třídě</t>
  </si>
  <si>
    <t>4453</t>
  </si>
  <si>
    <t>ZŠ, Kravaře, p.o. - Osobnostní a sociální rozvoj</t>
  </si>
  <si>
    <t>Euroškola Česká Lípa střední odborná škola s.r.o. - Poznejme se navzájem 2013</t>
  </si>
  <si>
    <t xml:space="preserve">neinvestiční transfery nefin.podnik.subjektům - p.o. </t>
  </si>
  <si>
    <t>Podprogram 4.4.</t>
  </si>
  <si>
    <t>Soutěže a podpora talentovaných dětí a mládeže</t>
  </si>
  <si>
    <t>5443</t>
  </si>
  <si>
    <t>ZŠ Dr.F.L.Riegra, Semily, Jizerská 564 - Zajištění realizace okres.kol soutěží pro ZŠ a SŠ vyhlašovaných MŠMT v okrese Semily</t>
  </si>
  <si>
    <t>Mensa ČR, Praha - Logická olympiáda 2013 - krajské kolo v LK</t>
  </si>
  <si>
    <t>Student Cyber Games, Brno - pIšQworky 2013</t>
  </si>
  <si>
    <t>4451</t>
  </si>
  <si>
    <t>ZŠ a MŠ Kamenický Šenov, nám.Míru 616, p.o. - Šenovský všeználek</t>
  </si>
  <si>
    <t>1452</t>
  </si>
  <si>
    <t>OA, HŠ a SOŠ, Turnov, Zborovská 519, p.o. - Radost z cestování</t>
  </si>
  <si>
    <t>1401</t>
  </si>
  <si>
    <t>Gymnázium, Česká Lípa, Žitavská 2969, p.o. - Chceme být úspěšní!</t>
  </si>
  <si>
    <t>Euroškola Česká Lípa střední odborná škola s.r.o. - Soutěžme a vyhrajme</t>
  </si>
  <si>
    <t>neinvestiční transfery nefinančním podnikatelským subjektům - p.o.</t>
  </si>
  <si>
    <t>4473</t>
  </si>
  <si>
    <t>ZUŠ Česká Lípa, Arbesova 2077, p.o. - Pěvecká soutěž LÍPA CANTANTES 2013 v klasickém sólovém a komorním zpěvu</t>
  </si>
  <si>
    <t>Novoborské mažoretky, o.s., Nový Bor - Mistrovství ČR v mažoretkovém sportu - KVALIFIKACE</t>
  </si>
  <si>
    <t>Sdružení studentů, rodičů a přátel školy při Gymnáziu F.X.Šaldy v Liberci - Šaldovy cesty na severozápad</t>
  </si>
  <si>
    <t>Podprogram 4.5.</t>
  </si>
  <si>
    <t>Pedagogická asistence</t>
  </si>
  <si>
    <t>4050000</t>
  </si>
  <si>
    <t>4459</t>
  </si>
  <si>
    <t>Základní a mateřská škola, Okna, okres Česká Lípa, p.o. - Inkluze na málotřídce</t>
  </si>
  <si>
    <t>1462</t>
  </si>
  <si>
    <t>Základní škola a Mateřská škola, Jablonec nad Nisou, Kamenná 404/4, p.o. - Činnost asistenta pedagoga</t>
  </si>
  <si>
    <t>1463</t>
  </si>
  <si>
    <t>Základní škola, Údolí Kamenice 238, Tanvald, p.o. - Pedagogická asistence</t>
  </si>
  <si>
    <t>Základní škola a Mateřská škola pro tělesně postižené, Liberec, Lužická 7, p.o. - Pomoz mi, abych to dokázal</t>
  </si>
  <si>
    <t>2452</t>
  </si>
  <si>
    <t>Základní škola Český Dub, okres Liberec, p.o. - Pedagogická asistence pro těžce zdravotně postižené žáky</t>
  </si>
  <si>
    <t>5490</t>
  </si>
  <si>
    <t>Základní škola speciální a mateřská škola speciální, Turnov, Kosmonautů 1641, okres Semily, p.o. - S námi to zvládnete lépe</t>
  </si>
  <si>
    <t>3413</t>
  </si>
  <si>
    <t>Mateřská škola speciální, Jablonec nad Nisou, Palackého 37, p.o. - Pedagogický asistent</t>
  </si>
  <si>
    <t>2438</t>
  </si>
  <si>
    <t>Mateřská škola, Nové Město pod Smrkem, okres Liberec, p.o. - Asistence pro děti</t>
  </si>
  <si>
    <t>1467</t>
  </si>
  <si>
    <t>Základní škola, Turnov, Sobotecká 242, p.o. - Činnost asistenta pedagoga</t>
  </si>
  <si>
    <t>Základní škola, Liberec, Křížanská 80, p.o. - Zřízení funkce AP</t>
  </si>
  <si>
    <t>4467</t>
  </si>
  <si>
    <t>Základní škola a Mateřská škola, Mimoň, Mírová 81, okres Česká Lípa - Financování asistenta pedagoga pro tělesně postižené</t>
  </si>
  <si>
    <t>Podprogram 4.6.</t>
  </si>
  <si>
    <t>Vzdělání pro vyšší zaměstnanost</t>
  </si>
  <si>
    <t>4060000</t>
  </si>
  <si>
    <t>Střední uměleckoprůmyslová škola sklářská, Železný Brod, Smetanovo zátiší 470, p.o. - Propagace technických oborů mezi žáky základních škol III.</t>
  </si>
  <si>
    <t>2494</t>
  </si>
  <si>
    <t>Základní škola Nové Město pod Smrkem, p.o. - Pracujeme a učíme se spolu</t>
  </si>
  <si>
    <t>Euroškola Česká Lípa střední odborná škola s.r.o. -  Jak to dělají úspěšní</t>
  </si>
  <si>
    <t>Změna rozpočtu - rozpočtové opatření č. 118/14</t>
  </si>
  <si>
    <t>031922</t>
  </si>
  <si>
    <t>031921</t>
  </si>
  <si>
    <t>031920</t>
  </si>
  <si>
    <t>kapitola 919 03 -  POKLADNÍ SPRÁVA</t>
  </si>
  <si>
    <t>;</t>
  </si>
  <si>
    <t>příloha č.1</t>
  </si>
  <si>
    <t>ZR-RO č.118/14</t>
  </si>
  <si>
    <t>ZR-RO č118/14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</si>
</sst>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00"/>
    <numFmt numFmtId="167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49" applyFont="1" applyAlignment="1">
      <alignment horizontal="center"/>
      <protection/>
    </xf>
    <xf numFmtId="4" fontId="11" fillId="0" borderId="0" xfId="49" applyNumberFormat="1" applyFont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0" fontId="9" fillId="0" borderId="23" xfId="49" applyFont="1" applyFill="1" applyBorder="1" applyAlignment="1">
      <alignment horizontal="center" vertical="center"/>
      <protection/>
    </xf>
    <xf numFmtId="0" fontId="9" fillId="0" borderId="24" xfId="49" applyFont="1" applyFill="1" applyBorder="1" applyAlignment="1">
      <alignment horizontal="center" vertical="center"/>
      <protection/>
    </xf>
    <xf numFmtId="4" fontId="9" fillId="0" borderId="24" xfId="49" applyNumberFormat="1" applyFont="1" applyFill="1" applyBorder="1" applyAlignment="1">
      <alignment horizontal="center" vertical="center"/>
      <protection/>
    </xf>
    <xf numFmtId="0" fontId="9" fillId="0" borderId="24" xfId="49" applyFont="1" applyFill="1" applyBorder="1" applyAlignment="1">
      <alignment horizontal="center" vertical="center" wrapText="1"/>
      <protection/>
    </xf>
    <xf numFmtId="0" fontId="9" fillId="0" borderId="25" xfId="49" applyFont="1" applyFill="1" applyBorder="1" applyAlignment="1">
      <alignment horizontal="center" vertical="center" wrapText="1"/>
      <protection/>
    </xf>
    <xf numFmtId="0" fontId="9" fillId="0" borderId="26" xfId="49" applyFont="1" applyFill="1" applyBorder="1" applyAlignment="1">
      <alignment horizontal="center"/>
      <protection/>
    </xf>
    <xf numFmtId="0" fontId="9" fillId="0" borderId="27" xfId="49" applyFont="1" applyFill="1" applyBorder="1" applyAlignment="1">
      <alignment horizontal="center"/>
      <protection/>
    </xf>
    <xf numFmtId="0" fontId="10" fillId="0" borderId="27" xfId="49" applyFont="1" applyFill="1" applyBorder="1" applyAlignment="1">
      <alignment horizontal="left"/>
      <protection/>
    </xf>
    <xf numFmtId="4" fontId="10" fillId="0" borderId="27" xfId="49" applyNumberFormat="1" applyFont="1" applyFill="1" applyBorder="1">
      <alignment/>
      <protection/>
    </xf>
    <xf numFmtId="4" fontId="10" fillId="0" borderId="28" xfId="49" applyNumberFormat="1" applyFont="1" applyFill="1" applyBorder="1">
      <alignment/>
      <protection/>
    </xf>
    <xf numFmtId="0" fontId="9" fillId="0" borderId="29" xfId="49" applyFont="1" applyFill="1" applyBorder="1" applyAlignment="1">
      <alignment horizontal="center"/>
      <protection/>
    </xf>
    <xf numFmtId="49" fontId="9" fillId="0" borderId="14" xfId="49" applyNumberFormat="1" applyFont="1" applyFill="1" applyBorder="1" applyAlignment="1">
      <alignment horizontal="center"/>
      <protection/>
    </xf>
    <xf numFmtId="0" fontId="9" fillId="0" borderId="14" xfId="49" applyFont="1" applyFill="1" applyBorder="1" applyAlignment="1">
      <alignment horizontal="center"/>
      <protection/>
    </xf>
    <xf numFmtId="0" fontId="9" fillId="0" borderId="14" xfId="49" applyFont="1" applyFill="1" applyBorder="1">
      <alignment/>
      <protection/>
    </xf>
    <xf numFmtId="4" fontId="9" fillId="0" borderId="14" xfId="34" applyNumberFormat="1" applyFont="1" applyFill="1" applyBorder="1" applyAlignment="1">
      <alignment horizontal="right"/>
    </xf>
    <xf numFmtId="4" fontId="9" fillId="0" borderId="14" xfId="49" applyNumberFormat="1" applyFont="1" applyFill="1" applyBorder="1">
      <alignment/>
      <protection/>
    </xf>
    <xf numFmtId="4" fontId="9" fillId="0" borderId="15" xfId="49" applyNumberFormat="1" applyFont="1" applyFill="1" applyBorder="1">
      <alignment/>
      <protection/>
    </xf>
    <xf numFmtId="0" fontId="9" fillId="0" borderId="13" xfId="49" applyFont="1" applyFill="1" applyBorder="1" applyAlignment="1">
      <alignment horizontal="center"/>
      <protection/>
    </xf>
    <xf numFmtId="49" fontId="9" fillId="0" borderId="27" xfId="49" applyNumberFormat="1" applyFont="1" applyFill="1" applyBorder="1" applyAlignment="1">
      <alignment horizontal="center"/>
      <protection/>
    </xf>
    <xf numFmtId="0" fontId="9" fillId="0" borderId="27" xfId="49" applyFont="1" applyFill="1" applyBorder="1">
      <alignment/>
      <protection/>
    </xf>
    <xf numFmtId="4" fontId="9" fillId="0" borderId="27" xfId="34" applyNumberFormat="1" applyFont="1" applyFill="1" applyBorder="1" applyAlignment="1">
      <alignment horizontal="right"/>
    </xf>
    <xf numFmtId="4" fontId="9" fillId="0" borderId="27" xfId="49" applyNumberFormat="1" applyFont="1" applyFill="1" applyBorder="1">
      <alignment/>
      <protection/>
    </xf>
    <xf numFmtId="0" fontId="9" fillId="0" borderId="0" xfId="0" applyFont="1" applyAlignment="1">
      <alignment horizontal="left"/>
    </xf>
    <xf numFmtId="0" fontId="12" fillId="0" borderId="0" xfId="48">
      <alignment/>
      <protection/>
    </xf>
    <xf numFmtId="0" fontId="0" fillId="0" borderId="0" xfId="49">
      <alignment/>
      <protection/>
    </xf>
    <xf numFmtId="0" fontId="9" fillId="0" borderId="0" xfId="49" applyFont="1">
      <alignment/>
      <protection/>
    </xf>
    <xf numFmtId="0" fontId="10" fillId="0" borderId="23" xfId="49" applyFont="1" applyBorder="1" applyAlignment="1">
      <alignment horizontal="center" vertical="center"/>
      <protection/>
    </xf>
    <xf numFmtId="0" fontId="10" fillId="0" borderId="30" xfId="49" applyFont="1" applyBorder="1" applyAlignment="1">
      <alignment horizontal="center" vertical="center"/>
      <protection/>
    </xf>
    <xf numFmtId="0" fontId="10" fillId="0" borderId="24" xfId="49" applyFont="1" applyBorder="1" applyAlignment="1">
      <alignment horizontal="center" vertical="center"/>
      <protection/>
    </xf>
    <xf numFmtId="0" fontId="10" fillId="0" borderId="24" xfId="49" applyFont="1" applyFill="1" applyBorder="1" applyAlignment="1">
      <alignment horizontal="center" vertical="center" wrapText="1"/>
      <protection/>
    </xf>
    <xf numFmtId="0" fontId="10" fillId="0" borderId="31" xfId="49" applyFont="1" applyBorder="1" applyAlignment="1">
      <alignment horizontal="center" vertical="center"/>
      <protection/>
    </xf>
    <xf numFmtId="0" fontId="10" fillId="34" borderId="19" xfId="50" applyFont="1" applyFill="1" applyBorder="1" applyAlignment="1">
      <alignment vertical="center" wrapText="1"/>
      <protection/>
    </xf>
    <xf numFmtId="0" fontId="10" fillId="34" borderId="20" xfId="50" applyFont="1" applyFill="1" applyBorder="1" applyAlignment="1">
      <alignment vertical="center" wrapText="1"/>
      <protection/>
    </xf>
    <xf numFmtId="165" fontId="10" fillId="34" borderId="20" xfId="35" applyNumberFormat="1" applyFont="1" applyFill="1" applyBorder="1" applyAlignment="1">
      <alignment horizontal="right" vertical="center"/>
    </xf>
    <xf numFmtId="165" fontId="10" fillId="34" borderId="32" xfId="35" applyNumberFormat="1" applyFont="1" applyFill="1" applyBorder="1" applyAlignment="1">
      <alignment horizontal="right" vertical="center"/>
    </xf>
    <xf numFmtId="165" fontId="0" fillId="0" borderId="0" xfId="49" applyNumberFormat="1" applyFont="1">
      <alignment/>
      <protection/>
    </xf>
    <xf numFmtId="0" fontId="10" fillId="35" borderId="33" xfId="50" applyFont="1" applyFill="1" applyBorder="1" applyAlignment="1">
      <alignment horizontal="center" vertical="center"/>
      <protection/>
    </xf>
    <xf numFmtId="0" fontId="10" fillId="35" borderId="20" xfId="50" applyFont="1" applyFill="1" applyBorder="1" applyAlignment="1">
      <alignment horizontal="left" vertical="center" wrapText="1"/>
      <protection/>
    </xf>
    <xf numFmtId="165" fontId="10" fillId="35" borderId="20" xfId="50" applyNumberFormat="1" applyFont="1" applyFill="1" applyBorder="1">
      <alignment/>
      <protection/>
    </xf>
    <xf numFmtId="165" fontId="10" fillId="35" borderId="32" xfId="50" applyNumberFormat="1" applyFont="1" applyFill="1" applyBorder="1">
      <alignment/>
      <protection/>
    </xf>
    <xf numFmtId="165" fontId="0" fillId="0" borderId="0" xfId="49" applyNumberFormat="1">
      <alignment/>
      <protection/>
    </xf>
    <xf numFmtId="0" fontId="10" fillId="0" borderId="10" xfId="50" applyFont="1" applyFill="1" applyBorder="1" applyAlignment="1">
      <alignment horizontal="center"/>
      <protection/>
    </xf>
    <xf numFmtId="49" fontId="10" fillId="0" borderId="34" xfId="50" applyNumberFormat="1" applyFont="1" applyFill="1" applyBorder="1" applyAlignment="1">
      <alignment/>
      <protection/>
    </xf>
    <xf numFmtId="49" fontId="10" fillId="0" borderId="35" xfId="50" applyNumberFormat="1" applyFont="1" applyFill="1" applyBorder="1" applyAlignment="1">
      <alignment/>
      <protection/>
    </xf>
    <xf numFmtId="0" fontId="10" fillId="0" borderId="11" xfId="50" applyFont="1" applyFill="1" applyBorder="1" applyAlignment="1">
      <alignment horizontal="center"/>
      <protection/>
    </xf>
    <xf numFmtId="0" fontId="10" fillId="0" borderId="36" xfId="50" applyFont="1" applyFill="1" applyBorder="1" applyAlignment="1">
      <alignment horizontal="center"/>
      <protection/>
    </xf>
    <xf numFmtId="49" fontId="10" fillId="0" borderId="11" xfId="50" applyNumberFormat="1" applyFont="1" applyFill="1" applyBorder="1" applyAlignment="1">
      <alignment horizontal="left" wrapText="1"/>
      <protection/>
    </xf>
    <xf numFmtId="4" fontId="10" fillId="0" borderId="11" xfId="50" applyNumberFormat="1" applyFont="1" applyFill="1" applyBorder="1">
      <alignment/>
      <protection/>
    </xf>
    <xf numFmtId="165" fontId="10" fillId="0" borderId="11" xfId="50" applyNumberFormat="1" applyFont="1" applyFill="1" applyBorder="1">
      <alignment/>
      <protection/>
    </xf>
    <xf numFmtId="165" fontId="10" fillId="0" borderId="37" xfId="50" applyNumberFormat="1" applyFont="1" applyFill="1" applyBorder="1">
      <alignment/>
      <protection/>
    </xf>
    <xf numFmtId="0" fontId="9" fillId="0" borderId="26" xfId="50" applyFont="1" applyFill="1" applyBorder="1" applyAlignment="1">
      <alignment horizontal="center"/>
      <protection/>
    </xf>
    <xf numFmtId="0" fontId="9" fillId="0" borderId="14" xfId="50" applyFont="1" applyFill="1" applyBorder="1" applyAlignment="1">
      <alignment horizontal="center"/>
      <protection/>
    </xf>
    <xf numFmtId="0" fontId="9" fillId="0" borderId="38" xfId="50" applyFont="1" applyFill="1" applyBorder="1" applyAlignment="1">
      <alignment horizontal="center"/>
      <protection/>
    </xf>
    <xf numFmtId="0" fontId="9" fillId="0" borderId="27" xfId="50" applyFont="1" applyFill="1" applyBorder="1" applyAlignment="1">
      <alignment horizontal="left" wrapText="1"/>
      <protection/>
    </xf>
    <xf numFmtId="4" fontId="9" fillId="0" borderId="27" xfId="50" applyNumberFormat="1" applyFont="1" applyFill="1" applyBorder="1">
      <alignment/>
      <protection/>
    </xf>
    <xf numFmtId="165" fontId="9" fillId="0" borderId="27" xfId="50" applyNumberFormat="1" applyFont="1" applyFill="1" applyBorder="1">
      <alignment/>
      <protection/>
    </xf>
    <xf numFmtId="165" fontId="9" fillId="0" borderId="39" xfId="50" applyNumberFormat="1" applyFont="1" applyFill="1" applyBorder="1">
      <alignment/>
      <protection/>
    </xf>
    <xf numFmtId="0" fontId="10" fillId="0" borderId="29" xfId="50" applyFont="1" applyFill="1" applyBorder="1" applyAlignment="1">
      <alignment horizontal="center"/>
      <protection/>
    </xf>
    <xf numFmtId="0" fontId="10" fillId="0" borderId="40" xfId="50" applyFont="1" applyFill="1" applyBorder="1" applyAlignment="1">
      <alignment horizontal="center"/>
      <protection/>
    </xf>
    <xf numFmtId="0" fontId="10" fillId="0" borderId="34" xfId="50" applyFont="1" applyFill="1" applyBorder="1" applyAlignment="1">
      <alignment horizontal="center"/>
      <protection/>
    </xf>
    <xf numFmtId="49" fontId="10" fillId="0" borderId="40" xfId="50" applyNumberFormat="1" applyFont="1" applyFill="1" applyBorder="1" applyAlignment="1">
      <alignment horizontal="left" wrapText="1"/>
      <protection/>
    </xf>
    <xf numFmtId="4" fontId="10" fillId="0" borderId="40" xfId="50" applyNumberFormat="1" applyFont="1" applyFill="1" applyBorder="1">
      <alignment/>
      <protection/>
    </xf>
    <xf numFmtId="165" fontId="10" fillId="0" borderId="40" xfId="50" applyNumberFormat="1" applyFont="1" applyFill="1" applyBorder="1">
      <alignment/>
      <protection/>
    </xf>
    <xf numFmtId="165" fontId="10" fillId="0" borderId="41" xfId="50" applyNumberFormat="1" applyFont="1" applyFill="1" applyBorder="1">
      <alignment/>
      <protection/>
    </xf>
    <xf numFmtId="49" fontId="10" fillId="0" borderId="36" xfId="50" applyNumberFormat="1" applyFont="1" applyFill="1" applyBorder="1" applyAlignment="1">
      <alignment/>
      <protection/>
    </xf>
    <xf numFmtId="49" fontId="10" fillId="0" borderId="42" xfId="50" applyNumberFormat="1" applyFont="1" applyFill="1" applyBorder="1" applyAlignment="1">
      <alignment/>
      <protection/>
    </xf>
    <xf numFmtId="49" fontId="10" fillId="0" borderId="43" xfId="50" applyNumberFormat="1" applyFont="1" applyFill="1" applyBorder="1" applyAlignment="1">
      <alignment/>
      <protection/>
    </xf>
    <xf numFmtId="49" fontId="10" fillId="0" borderId="44" xfId="50" applyNumberFormat="1" applyFont="1" applyFill="1" applyBorder="1" applyAlignment="1">
      <alignment/>
      <protection/>
    </xf>
    <xf numFmtId="0" fontId="9" fillId="0" borderId="27" xfId="50" applyFont="1" applyFill="1" applyBorder="1" applyAlignment="1">
      <alignment horizontal="center"/>
      <protection/>
    </xf>
    <xf numFmtId="0" fontId="9" fillId="0" borderId="45" xfId="50" applyFont="1" applyFill="1" applyBorder="1" applyAlignment="1">
      <alignment horizontal="center"/>
      <protection/>
    </xf>
    <xf numFmtId="0" fontId="10" fillId="0" borderId="46" xfId="50" applyFont="1" applyFill="1" applyBorder="1" applyAlignment="1">
      <alignment horizontal="center"/>
      <protection/>
    </xf>
    <xf numFmtId="0" fontId="9" fillId="0" borderId="47" xfId="50" applyFont="1" applyFill="1" applyBorder="1" applyAlignment="1">
      <alignment horizontal="center"/>
      <protection/>
    </xf>
    <xf numFmtId="0" fontId="9" fillId="0" borderId="0" xfId="49" applyFont="1" applyBorder="1">
      <alignment/>
      <protection/>
    </xf>
    <xf numFmtId="0" fontId="0" fillId="0" borderId="0" xfId="49" applyBorder="1">
      <alignment/>
      <protection/>
    </xf>
    <xf numFmtId="165" fontId="10" fillId="35" borderId="20" xfId="50" applyNumberFormat="1" applyFont="1" applyFill="1" applyBorder="1" applyAlignment="1">
      <alignment vertical="center"/>
      <protection/>
    </xf>
    <xf numFmtId="165" fontId="10" fillId="35" borderId="32" xfId="50" applyNumberFormat="1" applyFont="1" applyFill="1" applyBorder="1" applyAlignment="1">
      <alignment vertical="center"/>
      <protection/>
    </xf>
    <xf numFmtId="166" fontId="9" fillId="0" borderId="0" xfId="49" applyNumberFormat="1" applyFont="1">
      <alignment/>
      <protection/>
    </xf>
    <xf numFmtId="0" fontId="10" fillId="0" borderId="48" xfId="50" applyFont="1" applyFill="1" applyBorder="1" applyAlignment="1">
      <alignment horizontal="center"/>
      <protection/>
    </xf>
    <xf numFmtId="0" fontId="9" fillId="0" borderId="49" xfId="50" applyFont="1" applyFill="1" applyBorder="1" applyAlignment="1">
      <alignment horizontal="center"/>
      <protection/>
    </xf>
    <xf numFmtId="0" fontId="9" fillId="0" borderId="50" xfId="50" applyFont="1" applyFill="1" applyBorder="1" applyAlignment="1">
      <alignment horizontal="center"/>
      <protection/>
    </xf>
    <xf numFmtId="49" fontId="10" fillId="0" borderId="51" xfId="50" applyNumberFormat="1" applyFont="1" applyFill="1" applyBorder="1" applyAlignment="1">
      <alignment/>
      <protection/>
    </xf>
    <xf numFmtId="0" fontId="9" fillId="0" borderId="17" xfId="50" applyFont="1" applyFill="1" applyBorder="1" applyAlignment="1">
      <alignment horizontal="center"/>
      <protection/>
    </xf>
    <xf numFmtId="0" fontId="9" fillId="0" borderId="17" xfId="50" applyFont="1" applyFill="1" applyBorder="1" applyAlignment="1">
      <alignment horizontal="left" wrapText="1"/>
      <protection/>
    </xf>
    <xf numFmtId="4" fontId="9" fillId="0" borderId="17" xfId="50" applyNumberFormat="1" applyFont="1" applyFill="1" applyBorder="1">
      <alignment/>
      <protection/>
    </xf>
    <xf numFmtId="165" fontId="9" fillId="0" borderId="17" xfId="50" applyNumberFormat="1" applyFont="1" applyFill="1" applyBorder="1">
      <alignment/>
      <protection/>
    </xf>
    <xf numFmtId="165" fontId="9" fillId="0" borderId="52" xfId="50" applyNumberFormat="1" applyFont="1" applyFill="1" applyBorder="1">
      <alignment/>
      <protection/>
    </xf>
    <xf numFmtId="0" fontId="10" fillId="0" borderId="40" xfId="51" applyFont="1" applyFill="1" applyBorder="1" applyAlignment="1">
      <alignment horizontal="center"/>
      <protection/>
    </xf>
    <xf numFmtId="0" fontId="10" fillId="0" borderId="34" xfId="51" applyFont="1" applyFill="1" applyBorder="1" applyAlignment="1">
      <alignment horizontal="center"/>
      <protection/>
    </xf>
    <xf numFmtId="0" fontId="10" fillId="0" borderId="40" xfId="51" applyFont="1" applyFill="1" applyBorder="1" applyAlignment="1">
      <alignment horizontal="left" wrapText="1"/>
      <protection/>
    </xf>
    <xf numFmtId="165" fontId="10" fillId="0" borderId="40" xfId="51" applyNumberFormat="1" applyFont="1" applyFill="1" applyBorder="1">
      <alignment/>
      <protection/>
    </xf>
    <xf numFmtId="167" fontId="10" fillId="0" borderId="40" xfId="50" applyNumberFormat="1" applyFont="1" applyFill="1" applyBorder="1">
      <alignment/>
      <protection/>
    </xf>
    <xf numFmtId="167" fontId="10" fillId="0" borderId="41" xfId="50" applyNumberFormat="1" applyFont="1" applyFill="1" applyBorder="1">
      <alignment/>
      <protection/>
    </xf>
    <xf numFmtId="0" fontId="9" fillId="0" borderId="27" xfId="51" applyFont="1" applyFill="1" applyBorder="1" applyAlignment="1">
      <alignment horizontal="center"/>
      <protection/>
    </xf>
    <xf numFmtId="0" fontId="9" fillId="0" borderId="45" xfId="51" applyFont="1" applyFill="1" applyBorder="1" applyAlignment="1">
      <alignment horizontal="center"/>
      <protection/>
    </xf>
    <xf numFmtId="0" fontId="9" fillId="0" borderId="27" xfId="51" applyFont="1" applyFill="1" applyBorder="1" applyAlignment="1">
      <alignment wrapText="1"/>
      <protection/>
    </xf>
    <xf numFmtId="165" fontId="9" fillId="0" borderId="27" xfId="51" applyNumberFormat="1" applyFont="1" applyFill="1" applyBorder="1">
      <alignment/>
      <protection/>
    </xf>
    <xf numFmtId="167" fontId="9" fillId="0" borderId="27" xfId="50" applyNumberFormat="1" applyFont="1" applyFill="1" applyBorder="1">
      <alignment/>
      <protection/>
    </xf>
    <xf numFmtId="167" fontId="9" fillId="0" borderId="39" xfId="50" applyNumberFormat="1" applyFont="1" applyFill="1" applyBorder="1">
      <alignment/>
      <protection/>
    </xf>
    <xf numFmtId="0" fontId="10" fillId="0" borderId="29" xfId="51" applyFont="1" applyFill="1" applyBorder="1" applyAlignment="1">
      <alignment horizontal="center"/>
      <protection/>
    </xf>
    <xf numFmtId="49" fontId="10" fillId="0" borderId="34" xfId="51" applyNumberFormat="1" applyFont="1" applyFill="1" applyBorder="1" applyAlignment="1">
      <alignment horizontal="center"/>
      <protection/>
    </xf>
    <xf numFmtId="49" fontId="10" fillId="0" borderId="35" xfId="51" applyNumberFormat="1" applyFont="1" applyFill="1" applyBorder="1" applyAlignment="1">
      <alignment horizontal="center"/>
      <protection/>
    </xf>
    <xf numFmtId="0" fontId="9" fillId="0" borderId="26" xfId="51" applyFont="1" applyFill="1" applyBorder="1" applyAlignment="1">
      <alignment horizontal="center"/>
      <protection/>
    </xf>
    <xf numFmtId="49" fontId="9" fillId="0" borderId="45" xfId="51" applyNumberFormat="1" applyFont="1" applyFill="1" applyBorder="1" applyAlignment="1">
      <alignment horizontal="center"/>
      <protection/>
    </xf>
    <xf numFmtId="49" fontId="9" fillId="0" borderId="53" xfId="51" applyNumberFormat="1" applyFont="1" applyFill="1" applyBorder="1" applyAlignment="1">
      <alignment horizontal="center"/>
      <protection/>
    </xf>
    <xf numFmtId="49" fontId="10" fillId="36" borderId="34" xfId="51" applyNumberFormat="1" applyFont="1" applyFill="1" applyBorder="1" applyAlignment="1">
      <alignment horizontal="center"/>
      <protection/>
    </xf>
    <xf numFmtId="49" fontId="9" fillId="36" borderId="45" xfId="51" applyNumberFormat="1" applyFont="1" applyFill="1" applyBorder="1" applyAlignment="1">
      <alignment horizontal="center"/>
      <protection/>
    </xf>
    <xf numFmtId="0" fontId="10" fillId="36" borderId="29" xfId="51" applyFont="1" applyFill="1" applyBorder="1" applyAlignment="1">
      <alignment horizontal="center"/>
      <protection/>
    </xf>
    <xf numFmtId="49" fontId="10" fillId="36" borderId="35" xfId="51" applyNumberFormat="1" applyFont="1" applyFill="1" applyBorder="1" applyAlignment="1">
      <alignment horizontal="center"/>
      <protection/>
    </xf>
    <xf numFmtId="0" fontId="10" fillId="36" borderId="40" xfId="51" applyFont="1" applyFill="1" applyBorder="1" applyAlignment="1">
      <alignment horizontal="center"/>
      <protection/>
    </xf>
    <xf numFmtId="0" fontId="10" fillId="36" borderId="34" xfId="51" applyFont="1" applyFill="1" applyBorder="1" applyAlignment="1">
      <alignment horizontal="center"/>
      <protection/>
    </xf>
    <xf numFmtId="0" fontId="10" fillId="36" borderId="40" xfId="51" applyFont="1" applyFill="1" applyBorder="1" applyAlignment="1">
      <alignment horizontal="left" wrapText="1"/>
      <protection/>
    </xf>
    <xf numFmtId="165" fontId="10" fillId="36" borderId="40" xfId="51" applyNumberFormat="1" applyFont="1" applyFill="1" applyBorder="1">
      <alignment/>
      <protection/>
    </xf>
    <xf numFmtId="0" fontId="11" fillId="0" borderId="0" xfId="49" applyFont="1">
      <alignment/>
      <protection/>
    </xf>
    <xf numFmtId="4" fontId="9" fillId="0" borderId="54" xfId="50" applyNumberFormat="1" applyFont="1" applyFill="1" applyBorder="1">
      <alignment/>
      <protection/>
    </xf>
    <xf numFmtId="165" fontId="9" fillId="0" borderId="55" xfId="50" applyNumberFormat="1" applyFont="1" applyFill="1" applyBorder="1">
      <alignment/>
      <protection/>
    </xf>
    <xf numFmtId="165" fontId="9" fillId="0" borderId="56" xfId="50" applyNumberFormat="1" applyFont="1" applyFill="1" applyBorder="1">
      <alignment/>
      <protection/>
    </xf>
    <xf numFmtId="165" fontId="9" fillId="0" borderId="26" xfId="50" applyNumberFormat="1" applyFont="1" applyFill="1" applyBorder="1">
      <alignment/>
      <protection/>
    </xf>
    <xf numFmtId="0" fontId="0" fillId="0" borderId="0" xfId="49" applyFont="1">
      <alignment/>
      <protection/>
    </xf>
    <xf numFmtId="0" fontId="10" fillId="0" borderId="20" xfId="50" applyFont="1" applyFill="1" applyBorder="1" applyAlignment="1">
      <alignment horizontal="left" vertical="center" wrapText="1"/>
      <protection/>
    </xf>
    <xf numFmtId="165" fontId="10" fillId="35" borderId="57" xfId="50" applyNumberFormat="1" applyFont="1" applyFill="1" applyBorder="1">
      <alignment/>
      <protection/>
    </xf>
    <xf numFmtId="4" fontId="10" fillId="0" borderId="58" xfId="50" applyNumberFormat="1" applyFont="1" applyFill="1" applyBorder="1">
      <alignment/>
      <protection/>
    </xf>
    <xf numFmtId="4" fontId="9" fillId="0" borderId="59" xfId="50" applyNumberFormat="1" applyFont="1" applyFill="1" applyBorder="1">
      <alignment/>
      <protection/>
    </xf>
    <xf numFmtId="165" fontId="10" fillId="0" borderId="60" xfId="51" applyNumberFormat="1" applyFont="1" applyFill="1" applyBorder="1">
      <alignment/>
      <protection/>
    </xf>
    <xf numFmtId="165" fontId="9" fillId="0" borderId="59" xfId="51" applyNumberFormat="1" applyFont="1" applyFill="1" applyBorder="1">
      <alignment/>
      <protection/>
    </xf>
    <xf numFmtId="165" fontId="10" fillId="35" borderId="57" xfId="50" applyNumberFormat="1" applyFont="1" applyFill="1" applyBorder="1" applyAlignment="1">
      <alignment vertical="center"/>
      <protection/>
    </xf>
    <xf numFmtId="4" fontId="0" fillId="0" borderId="0" xfId="49" applyNumberFormat="1">
      <alignment/>
      <protection/>
    </xf>
    <xf numFmtId="14" fontId="9" fillId="0" borderId="0" xfId="49" applyNumberFormat="1" applyFont="1">
      <alignment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49" applyFont="1" applyAlignment="1">
      <alignment horizontal="left"/>
      <protection/>
    </xf>
    <xf numFmtId="4" fontId="9" fillId="0" borderId="28" xfId="49" applyNumberFormat="1" applyFont="1" applyFill="1" applyBorder="1">
      <alignment/>
      <protection/>
    </xf>
    <xf numFmtId="0" fontId="13" fillId="0" borderId="0" xfId="48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24" xfId="49" applyFont="1" applyFill="1" applyBorder="1" applyAlignment="1">
      <alignment horizontal="center" vertical="center"/>
      <protection/>
    </xf>
    <xf numFmtId="0" fontId="9" fillId="0" borderId="27" xfId="49" applyFont="1" applyFill="1" applyBorder="1" applyAlignment="1">
      <alignment horizontal="center"/>
      <protection/>
    </xf>
    <xf numFmtId="0" fontId="10" fillId="0" borderId="27" xfId="50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49" fontId="10" fillId="35" borderId="61" xfId="50" applyNumberFormat="1" applyFont="1" applyFill="1" applyBorder="1" applyAlignment="1">
      <alignment horizontal="left" vertical="center"/>
      <protection/>
    </xf>
    <xf numFmtId="49" fontId="10" fillId="35" borderId="57" xfId="50" applyNumberFormat="1" applyFont="1" applyFill="1" applyBorder="1" applyAlignment="1">
      <alignment horizontal="left" vertical="center"/>
      <protection/>
    </xf>
    <xf numFmtId="49" fontId="10" fillId="34" borderId="61" xfId="50" applyNumberFormat="1" applyFont="1" applyFill="1" applyBorder="1" applyAlignment="1">
      <alignment horizontal="left" vertical="center"/>
      <protection/>
    </xf>
    <xf numFmtId="49" fontId="10" fillId="34" borderId="57" xfId="50" applyNumberFormat="1" applyFont="1" applyFill="1" applyBorder="1" applyAlignment="1">
      <alignment horizontal="left" vertical="center"/>
      <protection/>
    </xf>
    <xf numFmtId="0" fontId="9" fillId="0" borderId="27" xfId="50" applyFont="1" applyFill="1" applyBorder="1" applyAlignment="1">
      <alignment horizontal="center"/>
      <protection/>
    </xf>
    <xf numFmtId="0" fontId="0" fillId="0" borderId="27" xfId="0" applyFont="1" applyFill="1" applyBorder="1" applyAlignment="1">
      <alignment horizontal="center"/>
    </xf>
    <xf numFmtId="0" fontId="12" fillId="0" borderId="0" xfId="52" applyFont="1" applyAlignment="1">
      <alignment horizontal="right"/>
      <protection/>
    </xf>
    <xf numFmtId="0" fontId="12" fillId="0" borderId="0" xfId="52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10" fillId="0" borderId="30" xfId="49" applyFont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2" xfId="50"/>
    <cellStyle name="normální_Rozpis výdajů 03 bez PO_04 - OSMTVS" xfId="51"/>
    <cellStyle name="normální_Rozpočet 2004 (ZK)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32">
          <cell r="C132">
            <v>2122198</v>
          </cell>
          <cell r="D132">
            <v>94764.05739999999</v>
          </cell>
          <cell r="E132">
            <v>4050</v>
          </cell>
          <cell r="H132">
            <v>3626751.6885899995</v>
          </cell>
          <cell r="I132">
            <v>0</v>
          </cell>
          <cell r="J132">
            <v>0</v>
          </cell>
          <cell r="M132">
            <v>61072</v>
          </cell>
          <cell r="O132">
            <v>88242.1</v>
          </cell>
          <cell r="P132">
            <v>202563.47</v>
          </cell>
          <cell r="Q132">
            <v>766876.74</v>
          </cell>
        </row>
      </sheetData>
      <sheetData sheetId="2">
        <row r="132">
          <cell r="B132">
            <v>27594</v>
          </cell>
          <cell r="C132">
            <v>214061.09</v>
          </cell>
          <cell r="D132">
            <v>873561.07</v>
          </cell>
          <cell r="E132">
            <v>615646.04</v>
          </cell>
          <cell r="F132">
            <v>3444302.8</v>
          </cell>
          <cell r="G132">
            <v>85072.12</v>
          </cell>
          <cell r="H132">
            <v>59477.86</v>
          </cell>
          <cell r="I132">
            <v>594616.14</v>
          </cell>
          <cell r="K132">
            <v>822233.6199999999</v>
          </cell>
          <cell r="L132">
            <v>43995</v>
          </cell>
          <cell r="M132">
            <v>5278.1900000000005</v>
          </cell>
          <cell r="N132">
            <v>30734.690000000002</v>
          </cell>
          <cell r="O132">
            <v>5000</v>
          </cell>
          <cell r="P132">
            <v>72712.56</v>
          </cell>
          <cell r="R132">
            <v>6.28</v>
          </cell>
          <cell r="S132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4.00390625" style="0" customWidth="1"/>
    <col min="4" max="5" width="4.421875" style="0" bestFit="1" customWidth="1"/>
    <col min="6" max="6" width="36.8515625" style="0" customWidth="1"/>
    <col min="7" max="7" width="8.7109375" style="0" customWidth="1"/>
    <col min="8" max="9" width="9.00390625" style="0" customWidth="1"/>
    <col min="10" max="10" width="8.57421875" style="37" customWidth="1"/>
  </cols>
  <sheetData>
    <row r="2" spans="1:9" ht="18">
      <c r="A2" s="174" t="s">
        <v>688</v>
      </c>
      <c r="B2" s="174"/>
      <c r="C2" s="174"/>
      <c r="D2" s="174"/>
      <c r="E2" s="174"/>
      <c r="F2" s="174"/>
      <c r="G2" s="174"/>
      <c r="H2" s="174"/>
      <c r="I2" s="174"/>
    </row>
    <row r="3" spans="7:10" ht="12.75">
      <c r="G3" s="38"/>
      <c r="I3" s="38"/>
      <c r="J3" s="172" t="s">
        <v>694</v>
      </c>
    </row>
    <row r="4" spans="1:11" ht="15.75">
      <c r="A4" s="175" t="s">
        <v>692</v>
      </c>
      <c r="B4" s="175"/>
      <c r="C4" s="175"/>
      <c r="D4" s="175"/>
      <c r="E4" s="175"/>
      <c r="F4" s="175"/>
      <c r="G4" s="175"/>
      <c r="H4" s="175"/>
      <c r="I4" s="175"/>
      <c r="K4" s="1"/>
    </row>
    <row r="5" spans="1:9" ht="13.5" thickBot="1">
      <c r="A5" s="39"/>
      <c r="B5" s="39"/>
      <c r="C5" s="39"/>
      <c r="D5" s="39"/>
      <c r="E5" s="39"/>
      <c r="F5" s="39"/>
      <c r="G5" s="40"/>
      <c r="H5" s="41"/>
      <c r="I5" s="41" t="s">
        <v>65</v>
      </c>
    </row>
    <row r="6" spans="1:9" ht="22.5">
      <c r="A6" s="42" t="s">
        <v>66</v>
      </c>
      <c r="B6" s="176" t="s">
        <v>67</v>
      </c>
      <c r="C6" s="176"/>
      <c r="D6" s="43" t="s">
        <v>68</v>
      </c>
      <c r="E6" s="43" t="s">
        <v>19</v>
      </c>
      <c r="F6" s="43" t="s">
        <v>69</v>
      </c>
      <c r="G6" s="44" t="s">
        <v>70</v>
      </c>
      <c r="H6" s="45" t="s">
        <v>71</v>
      </c>
      <c r="I6" s="46" t="s">
        <v>70</v>
      </c>
    </row>
    <row r="7" spans="1:10" ht="13.5" thickBot="1">
      <c r="A7" s="47" t="s">
        <v>72</v>
      </c>
      <c r="B7" s="177" t="s">
        <v>73</v>
      </c>
      <c r="C7" s="177"/>
      <c r="D7" s="48" t="s">
        <v>73</v>
      </c>
      <c r="E7" s="48" t="s">
        <v>73</v>
      </c>
      <c r="F7" s="49" t="s">
        <v>74</v>
      </c>
      <c r="G7" s="50">
        <f>G8+G10+G12+G14+G16+G18</f>
        <v>59477.850569999995</v>
      </c>
      <c r="H7" s="50">
        <f>H8+H10+H12+H14+H16+H18</f>
        <v>-9000</v>
      </c>
      <c r="I7" s="51">
        <f>G7+H7</f>
        <v>50477.850569999995</v>
      </c>
      <c r="J7" s="37" t="s">
        <v>78</v>
      </c>
    </row>
    <row r="8" spans="1:9" ht="12.75">
      <c r="A8" s="52" t="s">
        <v>72</v>
      </c>
      <c r="B8" s="53" t="s">
        <v>75</v>
      </c>
      <c r="C8" s="53" t="s">
        <v>76</v>
      </c>
      <c r="D8" s="54" t="s">
        <v>73</v>
      </c>
      <c r="E8" s="54" t="s">
        <v>73</v>
      </c>
      <c r="F8" s="55" t="s">
        <v>77</v>
      </c>
      <c r="G8" s="56">
        <f>G9</f>
        <v>20710</v>
      </c>
      <c r="H8" s="57">
        <v>0</v>
      </c>
      <c r="I8" s="58">
        <f>G8+H8</f>
        <v>20710</v>
      </c>
    </row>
    <row r="9" spans="1:9" ht="12.75">
      <c r="A9" s="59"/>
      <c r="B9" s="53"/>
      <c r="C9" s="53"/>
      <c r="D9" s="54">
        <v>6172</v>
      </c>
      <c r="E9" s="54">
        <v>5901</v>
      </c>
      <c r="F9" s="55" t="s">
        <v>79</v>
      </c>
      <c r="G9" s="56">
        <f>21210-500</f>
        <v>20710</v>
      </c>
      <c r="H9" s="57">
        <v>0</v>
      </c>
      <c r="I9" s="58">
        <f aca="true" t="shared" si="0" ref="I9:I19">G9+H9</f>
        <v>20710</v>
      </c>
    </row>
    <row r="10" spans="1:10" s="170" customFormat="1" ht="12.75">
      <c r="A10" s="59" t="s">
        <v>72</v>
      </c>
      <c r="B10" s="53" t="s">
        <v>80</v>
      </c>
      <c r="C10" s="53" t="s">
        <v>76</v>
      </c>
      <c r="D10" s="54" t="s">
        <v>73</v>
      </c>
      <c r="E10" s="54" t="s">
        <v>73</v>
      </c>
      <c r="F10" s="55" t="s">
        <v>81</v>
      </c>
      <c r="G10" s="56">
        <f>G11</f>
        <v>13890</v>
      </c>
      <c r="H10" s="57">
        <f>H11</f>
        <v>-7000</v>
      </c>
      <c r="I10" s="58">
        <f t="shared" si="0"/>
        <v>6890</v>
      </c>
      <c r="J10" s="169" t="s">
        <v>78</v>
      </c>
    </row>
    <row r="11" spans="1:10" s="170" customFormat="1" ht="12.75">
      <c r="A11" s="59"/>
      <c r="B11" s="53"/>
      <c r="C11" s="53"/>
      <c r="D11" s="54">
        <v>6172</v>
      </c>
      <c r="E11" s="54">
        <v>5901</v>
      </c>
      <c r="F11" s="55" t="s">
        <v>79</v>
      </c>
      <c r="G11" s="56">
        <f>0+13890</f>
        <v>13890</v>
      </c>
      <c r="H11" s="57">
        <v>-7000</v>
      </c>
      <c r="I11" s="58">
        <f t="shared" si="0"/>
        <v>6890</v>
      </c>
      <c r="J11" s="169"/>
    </row>
    <row r="12" spans="1:10" s="170" customFormat="1" ht="12.75">
      <c r="A12" s="59" t="s">
        <v>72</v>
      </c>
      <c r="B12" s="53" t="s">
        <v>82</v>
      </c>
      <c r="C12" s="53" t="s">
        <v>76</v>
      </c>
      <c r="D12" s="54" t="s">
        <v>73</v>
      </c>
      <c r="E12" s="54" t="s">
        <v>73</v>
      </c>
      <c r="F12" s="55" t="s">
        <v>83</v>
      </c>
      <c r="G12" s="56">
        <f>G13</f>
        <v>4038.776</v>
      </c>
      <c r="H12" s="57">
        <v>0</v>
      </c>
      <c r="I12" s="58">
        <f t="shared" si="0"/>
        <v>4038.776</v>
      </c>
      <c r="J12" s="169"/>
    </row>
    <row r="13" spans="1:10" s="170" customFormat="1" ht="12.75">
      <c r="A13" s="59"/>
      <c r="B13" s="53"/>
      <c r="C13" s="53"/>
      <c r="D13" s="54">
        <v>6172</v>
      </c>
      <c r="E13" s="54">
        <v>5901</v>
      </c>
      <c r="F13" s="55" t="s">
        <v>79</v>
      </c>
      <c r="G13" s="56">
        <f>4725-4000+3500+1163.776-100-1000-250</f>
        <v>4038.776</v>
      </c>
      <c r="H13" s="57">
        <v>0</v>
      </c>
      <c r="I13" s="58">
        <f t="shared" si="0"/>
        <v>4038.776</v>
      </c>
      <c r="J13" s="169"/>
    </row>
    <row r="14" spans="1:10" s="170" customFormat="1" ht="12.75">
      <c r="A14" s="59" t="s">
        <v>72</v>
      </c>
      <c r="B14" s="53" t="s">
        <v>691</v>
      </c>
      <c r="C14" s="53" t="s">
        <v>76</v>
      </c>
      <c r="D14" s="54" t="s">
        <v>73</v>
      </c>
      <c r="E14" s="54" t="s">
        <v>73</v>
      </c>
      <c r="F14" s="55" t="s">
        <v>84</v>
      </c>
      <c r="G14" s="56">
        <f>G15</f>
        <v>1503.06564</v>
      </c>
      <c r="H14" s="57">
        <v>0</v>
      </c>
      <c r="I14" s="58">
        <f t="shared" si="0"/>
        <v>1503.06564</v>
      </c>
      <c r="J14" s="169"/>
    </row>
    <row r="15" spans="1:10" s="170" customFormat="1" ht="12.75">
      <c r="A15" s="59"/>
      <c r="B15" s="53"/>
      <c r="C15" s="53"/>
      <c r="D15" s="54">
        <v>6172</v>
      </c>
      <c r="E15" s="54">
        <v>5901</v>
      </c>
      <c r="F15" s="55" t="s">
        <v>79</v>
      </c>
      <c r="G15" s="56">
        <f>3580-891.94-1184.99436</f>
        <v>1503.06564</v>
      </c>
      <c r="H15" s="57">
        <v>0</v>
      </c>
      <c r="I15" s="58">
        <f t="shared" si="0"/>
        <v>1503.06564</v>
      </c>
      <c r="J15" s="169"/>
    </row>
    <row r="16" spans="1:10" s="170" customFormat="1" ht="12.75">
      <c r="A16" s="59" t="s">
        <v>72</v>
      </c>
      <c r="B16" s="53" t="s">
        <v>690</v>
      </c>
      <c r="C16" s="53" t="s">
        <v>76</v>
      </c>
      <c r="D16" s="54" t="s">
        <v>73</v>
      </c>
      <c r="E16" s="54" t="s">
        <v>73</v>
      </c>
      <c r="F16" s="55" t="s">
        <v>85</v>
      </c>
      <c r="G16" s="56">
        <f>G17</f>
        <v>15346.00893</v>
      </c>
      <c r="H16" s="57">
        <v>0</v>
      </c>
      <c r="I16" s="58">
        <f t="shared" si="0"/>
        <v>15346.00893</v>
      </c>
      <c r="J16" s="169"/>
    </row>
    <row r="17" spans="1:10" s="170" customFormat="1" ht="12.75">
      <c r="A17" s="59"/>
      <c r="B17" s="53"/>
      <c r="C17" s="53"/>
      <c r="D17" s="54">
        <v>6172</v>
      </c>
      <c r="E17" s="54">
        <v>5901</v>
      </c>
      <c r="F17" s="55" t="s">
        <v>79</v>
      </c>
      <c r="G17" s="56">
        <f>0+15346.00893</f>
        <v>15346.00893</v>
      </c>
      <c r="H17" s="57">
        <v>0</v>
      </c>
      <c r="I17" s="58">
        <f t="shared" si="0"/>
        <v>15346.00893</v>
      </c>
      <c r="J17" s="169"/>
    </row>
    <row r="18" spans="1:10" s="170" customFormat="1" ht="12.75">
      <c r="A18" s="59" t="s">
        <v>72</v>
      </c>
      <c r="B18" s="53" t="s">
        <v>689</v>
      </c>
      <c r="C18" s="53" t="s">
        <v>76</v>
      </c>
      <c r="D18" s="54" t="s">
        <v>73</v>
      </c>
      <c r="E18" s="54" t="s">
        <v>73</v>
      </c>
      <c r="F18" s="55" t="s">
        <v>86</v>
      </c>
      <c r="G18" s="56">
        <f>G19</f>
        <v>3990</v>
      </c>
      <c r="H18" s="57">
        <f>H19</f>
        <v>-2000</v>
      </c>
      <c r="I18" s="58">
        <f t="shared" si="0"/>
        <v>1990</v>
      </c>
      <c r="J18" s="169" t="s">
        <v>78</v>
      </c>
    </row>
    <row r="19" spans="1:10" s="170" customFormat="1" ht="12.75">
      <c r="A19" s="59"/>
      <c r="B19" s="53"/>
      <c r="C19" s="53"/>
      <c r="D19" s="54">
        <v>6172</v>
      </c>
      <c r="E19" s="54">
        <v>5901</v>
      </c>
      <c r="F19" s="55" t="s">
        <v>79</v>
      </c>
      <c r="G19" s="56">
        <f>0+3990</f>
        <v>3990</v>
      </c>
      <c r="H19" s="57">
        <v>-2000</v>
      </c>
      <c r="I19" s="58">
        <f t="shared" si="0"/>
        <v>1990</v>
      </c>
      <c r="J19" s="169"/>
    </row>
    <row r="20" spans="1:9" ht="13.5" thickBot="1">
      <c r="A20" s="47"/>
      <c r="B20" s="60"/>
      <c r="C20" s="60"/>
      <c r="D20" s="48"/>
      <c r="E20" s="48"/>
      <c r="F20" s="61"/>
      <c r="G20" s="62"/>
      <c r="H20" s="63"/>
      <c r="I20" s="173"/>
    </row>
    <row r="22" ht="12.75">
      <c r="F22" s="171">
        <v>41771</v>
      </c>
    </row>
    <row r="23" ht="12.75">
      <c r="F23" s="37"/>
    </row>
    <row r="24" ht="12.75">
      <c r="F24" s="37"/>
    </row>
    <row r="25" ht="12.75">
      <c r="F25" s="37"/>
    </row>
    <row r="26" ht="12.75">
      <c r="F26" s="37"/>
    </row>
    <row r="27" ht="12.75">
      <c r="F27" s="64"/>
    </row>
    <row r="28" ht="12.75">
      <c r="F28" s="64"/>
    </row>
    <row r="29" ht="12.75">
      <c r="F29" s="64"/>
    </row>
    <row r="30" ht="12.75">
      <c r="F30" s="37"/>
    </row>
    <row r="31" ht="12.75">
      <c r="F31" s="37"/>
    </row>
    <row r="32" ht="12.75">
      <c r="F32" s="37"/>
    </row>
    <row r="33" ht="12.75">
      <c r="F33" s="37"/>
    </row>
    <row r="34" ht="12.75">
      <c r="F34" s="37"/>
    </row>
    <row r="35" ht="12.75">
      <c r="F35" s="37"/>
    </row>
  </sheetData>
  <sheetProtection/>
  <mergeCells count="4">
    <mergeCell ref="A2:I2"/>
    <mergeCell ref="A4:I4"/>
    <mergeCell ref="B6:C6"/>
    <mergeCell ref="B7:C7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7"/>
  <sheetViews>
    <sheetView tabSelected="1" zoomScalePageLayoutView="0" workbookViewId="0" topLeftCell="A1">
      <selection activeCell="P173" sqref="P173"/>
    </sheetView>
  </sheetViews>
  <sheetFormatPr defaultColWidth="9.00390625" defaultRowHeight="12.75"/>
  <cols>
    <col min="1" max="1" width="3.421875" style="66" customWidth="1"/>
    <col min="2" max="2" width="8.00390625" style="66" customWidth="1"/>
    <col min="3" max="5" width="5.28125" style="66" customWidth="1"/>
    <col min="6" max="6" width="43.421875" style="66" customWidth="1"/>
    <col min="7" max="7" width="11.28125" style="167" customWidth="1"/>
    <col min="8" max="8" width="10.7109375" style="66" hidden="1" customWidth="1"/>
    <col min="9" max="9" width="10.57421875" style="66" customWidth="1"/>
    <col min="10" max="10" width="12.00390625" style="66" customWidth="1"/>
    <col min="11" max="11" width="13.421875" style="66" customWidth="1"/>
    <col min="12" max="12" width="8.57421875" style="67" customWidth="1"/>
    <col min="13" max="13" width="9.00390625" style="66" customWidth="1"/>
    <col min="14" max="14" width="9.8515625" style="66" bestFit="1" customWidth="1"/>
    <col min="15" max="16384" width="9.00390625" style="66" customWidth="1"/>
  </cols>
  <sheetData>
    <row r="1" spans="1:9" ht="12.75">
      <c r="A1" s="65"/>
      <c r="B1" s="65"/>
      <c r="C1" s="65"/>
      <c r="D1" s="65"/>
      <c r="E1" s="65"/>
      <c r="F1" s="65"/>
      <c r="G1" s="186"/>
      <c r="H1" s="187"/>
      <c r="I1" s="187"/>
    </row>
    <row r="2" spans="1:9" ht="18">
      <c r="A2" s="174" t="s">
        <v>688</v>
      </c>
      <c r="B2" s="174"/>
      <c r="C2" s="174"/>
      <c r="D2" s="174"/>
      <c r="E2" s="174"/>
      <c r="F2" s="174"/>
      <c r="G2" s="174"/>
      <c r="H2" s="174"/>
      <c r="I2" s="174"/>
    </row>
    <row r="3" spans="1:12" ht="12.75">
      <c r="A3" s="65"/>
      <c r="B3" s="65"/>
      <c r="C3" s="65"/>
      <c r="D3" s="65"/>
      <c r="E3" s="65"/>
      <c r="F3" s="65"/>
      <c r="G3" s="65"/>
      <c r="H3"/>
      <c r="I3"/>
      <c r="L3" s="172" t="s">
        <v>87</v>
      </c>
    </row>
    <row r="4" spans="1:9" ht="15.75">
      <c r="A4" s="188" t="s">
        <v>88</v>
      </c>
      <c r="B4" s="188"/>
      <c r="C4" s="188"/>
      <c r="D4" s="188"/>
      <c r="E4" s="188"/>
      <c r="F4" s="188"/>
      <c r="G4" s="188"/>
      <c r="H4" s="188"/>
      <c r="I4" s="188"/>
    </row>
    <row r="5" spans="1:9" ht="12.75">
      <c r="A5" s="65"/>
      <c r="B5" s="65"/>
      <c r="C5" s="65"/>
      <c r="D5" s="65"/>
      <c r="E5" s="65"/>
      <c r="F5" s="65"/>
      <c r="G5" s="65"/>
      <c r="H5"/>
      <c r="I5"/>
    </row>
    <row r="6" spans="1:9" ht="15.75">
      <c r="A6" s="175" t="s">
        <v>89</v>
      </c>
      <c r="B6" s="175"/>
      <c r="C6" s="175"/>
      <c r="D6" s="175"/>
      <c r="E6" s="175"/>
      <c r="F6" s="175"/>
      <c r="G6" s="175"/>
      <c r="H6" s="175"/>
      <c r="I6" s="175"/>
    </row>
    <row r="7" spans="1:11" ht="13.5" thickBot="1">
      <c r="A7" s="39"/>
      <c r="B7" s="39"/>
      <c r="C7" s="39"/>
      <c r="D7" s="39"/>
      <c r="E7" s="39"/>
      <c r="F7" s="39"/>
      <c r="G7" s="40"/>
      <c r="H7" s="41"/>
      <c r="K7" s="41" t="s">
        <v>65</v>
      </c>
    </row>
    <row r="8" spans="1:14" ht="23.25" thickBot="1">
      <c r="A8" s="68" t="s">
        <v>66</v>
      </c>
      <c r="B8" s="189" t="s">
        <v>67</v>
      </c>
      <c r="C8" s="190"/>
      <c r="D8" s="70" t="s">
        <v>68</v>
      </c>
      <c r="E8" s="69" t="s">
        <v>19</v>
      </c>
      <c r="F8" s="70" t="s">
        <v>90</v>
      </c>
      <c r="G8" s="70" t="s">
        <v>70</v>
      </c>
      <c r="H8" s="71" t="s">
        <v>91</v>
      </c>
      <c r="I8" s="72" t="s">
        <v>70</v>
      </c>
      <c r="J8" s="71" t="s">
        <v>696</v>
      </c>
      <c r="K8" s="72" t="s">
        <v>70</v>
      </c>
      <c r="M8" s="82"/>
      <c r="N8" s="82"/>
    </row>
    <row r="9" spans="1:14" ht="13.5" thickBot="1">
      <c r="A9" s="73" t="s">
        <v>72</v>
      </c>
      <c r="B9" s="182" t="s">
        <v>92</v>
      </c>
      <c r="C9" s="183"/>
      <c r="D9" s="183"/>
      <c r="E9" s="183"/>
      <c r="F9" s="74" t="s">
        <v>93</v>
      </c>
      <c r="G9" s="75">
        <f>G10+G173+G338+G351+G356+G517+G522</f>
        <v>3858</v>
      </c>
      <c r="H9" s="75">
        <f>H10+H173+H338+H351+H356+H517+H522</f>
        <v>2279</v>
      </c>
      <c r="I9" s="76">
        <f>I10+I173+I338+I351+I356+I517+I522</f>
        <v>6137</v>
      </c>
      <c r="J9" s="75">
        <f>J10+J173+J338+J351+J356+J517+J522</f>
        <v>9000</v>
      </c>
      <c r="K9" s="76">
        <f>K10+K173+K338+K351+K356+K517+K522</f>
        <v>15137</v>
      </c>
      <c r="L9" s="67" t="s">
        <v>78</v>
      </c>
      <c r="M9" s="77"/>
      <c r="N9" s="77"/>
    </row>
    <row r="10" spans="1:14" ht="13.5" thickBot="1">
      <c r="A10" s="78" t="s">
        <v>72</v>
      </c>
      <c r="B10" s="180" t="s">
        <v>94</v>
      </c>
      <c r="C10" s="181"/>
      <c r="D10" s="181"/>
      <c r="E10" s="181"/>
      <c r="F10" s="79" t="s">
        <v>95</v>
      </c>
      <c r="G10" s="80">
        <f>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+G163+G165+G167+G169+G171</f>
        <v>1815</v>
      </c>
      <c r="H10" s="80">
        <f>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+H165+H167+H169+H171</f>
        <v>951</v>
      </c>
      <c r="I10" s="81">
        <f>I11+I13+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</f>
        <v>2766</v>
      </c>
      <c r="J10" s="80">
        <f>J11+J13+J15+J17+J19+J21+J23+J25+J27+J29+J31+J33+J35+J37+J39+J41+J43+J45+J47+J49+J51+J53+J55+J57+J59+J61+J63+J65+J67+J69+J71+J73+J75+J77+J79+J81+J83+J85+J87+J89+J91+J93+J95+J97+J99+J101+J103+J105+J107+J109+J111+J113+J115+J117+J119+J121+J123+J125+J127+J129+J131+J133+J135+J137+J139+J141+J143+J145+J147+J149+J151+J153+J155+J157+J159+J161+J163+J165+J167+J169+J171</f>
        <v>3150</v>
      </c>
      <c r="K10" s="81">
        <f>K11+K13+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+K169+K171</f>
        <v>5916</v>
      </c>
      <c r="L10" s="67" t="s">
        <v>78</v>
      </c>
      <c r="M10" s="82"/>
      <c r="N10" s="82"/>
    </row>
    <row r="11" spans="1:12" ht="12.75">
      <c r="A11" s="83" t="s">
        <v>72</v>
      </c>
      <c r="B11" s="84" t="s">
        <v>96</v>
      </c>
      <c r="C11" s="85" t="s">
        <v>76</v>
      </c>
      <c r="D11" s="86" t="s">
        <v>73</v>
      </c>
      <c r="E11" s="87" t="s">
        <v>73</v>
      </c>
      <c r="F11" s="88" t="s">
        <v>95</v>
      </c>
      <c r="G11" s="89">
        <v>0</v>
      </c>
      <c r="H11" s="90">
        <f>H12</f>
        <v>78</v>
      </c>
      <c r="I11" s="91">
        <f>G11+H11</f>
        <v>78</v>
      </c>
      <c r="J11" s="90">
        <f>J12</f>
        <v>3150</v>
      </c>
      <c r="K11" s="91">
        <f>I11+J11</f>
        <v>3228</v>
      </c>
      <c r="L11" s="67" t="s">
        <v>78</v>
      </c>
    </row>
    <row r="12" spans="1:11" ht="13.5" thickBot="1">
      <c r="A12" s="92"/>
      <c r="B12" s="178"/>
      <c r="C12" s="179"/>
      <c r="D12" s="93">
        <v>3419</v>
      </c>
      <c r="E12" s="94">
        <v>5901</v>
      </c>
      <c r="F12" s="95" t="s">
        <v>79</v>
      </c>
      <c r="G12" s="96">
        <v>0</v>
      </c>
      <c r="H12" s="97">
        <v>78</v>
      </c>
      <c r="I12" s="98">
        <f>H12</f>
        <v>78</v>
      </c>
      <c r="J12" s="97">
        <v>3150</v>
      </c>
      <c r="K12" s="98">
        <f>I12+J12</f>
        <v>3228</v>
      </c>
    </row>
    <row r="13" spans="1:11" ht="22.5" hidden="1">
      <c r="A13" s="99" t="s">
        <v>72</v>
      </c>
      <c r="B13" s="84" t="s">
        <v>97</v>
      </c>
      <c r="C13" s="85" t="s">
        <v>98</v>
      </c>
      <c r="D13" s="100" t="s">
        <v>73</v>
      </c>
      <c r="E13" s="101" t="s">
        <v>73</v>
      </c>
      <c r="F13" s="102" t="s">
        <v>99</v>
      </c>
      <c r="G13" s="103">
        <v>0</v>
      </c>
      <c r="H13" s="104">
        <v>25</v>
      </c>
      <c r="I13" s="105">
        <f aca="true" t="shared" si="0" ref="I13:I64">+G13+H13</f>
        <v>25</v>
      </c>
      <c r="J13" s="90">
        <f>J14</f>
        <v>0</v>
      </c>
      <c r="K13" s="105">
        <f aca="true" t="shared" si="1" ref="K13:K64">+I13+J13</f>
        <v>25</v>
      </c>
    </row>
    <row r="14" spans="1:11" ht="13.5" hidden="1" thickBot="1">
      <c r="A14" s="92"/>
      <c r="B14" s="178"/>
      <c r="C14" s="179"/>
      <c r="D14" s="93">
        <v>3419</v>
      </c>
      <c r="E14" s="94">
        <v>5321</v>
      </c>
      <c r="F14" s="95" t="s">
        <v>100</v>
      </c>
      <c r="G14" s="96">
        <v>0</v>
      </c>
      <c r="H14" s="97">
        <v>25</v>
      </c>
      <c r="I14" s="98">
        <f t="shared" si="0"/>
        <v>25</v>
      </c>
      <c r="J14" s="97">
        <v>0</v>
      </c>
      <c r="K14" s="98">
        <f t="shared" si="1"/>
        <v>25</v>
      </c>
    </row>
    <row r="15" spans="1:11" ht="22.5" hidden="1">
      <c r="A15" s="99" t="s">
        <v>72</v>
      </c>
      <c r="B15" s="84" t="s">
        <v>101</v>
      </c>
      <c r="C15" s="85" t="s">
        <v>76</v>
      </c>
      <c r="D15" s="100" t="s">
        <v>73</v>
      </c>
      <c r="E15" s="101" t="s">
        <v>73</v>
      </c>
      <c r="F15" s="102" t="s">
        <v>102</v>
      </c>
      <c r="G15" s="103">
        <v>0</v>
      </c>
      <c r="H15" s="104">
        <v>50</v>
      </c>
      <c r="I15" s="105">
        <f t="shared" si="0"/>
        <v>50</v>
      </c>
      <c r="J15" s="90">
        <f>J16</f>
        <v>0</v>
      </c>
      <c r="K15" s="105">
        <f t="shared" si="1"/>
        <v>50</v>
      </c>
    </row>
    <row r="16" spans="1:11" ht="13.5" hidden="1" thickBot="1">
      <c r="A16" s="92"/>
      <c r="B16" s="178"/>
      <c r="C16" s="179"/>
      <c r="D16" s="93">
        <v>3419</v>
      </c>
      <c r="E16" s="94">
        <v>5222</v>
      </c>
      <c r="F16" s="95" t="s">
        <v>103</v>
      </c>
      <c r="G16" s="96">
        <v>0</v>
      </c>
      <c r="H16" s="97">
        <v>50</v>
      </c>
      <c r="I16" s="98">
        <f t="shared" si="0"/>
        <v>50</v>
      </c>
      <c r="J16" s="97">
        <v>0</v>
      </c>
      <c r="K16" s="98">
        <f t="shared" si="1"/>
        <v>50</v>
      </c>
    </row>
    <row r="17" spans="1:11" ht="45" hidden="1">
      <c r="A17" s="99" t="s">
        <v>72</v>
      </c>
      <c r="B17" s="84">
        <v>3040017</v>
      </c>
      <c r="C17" s="85" t="s">
        <v>76</v>
      </c>
      <c r="D17" s="100" t="s">
        <v>73</v>
      </c>
      <c r="E17" s="101" t="s">
        <v>73</v>
      </c>
      <c r="F17" s="102" t="s">
        <v>104</v>
      </c>
      <c r="G17" s="103">
        <v>0</v>
      </c>
      <c r="H17" s="104">
        <v>10</v>
      </c>
      <c r="I17" s="105">
        <f t="shared" si="0"/>
        <v>10</v>
      </c>
      <c r="J17" s="90">
        <f>J18</f>
        <v>0</v>
      </c>
      <c r="K17" s="105">
        <f t="shared" si="1"/>
        <v>10</v>
      </c>
    </row>
    <row r="18" spans="1:11" ht="13.5" hidden="1" thickBot="1">
      <c r="A18" s="92"/>
      <c r="B18" s="178"/>
      <c r="C18" s="179"/>
      <c r="D18" s="93">
        <v>3419</v>
      </c>
      <c r="E18" s="94">
        <v>5222</v>
      </c>
      <c r="F18" s="95" t="s">
        <v>103</v>
      </c>
      <c r="G18" s="96">
        <v>0</v>
      </c>
      <c r="H18" s="97">
        <v>10</v>
      </c>
      <c r="I18" s="98">
        <f t="shared" si="0"/>
        <v>10</v>
      </c>
      <c r="J18" s="97">
        <v>0</v>
      </c>
      <c r="K18" s="98">
        <f t="shared" si="1"/>
        <v>10</v>
      </c>
    </row>
    <row r="19" spans="1:11" ht="22.5" hidden="1">
      <c r="A19" s="99" t="s">
        <v>72</v>
      </c>
      <c r="B19" s="84">
        <v>3040024</v>
      </c>
      <c r="C19" s="85" t="s">
        <v>76</v>
      </c>
      <c r="D19" s="100" t="s">
        <v>73</v>
      </c>
      <c r="E19" s="101" t="s">
        <v>73</v>
      </c>
      <c r="F19" s="102" t="s">
        <v>105</v>
      </c>
      <c r="G19" s="103">
        <v>0</v>
      </c>
      <c r="H19" s="104">
        <v>20</v>
      </c>
      <c r="I19" s="105">
        <f t="shared" si="0"/>
        <v>20</v>
      </c>
      <c r="J19" s="90">
        <f>J20</f>
        <v>0</v>
      </c>
      <c r="K19" s="105">
        <f t="shared" si="1"/>
        <v>20</v>
      </c>
    </row>
    <row r="20" spans="1:11" ht="13.5" hidden="1" thickBot="1">
      <c r="A20" s="92"/>
      <c r="B20" s="178"/>
      <c r="C20" s="179"/>
      <c r="D20" s="93">
        <v>3419</v>
      </c>
      <c r="E20" s="94">
        <v>5222</v>
      </c>
      <c r="F20" s="95" t="s">
        <v>103</v>
      </c>
      <c r="G20" s="96">
        <v>0</v>
      </c>
      <c r="H20" s="97">
        <v>20</v>
      </c>
      <c r="I20" s="98">
        <f t="shared" si="0"/>
        <v>20</v>
      </c>
      <c r="J20" s="97">
        <v>0</v>
      </c>
      <c r="K20" s="98">
        <f t="shared" si="1"/>
        <v>20</v>
      </c>
    </row>
    <row r="21" spans="1:11" ht="22.5" hidden="1">
      <c r="A21" s="99" t="s">
        <v>72</v>
      </c>
      <c r="B21" s="84">
        <v>3040031</v>
      </c>
      <c r="C21" s="85" t="s">
        <v>106</v>
      </c>
      <c r="D21" s="100" t="s">
        <v>73</v>
      </c>
      <c r="E21" s="101" t="s">
        <v>73</v>
      </c>
      <c r="F21" s="102" t="s">
        <v>107</v>
      </c>
      <c r="G21" s="103">
        <v>0</v>
      </c>
      <c r="H21" s="104">
        <v>24</v>
      </c>
      <c r="I21" s="105">
        <f t="shared" si="0"/>
        <v>24</v>
      </c>
      <c r="J21" s="90">
        <f>J22</f>
        <v>0</v>
      </c>
      <c r="K21" s="105">
        <f t="shared" si="1"/>
        <v>24</v>
      </c>
    </row>
    <row r="22" spans="1:11" ht="13.5" hidden="1" thickBot="1">
      <c r="A22" s="92"/>
      <c r="B22" s="178"/>
      <c r="C22" s="179"/>
      <c r="D22" s="93">
        <v>3419</v>
      </c>
      <c r="E22" s="94">
        <v>5321</v>
      </c>
      <c r="F22" s="95" t="s">
        <v>100</v>
      </c>
      <c r="G22" s="96">
        <v>0</v>
      </c>
      <c r="H22" s="97">
        <v>24</v>
      </c>
      <c r="I22" s="98">
        <f t="shared" si="0"/>
        <v>24</v>
      </c>
      <c r="J22" s="97">
        <v>0</v>
      </c>
      <c r="K22" s="98">
        <f t="shared" si="1"/>
        <v>24</v>
      </c>
    </row>
    <row r="23" spans="1:11" ht="33.75" hidden="1">
      <c r="A23" s="99" t="s">
        <v>72</v>
      </c>
      <c r="B23" s="84">
        <v>3040034</v>
      </c>
      <c r="C23" s="85" t="s">
        <v>76</v>
      </c>
      <c r="D23" s="100" t="s">
        <v>73</v>
      </c>
      <c r="E23" s="101" t="s">
        <v>73</v>
      </c>
      <c r="F23" s="102" t="s">
        <v>108</v>
      </c>
      <c r="G23" s="103">
        <v>0</v>
      </c>
      <c r="H23" s="104">
        <v>13</v>
      </c>
      <c r="I23" s="105">
        <f t="shared" si="0"/>
        <v>13</v>
      </c>
      <c r="J23" s="90">
        <f>J24</f>
        <v>0</v>
      </c>
      <c r="K23" s="105">
        <f t="shared" si="1"/>
        <v>13</v>
      </c>
    </row>
    <row r="24" spans="1:11" ht="13.5" hidden="1" thickBot="1">
      <c r="A24" s="92"/>
      <c r="B24" s="178"/>
      <c r="C24" s="179"/>
      <c r="D24" s="93">
        <v>3419</v>
      </c>
      <c r="E24" s="94">
        <v>5222</v>
      </c>
      <c r="F24" s="95" t="s">
        <v>103</v>
      </c>
      <c r="G24" s="96">
        <v>0</v>
      </c>
      <c r="H24" s="97">
        <v>13</v>
      </c>
      <c r="I24" s="98">
        <f t="shared" si="0"/>
        <v>13</v>
      </c>
      <c r="J24" s="97">
        <v>0</v>
      </c>
      <c r="K24" s="98">
        <f t="shared" si="1"/>
        <v>13</v>
      </c>
    </row>
    <row r="25" spans="1:11" ht="22.5" hidden="1">
      <c r="A25" s="99" t="s">
        <v>72</v>
      </c>
      <c r="B25" s="84">
        <v>3040036</v>
      </c>
      <c r="C25" s="85" t="s">
        <v>76</v>
      </c>
      <c r="D25" s="100" t="s">
        <v>73</v>
      </c>
      <c r="E25" s="101" t="s">
        <v>73</v>
      </c>
      <c r="F25" s="102" t="s">
        <v>109</v>
      </c>
      <c r="G25" s="103">
        <v>0</v>
      </c>
      <c r="H25" s="104">
        <v>20</v>
      </c>
      <c r="I25" s="105">
        <f t="shared" si="0"/>
        <v>20</v>
      </c>
      <c r="J25" s="90">
        <f>J26</f>
        <v>0</v>
      </c>
      <c r="K25" s="105">
        <f t="shared" si="1"/>
        <v>20</v>
      </c>
    </row>
    <row r="26" spans="1:11" ht="13.5" hidden="1" thickBot="1">
      <c r="A26" s="92"/>
      <c r="B26" s="106"/>
      <c r="C26" s="107"/>
      <c r="D26" s="93">
        <v>3419</v>
      </c>
      <c r="E26" s="94">
        <v>5222</v>
      </c>
      <c r="F26" s="95" t="s">
        <v>103</v>
      </c>
      <c r="G26" s="96">
        <v>0</v>
      </c>
      <c r="H26" s="97">
        <v>20</v>
      </c>
      <c r="I26" s="98">
        <f t="shared" si="0"/>
        <v>20</v>
      </c>
      <c r="J26" s="97">
        <v>0</v>
      </c>
      <c r="K26" s="98">
        <f t="shared" si="1"/>
        <v>20</v>
      </c>
    </row>
    <row r="27" spans="1:11" ht="22.5" hidden="1">
      <c r="A27" s="99" t="s">
        <v>72</v>
      </c>
      <c r="B27" s="84">
        <v>3040038</v>
      </c>
      <c r="C27" s="85" t="s">
        <v>76</v>
      </c>
      <c r="D27" s="100" t="s">
        <v>73</v>
      </c>
      <c r="E27" s="101" t="s">
        <v>73</v>
      </c>
      <c r="F27" s="102" t="s">
        <v>110</v>
      </c>
      <c r="G27" s="103">
        <v>0</v>
      </c>
      <c r="H27" s="104">
        <v>40</v>
      </c>
      <c r="I27" s="105">
        <f t="shared" si="0"/>
        <v>40</v>
      </c>
      <c r="J27" s="90">
        <f>J28</f>
        <v>0</v>
      </c>
      <c r="K27" s="105">
        <f t="shared" si="1"/>
        <v>40</v>
      </c>
    </row>
    <row r="28" spans="1:11" ht="13.5" hidden="1" thickBot="1">
      <c r="A28" s="92"/>
      <c r="B28" s="106"/>
      <c r="C28" s="107"/>
      <c r="D28" s="93">
        <v>3419</v>
      </c>
      <c r="E28" s="94">
        <v>5222</v>
      </c>
      <c r="F28" s="95" t="s">
        <v>103</v>
      </c>
      <c r="G28" s="96">
        <v>0</v>
      </c>
      <c r="H28" s="97">
        <v>40</v>
      </c>
      <c r="I28" s="98">
        <f t="shared" si="0"/>
        <v>40</v>
      </c>
      <c r="J28" s="97">
        <v>0</v>
      </c>
      <c r="K28" s="98">
        <f t="shared" si="1"/>
        <v>40</v>
      </c>
    </row>
    <row r="29" spans="1:11" ht="12.75" hidden="1">
      <c r="A29" s="99" t="s">
        <v>72</v>
      </c>
      <c r="B29" s="84">
        <v>3040055</v>
      </c>
      <c r="C29" s="85" t="s">
        <v>111</v>
      </c>
      <c r="D29" s="100" t="s">
        <v>73</v>
      </c>
      <c r="E29" s="101" t="s">
        <v>73</v>
      </c>
      <c r="F29" s="102" t="s">
        <v>112</v>
      </c>
      <c r="G29" s="103">
        <v>0</v>
      </c>
      <c r="H29" s="104">
        <v>16</v>
      </c>
      <c r="I29" s="105">
        <f t="shared" si="0"/>
        <v>16</v>
      </c>
      <c r="J29" s="90">
        <f>J30</f>
        <v>0</v>
      </c>
      <c r="K29" s="105">
        <f t="shared" si="1"/>
        <v>16</v>
      </c>
    </row>
    <row r="30" spans="1:11" ht="13.5" hidden="1" thickBot="1">
      <c r="A30" s="92"/>
      <c r="B30" s="106"/>
      <c r="C30" s="107"/>
      <c r="D30" s="93">
        <v>3419</v>
      </c>
      <c r="E30" s="94">
        <v>6341</v>
      </c>
      <c r="F30" s="95" t="s">
        <v>113</v>
      </c>
      <c r="G30" s="96">
        <v>0</v>
      </c>
      <c r="H30" s="97">
        <v>16</v>
      </c>
      <c r="I30" s="98">
        <f t="shared" si="0"/>
        <v>16</v>
      </c>
      <c r="J30" s="97">
        <v>0</v>
      </c>
      <c r="K30" s="98">
        <f t="shared" si="1"/>
        <v>16</v>
      </c>
    </row>
    <row r="31" spans="1:11" ht="22.5" hidden="1">
      <c r="A31" s="99" t="s">
        <v>72</v>
      </c>
      <c r="B31" s="84">
        <v>3040075</v>
      </c>
      <c r="C31" s="85" t="s">
        <v>76</v>
      </c>
      <c r="D31" s="100" t="s">
        <v>73</v>
      </c>
      <c r="E31" s="101" t="s">
        <v>73</v>
      </c>
      <c r="F31" s="102" t="s">
        <v>114</v>
      </c>
      <c r="G31" s="103">
        <v>0</v>
      </c>
      <c r="H31" s="104">
        <v>28</v>
      </c>
      <c r="I31" s="105">
        <f t="shared" si="0"/>
        <v>28</v>
      </c>
      <c r="J31" s="90">
        <f>J32</f>
        <v>0</v>
      </c>
      <c r="K31" s="105">
        <f t="shared" si="1"/>
        <v>28</v>
      </c>
    </row>
    <row r="32" spans="1:11" ht="13.5" hidden="1" thickBot="1">
      <c r="A32" s="92"/>
      <c r="B32" s="106"/>
      <c r="C32" s="107"/>
      <c r="D32" s="93">
        <v>3419</v>
      </c>
      <c r="E32" s="94">
        <v>5222</v>
      </c>
      <c r="F32" s="95" t="s">
        <v>103</v>
      </c>
      <c r="G32" s="96">
        <v>0</v>
      </c>
      <c r="H32" s="97">
        <v>28</v>
      </c>
      <c r="I32" s="98">
        <f t="shared" si="0"/>
        <v>28</v>
      </c>
      <c r="J32" s="97">
        <v>0</v>
      </c>
      <c r="K32" s="98">
        <f t="shared" si="1"/>
        <v>28</v>
      </c>
    </row>
    <row r="33" spans="1:11" ht="22.5" hidden="1">
      <c r="A33" s="99" t="s">
        <v>72</v>
      </c>
      <c r="B33" s="84">
        <v>3040080</v>
      </c>
      <c r="C33" s="85" t="s">
        <v>76</v>
      </c>
      <c r="D33" s="100" t="s">
        <v>73</v>
      </c>
      <c r="E33" s="101" t="s">
        <v>73</v>
      </c>
      <c r="F33" s="102" t="s">
        <v>115</v>
      </c>
      <c r="G33" s="103">
        <v>0</v>
      </c>
      <c r="H33" s="104">
        <v>80</v>
      </c>
      <c r="I33" s="105">
        <f t="shared" si="0"/>
        <v>80</v>
      </c>
      <c r="J33" s="90">
        <f>J34</f>
        <v>0</v>
      </c>
      <c r="K33" s="105">
        <f t="shared" si="1"/>
        <v>80</v>
      </c>
    </row>
    <row r="34" spans="1:11" ht="13.5" hidden="1" thickBot="1">
      <c r="A34" s="92"/>
      <c r="B34" s="106"/>
      <c r="C34" s="107"/>
      <c r="D34" s="93">
        <v>3419</v>
      </c>
      <c r="E34" s="94">
        <v>5222</v>
      </c>
      <c r="F34" s="95" t="s">
        <v>103</v>
      </c>
      <c r="G34" s="96">
        <v>0</v>
      </c>
      <c r="H34" s="97">
        <v>80</v>
      </c>
      <c r="I34" s="98">
        <f t="shared" si="0"/>
        <v>80</v>
      </c>
      <c r="J34" s="97">
        <v>0</v>
      </c>
      <c r="K34" s="98">
        <f t="shared" si="1"/>
        <v>80</v>
      </c>
    </row>
    <row r="35" spans="1:11" ht="22.5" hidden="1">
      <c r="A35" s="99" t="s">
        <v>72</v>
      </c>
      <c r="B35" s="84">
        <v>3040081</v>
      </c>
      <c r="C35" s="85" t="s">
        <v>76</v>
      </c>
      <c r="D35" s="100" t="s">
        <v>73</v>
      </c>
      <c r="E35" s="101" t="s">
        <v>73</v>
      </c>
      <c r="F35" s="102" t="s">
        <v>116</v>
      </c>
      <c r="G35" s="103">
        <v>0</v>
      </c>
      <c r="H35" s="104">
        <v>80</v>
      </c>
      <c r="I35" s="105">
        <f t="shared" si="0"/>
        <v>80</v>
      </c>
      <c r="J35" s="90">
        <f>J36</f>
        <v>0</v>
      </c>
      <c r="K35" s="105">
        <f t="shared" si="1"/>
        <v>80</v>
      </c>
    </row>
    <row r="36" spans="1:11" ht="13.5" hidden="1" thickBot="1">
      <c r="A36" s="92"/>
      <c r="B36" s="106"/>
      <c r="C36" s="107"/>
      <c r="D36" s="93">
        <v>3419</v>
      </c>
      <c r="E36" s="94">
        <v>5222</v>
      </c>
      <c r="F36" s="95" t="s">
        <v>103</v>
      </c>
      <c r="G36" s="96">
        <v>0</v>
      </c>
      <c r="H36" s="97">
        <v>80</v>
      </c>
      <c r="I36" s="98">
        <f t="shared" si="0"/>
        <v>80</v>
      </c>
      <c r="J36" s="97">
        <v>0</v>
      </c>
      <c r="K36" s="98">
        <f t="shared" si="1"/>
        <v>80</v>
      </c>
    </row>
    <row r="37" spans="1:11" ht="22.5" hidden="1">
      <c r="A37" s="99" t="s">
        <v>72</v>
      </c>
      <c r="B37" s="84">
        <v>3040082</v>
      </c>
      <c r="C37" s="85" t="s">
        <v>76</v>
      </c>
      <c r="D37" s="100" t="s">
        <v>73</v>
      </c>
      <c r="E37" s="101" t="s">
        <v>73</v>
      </c>
      <c r="F37" s="102" t="s">
        <v>117</v>
      </c>
      <c r="G37" s="103">
        <v>0</v>
      </c>
      <c r="H37" s="104">
        <v>56</v>
      </c>
      <c r="I37" s="105">
        <f t="shared" si="0"/>
        <v>56</v>
      </c>
      <c r="J37" s="90">
        <f>J38</f>
        <v>0</v>
      </c>
      <c r="K37" s="105">
        <f t="shared" si="1"/>
        <v>56</v>
      </c>
    </row>
    <row r="38" spans="1:11" ht="13.5" hidden="1" thickBot="1">
      <c r="A38" s="92"/>
      <c r="B38" s="106"/>
      <c r="C38" s="107"/>
      <c r="D38" s="93">
        <v>3419</v>
      </c>
      <c r="E38" s="94">
        <v>5222</v>
      </c>
      <c r="F38" s="95" t="s">
        <v>103</v>
      </c>
      <c r="G38" s="96">
        <v>0</v>
      </c>
      <c r="H38" s="97">
        <v>56</v>
      </c>
      <c r="I38" s="98">
        <f t="shared" si="0"/>
        <v>56</v>
      </c>
      <c r="J38" s="97">
        <v>0</v>
      </c>
      <c r="K38" s="98">
        <f t="shared" si="1"/>
        <v>56</v>
      </c>
    </row>
    <row r="39" spans="1:11" ht="22.5" hidden="1">
      <c r="A39" s="99" t="s">
        <v>72</v>
      </c>
      <c r="B39" s="84">
        <v>3040083</v>
      </c>
      <c r="C39" s="85" t="s">
        <v>76</v>
      </c>
      <c r="D39" s="100" t="s">
        <v>73</v>
      </c>
      <c r="E39" s="101" t="s">
        <v>73</v>
      </c>
      <c r="F39" s="102" t="s">
        <v>118</v>
      </c>
      <c r="G39" s="103">
        <v>0</v>
      </c>
      <c r="H39" s="104">
        <v>16</v>
      </c>
      <c r="I39" s="105">
        <f t="shared" si="0"/>
        <v>16</v>
      </c>
      <c r="J39" s="90">
        <f>J40</f>
        <v>0</v>
      </c>
      <c r="K39" s="105">
        <f t="shared" si="1"/>
        <v>16</v>
      </c>
    </row>
    <row r="40" spans="1:11" ht="13.5" hidden="1" thickBot="1">
      <c r="A40" s="92"/>
      <c r="B40" s="108"/>
      <c r="C40" s="109"/>
      <c r="D40" s="110">
        <v>3419</v>
      </c>
      <c r="E40" s="111">
        <v>5222</v>
      </c>
      <c r="F40" s="95" t="s">
        <v>103</v>
      </c>
      <c r="G40" s="96">
        <v>0</v>
      </c>
      <c r="H40" s="97">
        <v>16</v>
      </c>
      <c r="I40" s="98">
        <f t="shared" si="0"/>
        <v>16</v>
      </c>
      <c r="J40" s="97">
        <v>0</v>
      </c>
      <c r="K40" s="98">
        <f t="shared" si="1"/>
        <v>16</v>
      </c>
    </row>
    <row r="41" spans="1:11" ht="22.5" hidden="1">
      <c r="A41" s="99" t="s">
        <v>72</v>
      </c>
      <c r="B41" s="84">
        <v>3040087</v>
      </c>
      <c r="C41" s="85" t="s">
        <v>76</v>
      </c>
      <c r="D41" s="100" t="s">
        <v>73</v>
      </c>
      <c r="E41" s="101" t="s">
        <v>73</v>
      </c>
      <c r="F41" s="102" t="s">
        <v>119</v>
      </c>
      <c r="G41" s="103">
        <v>0</v>
      </c>
      <c r="H41" s="104">
        <v>10</v>
      </c>
      <c r="I41" s="105">
        <f t="shared" si="0"/>
        <v>10</v>
      </c>
      <c r="J41" s="90">
        <f>J42</f>
        <v>0</v>
      </c>
      <c r="K41" s="105">
        <f t="shared" si="1"/>
        <v>10</v>
      </c>
    </row>
    <row r="42" spans="1:11" ht="13.5" hidden="1" thickBot="1">
      <c r="A42" s="92"/>
      <c r="B42" s="106"/>
      <c r="C42" s="107"/>
      <c r="D42" s="93">
        <v>3419</v>
      </c>
      <c r="E42" s="94">
        <v>5222</v>
      </c>
      <c r="F42" s="95" t="s">
        <v>103</v>
      </c>
      <c r="G42" s="96">
        <v>0</v>
      </c>
      <c r="H42" s="97">
        <v>10</v>
      </c>
      <c r="I42" s="98">
        <f t="shared" si="0"/>
        <v>10</v>
      </c>
      <c r="J42" s="97">
        <v>0</v>
      </c>
      <c r="K42" s="98">
        <f t="shared" si="1"/>
        <v>10</v>
      </c>
    </row>
    <row r="43" spans="1:11" ht="22.5" hidden="1">
      <c r="A43" s="99" t="s">
        <v>72</v>
      </c>
      <c r="B43" s="84">
        <v>3040088</v>
      </c>
      <c r="C43" s="85" t="s">
        <v>76</v>
      </c>
      <c r="D43" s="100" t="s">
        <v>73</v>
      </c>
      <c r="E43" s="101" t="s">
        <v>73</v>
      </c>
      <c r="F43" s="102" t="s">
        <v>120</v>
      </c>
      <c r="G43" s="103">
        <v>0</v>
      </c>
      <c r="H43" s="104">
        <v>24</v>
      </c>
      <c r="I43" s="105">
        <f t="shared" si="0"/>
        <v>24</v>
      </c>
      <c r="J43" s="90">
        <f>J44</f>
        <v>0</v>
      </c>
      <c r="K43" s="105">
        <f t="shared" si="1"/>
        <v>24</v>
      </c>
    </row>
    <row r="44" spans="1:11" ht="13.5" hidden="1" thickBot="1">
      <c r="A44" s="92"/>
      <c r="B44" s="106"/>
      <c r="C44" s="107"/>
      <c r="D44" s="93">
        <v>3419</v>
      </c>
      <c r="E44" s="94">
        <v>5222</v>
      </c>
      <c r="F44" s="95" t="s">
        <v>103</v>
      </c>
      <c r="G44" s="96">
        <v>0</v>
      </c>
      <c r="H44" s="97">
        <v>24</v>
      </c>
      <c r="I44" s="98">
        <f t="shared" si="0"/>
        <v>24</v>
      </c>
      <c r="J44" s="97">
        <v>0</v>
      </c>
      <c r="K44" s="98">
        <f t="shared" si="1"/>
        <v>24</v>
      </c>
    </row>
    <row r="45" spans="1:11" ht="22.5" hidden="1">
      <c r="A45" s="99" t="s">
        <v>72</v>
      </c>
      <c r="B45" s="84">
        <v>3040089</v>
      </c>
      <c r="C45" s="85" t="s">
        <v>121</v>
      </c>
      <c r="D45" s="100" t="s">
        <v>73</v>
      </c>
      <c r="E45" s="101" t="s">
        <v>73</v>
      </c>
      <c r="F45" s="102" t="s">
        <v>122</v>
      </c>
      <c r="G45" s="103">
        <v>0</v>
      </c>
      <c r="H45" s="104">
        <v>40</v>
      </c>
      <c r="I45" s="105">
        <f t="shared" si="0"/>
        <v>40</v>
      </c>
      <c r="J45" s="90">
        <f>J46</f>
        <v>0</v>
      </c>
      <c r="K45" s="105">
        <f t="shared" si="1"/>
        <v>40</v>
      </c>
    </row>
    <row r="46" spans="1:11" ht="13.5" hidden="1" thickBot="1">
      <c r="A46" s="92"/>
      <c r="B46" s="106"/>
      <c r="C46" s="107"/>
      <c r="D46" s="93">
        <v>3419</v>
      </c>
      <c r="E46" s="94">
        <v>5321</v>
      </c>
      <c r="F46" s="95" t="s">
        <v>100</v>
      </c>
      <c r="G46" s="96">
        <v>0</v>
      </c>
      <c r="H46" s="97">
        <v>40</v>
      </c>
      <c r="I46" s="98">
        <f t="shared" si="0"/>
        <v>40</v>
      </c>
      <c r="J46" s="97">
        <v>0</v>
      </c>
      <c r="K46" s="98">
        <f t="shared" si="1"/>
        <v>40</v>
      </c>
    </row>
    <row r="47" spans="1:11" ht="22.5" hidden="1">
      <c r="A47" s="99" t="s">
        <v>72</v>
      </c>
      <c r="B47" s="84">
        <v>3040091</v>
      </c>
      <c r="C47" s="85" t="s">
        <v>76</v>
      </c>
      <c r="D47" s="100" t="s">
        <v>73</v>
      </c>
      <c r="E47" s="101" t="s">
        <v>73</v>
      </c>
      <c r="F47" s="102" t="s">
        <v>123</v>
      </c>
      <c r="G47" s="103">
        <v>0</v>
      </c>
      <c r="H47" s="104">
        <v>44</v>
      </c>
      <c r="I47" s="105">
        <f t="shared" si="0"/>
        <v>44</v>
      </c>
      <c r="J47" s="90">
        <f>J48</f>
        <v>0</v>
      </c>
      <c r="K47" s="105">
        <f t="shared" si="1"/>
        <v>44</v>
      </c>
    </row>
    <row r="48" spans="1:11" ht="13.5" hidden="1" thickBot="1">
      <c r="A48" s="92"/>
      <c r="B48" s="106"/>
      <c r="C48" s="107"/>
      <c r="D48" s="93">
        <v>3419</v>
      </c>
      <c r="E48" s="94">
        <v>5222</v>
      </c>
      <c r="F48" s="95" t="s">
        <v>103</v>
      </c>
      <c r="G48" s="96">
        <v>0</v>
      </c>
      <c r="H48" s="97">
        <v>44</v>
      </c>
      <c r="I48" s="98">
        <f t="shared" si="0"/>
        <v>44</v>
      </c>
      <c r="J48" s="97">
        <v>0</v>
      </c>
      <c r="K48" s="98">
        <f t="shared" si="1"/>
        <v>44</v>
      </c>
    </row>
    <row r="49" spans="1:11" ht="22.5" hidden="1">
      <c r="A49" s="112" t="s">
        <v>72</v>
      </c>
      <c r="B49" s="101">
        <v>3040094</v>
      </c>
      <c r="C49" s="85" t="s">
        <v>76</v>
      </c>
      <c r="D49" s="100" t="s">
        <v>73</v>
      </c>
      <c r="E49" s="101" t="s">
        <v>73</v>
      </c>
      <c r="F49" s="102" t="s">
        <v>124</v>
      </c>
      <c r="G49" s="103">
        <v>0</v>
      </c>
      <c r="H49" s="104">
        <v>24</v>
      </c>
      <c r="I49" s="105">
        <f t="shared" si="0"/>
        <v>24</v>
      </c>
      <c r="J49" s="90">
        <f>J50</f>
        <v>0</v>
      </c>
      <c r="K49" s="105">
        <f t="shared" si="1"/>
        <v>24</v>
      </c>
    </row>
    <row r="50" spans="1:11" ht="13.5" hidden="1" thickBot="1">
      <c r="A50" s="113"/>
      <c r="B50" s="111"/>
      <c r="C50" s="107"/>
      <c r="D50" s="93">
        <v>3419</v>
      </c>
      <c r="E50" s="94">
        <v>5222</v>
      </c>
      <c r="F50" s="95" t="s">
        <v>103</v>
      </c>
      <c r="G50" s="96">
        <v>0</v>
      </c>
      <c r="H50" s="97">
        <v>24</v>
      </c>
      <c r="I50" s="98">
        <f t="shared" si="0"/>
        <v>24</v>
      </c>
      <c r="J50" s="97">
        <v>0</v>
      </c>
      <c r="K50" s="98">
        <f t="shared" si="1"/>
        <v>24</v>
      </c>
    </row>
    <row r="51" spans="1:11" ht="22.5" hidden="1">
      <c r="A51" s="112" t="s">
        <v>72</v>
      </c>
      <c r="B51" s="101">
        <v>3040096</v>
      </c>
      <c r="C51" s="85" t="s">
        <v>76</v>
      </c>
      <c r="D51" s="100" t="s">
        <v>73</v>
      </c>
      <c r="E51" s="101" t="s">
        <v>73</v>
      </c>
      <c r="F51" s="102" t="s">
        <v>125</v>
      </c>
      <c r="G51" s="103">
        <v>0</v>
      </c>
      <c r="H51" s="104">
        <v>10</v>
      </c>
      <c r="I51" s="105">
        <f t="shared" si="0"/>
        <v>10</v>
      </c>
      <c r="J51" s="90">
        <f>J52</f>
        <v>0</v>
      </c>
      <c r="K51" s="105">
        <f t="shared" si="1"/>
        <v>10</v>
      </c>
    </row>
    <row r="52" spans="1:11" ht="13.5" hidden="1" thickBot="1">
      <c r="A52" s="113"/>
      <c r="B52" s="111"/>
      <c r="C52" s="107"/>
      <c r="D52" s="93">
        <v>3419</v>
      </c>
      <c r="E52" s="94">
        <v>5222</v>
      </c>
      <c r="F52" s="95" t="s">
        <v>103</v>
      </c>
      <c r="G52" s="96">
        <v>0</v>
      </c>
      <c r="H52" s="97">
        <v>10</v>
      </c>
      <c r="I52" s="98">
        <f t="shared" si="0"/>
        <v>10</v>
      </c>
      <c r="J52" s="97">
        <v>0</v>
      </c>
      <c r="K52" s="98">
        <f t="shared" si="1"/>
        <v>10</v>
      </c>
    </row>
    <row r="53" spans="1:11" ht="12.75" hidden="1">
      <c r="A53" s="112" t="s">
        <v>72</v>
      </c>
      <c r="B53" s="101">
        <v>3040097</v>
      </c>
      <c r="C53" s="85" t="s">
        <v>126</v>
      </c>
      <c r="D53" s="100" t="s">
        <v>73</v>
      </c>
      <c r="E53" s="101" t="s">
        <v>73</v>
      </c>
      <c r="F53" s="102" t="s">
        <v>127</v>
      </c>
      <c r="G53" s="103">
        <v>0</v>
      </c>
      <c r="H53" s="104">
        <v>33</v>
      </c>
      <c r="I53" s="105">
        <f t="shared" si="0"/>
        <v>33</v>
      </c>
      <c r="J53" s="90">
        <f>J54</f>
        <v>0</v>
      </c>
      <c r="K53" s="105">
        <f t="shared" si="1"/>
        <v>33</v>
      </c>
    </row>
    <row r="54" spans="1:11" ht="13.5" hidden="1" thickBot="1">
      <c r="A54" s="113"/>
      <c r="B54" s="111"/>
      <c r="C54" s="107"/>
      <c r="D54" s="93">
        <v>3419</v>
      </c>
      <c r="E54" s="94">
        <v>5321</v>
      </c>
      <c r="F54" s="95" t="s">
        <v>100</v>
      </c>
      <c r="G54" s="96">
        <v>0</v>
      </c>
      <c r="H54" s="97">
        <v>33</v>
      </c>
      <c r="I54" s="98">
        <f t="shared" si="0"/>
        <v>33</v>
      </c>
      <c r="J54" s="97">
        <v>0</v>
      </c>
      <c r="K54" s="98">
        <f t="shared" si="1"/>
        <v>33</v>
      </c>
    </row>
    <row r="55" spans="1:11" ht="12.75" hidden="1">
      <c r="A55" s="112" t="s">
        <v>72</v>
      </c>
      <c r="B55" s="101">
        <v>3040098</v>
      </c>
      <c r="C55" s="85" t="s">
        <v>128</v>
      </c>
      <c r="D55" s="100" t="s">
        <v>73</v>
      </c>
      <c r="E55" s="101" t="s">
        <v>73</v>
      </c>
      <c r="F55" s="102" t="s">
        <v>129</v>
      </c>
      <c r="G55" s="103">
        <v>0</v>
      </c>
      <c r="H55" s="104">
        <v>28</v>
      </c>
      <c r="I55" s="105">
        <f t="shared" si="0"/>
        <v>28</v>
      </c>
      <c r="J55" s="90">
        <f>J56</f>
        <v>0</v>
      </c>
      <c r="K55" s="105">
        <f t="shared" si="1"/>
        <v>28</v>
      </c>
    </row>
    <row r="56" spans="1:11" ht="13.5" hidden="1" thickBot="1">
      <c r="A56" s="113"/>
      <c r="B56" s="111"/>
      <c r="C56" s="107"/>
      <c r="D56" s="93">
        <v>3419</v>
      </c>
      <c r="E56" s="94">
        <v>5321</v>
      </c>
      <c r="F56" s="95" t="s">
        <v>100</v>
      </c>
      <c r="G56" s="96">
        <v>0</v>
      </c>
      <c r="H56" s="97">
        <v>28</v>
      </c>
      <c r="I56" s="98">
        <f t="shared" si="0"/>
        <v>28</v>
      </c>
      <c r="J56" s="97">
        <v>0</v>
      </c>
      <c r="K56" s="98">
        <f t="shared" si="1"/>
        <v>28</v>
      </c>
    </row>
    <row r="57" spans="1:11" ht="22.5" hidden="1">
      <c r="A57" s="112" t="s">
        <v>72</v>
      </c>
      <c r="B57" s="101">
        <v>3040099</v>
      </c>
      <c r="C57" s="85" t="s">
        <v>76</v>
      </c>
      <c r="D57" s="100" t="s">
        <v>73</v>
      </c>
      <c r="E57" s="101" t="s">
        <v>73</v>
      </c>
      <c r="F57" s="102" t="s">
        <v>130</v>
      </c>
      <c r="G57" s="103">
        <v>0</v>
      </c>
      <c r="H57" s="104">
        <v>14</v>
      </c>
      <c r="I57" s="105">
        <f t="shared" si="0"/>
        <v>14</v>
      </c>
      <c r="J57" s="90">
        <f>J58</f>
        <v>0</v>
      </c>
      <c r="K57" s="105">
        <f t="shared" si="1"/>
        <v>14</v>
      </c>
    </row>
    <row r="58" spans="1:11" ht="13.5" hidden="1" thickBot="1">
      <c r="A58" s="113"/>
      <c r="B58" s="111"/>
      <c r="C58" s="107"/>
      <c r="D58" s="93">
        <v>3419</v>
      </c>
      <c r="E58" s="94">
        <v>5222</v>
      </c>
      <c r="F58" s="95" t="s">
        <v>103</v>
      </c>
      <c r="G58" s="96">
        <v>0</v>
      </c>
      <c r="H58" s="97">
        <v>14</v>
      </c>
      <c r="I58" s="98">
        <f t="shared" si="0"/>
        <v>14</v>
      </c>
      <c r="J58" s="97">
        <v>0</v>
      </c>
      <c r="K58" s="98">
        <f t="shared" si="1"/>
        <v>14</v>
      </c>
    </row>
    <row r="59" spans="1:11" ht="22.5" hidden="1">
      <c r="A59" s="112" t="s">
        <v>72</v>
      </c>
      <c r="B59" s="101">
        <v>3040103</v>
      </c>
      <c r="C59" s="85" t="s">
        <v>76</v>
      </c>
      <c r="D59" s="100" t="s">
        <v>73</v>
      </c>
      <c r="E59" s="101" t="s">
        <v>73</v>
      </c>
      <c r="F59" s="102" t="s">
        <v>131</v>
      </c>
      <c r="G59" s="103">
        <v>0</v>
      </c>
      <c r="H59" s="104">
        <v>80</v>
      </c>
      <c r="I59" s="105">
        <f t="shared" si="0"/>
        <v>80</v>
      </c>
      <c r="J59" s="90">
        <f>J60</f>
        <v>0</v>
      </c>
      <c r="K59" s="105">
        <f t="shared" si="1"/>
        <v>80</v>
      </c>
    </row>
    <row r="60" spans="1:11" ht="13.5" hidden="1" thickBot="1">
      <c r="A60" s="113"/>
      <c r="B60" s="111"/>
      <c r="C60" s="107"/>
      <c r="D60" s="93">
        <v>3419</v>
      </c>
      <c r="E60" s="94">
        <v>5222</v>
      </c>
      <c r="F60" s="95" t="s">
        <v>103</v>
      </c>
      <c r="G60" s="96">
        <v>0</v>
      </c>
      <c r="H60" s="97">
        <v>80</v>
      </c>
      <c r="I60" s="98">
        <f t="shared" si="0"/>
        <v>80</v>
      </c>
      <c r="J60" s="97">
        <v>0</v>
      </c>
      <c r="K60" s="98">
        <f t="shared" si="1"/>
        <v>80</v>
      </c>
    </row>
    <row r="61" spans="1:11" ht="22.5" hidden="1">
      <c r="A61" s="112" t="s">
        <v>72</v>
      </c>
      <c r="B61" s="101">
        <v>3040107</v>
      </c>
      <c r="C61" s="85" t="s">
        <v>76</v>
      </c>
      <c r="D61" s="100" t="s">
        <v>73</v>
      </c>
      <c r="E61" s="101" t="s">
        <v>73</v>
      </c>
      <c r="F61" s="102" t="s">
        <v>132</v>
      </c>
      <c r="G61" s="103">
        <v>0</v>
      </c>
      <c r="H61" s="104">
        <v>24</v>
      </c>
      <c r="I61" s="105">
        <f t="shared" si="0"/>
        <v>24</v>
      </c>
      <c r="J61" s="90">
        <f>J62</f>
        <v>0</v>
      </c>
      <c r="K61" s="105">
        <f t="shared" si="1"/>
        <v>24</v>
      </c>
    </row>
    <row r="62" spans="1:11" ht="13.5" hidden="1" thickBot="1">
      <c r="A62" s="113"/>
      <c r="B62" s="111"/>
      <c r="C62" s="107"/>
      <c r="D62" s="93">
        <v>3419</v>
      </c>
      <c r="E62" s="94">
        <v>5222</v>
      </c>
      <c r="F62" s="95" t="s">
        <v>103</v>
      </c>
      <c r="G62" s="96">
        <v>0</v>
      </c>
      <c r="H62" s="97">
        <v>24</v>
      </c>
      <c r="I62" s="98">
        <f t="shared" si="0"/>
        <v>24</v>
      </c>
      <c r="J62" s="97">
        <v>0</v>
      </c>
      <c r="K62" s="98">
        <f t="shared" si="1"/>
        <v>24</v>
      </c>
    </row>
    <row r="63" spans="1:11" ht="33.75" hidden="1">
      <c r="A63" s="112" t="s">
        <v>72</v>
      </c>
      <c r="B63" s="101">
        <v>3040116</v>
      </c>
      <c r="C63" s="85" t="s">
        <v>76</v>
      </c>
      <c r="D63" s="100" t="s">
        <v>73</v>
      </c>
      <c r="E63" s="101" t="s">
        <v>73</v>
      </c>
      <c r="F63" s="102" t="s">
        <v>133</v>
      </c>
      <c r="G63" s="103">
        <v>0</v>
      </c>
      <c r="H63" s="104">
        <v>64</v>
      </c>
      <c r="I63" s="105">
        <f t="shared" si="0"/>
        <v>64</v>
      </c>
      <c r="J63" s="90">
        <f>J64</f>
        <v>0</v>
      </c>
      <c r="K63" s="105">
        <f t="shared" si="1"/>
        <v>64</v>
      </c>
    </row>
    <row r="64" spans="1:11" ht="13.5" hidden="1" thickBot="1">
      <c r="A64" s="113"/>
      <c r="B64" s="111"/>
      <c r="C64" s="109"/>
      <c r="D64" s="93">
        <v>3419</v>
      </c>
      <c r="E64" s="94">
        <v>5222</v>
      </c>
      <c r="F64" s="95" t="s">
        <v>103</v>
      </c>
      <c r="G64" s="96">
        <v>0</v>
      </c>
      <c r="H64" s="97">
        <v>64</v>
      </c>
      <c r="I64" s="98">
        <f t="shared" si="0"/>
        <v>64</v>
      </c>
      <c r="J64" s="97">
        <v>0</v>
      </c>
      <c r="K64" s="98">
        <f t="shared" si="1"/>
        <v>64</v>
      </c>
    </row>
    <row r="65" spans="1:11" ht="22.5" hidden="1">
      <c r="A65" s="112" t="s">
        <v>72</v>
      </c>
      <c r="B65" s="101" t="s">
        <v>134</v>
      </c>
      <c r="C65" s="85" t="s">
        <v>76</v>
      </c>
      <c r="D65" s="100" t="s">
        <v>73</v>
      </c>
      <c r="E65" s="101" t="s">
        <v>73</v>
      </c>
      <c r="F65" s="102" t="s">
        <v>135</v>
      </c>
      <c r="G65" s="103">
        <f>+G66</f>
        <v>17</v>
      </c>
      <c r="H65" s="104">
        <v>0</v>
      </c>
      <c r="I65" s="105">
        <f>G65+H65</f>
        <v>17</v>
      </c>
      <c r="J65" s="90">
        <f>J66</f>
        <v>0</v>
      </c>
      <c r="K65" s="105">
        <f>I65+J65</f>
        <v>17</v>
      </c>
    </row>
    <row r="66" spans="1:11" ht="13.5" hidden="1" thickBot="1">
      <c r="A66" s="113"/>
      <c r="B66" s="111"/>
      <c r="C66" s="107"/>
      <c r="D66" s="93">
        <v>3419</v>
      </c>
      <c r="E66" s="94">
        <v>5222</v>
      </c>
      <c r="F66" s="95" t="s">
        <v>103</v>
      </c>
      <c r="G66" s="96">
        <v>17</v>
      </c>
      <c r="H66" s="97">
        <v>0</v>
      </c>
      <c r="I66" s="98">
        <f>G66+H66</f>
        <v>17</v>
      </c>
      <c r="J66" s="97">
        <v>0</v>
      </c>
      <c r="K66" s="98">
        <f>I66+J66</f>
        <v>17</v>
      </c>
    </row>
    <row r="67" spans="1:11" ht="33.75" hidden="1">
      <c r="A67" s="112" t="s">
        <v>72</v>
      </c>
      <c r="B67" s="101" t="s">
        <v>136</v>
      </c>
      <c r="C67" s="85" t="s">
        <v>76</v>
      </c>
      <c r="D67" s="100" t="s">
        <v>73</v>
      </c>
      <c r="E67" s="101" t="s">
        <v>73</v>
      </c>
      <c r="F67" s="102" t="s">
        <v>137</v>
      </c>
      <c r="G67" s="103">
        <f>+G68</f>
        <v>53</v>
      </c>
      <c r="H67" s="104">
        <v>0</v>
      </c>
      <c r="I67" s="105">
        <f aca="true" t="shared" si="2" ref="I67:I130">G67+H67</f>
        <v>53</v>
      </c>
      <c r="J67" s="90">
        <f>J68</f>
        <v>0</v>
      </c>
      <c r="K67" s="105">
        <f aca="true" t="shared" si="3" ref="K67:K130">I67+J67</f>
        <v>53</v>
      </c>
    </row>
    <row r="68" spans="1:11" ht="13.5" hidden="1" thickBot="1">
      <c r="A68" s="113"/>
      <c r="B68" s="111"/>
      <c r="C68" s="107"/>
      <c r="D68" s="93">
        <v>3419</v>
      </c>
      <c r="E68" s="94">
        <v>5222</v>
      </c>
      <c r="F68" s="95" t="s">
        <v>103</v>
      </c>
      <c r="G68" s="96">
        <v>53</v>
      </c>
      <c r="H68" s="97">
        <v>0</v>
      </c>
      <c r="I68" s="98">
        <f t="shared" si="2"/>
        <v>53</v>
      </c>
      <c r="J68" s="97">
        <v>0</v>
      </c>
      <c r="K68" s="98">
        <f t="shared" si="3"/>
        <v>53</v>
      </c>
    </row>
    <row r="69" spans="1:11" ht="12.75" hidden="1">
      <c r="A69" s="112" t="s">
        <v>72</v>
      </c>
      <c r="B69" s="101" t="s">
        <v>138</v>
      </c>
      <c r="C69" s="85" t="s">
        <v>76</v>
      </c>
      <c r="D69" s="100" t="s">
        <v>73</v>
      </c>
      <c r="E69" s="101" t="s">
        <v>73</v>
      </c>
      <c r="F69" s="102" t="s">
        <v>139</v>
      </c>
      <c r="G69" s="103">
        <f>+G70</f>
        <v>54</v>
      </c>
      <c r="H69" s="104">
        <v>0</v>
      </c>
      <c r="I69" s="105">
        <f t="shared" si="2"/>
        <v>54</v>
      </c>
      <c r="J69" s="90">
        <f>J70</f>
        <v>0</v>
      </c>
      <c r="K69" s="105">
        <f t="shared" si="3"/>
        <v>54</v>
      </c>
    </row>
    <row r="70" spans="1:11" ht="13.5" hidden="1" thickBot="1">
      <c r="A70" s="113"/>
      <c r="B70" s="111"/>
      <c r="C70" s="107"/>
      <c r="D70" s="93">
        <v>3419</v>
      </c>
      <c r="E70" s="94">
        <v>5222</v>
      </c>
      <c r="F70" s="95" t="s">
        <v>103</v>
      </c>
      <c r="G70" s="96">
        <v>54</v>
      </c>
      <c r="H70" s="97">
        <v>0</v>
      </c>
      <c r="I70" s="98">
        <f t="shared" si="2"/>
        <v>54</v>
      </c>
      <c r="J70" s="97">
        <v>0</v>
      </c>
      <c r="K70" s="98">
        <f t="shared" si="3"/>
        <v>54</v>
      </c>
    </row>
    <row r="71" spans="1:11" ht="22.5" hidden="1">
      <c r="A71" s="112" t="s">
        <v>72</v>
      </c>
      <c r="B71" s="101" t="s">
        <v>140</v>
      </c>
      <c r="C71" s="85" t="s">
        <v>76</v>
      </c>
      <c r="D71" s="100" t="s">
        <v>73</v>
      </c>
      <c r="E71" s="101" t="s">
        <v>73</v>
      </c>
      <c r="F71" s="102" t="s">
        <v>141</v>
      </c>
      <c r="G71" s="103">
        <f>+G72</f>
        <v>20</v>
      </c>
      <c r="H71" s="104">
        <v>0</v>
      </c>
      <c r="I71" s="105">
        <f t="shared" si="2"/>
        <v>20</v>
      </c>
      <c r="J71" s="90">
        <f>J72</f>
        <v>0</v>
      </c>
      <c r="K71" s="105">
        <f t="shared" si="3"/>
        <v>20</v>
      </c>
    </row>
    <row r="72" spans="1:11" ht="13.5" hidden="1" thickBot="1">
      <c r="A72" s="113"/>
      <c r="B72" s="111"/>
      <c r="C72" s="109"/>
      <c r="D72" s="110">
        <v>3419</v>
      </c>
      <c r="E72" s="111">
        <v>5222</v>
      </c>
      <c r="F72" s="95" t="s">
        <v>103</v>
      </c>
      <c r="G72" s="96">
        <v>20</v>
      </c>
      <c r="H72" s="97">
        <v>0</v>
      </c>
      <c r="I72" s="98">
        <f t="shared" si="2"/>
        <v>20</v>
      </c>
      <c r="J72" s="97">
        <v>0</v>
      </c>
      <c r="K72" s="98">
        <f t="shared" si="3"/>
        <v>20</v>
      </c>
    </row>
    <row r="73" spans="1:11" ht="22.5" hidden="1">
      <c r="A73" s="112" t="s">
        <v>72</v>
      </c>
      <c r="B73" s="101" t="s">
        <v>142</v>
      </c>
      <c r="C73" s="85" t="s">
        <v>76</v>
      </c>
      <c r="D73" s="100" t="s">
        <v>73</v>
      </c>
      <c r="E73" s="101" t="s">
        <v>73</v>
      </c>
      <c r="F73" s="102" t="s">
        <v>143</v>
      </c>
      <c r="G73" s="103">
        <f>+G74</f>
        <v>28</v>
      </c>
      <c r="H73" s="104">
        <v>0</v>
      </c>
      <c r="I73" s="105">
        <f t="shared" si="2"/>
        <v>28</v>
      </c>
      <c r="J73" s="90">
        <f>J74</f>
        <v>0</v>
      </c>
      <c r="K73" s="105">
        <f t="shared" si="3"/>
        <v>28</v>
      </c>
    </row>
    <row r="74" spans="1:11" ht="13.5" hidden="1" thickBot="1">
      <c r="A74" s="113"/>
      <c r="B74" s="111"/>
      <c r="C74" s="107"/>
      <c r="D74" s="93">
        <v>3419</v>
      </c>
      <c r="E74" s="94">
        <v>5222</v>
      </c>
      <c r="F74" s="95" t="s">
        <v>103</v>
      </c>
      <c r="G74" s="96">
        <v>28</v>
      </c>
      <c r="H74" s="97">
        <v>0</v>
      </c>
      <c r="I74" s="98">
        <f t="shared" si="2"/>
        <v>28</v>
      </c>
      <c r="J74" s="97">
        <v>0</v>
      </c>
      <c r="K74" s="98">
        <f t="shared" si="3"/>
        <v>28</v>
      </c>
    </row>
    <row r="75" spans="1:11" ht="22.5" hidden="1">
      <c r="A75" s="112" t="s">
        <v>72</v>
      </c>
      <c r="B75" s="101" t="s">
        <v>144</v>
      </c>
      <c r="C75" s="85" t="s">
        <v>76</v>
      </c>
      <c r="D75" s="100" t="s">
        <v>73</v>
      </c>
      <c r="E75" s="101" t="s">
        <v>73</v>
      </c>
      <c r="F75" s="102" t="s">
        <v>145</v>
      </c>
      <c r="G75" s="103">
        <f>+G76</f>
        <v>18</v>
      </c>
      <c r="H75" s="104">
        <v>0</v>
      </c>
      <c r="I75" s="105">
        <f t="shared" si="2"/>
        <v>18</v>
      </c>
      <c r="J75" s="90">
        <f>J76</f>
        <v>0</v>
      </c>
      <c r="K75" s="105">
        <f t="shared" si="3"/>
        <v>18</v>
      </c>
    </row>
    <row r="76" spans="1:11" ht="13.5" hidden="1" thickBot="1">
      <c r="A76" s="113"/>
      <c r="B76" s="111"/>
      <c r="C76" s="107"/>
      <c r="D76" s="93">
        <v>3419</v>
      </c>
      <c r="E76" s="94">
        <v>5222</v>
      </c>
      <c r="F76" s="95" t="s">
        <v>103</v>
      </c>
      <c r="G76" s="96">
        <v>18</v>
      </c>
      <c r="H76" s="97">
        <v>0</v>
      </c>
      <c r="I76" s="98">
        <f t="shared" si="2"/>
        <v>18</v>
      </c>
      <c r="J76" s="97">
        <v>0</v>
      </c>
      <c r="K76" s="98">
        <f t="shared" si="3"/>
        <v>18</v>
      </c>
    </row>
    <row r="77" spans="1:11" ht="22.5" hidden="1">
      <c r="A77" s="112" t="s">
        <v>72</v>
      </c>
      <c r="B77" s="101" t="s">
        <v>146</v>
      </c>
      <c r="C77" s="85" t="s">
        <v>76</v>
      </c>
      <c r="D77" s="100" t="s">
        <v>73</v>
      </c>
      <c r="E77" s="101" t="s">
        <v>73</v>
      </c>
      <c r="F77" s="102" t="s">
        <v>147</v>
      </c>
      <c r="G77" s="103">
        <f>+G78</f>
        <v>12</v>
      </c>
      <c r="H77" s="104">
        <v>0</v>
      </c>
      <c r="I77" s="105">
        <f t="shared" si="2"/>
        <v>12</v>
      </c>
      <c r="J77" s="90">
        <f>J78</f>
        <v>0</v>
      </c>
      <c r="K77" s="105">
        <f t="shared" si="3"/>
        <v>12</v>
      </c>
    </row>
    <row r="78" spans="1:11" ht="13.5" hidden="1" thickBot="1">
      <c r="A78" s="113"/>
      <c r="B78" s="111"/>
      <c r="C78" s="107"/>
      <c r="D78" s="93">
        <v>3419</v>
      </c>
      <c r="E78" s="94">
        <v>5222</v>
      </c>
      <c r="F78" s="95" t="s">
        <v>103</v>
      </c>
      <c r="G78" s="96">
        <v>12</v>
      </c>
      <c r="H78" s="97">
        <v>0</v>
      </c>
      <c r="I78" s="98">
        <f t="shared" si="2"/>
        <v>12</v>
      </c>
      <c r="J78" s="97">
        <v>0</v>
      </c>
      <c r="K78" s="98">
        <f t="shared" si="3"/>
        <v>12</v>
      </c>
    </row>
    <row r="79" spans="1:11" ht="22.5" hidden="1">
      <c r="A79" s="112" t="s">
        <v>72</v>
      </c>
      <c r="B79" s="101" t="s">
        <v>148</v>
      </c>
      <c r="C79" s="85" t="s">
        <v>149</v>
      </c>
      <c r="D79" s="100" t="s">
        <v>73</v>
      </c>
      <c r="E79" s="101" t="s">
        <v>73</v>
      </c>
      <c r="F79" s="102" t="s">
        <v>150</v>
      </c>
      <c r="G79" s="103">
        <f>+G80</f>
        <v>14</v>
      </c>
      <c r="H79" s="104">
        <v>0</v>
      </c>
      <c r="I79" s="105">
        <f t="shared" si="2"/>
        <v>14</v>
      </c>
      <c r="J79" s="90">
        <f>J80</f>
        <v>0</v>
      </c>
      <c r="K79" s="105">
        <f t="shared" si="3"/>
        <v>14</v>
      </c>
    </row>
    <row r="80" spans="1:11" ht="13.5" hidden="1" thickBot="1">
      <c r="A80" s="113"/>
      <c r="B80" s="111"/>
      <c r="C80" s="107"/>
      <c r="D80" s="93">
        <v>3419</v>
      </c>
      <c r="E80" s="94">
        <v>5321</v>
      </c>
      <c r="F80" s="95" t="s">
        <v>100</v>
      </c>
      <c r="G80" s="96">
        <v>14</v>
      </c>
      <c r="H80" s="97">
        <v>0</v>
      </c>
      <c r="I80" s="98">
        <f t="shared" si="2"/>
        <v>14</v>
      </c>
      <c r="J80" s="97">
        <v>0</v>
      </c>
      <c r="K80" s="98">
        <f t="shared" si="3"/>
        <v>14</v>
      </c>
    </row>
    <row r="81" spans="1:11" ht="22.5" hidden="1">
      <c r="A81" s="112" t="s">
        <v>72</v>
      </c>
      <c r="B81" s="101" t="s">
        <v>151</v>
      </c>
      <c r="C81" s="85" t="s">
        <v>76</v>
      </c>
      <c r="D81" s="100" t="s">
        <v>73</v>
      </c>
      <c r="E81" s="101" t="s">
        <v>73</v>
      </c>
      <c r="F81" s="102" t="s">
        <v>152</v>
      </c>
      <c r="G81" s="103">
        <f>+G82</f>
        <v>70</v>
      </c>
      <c r="H81" s="104">
        <v>0</v>
      </c>
      <c r="I81" s="105">
        <f t="shared" si="2"/>
        <v>70</v>
      </c>
      <c r="J81" s="90">
        <f>J82</f>
        <v>0</v>
      </c>
      <c r="K81" s="105">
        <f t="shared" si="3"/>
        <v>70</v>
      </c>
    </row>
    <row r="82" spans="1:11" ht="13.5" hidden="1" thickBot="1">
      <c r="A82" s="113"/>
      <c r="B82" s="111"/>
      <c r="C82" s="107"/>
      <c r="D82" s="93">
        <v>3419</v>
      </c>
      <c r="E82" s="94">
        <v>5222</v>
      </c>
      <c r="F82" s="95" t="s">
        <v>103</v>
      </c>
      <c r="G82" s="96">
        <v>70</v>
      </c>
      <c r="H82" s="97">
        <v>0</v>
      </c>
      <c r="I82" s="98">
        <f t="shared" si="2"/>
        <v>70</v>
      </c>
      <c r="J82" s="97">
        <v>0</v>
      </c>
      <c r="K82" s="98">
        <f t="shared" si="3"/>
        <v>70</v>
      </c>
    </row>
    <row r="83" spans="1:11" ht="22.5" hidden="1">
      <c r="A83" s="112" t="s">
        <v>72</v>
      </c>
      <c r="B83" s="101" t="s">
        <v>153</v>
      </c>
      <c r="C83" s="85" t="s">
        <v>76</v>
      </c>
      <c r="D83" s="100" t="s">
        <v>73</v>
      </c>
      <c r="E83" s="101" t="s">
        <v>73</v>
      </c>
      <c r="F83" s="102" t="s">
        <v>154</v>
      </c>
      <c r="G83" s="103">
        <f>+G84</f>
        <v>28</v>
      </c>
      <c r="H83" s="104">
        <v>0</v>
      </c>
      <c r="I83" s="105">
        <f t="shared" si="2"/>
        <v>28</v>
      </c>
      <c r="J83" s="90">
        <f>J84</f>
        <v>0</v>
      </c>
      <c r="K83" s="105">
        <f t="shared" si="3"/>
        <v>28</v>
      </c>
    </row>
    <row r="84" spans="1:11" ht="13.5" hidden="1" thickBot="1">
      <c r="A84" s="113"/>
      <c r="B84" s="111"/>
      <c r="C84" s="107"/>
      <c r="D84" s="93">
        <v>3419</v>
      </c>
      <c r="E84" s="94">
        <v>5222</v>
      </c>
      <c r="F84" s="95" t="s">
        <v>103</v>
      </c>
      <c r="G84" s="96">
        <v>28</v>
      </c>
      <c r="H84" s="97">
        <v>0</v>
      </c>
      <c r="I84" s="98">
        <f t="shared" si="2"/>
        <v>28</v>
      </c>
      <c r="J84" s="97">
        <v>0</v>
      </c>
      <c r="K84" s="98">
        <f t="shared" si="3"/>
        <v>28</v>
      </c>
    </row>
    <row r="85" spans="1:11" ht="22.5" hidden="1">
      <c r="A85" s="112" t="s">
        <v>72</v>
      </c>
      <c r="B85" s="101" t="s">
        <v>155</v>
      </c>
      <c r="C85" s="85" t="s">
        <v>76</v>
      </c>
      <c r="D85" s="100" t="s">
        <v>73</v>
      </c>
      <c r="E85" s="101" t="s">
        <v>73</v>
      </c>
      <c r="F85" s="102" t="s">
        <v>156</v>
      </c>
      <c r="G85" s="103">
        <f>+G86</f>
        <v>29</v>
      </c>
      <c r="H85" s="104">
        <v>0</v>
      </c>
      <c r="I85" s="105">
        <f t="shared" si="2"/>
        <v>29</v>
      </c>
      <c r="J85" s="90">
        <f>J86</f>
        <v>0</v>
      </c>
      <c r="K85" s="105">
        <f t="shared" si="3"/>
        <v>29</v>
      </c>
    </row>
    <row r="86" spans="1:11" ht="13.5" hidden="1" thickBot="1">
      <c r="A86" s="113"/>
      <c r="B86" s="111"/>
      <c r="C86" s="107"/>
      <c r="D86" s="93">
        <v>3419</v>
      </c>
      <c r="E86" s="94">
        <v>5222</v>
      </c>
      <c r="F86" s="95" t="s">
        <v>103</v>
      </c>
      <c r="G86" s="96">
        <v>29</v>
      </c>
      <c r="H86" s="97">
        <v>0</v>
      </c>
      <c r="I86" s="98">
        <f t="shared" si="2"/>
        <v>29</v>
      </c>
      <c r="J86" s="97">
        <v>0</v>
      </c>
      <c r="K86" s="98">
        <f t="shared" si="3"/>
        <v>29</v>
      </c>
    </row>
    <row r="87" spans="1:11" ht="22.5" hidden="1">
      <c r="A87" s="112" t="s">
        <v>72</v>
      </c>
      <c r="B87" s="101" t="s">
        <v>157</v>
      </c>
      <c r="C87" s="85" t="s">
        <v>76</v>
      </c>
      <c r="D87" s="100" t="s">
        <v>73</v>
      </c>
      <c r="E87" s="101" t="s">
        <v>73</v>
      </c>
      <c r="F87" s="102" t="s">
        <v>158</v>
      </c>
      <c r="G87" s="103">
        <f>+G88</f>
        <v>28</v>
      </c>
      <c r="H87" s="104">
        <v>0</v>
      </c>
      <c r="I87" s="105">
        <f t="shared" si="2"/>
        <v>28</v>
      </c>
      <c r="J87" s="90">
        <f>J88</f>
        <v>0</v>
      </c>
      <c r="K87" s="105">
        <f t="shared" si="3"/>
        <v>28</v>
      </c>
    </row>
    <row r="88" spans="1:11" ht="13.5" hidden="1" thickBot="1">
      <c r="A88" s="113"/>
      <c r="B88" s="111"/>
      <c r="C88" s="107"/>
      <c r="D88" s="93">
        <v>3419</v>
      </c>
      <c r="E88" s="94">
        <v>5222</v>
      </c>
      <c r="F88" s="95" t="s">
        <v>103</v>
      </c>
      <c r="G88" s="96">
        <v>28</v>
      </c>
      <c r="H88" s="97">
        <v>0</v>
      </c>
      <c r="I88" s="98">
        <f t="shared" si="2"/>
        <v>28</v>
      </c>
      <c r="J88" s="97">
        <v>0</v>
      </c>
      <c r="K88" s="98">
        <f t="shared" si="3"/>
        <v>28</v>
      </c>
    </row>
    <row r="89" spans="1:11" ht="22.5" hidden="1">
      <c r="A89" s="112" t="s">
        <v>72</v>
      </c>
      <c r="B89" s="101" t="s">
        <v>159</v>
      </c>
      <c r="C89" s="85" t="s">
        <v>76</v>
      </c>
      <c r="D89" s="100" t="s">
        <v>73</v>
      </c>
      <c r="E89" s="101" t="s">
        <v>73</v>
      </c>
      <c r="F89" s="102" t="s">
        <v>160</v>
      </c>
      <c r="G89" s="103">
        <f>+G90</f>
        <v>14</v>
      </c>
      <c r="H89" s="104">
        <v>0</v>
      </c>
      <c r="I89" s="105">
        <f t="shared" si="2"/>
        <v>14</v>
      </c>
      <c r="J89" s="90">
        <f>J90</f>
        <v>0</v>
      </c>
      <c r="K89" s="105">
        <f t="shared" si="3"/>
        <v>14</v>
      </c>
    </row>
    <row r="90" spans="1:11" ht="13.5" hidden="1" thickBot="1">
      <c r="A90" s="113"/>
      <c r="B90" s="111"/>
      <c r="C90" s="107"/>
      <c r="D90" s="93">
        <v>3419</v>
      </c>
      <c r="E90" s="94">
        <v>5222</v>
      </c>
      <c r="F90" s="95" t="s">
        <v>103</v>
      </c>
      <c r="G90" s="96">
        <v>14</v>
      </c>
      <c r="H90" s="97">
        <v>0</v>
      </c>
      <c r="I90" s="98">
        <f t="shared" si="2"/>
        <v>14</v>
      </c>
      <c r="J90" s="97">
        <v>0</v>
      </c>
      <c r="K90" s="98">
        <f t="shared" si="3"/>
        <v>14</v>
      </c>
    </row>
    <row r="91" spans="1:11" ht="22.5" hidden="1">
      <c r="A91" s="112" t="s">
        <v>72</v>
      </c>
      <c r="B91" s="101" t="s">
        <v>161</v>
      </c>
      <c r="C91" s="85" t="s">
        <v>76</v>
      </c>
      <c r="D91" s="100" t="s">
        <v>73</v>
      </c>
      <c r="E91" s="101" t="s">
        <v>73</v>
      </c>
      <c r="F91" s="102" t="s">
        <v>162</v>
      </c>
      <c r="G91" s="103">
        <f>+G92</f>
        <v>42</v>
      </c>
      <c r="H91" s="104">
        <v>0</v>
      </c>
      <c r="I91" s="105">
        <f t="shared" si="2"/>
        <v>42</v>
      </c>
      <c r="J91" s="90">
        <f>J92</f>
        <v>0</v>
      </c>
      <c r="K91" s="105">
        <f t="shared" si="3"/>
        <v>42</v>
      </c>
    </row>
    <row r="92" spans="1:11" ht="13.5" hidden="1" thickBot="1">
      <c r="A92" s="113"/>
      <c r="B92" s="111"/>
      <c r="C92" s="107"/>
      <c r="D92" s="93">
        <v>3419</v>
      </c>
      <c r="E92" s="94">
        <v>5222</v>
      </c>
      <c r="F92" s="95" t="s">
        <v>103</v>
      </c>
      <c r="G92" s="96">
        <v>42</v>
      </c>
      <c r="H92" s="97">
        <v>0</v>
      </c>
      <c r="I92" s="98">
        <f t="shared" si="2"/>
        <v>42</v>
      </c>
      <c r="J92" s="97">
        <v>0</v>
      </c>
      <c r="K92" s="98">
        <f t="shared" si="3"/>
        <v>42</v>
      </c>
    </row>
    <row r="93" spans="1:11" ht="22.5" hidden="1">
      <c r="A93" s="112" t="s">
        <v>72</v>
      </c>
      <c r="B93" s="101" t="s">
        <v>163</v>
      </c>
      <c r="C93" s="85" t="s">
        <v>76</v>
      </c>
      <c r="D93" s="100" t="s">
        <v>73</v>
      </c>
      <c r="E93" s="101" t="s">
        <v>73</v>
      </c>
      <c r="F93" s="102" t="s">
        <v>164</v>
      </c>
      <c r="G93" s="103">
        <f>+G94</f>
        <v>22</v>
      </c>
      <c r="H93" s="104">
        <v>0</v>
      </c>
      <c r="I93" s="105">
        <f t="shared" si="2"/>
        <v>22</v>
      </c>
      <c r="J93" s="90">
        <f>J94</f>
        <v>0</v>
      </c>
      <c r="K93" s="105">
        <f t="shared" si="3"/>
        <v>22</v>
      </c>
    </row>
    <row r="94" spans="1:11" ht="13.5" hidden="1" thickBot="1">
      <c r="A94" s="113"/>
      <c r="B94" s="111"/>
      <c r="C94" s="107"/>
      <c r="D94" s="93">
        <v>3419</v>
      </c>
      <c r="E94" s="94">
        <v>5222</v>
      </c>
      <c r="F94" s="95" t="s">
        <v>103</v>
      </c>
      <c r="G94" s="96">
        <v>22</v>
      </c>
      <c r="H94" s="97">
        <v>0</v>
      </c>
      <c r="I94" s="98">
        <f t="shared" si="2"/>
        <v>22</v>
      </c>
      <c r="J94" s="97">
        <v>0</v>
      </c>
      <c r="K94" s="98">
        <f t="shared" si="3"/>
        <v>22</v>
      </c>
    </row>
    <row r="95" spans="1:11" ht="22.5" hidden="1">
      <c r="A95" s="112" t="s">
        <v>72</v>
      </c>
      <c r="B95" s="101" t="s">
        <v>165</v>
      </c>
      <c r="C95" s="85" t="s">
        <v>76</v>
      </c>
      <c r="D95" s="100" t="s">
        <v>73</v>
      </c>
      <c r="E95" s="101" t="s">
        <v>73</v>
      </c>
      <c r="F95" s="102" t="s">
        <v>166</v>
      </c>
      <c r="G95" s="103">
        <f>+G96</f>
        <v>63</v>
      </c>
      <c r="H95" s="104">
        <v>0</v>
      </c>
      <c r="I95" s="105">
        <f t="shared" si="2"/>
        <v>63</v>
      </c>
      <c r="J95" s="90">
        <f>J96</f>
        <v>0</v>
      </c>
      <c r="K95" s="105">
        <f t="shared" si="3"/>
        <v>63</v>
      </c>
    </row>
    <row r="96" spans="1:11" ht="13.5" hidden="1" thickBot="1">
      <c r="A96" s="113"/>
      <c r="B96" s="111"/>
      <c r="C96" s="107"/>
      <c r="D96" s="93">
        <v>3419</v>
      </c>
      <c r="E96" s="94">
        <v>5222</v>
      </c>
      <c r="F96" s="95" t="s">
        <v>103</v>
      </c>
      <c r="G96" s="96">
        <v>63</v>
      </c>
      <c r="H96" s="97">
        <v>0</v>
      </c>
      <c r="I96" s="98">
        <f t="shared" si="2"/>
        <v>63</v>
      </c>
      <c r="J96" s="97">
        <v>0</v>
      </c>
      <c r="K96" s="98">
        <f t="shared" si="3"/>
        <v>63</v>
      </c>
    </row>
    <row r="97" spans="1:11" ht="33.75" hidden="1">
      <c r="A97" s="112" t="s">
        <v>72</v>
      </c>
      <c r="B97" s="101" t="s">
        <v>167</v>
      </c>
      <c r="C97" s="85" t="s">
        <v>76</v>
      </c>
      <c r="D97" s="100" t="s">
        <v>73</v>
      </c>
      <c r="E97" s="101" t="s">
        <v>73</v>
      </c>
      <c r="F97" s="102" t="s">
        <v>168</v>
      </c>
      <c r="G97" s="103">
        <f>+G98</f>
        <v>11</v>
      </c>
      <c r="H97" s="104">
        <v>0</v>
      </c>
      <c r="I97" s="105">
        <f t="shared" si="2"/>
        <v>11</v>
      </c>
      <c r="J97" s="90">
        <f>J98</f>
        <v>0</v>
      </c>
      <c r="K97" s="105">
        <f t="shared" si="3"/>
        <v>11</v>
      </c>
    </row>
    <row r="98" spans="1:11" ht="13.5" hidden="1" thickBot="1">
      <c r="A98" s="113"/>
      <c r="B98" s="111"/>
      <c r="C98" s="107"/>
      <c r="D98" s="93">
        <v>3419</v>
      </c>
      <c r="E98" s="94">
        <v>5222</v>
      </c>
      <c r="F98" s="95" t="s">
        <v>103</v>
      </c>
      <c r="G98" s="96">
        <v>11</v>
      </c>
      <c r="H98" s="97">
        <v>0</v>
      </c>
      <c r="I98" s="98">
        <f t="shared" si="2"/>
        <v>11</v>
      </c>
      <c r="J98" s="97">
        <v>0</v>
      </c>
      <c r="K98" s="98">
        <f t="shared" si="3"/>
        <v>11</v>
      </c>
    </row>
    <row r="99" spans="1:11" ht="22.5" hidden="1">
      <c r="A99" s="112" t="s">
        <v>72</v>
      </c>
      <c r="B99" s="101" t="s">
        <v>169</v>
      </c>
      <c r="C99" s="85" t="s">
        <v>76</v>
      </c>
      <c r="D99" s="100" t="s">
        <v>73</v>
      </c>
      <c r="E99" s="101" t="s">
        <v>73</v>
      </c>
      <c r="F99" s="102" t="s">
        <v>170</v>
      </c>
      <c r="G99" s="103">
        <f>+G100</f>
        <v>32</v>
      </c>
      <c r="H99" s="104">
        <v>0</v>
      </c>
      <c r="I99" s="105">
        <f t="shared" si="2"/>
        <v>32</v>
      </c>
      <c r="J99" s="90">
        <f>J100</f>
        <v>0</v>
      </c>
      <c r="K99" s="105">
        <f t="shared" si="3"/>
        <v>32</v>
      </c>
    </row>
    <row r="100" spans="1:11" ht="13.5" hidden="1" thickBot="1">
      <c r="A100" s="113"/>
      <c r="B100" s="111"/>
      <c r="C100" s="107"/>
      <c r="D100" s="93">
        <v>3419</v>
      </c>
      <c r="E100" s="94">
        <v>5222</v>
      </c>
      <c r="F100" s="95" t="s">
        <v>103</v>
      </c>
      <c r="G100" s="96">
        <v>32</v>
      </c>
      <c r="H100" s="97">
        <v>0</v>
      </c>
      <c r="I100" s="98">
        <f t="shared" si="2"/>
        <v>32</v>
      </c>
      <c r="J100" s="97">
        <v>0</v>
      </c>
      <c r="K100" s="98">
        <f t="shared" si="3"/>
        <v>32</v>
      </c>
    </row>
    <row r="101" spans="1:11" ht="22.5" hidden="1">
      <c r="A101" s="112" t="s">
        <v>72</v>
      </c>
      <c r="B101" s="101" t="s">
        <v>171</v>
      </c>
      <c r="C101" s="85" t="s">
        <v>172</v>
      </c>
      <c r="D101" s="100" t="s">
        <v>73</v>
      </c>
      <c r="E101" s="101" t="s">
        <v>73</v>
      </c>
      <c r="F101" s="102" t="s">
        <v>173</v>
      </c>
      <c r="G101" s="103">
        <f>+G102</f>
        <v>28</v>
      </c>
      <c r="H101" s="104">
        <v>0</v>
      </c>
      <c r="I101" s="105">
        <f t="shared" si="2"/>
        <v>28</v>
      </c>
      <c r="J101" s="90">
        <f>J102</f>
        <v>0</v>
      </c>
      <c r="K101" s="105">
        <f t="shared" si="3"/>
        <v>28</v>
      </c>
    </row>
    <row r="102" spans="1:11" ht="13.5" hidden="1" thickBot="1">
      <c r="A102" s="113"/>
      <c r="B102" s="111"/>
      <c r="C102" s="107"/>
      <c r="D102" s="93">
        <v>3419</v>
      </c>
      <c r="E102" s="94">
        <v>5321</v>
      </c>
      <c r="F102" s="95" t="s">
        <v>100</v>
      </c>
      <c r="G102" s="96">
        <v>28</v>
      </c>
      <c r="H102" s="97">
        <v>0</v>
      </c>
      <c r="I102" s="98">
        <f t="shared" si="2"/>
        <v>28</v>
      </c>
      <c r="J102" s="97">
        <v>0</v>
      </c>
      <c r="K102" s="98">
        <f t="shared" si="3"/>
        <v>28</v>
      </c>
    </row>
    <row r="103" spans="1:11" ht="22.5" hidden="1">
      <c r="A103" s="112" t="s">
        <v>72</v>
      </c>
      <c r="B103" s="101" t="s">
        <v>174</v>
      </c>
      <c r="C103" s="85" t="s">
        <v>76</v>
      </c>
      <c r="D103" s="100" t="s">
        <v>73</v>
      </c>
      <c r="E103" s="101" t="s">
        <v>73</v>
      </c>
      <c r="F103" s="102" t="s">
        <v>175</v>
      </c>
      <c r="G103" s="103">
        <f>+G104</f>
        <v>14</v>
      </c>
      <c r="H103" s="104">
        <v>0</v>
      </c>
      <c r="I103" s="105">
        <f t="shared" si="2"/>
        <v>14</v>
      </c>
      <c r="J103" s="90">
        <f>J104</f>
        <v>0</v>
      </c>
      <c r="K103" s="105">
        <f t="shared" si="3"/>
        <v>14</v>
      </c>
    </row>
    <row r="104" spans="1:11" ht="13.5" hidden="1" thickBot="1">
      <c r="A104" s="113"/>
      <c r="B104" s="111"/>
      <c r="C104" s="107"/>
      <c r="D104" s="93">
        <v>3419</v>
      </c>
      <c r="E104" s="94">
        <v>5222</v>
      </c>
      <c r="F104" s="95" t="s">
        <v>103</v>
      </c>
      <c r="G104" s="96">
        <v>14</v>
      </c>
      <c r="H104" s="97">
        <v>0</v>
      </c>
      <c r="I104" s="98">
        <f t="shared" si="2"/>
        <v>14</v>
      </c>
      <c r="J104" s="97">
        <v>0</v>
      </c>
      <c r="K104" s="98">
        <f t="shared" si="3"/>
        <v>14</v>
      </c>
    </row>
    <row r="105" spans="1:11" ht="22.5" hidden="1">
      <c r="A105" s="112" t="s">
        <v>72</v>
      </c>
      <c r="B105" s="101" t="s">
        <v>176</v>
      </c>
      <c r="C105" s="85" t="s">
        <v>76</v>
      </c>
      <c r="D105" s="100" t="s">
        <v>73</v>
      </c>
      <c r="E105" s="101" t="s">
        <v>73</v>
      </c>
      <c r="F105" s="102" t="s">
        <v>177</v>
      </c>
      <c r="G105" s="103">
        <f>+G106</f>
        <v>31</v>
      </c>
      <c r="H105" s="104">
        <v>0</v>
      </c>
      <c r="I105" s="105">
        <f t="shared" si="2"/>
        <v>31</v>
      </c>
      <c r="J105" s="90">
        <f>J106</f>
        <v>0</v>
      </c>
      <c r="K105" s="105">
        <f t="shared" si="3"/>
        <v>31</v>
      </c>
    </row>
    <row r="106" spans="1:11" ht="13.5" hidden="1" thickBot="1">
      <c r="A106" s="113"/>
      <c r="B106" s="111"/>
      <c r="C106" s="107"/>
      <c r="D106" s="93">
        <v>3419</v>
      </c>
      <c r="E106" s="94">
        <v>5222</v>
      </c>
      <c r="F106" s="95" t="s">
        <v>103</v>
      </c>
      <c r="G106" s="96">
        <v>31</v>
      </c>
      <c r="H106" s="97">
        <v>0</v>
      </c>
      <c r="I106" s="98">
        <f t="shared" si="2"/>
        <v>31</v>
      </c>
      <c r="J106" s="97">
        <v>0</v>
      </c>
      <c r="K106" s="98">
        <f t="shared" si="3"/>
        <v>31</v>
      </c>
    </row>
    <row r="107" spans="1:11" ht="22.5" hidden="1">
      <c r="A107" s="112" t="s">
        <v>72</v>
      </c>
      <c r="B107" s="101" t="s">
        <v>178</v>
      </c>
      <c r="C107" s="85" t="s">
        <v>76</v>
      </c>
      <c r="D107" s="100" t="s">
        <v>73</v>
      </c>
      <c r="E107" s="101" t="s">
        <v>73</v>
      </c>
      <c r="F107" s="102" t="s">
        <v>179</v>
      </c>
      <c r="G107" s="103">
        <f>+G108</f>
        <v>33</v>
      </c>
      <c r="H107" s="104">
        <v>0</v>
      </c>
      <c r="I107" s="105">
        <f t="shared" si="2"/>
        <v>33</v>
      </c>
      <c r="J107" s="90">
        <f>J108</f>
        <v>0</v>
      </c>
      <c r="K107" s="105">
        <f t="shared" si="3"/>
        <v>33</v>
      </c>
    </row>
    <row r="108" spans="1:11" ht="13.5" hidden="1" thickBot="1">
      <c r="A108" s="113"/>
      <c r="B108" s="111"/>
      <c r="C108" s="107"/>
      <c r="D108" s="93">
        <v>3419</v>
      </c>
      <c r="E108" s="94">
        <v>5222</v>
      </c>
      <c r="F108" s="95" t="s">
        <v>103</v>
      </c>
      <c r="G108" s="96">
        <v>33</v>
      </c>
      <c r="H108" s="97">
        <v>0</v>
      </c>
      <c r="I108" s="98">
        <f t="shared" si="2"/>
        <v>33</v>
      </c>
      <c r="J108" s="97">
        <v>0</v>
      </c>
      <c r="K108" s="98">
        <f t="shared" si="3"/>
        <v>33</v>
      </c>
    </row>
    <row r="109" spans="1:11" ht="33.75" hidden="1">
      <c r="A109" s="112" t="s">
        <v>72</v>
      </c>
      <c r="B109" s="101" t="s">
        <v>180</v>
      </c>
      <c r="C109" s="85" t="s">
        <v>76</v>
      </c>
      <c r="D109" s="100" t="s">
        <v>73</v>
      </c>
      <c r="E109" s="101" t="s">
        <v>73</v>
      </c>
      <c r="F109" s="102" t="s">
        <v>181</v>
      </c>
      <c r="G109" s="103">
        <f>+G110</f>
        <v>10</v>
      </c>
      <c r="H109" s="104">
        <v>0</v>
      </c>
      <c r="I109" s="105">
        <f t="shared" si="2"/>
        <v>10</v>
      </c>
      <c r="J109" s="90">
        <f>J110</f>
        <v>0</v>
      </c>
      <c r="K109" s="105">
        <f t="shared" si="3"/>
        <v>10</v>
      </c>
    </row>
    <row r="110" spans="1:11" ht="13.5" hidden="1" thickBot="1">
      <c r="A110" s="113"/>
      <c r="B110" s="111"/>
      <c r="C110" s="107"/>
      <c r="D110" s="93">
        <v>3419</v>
      </c>
      <c r="E110" s="94">
        <v>5222</v>
      </c>
      <c r="F110" s="95" t="s">
        <v>103</v>
      </c>
      <c r="G110" s="96">
        <v>10</v>
      </c>
      <c r="H110" s="97">
        <v>0</v>
      </c>
      <c r="I110" s="98">
        <f t="shared" si="2"/>
        <v>10</v>
      </c>
      <c r="J110" s="97">
        <v>0</v>
      </c>
      <c r="K110" s="98">
        <f t="shared" si="3"/>
        <v>10</v>
      </c>
    </row>
    <row r="111" spans="1:11" ht="22.5" hidden="1">
      <c r="A111" s="112" t="s">
        <v>72</v>
      </c>
      <c r="B111" s="101" t="s">
        <v>182</v>
      </c>
      <c r="C111" s="85" t="s">
        <v>76</v>
      </c>
      <c r="D111" s="100" t="s">
        <v>73</v>
      </c>
      <c r="E111" s="101" t="s">
        <v>73</v>
      </c>
      <c r="F111" s="102" t="s">
        <v>183</v>
      </c>
      <c r="G111" s="103">
        <f>+G112</f>
        <v>28</v>
      </c>
      <c r="H111" s="104">
        <v>0</v>
      </c>
      <c r="I111" s="105">
        <f t="shared" si="2"/>
        <v>28</v>
      </c>
      <c r="J111" s="90">
        <f>J112</f>
        <v>0</v>
      </c>
      <c r="K111" s="105">
        <f t="shared" si="3"/>
        <v>28</v>
      </c>
    </row>
    <row r="112" spans="1:11" ht="13.5" hidden="1" thickBot="1">
      <c r="A112" s="113"/>
      <c r="B112" s="111"/>
      <c r="C112" s="107"/>
      <c r="D112" s="93">
        <v>3419</v>
      </c>
      <c r="E112" s="94">
        <v>5222</v>
      </c>
      <c r="F112" s="95" t="s">
        <v>103</v>
      </c>
      <c r="G112" s="96">
        <v>28</v>
      </c>
      <c r="H112" s="97">
        <v>0</v>
      </c>
      <c r="I112" s="98">
        <f t="shared" si="2"/>
        <v>28</v>
      </c>
      <c r="J112" s="97">
        <v>0</v>
      </c>
      <c r="K112" s="98">
        <f t="shared" si="3"/>
        <v>28</v>
      </c>
    </row>
    <row r="113" spans="1:11" ht="22.5" hidden="1">
      <c r="A113" s="112" t="s">
        <v>72</v>
      </c>
      <c r="B113" s="101" t="s">
        <v>184</v>
      </c>
      <c r="C113" s="85" t="s">
        <v>76</v>
      </c>
      <c r="D113" s="100" t="s">
        <v>73</v>
      </c>
      <c r="E113" s="101" t="s">
        <v>73</v>
      </c>
      <c r="F113" s="102" t="s">
        <v>185</v>
      </c>
      <c r="G113" s="103">
        <f>+G114</f>
        <v>18</v>
      </c>
      <c r="H113" s="104">
        <v>0</v>
      </c>
      <c r="I113" s="105">
        <f t="shared" si="2"/>
        <v>18</v>
      </c>
      <c r="J113" s="90">
        <f>J114</f>
        <v>0</v>
      </c>
      <c r="K113" s="105">
        <f t="shared" si="3"/>
        <v>18</v>
      </c>
    </row>
    <row r="114" spans="1:11" ht="13.5" hidden="1" thickBot="1">
      <c r="A114" s="113"/>
      <c r="B114" s="111"/>
      <c r="C114" s="107"/>
      <c r="D114" s="93">
        <v>3419</v>
      </c>
      <c r="E114" s="94">
        <v>5222</v>
      </c>
      <c r="F114" s="95" t="s">
        <v>103</v>
      </c>
      <c r="G114" s="96">
        <v>18</v>
      </c>
      <c r="H114" s="97">
        <v>0</v>
      </c>
      <c r="I114" s="98">
        <f t="shared" si="2"/>
        <v>18</v>
      </c>
      <c r="J114" s="97">
        <v>0</v>
      </c>
      <c r="K114" s="98">
        <f t="shared" si="3"/>
        <v>18</v>
      </c>
    </row>
    <row r="115" spans="1:11" ht="22.5" hidden="1">
      <c r="A115" s="112" t="s">
        <v>72</v>
      </c>
      <c r="B115" s="101" t="s">
        <v>186</v>
      </c>
      <c r="C115" s="85" t="s">
        <v>76</v>
      </c>
      <c r="D115" s="100" t="s">
        <v>73</v>
      </c>
      <c r="E115" s="101" t="s">
        <v>73</v>
      </c>
      <c r="F115" s="102" t="s">
        <v>187</v>
      </c>
      <c r="G115" s="103">
        <f>+G116</f>
        <v>70</v>
      </c>
      <c r="H115" s="104">
        <v>0</v>
      </c>
      <c r="I115" s="105">
        <f t="shared" si="2"/>
        <v>70</v>
      </c>
      <c r="J115" s="90">
        <f>J116</f>
        <v>0</v>
      </c>
      <c r="K115" s="105">
        <f t="shared" si="3"/>
        <v>70</v>
      </c>
    </row>
    <row r="116" spans="1:11" ht="13.5" hidden="1" thickBot="1">
      <c r="A116" s="113"/>
      <c r="B116" s="111"/>
      <c r="C116" s="107"/>
      <c r="D116" s="93">
        <v>3419</v>
      </c>
      <c r="E116" s="94">
        <v>5222</v>
      </c>
      <c r="F116" s="95" t="s">
        <v>103</v>
      </c>
      <c r="G116" s="96">
        <v>70</v>
      </c>
      <c r="H116" s="97">
        <v>0</v>
      </c>
      <c r="I116" s="98">
        <f t="shared" si="2"/>
        <v>70</v>
      </c>
      <c r="J116" s="97">
        <v>0</v>
      </c>
      <c r="K116" s="98">
        <f t="shared" si="3"/>
        <v>70</v>
      </c>
    </row>
    <row r="117" spans="1:11" ht="22.5" hidden="1">
      <c r="A117" s="112" t="s">
        <v>72</v>
      </c>
      <c r="B117" s="101" t="s">
        <v>188</v>
      </c>
      <c r="C117" s="85" t="s">
        <v>76</v>
      </c>
      <c r="D117" s="100" t="s">
        <v>73</v>
      </c>
      <c r="E117" s="101" t="s">
        <v>73</v>
      </c>
      <c r="F117" s="102" t="s">
        <v>189</v>
      </c>
      <c r="G117" s="103">
        <f>+G118</f>
        <v>43</v>
      </c>
      <c r="H117" s="104">
        <v>0</v>
      </c>
      <c r="I117" s="105">
        <f t="shared" si="2"/>
        <v>43</v>
      </c>
      <c r="J117" s="90">
        <f>J118</f>
        <v>0</v>
      </c>
      <c r="K117" s="105">
        <f t="shared" si="3"/>
        <v>43</v>
      </c>
    </row>
    <row r="118" spans="1:11" ht="13.5" hidden="1" thickBot="1">
      <c r="A118" s="113"/>
      <c r="B118" s="111"/>
      <c r="C118" s="107"/>
      <c r="D118" s="93">
        <v>3419</v>
      </c>
      <c r="E118" s="94">
        <v>5222</v>
      </c>
      <c r="F118" s="95" t="s">
        <v>103</v>
      </c>
      <c r="G118" s="96">
        <v>43</v>
      </c>
      <c r="H118" s="97">
        <v>0</v>
      </c>
      <c r="I118" s="98">
        <f t="shared" si="2"/>
        <v>43</v>
      </c>
      <c r="J118" s="97">
        <v>0</v>
      </c>
      <c r="K118" s="98">
        <f t="shared" si="3"/>
        <v>43</v>
      </c>
    </row>
    <row r="119" spans="1:11" ht="12.75" hidden="1">
      <c r="A119" s="112" t="s">
        <v>72</v>
      </c>
      <c r="B119" s="101" t="s">
        <v>190</v>
      </c>
      <c r="C119" s="85" t="s">
        <v>76</v>
      </c>
      <c r="D119" s="100" t="s">
        <v>73</v>
      </c>
      <c r="E119" s="101" t="s">
        <v>73</v>
      </c>
      <c r="F119" s="102" t="s">
        <v>191</v>
      </c>
      <c r="G119" s="103">
        <f>+G120</f>
        <v>28</v>
      </c>
      <c r="H119" s="104">
        <v>0</v>
      </c>
      <c r="I119" s="105">
        <f t="shared" si="2"/>
        <v>28</v>
      </c>
      <c r="J119" s="90">
        <f>J120</f>
        <v>0</v>
      </c>
      <c r="K119" s="105">
        <f t="shared" si="3"/>
        <v>28</v>
      </c>
    </row>
    <row r="120" spans="1:11" ht="13.5" hidden="1" thickBot="1">
      <c r="A120" s="113"/>
      <c r="B120" s="111"/>
      <c r="C120" s="107"/>
      <c r="D120" s="93">
        <v>3419</v>
      </c>
      <c r="E120" s="94">
        <v>5222</v>
      </c>
      <c r="F120" s="95" t="s">
        <v>103</v>
      </c>
      <c r="G120" s="96">
        <v>28</v>
      </c>
      <c r="H120" s="97">
        <v>0</v>
      </c>
      <c r="I120" s="98">
        <f t="shared" si="2"/>
        <v>28</v>
      </c>
      <c r="J120" s="97">
        <v>0</v>
      </c>
      <c r="K120" s="98">
        <f t="shared" si="3"/>
        <v>28</v>
      </c>
    </row>
    <row r="121" spans="1:11" ht="22.5" hidden="1">
      <c r="A121" s="112" t="s">
        <v>72</v>
      </c>
      <c r="B121" s="101" t="s">
        <v>192</v>
      </c>
      <c r="C121" s="85" t="s">
        <v>76</v>
      </c>
      <c r="D121" s="100" t="s">
        <v>73</v>
      </c>
      <c r="E121" s="101" t="s">
        <v>73</v>
      </c>
      <c r="F121" s="102" t="s">
        <v>193</v>
      </c>
      <c r="G121" s="103">
        <f>+G122</f>
        <v>69</v>
      </c>
      <c r="H121" s="104">
        <v>0</v>
      </c>
      <c r="I121" s="105">
        <f t="shared" si="2"/>
        <v>69</v>
      </c>
      <c r="J121" s="90">
        <f>J122</f>
        <v>0</v>
      </c>
      <c r="K121" s="105">
        <f t="shared" si="3"/>
        <v>69</v>
      </c>
    </row>
    <row r="122" spans="1:11" ht="13.5" hidden="1" thickBot="1">
      <c r="A122" s="113"/>
      <c r="B122" s="111"/>
      <c r="C122" s="107"/>
      <c r="D122" s="93">
        <v>3419</v>
      </c>
      <c r="E122" s="94">
        <v>5222</v>
      </c>
      <c r="F122" s="95" t="s">
        <v>103</v>
      </c>
      <c r="G122" s="96">
        <v>69</v>
      </c>
      <c r="H122" s="97">
        <v>0</v>
      </c>
      <c r="I122" s="98">
        <f t="shared" si="2"/>
        <v>69</v>
      </c>
      <c r="J122" s="97">
        <v>0</v>
      </c>
      <c r="K122" s="98">
        <f t="shared" si="3"/>
        <v>69</v>
      </c>
    </row>
    <row r="123" spans="1:11" ht="22.5" hidden="1">
      <c r="A123" s="112" t="s">
        <v>72</v>
      </c>
      <c r="B123" s="101" t="s">
        <v>194</v>
      </c>
      <c r="C123" s="85" t="s">
        <v>195</v>
      </c>
      <c r="D123" s="100" t="s">
        <v>73</v>
      </c>
      <c r="E123" s="101" t="s">
        <v>73</v>
      </c>
      <c r="F123" s="102" t="s">
        <v>196</v>
      </c>
      <c r="G123" s="103">
        <f>+G124</f>
        <v>67</v>
      </c>
      <c r="H123" s="104">
        <v>0</v>
      </c>
      <c r="I123" s="105">
        <f t="shared" si="2"/>
        <v>67</v>
      </c>
      <c r="J123" s="90">
        <f>J124</f>
        <v>0</v>
      </c>
      <c r="K123" s="105">
        <f t="shared" si="3"/>
        <v>67</v>
      </c>
    </row>
    <row r="124" spans="1:11" ht="13.5" hidden="1" thickBot="1">
      <c r="A124" s="113"/>
      <c r="B124" s="111"/>
      <c r="C124" s="107"/>
      <c r="D124" s="93">
        <v>3419</v>
      </c>
      <c r="E124" s="94">
        <v>5321</v>
      </c>
      <c r="F124" s="95" t="s">
        <v>100</v>
      </c>
      <c r="G124" s="96">
        <v>67</v>
      </c>
      <c r="H124" s="97">
        <v>0</v>
      </c>
      <c r="I124" s="98">
        <f t="shared" si="2"/>
        <v>67</v>
      </c>
      <c r="J124" s="97">
        <v>0</v>
      </c>
      <c r="K124" s="98">
        <f t="shared" si="3"/>
        <v>67</v>
      </c>
    </row>
    <row r="125" spans="1:11" ht="22.5" hidden="1">
      <c r="A125" s="112" t="s">
        <v>72</v>
      </c>
      <c r="B125" s="101" t="s">
        <v>197</v>
      </c>
      <c r="C125" s="85" t="s">
        <v>198</v>
      </c>
      <c r="D125" s="100" t="s">
        <v>73</v>
      </c>
      <c r="E125" s="101" t="s">
        <v>73</v>
      </c>
      <c r="F125" s="102" t="s">
        <v>199</v>
      </c>
      <c r="G125" s="103">
        <f>+G126</f>
        <v>70</v>
      </c>
      <c r="H125" s="104">
        <v>0</v>
      </c>
      <c r="I125" s="105">
        <f t="shared" si="2"/>
        <v>70</v>
      </c>
      <c r="J125" s="90">
        <f>J126</f>
        <v>0</v>
      </c>
      <c r="K125" s="105">
        <f t="shared" si="3"/>
        <v>70</v>
      </c>
    </row>
    <row r="126" spans="1:11" ht="13.5" hidden="1" thickBot="1">
      <c r="A126" s="113"/>
      <c r="B126" s="111"/>
      <c r="C126" s="107"/>
      <c r="D126" s="93">
        <v>3419</v>
      </c>
      <c r="E126" s="94">
        <v>5321</v>
      </c>
      <c r="F126" s="95" t="s">
        <v>100</v>
      </c>
      <c r="G126" s="96">
        <v>70</v>
      </c>
      <c r="H126" s="97">
        <v>0</v>
      </c>
      <c r="I126" s="98">
        <f t="shared" si="2"/>
        <v>70</v>
      </c>
      <c r="J126" s="97">
        <v>0</v>
      </c>
      <c r="K126" s="98">
        <f t="shared" si="3"/>
        <v>70</v>
      </c>
    </row>
    <row r="127" spans="1:11" ht="22.5" hidden="1">
      <c r="A127" s="112" t="s">
        <v>72</v>
      </c>
      <c r="B127" s="101" t="s">
        <v>200</v>
      </c>
      <c r="C127" s="85" t="s">
        <v>76</v>
      </c>
      <c r="D127" s="100" t="s">
        <v>73</v>
      </c>
      <c r="E127" s="101" t="s">
        <v>73</v>
      </c>
      <c r="F127" s="102" t="s">
        <v>201</v>
      </c>
      <c r="G127" s="103">
        <f>+G128</f>
        <v>20</v>
      </c>
      <c r="H127" s="104">
        <v>0</v>
      </c>
      <c r="I127" s="105">
        <f t="shared" si="2"/>
        <v>20</v>
      </c>
      <c r="J127" s="90">
        <f>J128</f>
        <v>0</v>
      </c>
      <c r="K127" s="105">
        <f t="shared" si="3"/>
        <v>20</v>
      </c>
    </row>
    <row r="128" spans="1:11" ht="13.5" hidden="1" thickBot="1">
      <c r="A128" s="113"/>
      <c r="B128" s="111"/>
      <c r="C128" s="107"/>
      <c r="D128" s="93">
        <v>3419</v>
      </c>
      <c r="E128" s="94">
        <v>5222</v>
      </c>
      <c r="F128" s="95" t="s">
        <v>103</v>
      </c>
      <c r="G128" s="96">
        <v>20</v>
      </c>
      <c r="H128" s="97">
        <v>0</v>
      </c>
      <c r="I128" s="98">
        <f t="shared" si="2"/>
        <v>20</v>
      </c>
      <c r="J128" s="97">
        <v>0</v>
      </c>
      <c r="K128" s="98">
        <f t="shared" si="3"/>
        <v>20</v>
      </c>
    </row>
    <row r="129" spans="1:11" ht="22.5" hidden="1">
      <c r="A129" s="112" t="s">
        <v>72</v>
      </c>
      <c r="B129" s="101" t="s">
        <v>202</v>
      </c>
      <c r="C129" s="85" t="s">
        <v>76</v>
      </c>
      <c r="D129" s="100" t="s">
        <v>73</v>
      </c>
      <c r="E129" s="101" t="s">
        <v>73</v>
      </c>
      <c r="F129" s="102" t="s">
        <v>203</v>
      </c>
      <c r="G129" s="103">
        <f>+G130</f>
        <v>21</v>
      </c>
      <c r="H129" s="104">
        <v>0</v>
      </c>
      <c r="I129" s="105">
        <f t="shared" si="2"/>
        <v>21</v>
      </c>
      <c r="J129" s="90">
        <f>J130</f>
        <v>0</v>
      </c>
      <c r="K129" s="105">
        <f t="shared" si="3"/>
        <v>21</v>
      </c>
    </row>
    <row r="130" spans="1:11" ht="13.5" hidden="1" thickBot="1">
      <c r="A130" s="113"/>
      <c r="B130" s="111"/>
      <c r="C130" s="107"/>
      <c r="D130" s="93">
        <v>3419</v>
      </c>
      <c r="E130" s="94">
        <v>5222</v>
      </c>
      <c r="F130" s="95" t="s">
        <v>103</v>
      </c>
      <c r="G130" s="96">
        <v>21</v>
      </c>
      <c r="H130" s="97">
        <v>0</v>
      </c>
      <c r="I130" s="98">
        <f t="shared" si="2"/>
        <v>21</v>
      </c>
      <c r="J130" s="97">
        <v>0</v>
      </c>
      <c r="K130" s="98">
        <f t="shared" si="3"/>
        <v>21</v>
      </c>
    </row>
    <row r="131" spans="1:11" ht="33.75" hidden="1">
      <c r="A131" s="112" t="s">
        <v>72</v>
      </c>
      <c r="B131" s="101" t="s">
        <v>204</v>
      </c>
      <c r="C131" s="85" t="s">
        <v>76</v>
      </c>
      <c r="D131" s="100" t="s">
        <v>73</v>
      </c>
      <c r="E131" s="101" t="s">
        <v>73</v>
      </c>
      <c r="F131" s="102" t="s">
        <v>205</v>
      </c>
      <c r="G131" s="103">
        <f>+G132</f>
        <v>14</v>
      </c>
      <c r="H131" s="104">
        <v>0</v>
      </c>
      <c r="I131" s="105">
        <f aca="true" t="shared" si="4" ref="I131:I172">G131+H131</f>
        <v>14</v>
      </c>
      <c r="J131" s="90">
        <f>J132</f>
        <v>0</v>
      </c>
      <c r="K131" s="105">
        <f aca="true" t="shared" si="5" ref="K131:K172">I131+J131</f>
        <v>14</v>
      </c>
    </row>
    <row r="132" spans="1:11" ht="13.5" hidden="1" thickBot="1">
      <c r="A132" s="113"/>
      <c r="B132" s="111"/>
      <c r="C132" s="107"/>
      <c r="D132" s="93">
        <v>3419</v>
      </c>
      <c r="E132" s="94">
        <v>5222</v>
      </c>
      <c r="F132" s="95" t="s">
        <v>103</v>
      </c>
      <c r="G132" s="96">
        <v>14</v>
      </c>
      <c r="H132" s="97">
        <v>0</v>
      </c>
      <c r="I132" s="98">
        <f t="shared" si="4"/>
        <v>14</v>
      </c>
      <c r="J132" s="97">
        <v>0</v>
      </c>
      <c r="K132" s="98">
        <f t="shared" si="5"/>
        <v>14</v>
      </c>
    </row>
    <row r="133" spans="1:11" ht="22.5" hidden="1">
      <c r="A133" s="112" t="s">
        <v>72</v>
      </c>
      <c r="B133" s="101" t="s">
        <v>206</v>
      </c>
      <c r="C133" s="85" t="s">
        <v>76</v>
      </c>
      <c r="D133" s="100" t="s">
        <v>73</v>
      </c>
      <c r="E133" s="101" t="s">
        <v>73</v>
      </c>
      <c r="F133" s="102" t="s">
        <v>207</v>
      </c>
      <c r="G133" s="103">
        <f>+G134</f>
        <v>34</v>
      </c>
      <c r="H133" s="104">
        <v>0</v>
      </c>
      <c r="I133" s="105">
        <f t="shared" si="4"/>
        <v>34</v>
      </c>
      <c r="J133" s="90">
        <f>J134</f>
        <v>0</v>
      </c>
      <c r="K133" s="105">
        <f t="shared" si="5"/>
        <v>34</v>
      </c>
    </row>
    <row r="134" spans="1:11" ht="13.5" hidden="1" thickBot="1">
      <c r="A134" s="113"/>
      <c r="B134" s="111"/>
      <c r="C134" s="107"/>
      <c r="D134" s="93">
        <v>3419</v>
      </c>
      <c r="E134" s="94">
        <v>5222</v>
      </c>
      <c r="F134" s="95" t="s">
        <v>103</v>
      </c>
      <c r="G134" s="96">
        <v>34</v>
      </c>
      <c r="H134" s="97">
        <v>0</v>
      </c>
      <c r="I134" s="98">
        <f t="shared" si="4"/>
        <v>34</v>
      </c>
      <c r="J134" s="97">
        <v>0</v>
      </c>
      <c r="K134" s="98">
        <f t="shared" si="5"/>
        <v>34</v>
      </c>
    </row>
    <row r="135" spans="1:11" ht="12.75" hidden="1">
      <c r="A135" s="112" t="s">
        <v>72</v>
      </c>
      <c r="B135" s="101" t="s">
        <v>208</v>
      </c>
      <c r="C135" s="85" t="s">
        <v>76</v>
      </c>
      <c r="D135" s="100" t="s">
        <v>73</v>
      </c>
      <c r="E135" s="101" t="s">
        <v>73</v>
      </c>
      <c r="F135" s="102" t="s">
        <v>209</v>
      </c>
      <c r="G135" s="103">
        <f>+G136</f>
        <v>21</v>
      </c>
      <c r="H135" s="104">
        <v>0</v>
      </c>
      <c r="I135" s="105">
        <f t="shared" si="4"/>
        <v>21</v>
      </c>
      <c r="J135" s="90">
        <f>J136</f>
        <v>0</v>
      </c>
      <c r="K135" s="105">
        <f t="shared" si="5"/>
        <v>21</v>
      </c>
    </row>
    <row r="136" spans="1:11" ht="13.5" hidden="1" thickBot="1">
      <c r="A136" s="113"/>
      <c r="B136" s="111"/>
      <c r="C136" s="109"/>
      <c r="D136" s="110">
        <v>3419</v>
      </c>
      <c r="E136" s="111">
        <v>5222</v>
      </c>
      <c r="F136" s="95" t="s">
        <v>103</v>
      </c>
      <c r="G136" s="96">
        <v>21</v>
      </c>
      <c r="H136" s="97">
        <v>0</v>
      </c>
      <c r="I136" s="98">
        <f t="shared" si="4"/>
        <v>21</v>
      </c>
      <c r="J136" s="97">
        <v>0</v>
      </c>
      <c r="K136" s="98">
        <f t="shared" si="5"/>
        <v>21</v>
      </c>
    </row>
    <row r="137" spans="1:11" ht="33.75" hidden="1">
      <c r="A137" s="112" t="s">
        <v>72</v>
      </c>
      <c r="B137" s="101" t="s">
        <v>210</v>
      </c>
      <c r="C137" s="85" t="s">
        <v>76</v>
      </c>
      <c r="D137" s="100" t="s">
        <v>73</v>
      </c>
      <c r="E137" s="101" t="s">
        <v>73</v>
      </c>
      <c r="F137" s="102" t="s">
        <v>211</v>
      </c>
      <c r="G137" s="103">
        <f>+G138</f>
        <v>70</v>
      </c>
      <c r="H137" s="104">
        <v>0</v>
      </c>
      <c r="I137" s="105">
        <f t="shared" si="4"/>
        <v>70</v>
      </c>
      <c r="J137" s="90">
        <f>J138</f>
        <v>0</v>
      </c>
      <c r="K137" s="105">
        <f t="shared" si="5"/>
        <v>70</v>
      </c>
    </row>
    <row r="138" spans="1:11" ht="13.5" hidden="1" thickBot="1">
      <c r="A138" s="113"/>
      <c r="B138" s="111"/>
      <c r="C138" s="107"/>
      <c r="D138" s="93">
        <v>3419</v>
      </c>
      <c r="E138" s="94">
        <v>5222</v>
      </c>
      <c r="F138" s="95" t="s">
        <v>103</v>
      </c>
      <c r="G138" s="96">
        <v>70</v>
      </c>
      <c r="H138" s="97">
        <v>0</v>
      </c>
      <c r="I138" s="98">
        <f t="shared" si="4"/>
        <v>70</v>
      </c>
      <c r="J138" s="97">
        <v>0</v>
      </c>
      <c r="K138" s="98">
        <f t="shared" si="5"/>
        <v>70</v>
      </c>
    </row>
    <row r="139" spans="1:11" ht="22.5" hidden="1">
      <c r="A139" s="112" t="s">
        <v>72</v>
      </c>
      <c r="B139" s="101" t="s">
        <v>212</v>
      </c>
      <c r="C139" s="85" t="s">
        <v>76</v>
      </c>
      <c r="D139" s="100" t="s">
        <v>73</v>
      </c>
      <c r="E139" s="101" t="s">
        <v>73</v>
      </c>
      <c r="F139" s="102" t="s">
        <v>213</v>
      </c>
      <c r="G139" s="103">
        <f>+G140</f>
        <v>21</v>
      </c>
      <c r="H139" s="104">
        <v>0</v>
      </c>
      <c r="I139" s="105">
        <f t="shared" si="4"/>
        <v>21</v>
      </c>
      <c r="J139" s="90">
        <f>J140</f>
        <v>0</v>
      </c>
      <c r="K139" s="105">
        <f t="shared" si="5"/>
        <v>21</v>
      </c>
    </row>
    <row r="140" spans="1:11" ht="13.5" hidden="1" thickBot="1">
      <c r="A140" s="113"/>
      <c r="B140" s="111"/>
      <c r="C140" s="107"/>
      <c r="D140" s="93">
        <v>3419</v>
      </c>
      <c r="E140" s="94">
        <v>5222</v>
      </c>
      <c r="F140" s="95" t="s">
        <v>103</v>
      </c>
      <c r="G140" s="96">
        <v>21</v>
      </c>
      <c r="H140" s="97">
        <v>0</v>
      </c>
      <c r="I140" s="98">
        <f t="shared" si="4"/>
        <v>21</v>
      </c>
      <c r="J140" s="97">
        <v>0</v>
      </c>
      <c r="K140" s="98">
        <f t="shared" si="5"/>
        <v>21</v>
      </c>
    </row>
    <row r="141" spans="1:11" ht="22.5" hidden="1">
      <c r="A141" s="112" t="s">
        <v>72</v>
      </c>
      <c r="B141" s="101" t="s">
        <v>214</v>
      </c>
      <c r="C141" s="85" t="s">
        <v>76</v>
      </c>
      <c r="D141" s="100" t="s">
        <v>73</v>
      </c>
      <c r="E141" s="101" t="s">
        <v>73</v>
      </c>
      <c r="F141" s="102" t="s">
        <v>215</v>
      </c>
      <c r="G141" s="103">
        <f>+G142</f>
        <v>70</v>
      </c>
      <c r="H141" s="104">
        <v>0</v>
      </c>
      <c r="I141" s="105">
        <f t="shared" si="4"/>
        <v>70</v>
      </c>
      <c r="J141" s="90">
        <f>J142</f>
        <v>0</v>
      </c>
      <c r="K141" s="105">
        <f t="shared" si="5"/>
        <v>70</v>
      </c>
    </row>
    <row r="142" spans="1:11" ht="13.5" hidden="1" thickBot="1">
      <c r="A142" s="113"/>
      <c r="B142" s="111"/>
      <c r="C142" s="107"/>
      <c r="D142" s="93">
        <v>3419</v>
      </c>
      <c r="E142" s="94">
        <v>5222</v>
      </c>
      <c r="F142" s="95" t="s">
        <v>103</v>
      </c>
      <c r="G142" s="96">
        <v>70</v>
      </c>
      <c r="H142" s="97">
        <v>0</v>
      </c>
      <c r="I142" s="98">
        <f t="shared" si="4"/>
        <v>70</v>
      </c>
      <c r="J142" s="97">
        <v>0</v>
      </c>
      <c r="K142" s="98">
        <f t="shared" si="5"/>
        <v>70</v>
      </c>
    </row>
    <row r="143" spans="1:11" ht="22.5" hidden="1">
      <c r="A143" s="112" t="s">
        <v>72</v>
      </c>
      <c r="B143" s="101" t="s">
        <v>216</v>
      </c>
      <c r="C143" s="85" t="s">
        <v>76</v>
      </c>
      <c r="D143" s="100" t="s">
        <v>73</v>
      </c>
      <c r="E143" s="101" t="s">
        <v>73</v>
      </c>
      <c r="F143" s="102" t="s">
        <v>217</v>
      </c>
      <c r="G143" s="103">
        <f>+G144</f>
        <v>19</v>
      </c>
      <c r="H143" s="104">
        <v>0</v>
      </c>
      <c r="I143" s="105">
        <f t="shared" si="4"/>
        <v>19</v>
      </c>
      <c r="J143" s="90">
        <f>J144</f>
        <v>0</v>
      </c>
      <c r="K143" s="105">
        <f t="shared" si="5"/>
        <v>19</v>
      </c>
    </row>
    <row r="144" spans="1:11" ht="13.5" hidden="1" thickBot="1">
      <c r="A144" s="113"/>
      <c r="B144" s="111"/>
      <c r="C144" s="107"/>
      <c r="D144" s="93">
        <v>3419</v>
      </c>
      <c r="E144" s="94">
        <v>5222</v>
      </c>
      <c r="F144" s="95" t="s">
        <v>103</v>
      </c>
      <c r="G144" s="96">
        <v>19</v>
      </c>
      <c r="H144" s="97">
        <v>0</v>
      </c>
      <c r="I144" s="98">
        <f t="shared" si="4"/>
        <v>19</v>
      </c>
      <c r="J144" s="97">
        <v>0</v>
      </c>
      <c r="K144" s="98">
        <f t="shared" si="5"/>
        <v>19</v>
      </c>
    </row>
    <row r="145" spans="1:11" ht="45" hidden="1">
      <c r="A145" s="112" t="s">
        <v>72</v>
      </c>
      <c r="B145" s="101" t="s">
        <v>218</v>
      </c>
      <c r="C145" s="85" t="s">
        <v>76</v>
      </c>
      <c r="D145" s="100" t="s">
        <v>73</v>
      </c>
      <c r="E145" s="101" t="s">
        <v>73</v>
      </c>
      <c r="F145" s="102" t="s">
        <v>219</v>
      </c>
      <c r="G145" s="103">
        <f>+G146</f>
        <v>10</v>
      </c>
      <c r="H145" s="104">
        <v>0</v>
      </c>
      <c r="I145" s="105">
        <f t="shared" si="4"/>
        <v>10</v>
      </c>
      <c r="J145" s="90">
        <f>J146</f>
        <v>0</v>
      </c>
      <c r="K145" s="105">
        <f t="shared" si="5"/>
        <v>10</v>
      </c>
    </row>
    <row r="146" spans="1:11" ht="13.5" hidden="1" thickBot="1">
      <c r="A146" s="113"/>
      <c r="B146" s="111"/>
      <c r="C146" s="107"/>
      <c r="D146" s="93">
        <v>3419</v>
      </c>
      <c r="E146" s="94">
        <v>5222</v>
      </c>
      <c r="F146" s="95" t="s">
        <v>103</v>
      </c>
      <c r="G146" s="96">
        <v>10</v>
      </c>
      <c r="H146" s="97">
        <v>0</v>
      </c>
      <c r="I146" s="98">
        <f t="shared" si="4"/>
        <v>10</v>
      </c>
      <c r="J146" s="97">
        <v>0</v>
      </c>
      <c r="K146" s="98">
        <f t="shared" si="5"/>
        <v>10</v>
      </c>
    </row>
    <row r="147" spans="1:11" ht="12.75" hidden="1">
      <c r="A147" s="112" t="s">
        <v>72</v>
      </c>
      <c r="B147" s="101" t="s">
        <v>220</v>
      </c>
      <c r="C147" s="85" t="s">
        <v>76</v>
      </c>
      <c r="D147" s="100" t="s">
        <v>73</v>
      </c>
      <c r="E147" s="101" t="s">
        <v>73</v>
      </c>
      <c r="F147" s="102" t="s">
        <v>221</v>
      </c>
      <c r="G147" s="103">
        <f>+G148</f>
        <v>28</v>
      </c>
      <c r="H147" s="104">
        <v>0</v>
      </c>
      <c r="I147" s="105">
        <f t="shared" si="4"/>
        <v>28</v>
      </c>
      <c r="J147" s="90">
        <f>J148</f>
        <v>0</v>
      </c>
      <c r="K147" s="105">
        <f t="shared" si="5"/>
        <v>28</v>
      </c>
    </row>
    <row r="148" spans="1:11" ht="13.5" hidden="1" thickBot="1">
      <c r="A148" s="113"/>
      <c r="B148" s="111"/>
      <c r="C148" s="107"/>
      <c r="D148" s="93">
        <v>3419</v>
      </c>
      <c r="E148" s="94">
        <v>5222</v>
      </c>
      <c r="F148" s="95" t="s">
        <v>103</v>
      </c>
      <c r="G148" s="96">
        <v>28</v>
      </c>
      <c r="H148" s="97">
        <v>0</v>
      </c>
      <c r="I148" s="98">
        <f t="shared" si="4"/>
        <v>28</v>
      </c>
      <c r="J148" s="97">
        <v>0</v>
      </c>
      <c r="K148" s="98">
        <f t="shared" si="5"/>
        <v>28</v>
      </c>
    </row>
    <row r="149" spans="1:11" ht="22.5" hidden="1">
      <c r="A149" s="112" t="s">
        <v>72</v>
      </c>
      <c r="B149" s="101" t="s">
        <v>222</v>
      </c>
      <c r="C149" s="85" t="s">
        <v>76</v>
      </c>
      <c r="D149" s="100" t="s">
        <v>73</v>
      </c>
      <c r="E149" s="101" t="s">
        <v>73</v>
      </c>
      <c r="F149" s="102" t="s">
        <v>223</v>
      </c>
      <c r="G149" s="103">
        <f>+G150</f>
        <v>14</v>
      </c>
      <c r="H149" s="104">
        <v>0</v>
      </c>
      <c r="I149" s="105">
        <f t="shared" si="4"/>
        <v>14</v>
      </c>
      <c r="J149" s="90">
        <f>J150</f>
        <v>0</v>
      </c>
      <c r="K149" s="105">
        <f t="shared" si="5"/>
        <v>14</v>
      </c>
    </row>
    <row r="150" spans="1:11" ht="13.5" hidden="1" thickBot="1">
      <c r="A150" s="113"/>
      <c r="B150" s="111"/>
      <c r="C150" s="107"/>
      <c r="D150" s="93">
        <v>3419</v>
      </c>
      <c r="E150" s="94">
        <v>5222</v>
      </c>
      <c r="F150" s="95" t="s">
        <v>103</v>
      </c>
      <c r="G150" s="96">
        <v>14</v>
      </c>
      <c r="H150" s="97">
        <v>0</v>
      </c>
      <c r="I150" s="98">
        <f t="shared" si="4"/>
        <v>14</v>
      </c>
      <c r="J150" s="97">
        <v>0</v>
      </c>
      <c r="K150" s="98">
        <f t="shared" si="5"/>
        <v>14</v>
      </c>
    </row>
    <row r="151" spans="1:11" ht="22.5" hidden="1">
      <c r="A151" s="112" t="s">
        <v>72</v>
      </c>
      <c r="B151" s="101" t="s">
        <v>224</v>
      </c>
      <c r="C151" s="85" t="s">
        <v>76</v>
      </c>
      <c r="D151" s="100" t="s">
        <v>73</v>
      </c>
      <c r="E151" s="101" t="s">
        <v>73</v>
      </c>
      <c r="F151" s="102" t="s">
        <v>225</v>
      </c>
      <c r="G151" s="103">
        <f>+G152</f>
        <v>14</v>
      </c>
      <c r="H151" s="104">
        <v>0</v>
      </c>
      <c r="I151" s="105">
        <f t="shared" si="4"/>
        <v>14</v>
      </c>
      <c r="J151" s="90">
        <f>J152</f>
        <v>0</v>
      </c>
      <c r="K151" s="105">
        <f t="shared" si="5"/>
        <v>14</v>
      </c>
    </row>
    <row r="152" spans="1:11" ht="13.5" hidden="1" thickBot="1">
      <c r="A152" s="113"/>
      <c r="B152" s="111"/>
      <c r="C152" s="107"/>
      <c r="D152" s="93">
        <v>3419</v>
      </c>
      <c r="E152" s="94">
        <v>5222</v>
      </c>
      <c r="F152" s="95" t="s">
        <v>103</v>
      </c>
      <c r="G152" s="96">
        <v>14</v>
      </c>
      <c r="H152" s="97">
        <v>0</v>
      </c>
      <c r="I152" s="98">
        <f t="shared" si="4"/>
        <v>14</v>
      </c>
      <c r="J152" s="97">
        <v>0</v>
      </c>
      <c r="K152" s="98">
        <f t="shared" si="5"/>
        <v>14</v>
      </c>
    </row>
    <row r="153" spans="1:11" ht="33.75" hidden="1">
      <c r="A153" s="112" t="s">
        <v>72</v>
      </c>
      <c r="B153" s="101" t="s">
        <v>226</v>
      </c>
      <c r="C153" s="85" t="s">
        <v>76</v>
      </c>
      <c r="D153" s="100" t="s">
        <v>73</v>
      </c>
      <c r="E153" s="101" t="s">
        <v>73</v>
      </c>
      <c r="F153" s="102" t="s">
        <v>227</v>
      </c>
      <c r="G153" s="103">
        <f>+G154</f>
        <v>28</v>
      </c>
      <c r="H153" s="104">
        <v>0</v>
      </c>
      <c r="I153" s="105">
        <f t="shared" si="4"/>
        <v>28</v>
      </c>
      <c r="J153" s="90">
        <f>J154</f>
        <v>0</v>
      </c>
      <c r="K153" s="105">
        <f t="shared" si="5"/>
        <v>28</v>
      </c>
    </row>
    <row r="154" spans="1:11" ht="13.5" hidden="1" thickBot="1">
      <c r="A154" s="113"/>
      <c r="B154" s="111"/>
      <c r="C154" s="107"/>
      <c r="D154" s="93">
        <v>3419</v>
      </c>
      <c r="E154" s="94">
        <v>5222</v>
      </c>
      <c r="F154" s="95" t="s">
        <v>103</v>
      </c>
      <c r="G154" s="96">
        <v>28</v>
      </c>
      <c r="H154" s="97">
        <v>0</v>
      </c>
      <c r="I154" s="98">
        <f t="shared" si="4"/>
        <v>28</v>
      </c>
      <c r="J154" s="97">
        <v>0</v>
      </c>
      <c r="K154" s="98">
        <f t="shared" si="5"/>
        <v>28</v>
      </c>
    </row>
    <row r="155" spans="1:11" ht="12.75" hidden="1">
      <c r="A155" s="112" t="s">
        <v>72</v>
      </c>
      <c r="B155" s="101" t="s">
        <v>228</v>
      </c>
      <c r="C155" s="85" t="s">
        <v>76</v>
      </c>
      <c r="D155" s="100" t="s">
        <v>73</v>
      </c>
      <c r="E155" s="101" t="s">
        <v>73</v>
      </c>
      <c r="F155" s="102" t="s">
        <v>229</v>
      </c>
      <c r="G155" s="103">
        <f>+G156</f>
        <v>70</v>
      </c>
      <c r="H155" s="104">
        <v>0</v>
      </c>
      <c r="I155" s="105">
        <f t="shared" si="4"/>
        <v>70</v>
      </c>
      <c r="J155" s="90">
        <f>J156</f>
        <v>0</v>
      </c>
      <c r="K155" s="105">
        <f t="shared" si="5"/>
        <v>70</v>
      </c>
    </row>
    <row r="156" spans="1:11" ht="23.25" hidden="1" thickBot="1">
      <c r="A156" s="113"/>
      <c r="B156" s="111"/>
      <c r="C156" s="107"/>
      <c r="D156" s="93">
        <v>3419</v>
      </c>
      <c r="E156" s="94">
        <v>5213</v>
      </c>
      <c r="F156" s="95" t="s">
        <v>230</v>
      </c>
      <c r="G156" s="96">
        <v>70</v>
      </c>
      <c r="H156" s="97">
        <v>0</v>
      </c>
      <c r="I156" s="98">
        <f t="shared" si="4"/>
        <v>70</v>
      </c>
      <c r="J156" s="97">
        <v>0</v>
      </c>
      <c r="K156" s="98">
        <f t="shared" si="5"/>
        <v>70</v>
      </c>
    </row>
    <row r="157" spans="1:11" ht="22.5" hidden="1">
      <c r="A157" s="112" t="s">
        <v>72</v>
      </c>
      <c r="B157" s="101" t="s">
        <v>231</v>
      </c>
      <c r="C157" s="85" t="s">
        <v>232</v>
      </c>
      <c r="D157" s="100" t="s">
        <v>73</v>
      </c>
      <c r="E157" s="101" t="s">
        <v>73</v>
      </c>
      <c r="F157" s="102" t="s">
        <v>233</v>
      </c>
      <c r="G157" s="103">
        <f>+G158</f>
        <v>24</v>
      </c>
      <c r="H157" s="104">
        <v>0</v>
      </c>
      <c r="I157" s="105">
        <f t="shared" si="4"/>
        <v>24</v>
      </c>
      <c r="J157" s="90">
        <f>J158</f>
        <v>0</v>
      </c>
      <c r="K157" s="105">
        <f t="shared" si="5"/>
        <v>24</v>
      </c>
    </row>
    <row r="158" spans="1:11" ht="13.5" hidden="1" thickBot="1">
      <c r="A158" s="113"/>
      <c r="B158" s="111"/>
      <c r="C158" s="107"/>
      <c r="D158" s="93">
        <v>3419</v>
      </c>
      <c r="E158" s="94">
        <v>5321</v>
      </c>
      <c r="F158" s="95" t="s">
        <v>100</v>
      </c>
      <c r="G158" s="96">
        <v>24</v>
      </c>
      <c r="H158" s="97">
        <v>0</v>
      </c>
      <c r="I158" s="98">
        <f t="shared" si="4"/>
        <v>24</v>
      </c>
      <c r="J158" s="97">
        <v>0</v>
      </c>
      <c r="K158" s="98">
        <f t="shared" si="5"/>
        <v>24</v>
      </c>
    </row>
    <row r="159" spans="1:11" ht="22.5" hidden="1">
      <c r="A159" s="112" t="s">
        <v>72</v>
      </c>
      <c r="B159" s="101" t="s">
        <v>234</v>
      </c>
      <c r="C159" s="85" t="s">
        <v>76</v>
      </c>
      <c r="D159" s="100" t="s">
        <v>73</v>
      </c>
      <c r="E159" s="101" t="s">
        <v>73</v>
      </c>
      <c r="F159" s="102" t="s">
        <v>235</v>
      </c>
      <c r="G159" s="103">
        <f>+G160</f>
        <v>21</v>
      </c>
      <c r="H159" s="104">
        <v>0</v>
      </c>
      <c r="I159" s="105">
        <f t="shared" si="4"/>
        <v>21</v>
      </c>
      <c r="J159" s="90">
        <f>J160</f>
        <v>0</v>
      </c>
      <c r="K159" s="105">
        <f t="shared" si="5"/>
        <v>21</v>
      </c>
    </row>
    <row r="160" spans="1:11" ht="13.5" hidden="1" thickBot="1">
      <c r="A160" s="113"/>
      <c r="B160" s="111"/>
      <c r="C160" s="107"/>
      <c r="D160" s="93">
        <v>3419</v>
      </c>
      <c r="E160" s="94">
        <v>5222</v>
      </c>
      <c r="F160" s="95" t="s">
        <v>103</v>
      </c>
      <c r="G160" s="96">
        <v>21</v>
      </c>
      <c r="H160" s="97">
        <v>0</v>
      </c>
      <c r="I160" s="98">
        <f t="shared" si="4"/>
        <v>21</v>
      </c>
      <c r="J160" s="97">
        <v>0</v>
      </c>
      <c r="K160" s="98">
        <f t="shared" si="5"/>
        <v>21</v>
      </c>
    </row>
    <row r="161" spans="1:11" ht="22.5" hidden="1">
      <c r="A161" s="112" t="s">
        <v>72</v>
      </c>
      <c r="B161" s="101" t="s">
        <v>236</v>
      </c>
      <c r="C161" s="85" t="s">
        <v>76</v>
      </c>
      <c r="D161" s="100" t="s">
        <v>73</v>
      </c>
      <c r="E161" s="101" t="s">
        <v>73</v>
      </c>
      <c r="F161" s="102" t="s">
        <v>237</v>
      </c>
      <c r="G161" s="103">
        <f>+G162</f>
        <v>10</v>
      </c>
      <c r="H161" s="104">
        <v>0</v>
      </c>
      <c r="I161" s="105">
        <f t="shared" si="4"/>
        <v>10</v>
      </c>
      <c r="J161" s="90">
        <f>J162</f>
        <v>0</v>
      </c>
      <c r="K161" s="105">
        <f t="shared" si="5"/>
        <v>10</v>
      </c>
    </row>
    <row r="162" spans="1:11" ht="13.5" hidden="1" thickBot="1">
      <c r="A162" s="113"/>
      <c r="B162" s="111"/>
      <c r="C162" s="107"/>
      <c r="D162" s="93">
        <v>3419</v>
      </c>
      <c r="E162" s="94">
        <v>5222</v>
      </c>
      <c r="F162" s="95" t="s">
        <v>103</v>
      </c>
      <c r="G162" s="96">
        <v>10</v>
      </c>
      <c r="H162" s="97">
        <v>0</v>
      </c>
      <c r="I162" s="98">
        <f t="shared" si="4"/>
        <v>10</v>
      </c>
      <c r="J162" s="97">
        <v>0</v>
      </c>
      <c r="K162" s="98">
        <f t="shared" si="5"/>
        <v>10</v>
      </c>
    </row>
    <row r="163" spans="1:256" ht="22.5" hidden="1">
      <c r="A163" s="112" t="s">
        <v>72</v>
      </c>
      <c r="B163" s="101" t="s">
        <v>238</v>
      </c>
      <c r="C163" s="85" t="s">
        <v>76</v>
      </c>
      <c r="D163" s="100" t="s">
        <v>73</v>
      </c>
      <c r="E163" s="101" t="s">
        <v>73</v>
      </c>
      <c r="F163" s="102" t="s">
        <v>239</v>
      </c>
      <c r="G163" s="103">
        <f>+G164</f>
        <v>68</v>
      </c>
      <c r="H163" s="104">
        <v>0</v>
      </c>
      <c r="I163" s="105">
        <f t="shared" si="4"/>
        <v>68</v>
      </c>
      <c r="J163" s="90">
        <f>J164</f>
        <v>0</v>
      </c>
      <c r="K163" s="105">
        <f t="shared" si="5"/>
        <v>68</v>
      </c>
      <c r="L163" s="114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  <c r="GU163" s="115"/>
      <c r="GV163" s="115"/>
      <c r="GW163" s="115"/>
      <c r="GX163" s="115"/>
      <c r="GY163" s="115"/>
      <c r="GZ163" s="115"/>
      <c r="HA163" s="115"/>
      <c r="HB163" s="115"/>
      <c r="HC163" s="115"/>
      <c r="HD163" s="115"/>
      <c r="HE163" s="115"/>
      <c r="HF163" s="115"/>
      <c r="HG163" s="115"/>
      <c r="HH163" s="115"/>
      <c r="HI163" s="115"/>
      <c r="HJ163" s="115"/>
      <c r="HK163" s="115"/>
      <c r="HL163" s="115"/>
      <c r="HM163" s="115"/>
      <c r="HN163" s="115"/>
      <c r="HO163" s="115"/>
      <c r="HP163" s="115"/>
      <c r="HQ163" s="115"/>
      <c r="HR163" s="115"/>
      <c r="HS163" s="115"/>
      <c r="HT163" s="115"/>
      <c r="HU163" s="115"/>
      <c r="HV163" s="115"/>
      <c r="HW163" s="115"/>
      <c r="HX163" s="115"/>
      <c r="HY163" s="115"/>
      <c r="HZ163" s="115"/>
      <c r="IA163" s="115"/>
      <c r="IB163" s="115"/>
      <c r="IC163" s="115"/>
      <c r="ID163" s="115"/>
      <c r="IE163" s="115"/>
      <c r="IF163" s="115"/>
      <c r="IG163" s="115"/>
      <c r="IH163" s="115"/>
      <c r="II163" s="115"/>
      <c r="IJ163" s="115"/>
      <c r="IK163" s="115"/>
      <c r="IL163" s="115"/>
      <c r="IM163" s="115"/>
      <c r="IN163" s="115"/>
      <c r="IO163" s="115"/>
      <c r="IP163" s="115"/>
      <c r="IQ163" s="115"/>
      <c r="IR163" s="115"/>
      <c r="IS163" s="115"/>
      <c r="IT163" s="115"/>
      <c r="IU163" s="115"/>
      <c r="IV163" s="115"/>
    </row>
    <row r="164" spans="1:256" ht="13.5" hidden="1" thickBot="1">
      <c r="A164" s="113"/>
      <c r="B164" s="111"/>
      <c r="C164" s="107"/>
      <c r="D164" s="93">
        <v>3419</v>
      </c>
      <c r="E164" s="94">
        <v>5222</v>
      </c>
      <c r="F164" s="95" t="s">
        <v>103</v>
      </c>
      <c r="G164" s="96">
        <v>68</v>
      </c>
      <c r="H164" s="97">
        <v>0</v>
      </c>
      <c r="I164" s="98">
        <f t="shared" si="4"/>
        <v>68</v>
      </c>
      <c r="J164" s="97">
        <v>0</v>
      </c>
      <c r="K164" s="98">
        <f t="shared" si="5"/>
        <v>68</v>
      </c>
      <c r="L164" s="114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  <c r="GU164" s="115"/>
      <c r="GV164" s="115"/>
      <c r="GW164" s="115"/>
      <c r="GX164" s="115"/>
      <c r="GY164" s="115"/>
      <c r="GZ164" s="115"/>
      <c r="HA164" s="115"/>
      <c r="HB164" s="115"/>
      <c r="HC164" s="115"/>
      <c r="HD164" s="115"/>
      <c r="HE164" s="115"/>
      <c r="HF164" s="115"/>
      <c r="HG164" s="115"/>
      <c r="HH164" s="115"/>
      <c r="HI164" s="115"/>
      <c r="HJ164" s="115"/>
      <c r="HK164" s="115"/>
      <c r="HL164" s="115"/>
      <c r="HM164" s="115"/>
      <c r="HN164" s="115"/>
      <c r="HO164" s="115"/>
      <c r="HP164" s="115"/>
      <c r="HQ164" s="115"/>
      <c r="HR164" s="115"/>
      <c r="HS164" s="115"/>
      <c r="HT164" s="115"/>
      <c r="HU164" s="115"/>
      <c r="HV164" s="115"/>
      <c r="HW164" s="115"/>
      <c r="HX164" s="115"/>
      <c r="HY164" s="115"/>
      <c r="HZ164" s="115"/>
      <c r="IA164" s="115"/>
      <c r="IB164" s="115"/>
      <c r="IC164" s="115"/>
      <c r="ID164" s="115"/>
      <c r="IE164" s="115"/>
      <c r="IF164" s="115"/>
      <c r="IG164" s="115"/>
      <c r="IH164" s="115"/>
      <c r="II164" s="115"/>
      <c r="IJ164" s="115"/>
      <c r="IK164" s="115"/>
      <c r="IL164" s="115"/>
      <c r="IM164" s="115"/>
      <c r="IN164" s="115"/>
      <c r="IO164" s="115"/>
      <c r="IP164" s="115"/>
      <c r="IQ164" s="115"/>
      <c r="IR164" s="115"/>
      <c r="IS164" s="115"/>
      <c r="IT164" s="115"/>
      <c r="IU164" s="115"/>
      <c r="IV164" s="115"/>
    </row>
    <row r="165" spans="1:11" ht="22.5" hidden="1">
      <c r="A165" s="112" t="s">
        <v>72</v>
      </c>
      <c r="B165" s="101" t="s">
        <v>240</v>
      </c>
      <c r="C165" s="85" t="s">
        <v>76</v>
      </c>
      <c r="D165" s="100" t="s">
        <v>73</v>
      </c>
      <c r="E165" s="101" t="s">
        <v>73</v>
      </c>
      <c r="F165" s="102" t="s">
        <v>241</v>
      </c>
      <c r="G165" s="103">
        <f>+G166</f>
        <v>70</v>
      </c>
      <c r="H165" s="104">
        <v>0</v>
      </c>
      <c r="I165" s="105">
        <f t="shared" si="4"/>
        <v>70</v>
      </c>
      <c r="J165" s="90">
        <f>J166</f>
        <v>0</v>
      </c>
      <c r="K165" s="105">
        <f t="shared" si="5"/>
        <v>70</v>
      </c>
    </row>
    <row r="166" spans="1:11" ht="23.25" hidden="1" thickBot="1">
      <c r="A166" s="113"/>
      <c r="B166" s="111"/>
      <c r="C166" s="107"/>
      <c r="D166" s="93">
        <v>3419</v>
      </c>
      <c r="E166" s="94">
        <v>5212</v>
      </c>
      <c r="F166" s="95" t="s">
        <v>242</v>
      </c>
      <c r="G166" s="96">
        <v>70</v>
      </c>
      <c r="H166" s="97">
        <v>0</v>
      </c>
      <c r="I166" s="98">
        <f t="shared" si="4"/>
        <v>70</v>
      </c>
      <c r="J166" s="97">
        <v>0</v>
      </c>
      <c r="K166" s="98">
        <f t="shared" si="5"/>
        <v>70</v>
      </c>
    </row>
    <row r="167" spans="1:11" ht="22.5" hidden="1">
      <c r="A167" s="112" t="s">
        <v>72</v>
      </c>
      <c r="B167" s="101" t="s">
        <v>243</v>
      </c>
      <c r="C167" s="85" t="s">
        <v>76</v>
      </c>
      <c r="D167" s="100" t="s">
        <v>73</v>
      </c>
      <c r="E167" s="101" t="s">
        <v>73</v>
      </c>
      <c r="F167" s="102" t="s">
        <v>244</v>
      </c>
      <c r="G167" s="103">
        <f>+G168</f>
        <v>52</v>
      </c>
      <c r="H167" s="104">
        <v>0</v>
      </c>
      <c r="I167" s="105">
        <f t="shared" si="4"/>
        <v>52</v>
      </c>
      <c r="J167" s="90">
        <f>J168</f>
        <v>0</v>
      </c>
      <c r="K167" s="105">
        <f t="shared" si="5"/>
        <v>52</v>
      </c>
    </row>
    <row r="168" spans="1:256" ht="23.25" hidden="1" thickBot="1">
      <c r="A168" s="113"/>
      <c r="B168" s="111"/>
      <c r="C168" s="107"/>
      <c r="D168" s="93">
        <v>3419</v>
      </c>
      <c r="E168" s="94">
        <v>5212</v>
      </c>
      <c r="F168" s="95" t="s">
        <v>242</v>
      </c>
      <c r="G168" s="96">
        <v>52</v>
      </c>
      <c r="H168" s="97">
        <v>0</v>
      </c>
      <c r="I168" s="98">
        <f t="shared" si="4"/>
        <v>52</v>
      </c>
      <c r="J168" s="97">
        <v>0</v>
      </c>
      <c r="K168" s="98">
        <f t="shared" si="5"/>
        <v>52</v>
      </c>
      <c r="L168" s="114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5"/>
      <c r="HF168" s="115"/>
      <c r="HG168" s="115"/>
      <c r="HH168" s="115"/>
      <c r="HI168" s="115"/>
      <c r="HJ168" s="115"/>
      <c r="HK168" s="115"/>
      <c r="HL168" s="115"/>
      <c r="HM168" s="115"/>
      <c r="HN168" s="115"/>
      <c r="HO168" s="115"/>
      <c r="HP168" s="115"/>
      <c r="HQ168" s="115"/>
      <c r="HR168" s="115"/>
      <c r="HS168" s="115"/>
      <c r="HT168" s="115"/>
      <c r="HU168" s="115"/>
      <c r="HV168" s="115"/>
      <c r="HW168" s="115"/>
      <c r="HX168" s="115"/>
      <c r="HY168" s="115"/>
      <c r="HZ168" s="115"/>
      <c r="IA168" s="115"/>
      <c r="IB168" s="115"/>
      <c r="IC168" s="115"/>
      <c r="ID168" s="115"/>
      <c r="IE168" s="115"/>
      <c r="IF168" s="115"/>
      <c r="IG168" s="115"/>
      <c r="IH168" s="115"/>
      <c r="II168" s="115"/>
      <c r="IJ168" s="115"/>
      <c r="IK168" s="115"/>
      <c r="IL168" s="115"/>
      <c r="IM168" s="115"/>
      <c r="IN168" s="115"/>
      <c r="IO168" s="115"/>
      <c r="IP168" s="115"/>
      <c r="IQ168" s="115"/>
      <c r="IR168" s="115"/>
      <c r="IS168" s="115"/>
      <c r="IT168" s="115"/>
      <c r="IU168" s="115"/>
      <c r="IV168" s="115"/>
    </row>
    <row r="169" spans="1:256" ht="33.75" hidden="1">
      <c r="A169" s="112" t="s">
        <v>72</v>
      </c>
      <c r="B169" s="101" t="s">
        <v>245</v>
      </c>
      <c r="C169" s="85" t="s">
        <v>76</v>
      </c>
      <c r="D169" s="100" t="s">
        <v>73</v>
      </c>
      <c r="E169" s="101" t="s">
        <v>73</v>
      </c>
      <c r="F169" s="102" t="s">
        <v>246</v>
      </c>
      <c r="G169" s="103">
        <f>+G170</f>
        <v>28</v>
      </c>
      <c r="H169" s="104">
        <v>0</v>
      </c>
      <c r="I169" s="105">
        <f t="shared" si="4"/>
        <v>28</v>
      </c>
      <c r="J169" s="90">
        <f>J170</f>
        <v>0</v>
      </c>
      <c r="K169" s="105">
        <f t="shared" si="5"/>
        <v>28</v>
      </c>
      <c r="L169" s="114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  <c r="GU169" s="115"/>
      <c r="GV169" s="115"/>
      <c r="GW169" s="115"/>
      <c r="GX169" s="115"/>
      <c r="GY169" s="115"/>
      <c r="GZ169" s="115"/>
      <c r="HA169" s="115"/>
      <c r="HB169" s="115"/>
      <c r="HC169" s="115"/>
      <c r="HD169" s="115"/>
      <c r="HE169" s="115"/>
      <c r="HF169" s="115"/>
      <c r="HG169" s="115"/>
      <c r="HH169" s="115"/>
      <c r="HI169" s="115"/>
      <c r="HJ169" s="115"/>
      <c r="HK169" s="115"/>
      <c r="HL169" s="115"/>
      <c r="HM169" s="115"/>
      <c r="HN169" s="115"/>
      <c r="HO169" s="115"/>
      <c r="HP169" s="115"/>
      <c r="HQ169" s="115"/>
      <c r="HR169" s="115"/>
      <c r="HS169" s="115"/>
      <c r="HT169" s="115"/>
      <c r="HU169" s="115"/>
      <c r="HV169" s="115"/>
      <c r="HW169" s="115"/>
      <c r="HX169" s="115"/>
      <c r="HY169" s="115"/>
      <c r="HZ169" s="115"/>
      <c r="IA169" s="115"/>
      <c r="IB169" s="115"/>
      <c r="IC169" s="115"/>
      <c r="ID169" s="115"/>
      <c r="IE169" s="115"/>
      <c r="IF169" s="115"/>
      <c r="IG169" s="115"/>
      <c r="IH169" s="115"/>
      <c r="II169" s="115"/>
      <c r="IJ169" s="115"/>
      <c r="IK169" s="115"/>
      <c r="IL169" s="115"/>
      <c r="IM169" s="115"/>
      <c r="IN169" s="115"/>
      <c r="IO169" s="115"/>
      <c r="IP169" s="115"/>
      <c r="IQ169" s="115"/>
      <c r="IR169" s="115"/>
      <c r="IS169" s="115"/>
      <c r="IT169" s="115"/>
      <c r="IU169" s="115"/>
      <c r="IV169" s="115"/>
    </row>
    <row r="170" spans="1:256" ht="13.5" hidden="1" thickBot="1">
      <c r="A170" s="113"/>
      <c r="B170" s="111"/>
      <c r="C170" s="107"/>
      <c r="D170" s="93">
        <v>3419</v>
      </c>
      <c r="E170" s="94">
        <v>5222</v>
      </c>
      <c r="F170" s="95" t="s">
        <v>103</v>
      </c>
      <c r="G170" s="96">
        <v>28</v>
      </c>
      <c r="H170" s="97">
        <v>0</v>
      </c>
      <c r="I170" s="98">
        <f t="shared" si="4"/>
        <v>28</v>
      </c>
      <c r="J170" s="97">
        <v>0</v>
      </c>
      <c r="K170" s="98">
        <f t="shared" si="5"/>
        <v>28</v>
      </c>
      <c r="L170" s="114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  <c r="GU170" s="115"/>
      <c r="GV170" s="115"/>
      <c r="GW170" s="115"/>
      <c r="GX170" s="115"/>
      <c r="GY170" s="115"/>
      <c r="GZ170" s="115"/>
      <c r="HA170" s="115"/>
      <c r="HB170" s="115"/>
      <c r="HC170" s="115"/>
      <c r="HD170" s="115"/>
      <c r="HE170" s="115"/>
      <c r="HF170" s="115"/>
      <c r="HG170" s="115"/>
      <c r="HH170" s="115"/>
      <c r="HI170" s="115"/>
      <c r="HJ170" s="115"/>
      <c r="HK170" s="115"/>
      <c r="HL170" s="115"/>
      <c r="HM170" s="115"/>
      <c r="HN170" s="115"/>
      <c r="HO170" s="115"/>
      <c r="HP170" s="115"/>
      <c r="HQ170" s="115"/>
      <c r="HR170" s="115"/>
      <c r="HS170" s="115"/>
      <c r="HT170" s="115"/>
      <c r="HU170" s="115"/>
      <c r="HV170" s="115"/>
      <c r="HW170" s="115"/>
      <c r="HX170" s="115"/>
      <c r="HY170" s="115"/>
      <c r="HZ170" s="115"/>
      <c r="IA170" s="115"/>
      <c r="IB170" s="115"/>
      <c r="IC170" s="115"/>
      <c r="ID170" s="115"/>
      <c r="IE170" s="115"/>
      <c r="IF170" s="115"/>
      <c r="IG170" s="115"/>
      <c r="IH170" s="115"/>
      <c r="II170" s="115"/>
      <c r="IJ170" s="115"/>
      <c r="IK170" s="115"/>
      <c r="IL170" s="115"/>
      <c r="IM170" s="115"/>
      <c r="IN170" s="115"/>
      <c r="IO170" s="115"/>
      <c r="IP170" s="115"/>
      <c r="IQ170" s="115"/>
      <c r="IR170" s="115"/>
      <c r="IS170" s="115"/>
      <c r="IT170" s="115"/>
      <c r="IU170" s="115"/>
      <c r="IV170" s="115"/>
    </row>
    <row r="171" spans="1:256" ht="22.5" hidden="1">
      <c r="A171" s="112" t="s">
        <v>72</v>
      </c>
      <c r="B171" s="101" t="s">
        <v>247</v>
      </c>
      <c r="C171" s="85" t="s">
        <v>76</v>
      </c>
      <c r="D171" s="100" t="s">
        <v>73</v>
      </c>
      <c r="E171" s="101" t="s">
        <v>73</v>
      </c>
      <c r="F171" s="102" t="s">
        <v>248</v>
      </c>
      <c r="G171" s="103">
        <f>+G172</f>
        <v>24</v>
      </c>
      <c r="H171" s="104">
        <v>0</v>
      </c>
      <c r="I171" s="105">
        <f t="shared" si="4"/>
        <v>24</v>
      </c>
      <c r="J171" s="90">
        <f>J172</f>
        <v>0</v>
      </c>
      <c r="K171" s="105">
        <f t="shared" si="5"/>
        <v>24</v>
      </c>
      <c r="L171" s="114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115"/>
      <c r="HF171" s="115"/>
      <c r="HG171" s="115"/>
      <c r="HH171" s="115"/>
      <c r="HI171" s="115"/>
      <c r="HJ171" s="115"/>
      <c r="HK171" s="115"/>
      <c r="HL171" s="115"/>
      <c r="HM171" s="115"/>
      <c r="HN171" s="115"/>
      <c r="HO171" s="115"/>
      <c r="HP171" s="115"/>
      <c r="HQ171" s="115"/>
      <c r="HR171" s="115"/>
      <c r="HS171" s="115"/>
      <c r="HT171" s="115"/>
      <c r="HU171" s="115"/>
      <c r="HV171" s="115"/>
      <c r="HW171" s="115"/>
      <c r="HX171" s="115"/>
      <c r="HY171" s="115"/>
      <c r="HZ171" s="115"/>
      <c r="IA171" s="115"/>
      <c r="IB171" s="115"/>
      <c r="IC171" s="115"/>
      <c r="ID171" s="115"/>
      <c r="IE171" s="115"/>
      <c r="IF171" s="115"/>
      <c r="IG171" s="115"/>
      <c r="IH171" s="115"/>
      <c r="II171" s="115"/>
      <c r="IJ171" s="115"/>
      <c r="IK171" s="115"/>
      <c r="IL171" s="115"/>
      <c r="IM171" s="115"/>
      <c r="IN171" s="115"/>
      <c r="IO171" s="115"/>
      <c r="IP171" s="115"/>
      <c r="IQ171" s="115"/>
      <c r="IR171" s="115"/>
      <c r="IS171" s="115"/>
      <c r="IT171" s="115"/>
      <c r="IU171" s="115"/>
      <c r="IV171" s="115"/>
    </row>
    <row r="172" spans="1:11" ht="23.25" hidden="1" thickBot="1">
      <c r="A172" s="113"/>
      <c r="B172" s="111"/>
      <c r="C172" s="107"/>
      <c r="D172" s="93">
        <v>3419</v>
      </c>
      <c r="E172" s="94">
        <v>5212</v>
      </c>
      <c r="F172" s="95" t="s">
        <v>242</v>
      </c>
      <c r="G172" s="96">
        <v>24</v>
      </c>
      <c r="H172" s="97">
        <v>0</v>
      </c>
      <c r="I172" s="98">
        <f t="shared" si="4"/>
        <v>24</v>
      </c>
      <c r="J172" s="97">
        <v>0</v>
      </c>
      <c r="K172" s="98">
        <f t="shared" si="5"/>
        <v>24</v>
      </c>
    </row>
    <row r="173" spans="1:13" ht="23.25" thickBot="1">
      <c r="A173" s="78" t="s">
        <v>72</v>
      </c>
      <c r="B173" s="180" t="s">
        <v>249</v>
      </c>
      <c r="C173" s="181"/>
      <c r="D173" s="181" t="s">
        <v>73</v>
      </c>
      <c r="E173" s="181" t="s">
        <v>73</v>
      </c>
      <c r="F173" s="79" t="s">
        <v>250</v>
      </c>
      <c r="G173" s="116">
        <f>G174+G176+G178+G180+G182+G184+G186+G188+G190+G192+G194+G196+G198+G200+G202+G204+G206+G208+G210+G212+G214+G216+G218+G220+G222+G224+G226+G228+G230+G232+G234+G236+G238+G240+G242+G244+G246+G248+G250+G252+G254+G256+G258+G260+G262+G264+G266+G268+G270+G272+G274+G276+G278+G280+G282+G284+G286+G288+G290+G292+G294+G296+G298+G300+G302+G304+G306+G308+G310+G312+G314+G316+G318+G320+G322+G324+G326+G328+G330+G332+G334+G336</f>
        <v>1287</v>
      </c>
      <c r="H173" s="116">
        <f>H174+H176+H178+H180+H182+H184+H186+H188+H190+H192+H194+H196+H198+H200+H202+H204+H206+H208+H210+H212+H214+H216+H218+H220+H222+H224+H226+H228+H230+H232+H234+H236+H238+H240+H242+H244+H246+H248+H250+H252+H254+H256+H258+H260+H262+H264+H266+H268+H270+H272+H274+H276+H278+H280+H282+H284+H286+H288+H290+H292+H294+H296+H298+H300+H302+H304+H306+H308+H310+H312+H314+H316+H318+H320+H322+H324+H326+H328+H330+H332+H334+H336</f>
        <v>482</v>
      </c>
      <c r="I173" s="117">
        <f>I174+I176+I178+I180+I182+I184+I186+I188+I190+I192+I194+I196+I198+I200+I202+I204+I206+I208+I210+I212+I214+I216+I218+I220+I222+I224+I226+I228+I230+I232+I234+I236+I238+I240+I242+I244+I246+I248+I250+I252+I254+I256+I258+I260+I262+I264+I266+I268+I270+I272+I274+I276+I278+I280+I282+I284+I286+I288+I290+I292+I294+I296+I298+I300+I302+I304+I306+I308+I310+I312+I314+I316+I318+I320+I322+I324+I326+I328+I330+I332+I334+I336</f>
        <v>1769</v>
      </c>
      <c r="J173" s="116">
        <f>J174+J176+J178+J180+J182+J184+J186+J188+J190+J192+J194+J196+J198+J200+J202+J204+J206+J208+J210+J212+J214+J216+J218+J220+J222+J224+J226+J228+J230+J232+J234+J236+J238+J240+J242+J244+J246+J248+J250+J252+J254+J256+J258+J260+J262+J264+J266+J268+J270+J272+J274+J276+J278+J280+J282+J284+J286+J288+J290+J292+J294+J296+J298+J300+J302+J304+J306+J308+J310+J312+J314+J316+J318+J320+J322+J324+J326+J328+J330+J332+J334+J336</f>
        <v>3150</v>
      </c>
      <c r="K173" s="117">
        <f>K174+K176+K178+K180+K182+K184+K186+K188+K190+K192+K194+K196+K198+K200+K202+K204+K206+K208+K210+K212+K214+K216+K218+K220+K222+K224+K226+K228+K230+K232+K234+K236+K238+K240+K242+K244+K246+K248+K250+K252+K254+K256+K258+K260+K262+K264+K266+K268+K270+K272+K274+K276+K278+K280+K282+K284+K286+K288+K290+K292+K294+K296+K298+K300+K302+K304+K306+K308+K310+K312+K314+K316+K318+K320+K322+K324+K326+K328+K330+K332+K334+K336</f>
        <v>4919</v>
      </c>
      <c r="L173" s="67" t="s">
        <v>78</v>
      </c>
      <c r="M173" s="82"/>
    </row>
    <row r="174" spans="1:12" ht="22.5">
      <c r="A174" s="99" t="s">
        <v>72</v>
      </c>
      <c r="B174" s="101" t="s">
        <v>251</v>
      </c>
      <c r="C174" s="85" t="s">
        <v>76</v>
      </c>
      <c r="D174" s="100" t="s">
        <v>73</v>
      </c>
      <c r="E174" s="101" t="s">
        <v>73</v>
      </c>
      <c r="F174" s="102" t="s">
        <v>250</v>
      </c>
      <c r="G174" s="103">
        <v>0</v>
      </c>
      <c r="H174" s="104">
        <f>H175</f>
        <v>67</v>
      </c>
      <c r="I174" s="105">
        <f>G174+H174</f>
        <v>67</v>
      </c>
      <c r="J174" s="90">
        <f>J175</f>
        <v>3150</v>
      </c>
      <c r="K174" s="105">
        <f>I174+J174</f>
        <v>3217</v>
      </c>
      <c r="L174" s="67" t="s">
        <v>78</v>
      </c>
    </row>
    <row r="175" spans="1:16" ht="13.5" thickBot="1">
      <c r="A175" s="92"/>
      <c r="B175" s="178"/>
      <c r="C175" s="179"/>
      <c r="D175" s="110">
        <v>3419</v>
      </c>
      <c r="E175" s="111">
        <v>5901</v>
      </c>
      <c r="F175" s="95" t="s">
        <v>79</v>
      </c>
      <c r="G175" s="96">
        <v>0</v>
      </c>
      <c r="H175" s="97">
        <v>67</v>
      </c>
      <c r="I175" s="98">
        <f>H175</f>
        <v>67</v>
      </c>
      <c r="J175" s="97">
        <v>3150</v>
      </c>
      <c r="K175" s="98">
        <f>I175+J175</f>
        <v>3217</v>
      </c>
      <c r="L175" s="118"/>
      <c r="P175" s="66" t="s">
        <v>693</v>
      </c>
    </row>
    <row r="176" spans="1:12" ht="33.75" hidden="1">
      <c r="A176" s="119" t="s">
        <v>72</v>
      </c>
      <c r="B176" s="87">
        <v>3050021</v>
      </c>
      <c r="C176" s="107" t="s">
        <v>76</v>
      </c>
      <c r="D176" s="86" t="s">
        <v>73</v>
      </c>
      <c r="E176" s="87" t="s">
        <v>73</v>
      </c>
      <c r="F176" s="88" t="s">
        <v>252</v>
      </c>
      <c r="G176" s="89">
        <v>0</v>
      </c>
      <c r="H176" s="90">
        <v>11</v>
      </c>
      <c r="I176" s="91">
        <f aca="true" t="shared" si="6" ref="I176:I203">+G176+H176</f>
        <v>11</v>
      </c>
      <c r="J176" s="90">
        <f>J177</f>
        <v>0</v>
      </c>
      <c r="K176" s="91">
        <f aca="true" t="shared" si="7" ref="K176:K203">+I176+J176</f>
        <v>11</v>
      </c>
      <c r="L176" s="118"/>
    </row>
    <row r="177" spans="1:12" ht="13.5" hidden="1" thickBot="1">
      <c r="A177" s="120"/>
      <c r="B177" s="121"/>
      <c r="C177" s="122"/>
      <c r="D177" s="123">
        <v>3419</v>
      </c>
      <c r="E177" s="121">
        <v>5222</v>
      </c>
      <c r="F177" s="124" t="s">
        <v>103</v>
      </c>
      <c r="G177" s="125">
        <v>0</v>
      </c>
      <c r="H177" s="126">
        <v>11</v>
      </c>
      <c r="I177" s="127">
        <f t="shared" si="6"/>
        <v>11</v>
      </c>
      <c r="J177" s="97">
        <v>0</v>
      </c>
      <c r="K177" s="127">
        <f t="shared" si="7"/>
        <v>11</v>
      </c>
      <c r="L177" s="118"/>
    </row>
    <row r="178" spans="1:11" ht="22.5" hidden="1">
      <c r="A178" s="112" t="s">
        <v>72</v>
      </c>
      <c r="B178" s="101">
        <v>3050030</v>
      </c>
      <c r="C178" s="85" t="s">
        <v>76</v>
      </c>
      <c r="D178" s="100" t="s">
        <v>73</v>
      </c>
      <c r="E178" s="101" t="s">
        <v>73</v>
      </c>
      <c r="F178" s="102" t="s">
        <v>253</v>
      </c>
      <c r="G178" s="103">
        <v>0</v>
      </c>
      <c r="H178" s="104">
        <v>55</v>
      </c>
      <c r="I178" s="105">
        <f t="shared" si="6"/>
        <v>55</v>
      </c>
      <c r="J178" s="90">
        <f>J179</f>
        <v>0</v>
      </c>
      <c r="K178" s="105">
        <f t="shared" si="7"/>
        <v>55</v>
      </c>
    </row>
    <row r="179" spans="1:11" ht="13.5" hidden="1" thickBot="1">
      <c r="A179" s="113"/>
      <c r="B179" s="111"/>
      <c r="C179" s="109"/>
      <c r="D179" s="110">
        <v>3419</v>
      </c>
      <c r="E179" s="111">
        <v>5222</v>
      </c>
      <c r="F179" s="95" t="s">
        <v>103</v>
      </c>
      <c r="G179" s="96">
        <v>0</v>
      </c>
      <c r="H179" s="97">
        <v>55</v>
      </c>
      <c r="I179" s="98">
        <f t="shared" si="6"/>
        <v>55</v>
      </c>
      <c r="J179" s="97">
        <v>0</v>
      </c>
      <c r="K179" s="98">
        <f t="shared" si="7"/>
        <v>55</v>
      </c>
    </row>
    <row r="180" spans="1:11" ht="22.5" hidden="1">
      <c r="A180" s="119" t="s">
        <v>72</v>
      </c>
      <c r="B180" s="87">
        <v>3050054</v>
      </c>
      <c r="C180" s="107" t="s">
        <v>76</v>
      </c>
      <c r="D180" s="86" t="s">
        <v>73</v>
      </c>
      <c r="E180" s="87" t="s">
        <v>73</v>
      </c>
      <c r="F180" s="88" t="s">
        <v>254</v>
      </c>
      <c r="G180" s="89">
        <v>0</v>
      </c>
      <c r="H180" s="90">
        <v>55</v>
      </c>
      <c r="I180" s="91">
        <f t="shared" si="6"/>
        <v>55</v>
      </c>
      <c r="J180" s="90">
        <f>J181</f>
        <v>0</v>
      </c>
      <c r="K180" s="91">
        <f t="shared" si="7"/>
        <v>55</v>
      </c>
    </row>
    <row r="181" spans="1:11" ht="13.5" hidden="1" thickBot="1">
      <c r="A181" s="120"/>
      <c r="B181" s="121"/>
      <c r="C181" s="122"/>
      <c r="D181" s="123">
        <v>3419</v>
      </c>
      <c r="E181" s="121">
        <v>5222</v>
      </c>
      <c r="F181" s="124" t="s">
        <v>103</v>
      </c>
      <c r="G181" s="125">
        <v>0</v>
      </c>
      <c r="H181" s="126">
        <v>55</v>
      </c>
      <c r="I181" s="127">
        <f t="shared" si="6"/>
        <v>55</v>
      </c>
      <c r="J181" s="97">
        <v>0</v>
      </c>
      <c r="K181" s="127">
        <f t="shared" si="7"/>
        <v>55</v>
      </c>
    </row>
    <row r="182" spans="1:11" ht="33.75" hidden="1">
      <c r="A182" s="112" t="s">
        <v>72</v>
      </c>
      <c r="B182" s="101">
        <v>3050062</v>
      </c>
      <c r="C182" s="85" t="s">
        <v>76</v>
      </c>
      <c r="D182" s="100" t="s">
        <v>73</v>
      </c>
      <c r="E182" s="101" t="s">
        <v>73</v>
      </c>
      <c r="F182" s="102" t="s">
        <v>255</v>
      </c>
      <c r="G182" s="103">
        <v>0</v>
      </c>
      <c r="H182" s="104">
        <v>37</v>
      </c>
      <c r="I182" s="105">
        <f t="shared" si="6"/>
        <v>37</v>
      </c>
      <c r="J182" s="90">
        <f>J183</f>
        <v>0</v>
      </c>
      <c r="K182" s="105">
        <f t="shared" si="7"/>
        <v>37</v>
      </c>
    </row>
    <row r="183" spans="1:11" ht="13.5" hidden="1" thickBot="1">
      <c r="A183" s="113"/>
      <c r="B183" s="111"/>
      <c r="C183" s="109"/>
      <c r="D183" s="110">
        <v>3419</v>
      </c>
      <c r="E183" s="111">
        <v>5222</v>
      </c>
      <c r="F183" s="95" t="s">
        <v>103</v>
      </c>
      <c r="G183" s="96">
        <v>0</v>
      </c>
      <c r="H183" s="97">
        <v>37</v>
      </c>
      <c r="I183" s="98">
        <f t="shared" si="6"/>
        <v>37</v>
      </c>
      <c r="J183" s="97">
        <v>0</v>
      </c>
      <c r="K183" s="98">
        <f t="shared" si="7"/>
        <v>37</v>
      </c>
    </row>
    <row r="184" spans="1:11" ht="22.5" hidden="1">
      <c r="A184" s="119" t="s">
        <v>72</v>
      </c>
      <c r="B184" s="87">
        <v>3050069</v>
      </c>
      <c r="C184" s="107" t="s">
        <v>76</v>
      </c>
      <c r="D184" s="86" t="s">
        <v>73</v>
      </c>
      <c r="E184" s="87" t="s">
        <v>73</v>
      </c>
      <c r="F184" s="88" t="s">
        <v>256</v>
      </c>
      <c r="G184" s="89">
        <v>0</v>
      </c>
      <c r="H184" s="90">
        <v>10</v>
      </c>
      <c r="I184" s="91">
        <f t="shared" si="6"/>
        <v>10</v>
      </c>
      <c r="J184" s="90">
        <f>J185</f>
        <v>0</v>
      </c>
      <c r="K184" s="91">
        <f t="shared" si="7"/>
        <v>10</v>
      </c>
    </row>
    <row r="185" spans="1:11" ht="13.5" hidden="1" thickBot="1">
      <c r="A185" s="120"/>
      <c r="B185" s="121"/>
      <c r="C185" s="122"/>
      <c r="D185" s="123">
        <v>3419</v>
      </c>
      <c r="E185" s="121">
        <v>5222</v>
      </c>
      <c r="F185" s="124" t="s">
        <v>103</v>
      </c>
      <c r="G185" s="125">
        <v>0</v>
      </c>
      <c r="H185" s="126">
        <v>10</v>
      </c>
      <c r="I185" s="127">
        <f t="shared" si="6"/>
        <v>10</v>
      </c>
      <c r="J185" s="97">
        <v>0</v>
      </c>
      <c r="K185" s="127">
        <f t="shared" si="7"/>
        <v>10</v>
      </c>
    </row>
    <row r="186" spans="1:11" ht="22.5" hidden="1">
      <c r="A186" s="112" t="s">
        <v>72</v>
      </c>
      <c r="B186" s="101">
        <v>3050073</v>
      </c>
      <c r="C186" s="85" t="s">
        <v>76</v>
      </c>
      <c r="D186" s="100" t="s">
        <v>73</v>
      </c>
      <c r="E186" s="101" t="s">
        <v>73</v>
      </c>
      <c r="F186" s="102" t="s">
        <v>257</v>
      </c>
      <c r="G186" s="103">
        <v>0</v>
      </c>
      <c r="H186" s="104">
        <v>55</v>
      </c>
      <c r="I186" s="105">
        <f t="shared" si="6"/>
        <v>55</v>
      </c>
      <c r="J186" s="90">
        <f>J187</f>
        <v>0</v>
      </c>
      <c r="K186" s="105">
        <f t="shared" si="7"/>
        <v>55</v>
      </c>
    </row>
    <row r="187" spans="1:11" ht="13.5" hidden="1" thickBot="1">
      <c r="A187" s="113"/>
      <c r="B187" s="111"/>
      <c r="C187" s="109"/>
      <c r="D187" s="110">
        <v>3419</v>
      </c>
      <c r="E187" s="111">
        <v>5222</v>
      </c>
      <c r="F187" s="95" t="s">
        <v>103</v>
      </c>
      <c r="G187" s="96">
        <v>0</v>
      </c>
      <c r="H187" s="97">
        <v>55</v>
      </c>
      <c r="I187" s="98">
        <f t="shared" si="6"/>
        <v>55</v>
      </c>
      <c r="J187" s="97">
        <v>0</v>
      </c>
      <c r="K187" s="98">
        <f t="shared" si="7"/>
        <v>55</v>
      </c>
    </row>
    <row r="188" spans="1:11" ht="22.5" hidden="1">
      <c r="A188" s="112" t="s">
        <v>72</v>
      </c>
      <c r="B188" s="101">
        <v>3050074</v>
      </c>
      <c r="C188" s="85" t="s">
        <v>76</v>
      </c>
      <c r="D188" s="100" t="s">
        <v>73</v>
      </c>
      <c r="E188" s="101" t="s">
        <v>73</v>
      </c>
      <c r="F188" s="102" t="s">
        <v>258</v>
      </c>
      <c r="G188" s="103">
        <v>0</v>
      </c>
      <c r="H188" s="104">
        <v>30</v>
      </c>
      <c r="I188" s="105">
        <f t="shared" si="6"/>
        <v>30</v>
      </c>
      <c r="J188" s="90">
        <f>J189</f>
        <v>0</v>
      </c>
      <c r="K188" s="105">
        <f t="shared" si="7"/>
        <v>30</v>
      </c>
    </row>
    <row r="189" spans="1:11" ht="13.5" hidden="1" thickBot="1">
      <c r="A189" s="113"/>
      <c r="B189" s="111"/>
      <c r="C189" s="109"/>
      <c r="D189" s="110">
        <v>3419</v>
      </c>
      <c r="E189" s="111">
        <v>5222</v>
      </c>
      <c r="F189" s="95" t="s">
        <v>103</v>
      </c>
      <c r="G189" s="96">
        <v>0</v>
      </c>
      <c r="H189" s="97">
        <v>30</v>
      </c>
      <c r="I189" s="98">
        <f t="shared" si="6"/>
        <v>30</v>
      </c>
      <c r="J189" s="97">
        <v>0</v>
      </c>
      <c r="K189" s="98">
        <f t="shared" si="7"/>
        <v>30</v>
      </c>
    </row>
    <row r="190" spans="1:11" ht="22.5" hidden="1">
      <c r="A190" s="119" t="s">
        <v>72</v>
      </c>
      <c r="B190" s="87">
        <v>3050079</v>
      </c>
      <c r="C190" s="107" t="s">
        <v>76</v>
      </c>
      <c r="D190" s="86" t="s">
        <v>73</v>
      </c>
      <c r="E190" s="87" t="s">
        <v>73</v>
      </c>
      <c r="F190" s="88" t="s">
        <v>259</v>
      </c>
      <c r="G190" s="89">
        <v>0</v>
      </c>
      <c r="H190" s="90">
        <v>12</v>
      </c>
      <c r="I190" s="91">
        <f t="shared" si="6"/>
        <v>12</v>
      </c>
      <c r="J190" s="90">
        <f>J191</f>
        <v>0</v>
      </c>
      <c r="K190" s="91">
        <f t="shared" si="7"/>
        <v>12</v>
      </c>
    </row>
    <row r="191" spans="1:11" ht="13.5" hidden="1" thickBot="1">
      <c r="A191" s="120"/>
      <c r="B191" s="121"/>
      <c r="C191" s="122"/>
      <c r="D191" s="123">
        <v>3419</v>
      </c>
      <c r="E191" s="121">
        <v>5222</v>
      </c>
      <c r="F191" s="124" t="s">
        <v>103</v>
      </c>
      <c r="G191" s="125">
        <v>0</v>
      </c>
      <c r="H191" s="126">
        <v>12</v>
      </c>
      <c r="I191" s="127">
        <f t="shared" si="6"/>
        <v>12</v>
      </c>
      <c r="J191" s="97">
        <v>0</v>
      </c>
      <c r="K191" s="127">
        <f t="shared" si="7"/>
        <v>12</v>
      </c>
    </row>
    <row r="192" spans="1:11" ht="22.5" hidden="1">
      <c r="A192" s="112" t="s">
        <v>72</v>
      </c>
      <c r="B192" s="101">
        <v>3050084</v>
      </c>
      <c r="C192" s="85" t="s">
        <v>76</v>
      </c>
      <c r="D192" s="100" t="s">
        <v>73</v>
      </c>
      <c r="E192" s="101" t="s">
        <v>73</v>
      </c>
      <c r="F192" s="102" t="s">
        <v>260</v>
      </c>
      <c r="G192" s="103">
        <v>0</v>
      </c>
      <c r="H192" s="104">
        <v>27</v>
      </c>
      <c r="I192" s="105">
        <f t="shared" si="6"/>
        <v>27</v>
      </c>
      <c r="J192" s="90">
        <f>J193</f>
        <v>0</v>
      </c>
      <c r="K192" s="105">
        <f t="shared" si="7"/>
        <v>27</v>
      </c>
    </row>
    <row r="193" spans="1:11" ht="13.5" hidden="1" thickBot="1">
      <c r="A193" s="113"/>
      <c r="B193" s="111"/>
      <c r="C193" s="109"/>
      <c r="D193" s="110">
        <v>3419</v>
      </c>
      <c r="E193" s="111">
        <v>5222</v>
      </c>
      <c r="F193" s="95" t="s">
        <v>103</v>
      </c>
      <c r="G193" s="96">
        <v>0</v>
      </c>
      <c r="H193" s="97">
        <v>27</v>
      </c>
      <c r="I193" s="98">
        <f t="shared" si="6"/>
        <v>27</v>
      </c>
      <c r="J193" s="97">
        <v>0</v>
      </c>
      <c r="K193" s="98">
        <f t="shared" si="7"/>
        <v>27</v>
      </c>
    </row>
    <row r="194" spans="1:11" ht="22.5" hidden="1">
      <c r="A194" s="119" t="s">
        <v>72</v>
      </c>
      <c r="B194" s="87">
        <v>3050103</v>
      </c>
      <c r="C194" s="107" t="s">
        <v>76</v>
      </c>
      <c r="D194" s="86" t="s">
        <v>73</v>
      </c>
      <c r="E194" s="87" t="s">
        <v>73</v>
      </c>
      <c r="F194" s="88" t="s">
        <v>261</v>
      </c>
      <c r="G194" s="89">
        <v>0</v>
      </c>
      <c r="H194" s="90">
        <v>49</v>
      </c>
      <c r="I194" s="91">
        <f t="shared" si="6"/>
        <v>49</v>
      </c>
      <c r="J194" s="90">
        <f>J195</f>
        <v>0</v>
      </c>
      <c r="K194" s="91">
        <f t="shared" si="7"/>
        <v>49</v>
      </c>
    </row>
    <row r="195" spans="1:11" ht="13.5" hidden="1" thickBot="1">
      <c r="A195" s="120"/>
      <c r="B195" s="121"/>
      <c r="C195" s="122"/>
      <c r="D195" s="123">
        <v>3419</v>
      </c>
      <c r="E195" s="121">
        <v>5222</v>
      </c>
      <c r="F195" s="124" t="s">
        <v>103</v>
      </c>
      <c r="G195" s="125">
        <v>0</v>
      </c>
      <c r="H195" s="126">
        <v>49</v>
      </c>
      <c r="I195" s="127">
        <f t="shared" si="6"/>
        <v>49</v>
      </c>
      <c r="J195" s="97">
        <v>0</v>
      </c>
      <c r="K195" s="127">
        <f t="shared" si="7"/>
        <v>49</v>
      </c>
    </row>
    <row r="196" spans="1:11" ht="22.5" hidden="1">
      <c r="A196" s="112" t="s">
        <v>72</v>
      </c>
      <c r="B196" s="101">
        <v>3050105</v>
      </c>
      <c r="C196" s="85" t="s">
        <v>76</v>
      </c>
      <c r="D196" s="100" t="s">
        <v>73</v>
      </c>
      <c r="E196" s="101" t="s">
        <v>73</v>
      </c>
      <c r="F196" s="102" t="s">
        <v>262</v>
      </c>
      <c r="G196" s="103">
        <v>0</v>
      </c>
      <c r="H196" s="104">
        <v>24</v>
      </c>
      <c r="I196" s="105">
        <f t="shared" si="6"/>
        <v>24</v>
      </c>
      <c r="J196" s="90">
        <f>J197</f>
        <v>0</v>
      </c>
      <c r="K196" s="105">
        <f t="shared" si="7"/>
        <v>24</v>
      </c>
    </row>
    <row r="197" spans="1:11" ht="13.5" hidden="1" thickBot="1">
      <c r="A197" s="113"/>
      <c r="B197" s="111"/>
      <c r="C197" s="109"/>
      <c r="D197" s="110">
        <v>3419</v>
      </c>
      <c r="E197" s="111">
        <v>5222</v>
      </c>
      <c r="F197" s="95" t="s">
        <v>103</v>
      </c>
      <c r="G197" s="96">
        <v>0</v>
      </c>
      <c r="H197" s="97">
        <v>24</v>
      </c>
      <c r="I197" s="98">
        <f t="shared" si="6"/>
        <v>24</v>
      </c>
      <c r="J197" s="97">
        <v>0</v>
      </c>
      <c r="K197" s="98">
        <f t="shared" si="7"/>
        <v>24</v>
      </c>
    </row>
    <row r="198" spans="1:11" ht="12.75" hidden="1">
      <c r="A198" s="119" t="s">
        <v>72</v>
      </c>
      <c r="B198" s="87">
        <v>3050106</v>
      </c>
      <c r="C198" s="107" t="s">
        <v>76</v>
      </c>
      <c r="D198" s="86" t="s">
        <v>73</v>
      </c>
      <c r="E198" s="87" t="s">
        <v>73</v>
      </c>
      <c r="F198" s="88" t="s">
        <v>263</v>
      </c>
      <c r="G198" s="89">
        <v>0</v>
      </c>
      <c r="H198" s="90">
        <v>10</v>
      </c>
      <c r="I198" s="91">
        <f t="shared" si="6"/>
        <v>10</v>
      </c>
      <c r="J198" s="90">
        <f>J199</f>
        <v>0</v>
      </c>
      <c r="K198" s="91">
        <f t="shared" si="7"/>
        <v>10</v>
      </c>
    </row>
    <row r="199" spans="1:11" ht="13.5" hidden="1" thickBot="1">
      <c r="A199" s="120"/>
      <c r="B199" s="121"/>
      <c r="C199" s="122"/>
      <c r="D199" s="123">
        <v>3419</v>
      </c>
      <c r="E199" s="121">
        <v>5222</v>
      </c>
      <c r="F199" s="124" t="s">
        <v>103</v>
      </c>
      <c r="G199" s="125">
        <v>0</v>
      </c>
      <c r="H199" s="126">
        <v>10</v>
      </c>
      <c r="I199" s="127">
        <f t="shared" si="6"/>
        <v>10</v>
      </c>
      <c r="J199" s="97">
        <v>0</v>
      </c>
      <c r="K199" s="127">
        <f t="shared" si="7"/>
        <v>10</v>
      </c>
    </row>
    <row r="200" spans="1:11" ht="22.5" hidden="1">
      <c r="A200" s="112" t="s">
        <v>72</v>
      </c>
      <c r="B200" s="101">
        <v>3050108</v>
      </c>
      <c r="C200" s="85" t="s">
        <v>76</v>
      </c>
      <c r="D200" s="100" t="s">
        <v>73</v>
      </c>
      <c r="E200" s="101" t="s">
        <v>73</v>
      </c>
      <c r="F200" s="102" t="s">
        <v>264</v>
      </c>
      <c r="G200" s="103">
        <v>0</v>
      </c>
      <c r="H200" s="104">
        <v>24</v>
      </c>
      <c r="I200" s="105">
        <f t="shared" si="6"/>
        <v>24</v>
      </c>
      <c r="J200" s="90">
        <f>J201</f>
        <v>0</v>
      </c>
      <c r="K200" s="105">
        <f t="shared" si="7"/>
        <v>24</v>
      </c>
    </row>
    <row r="201" spans="1:11" ht="13.5" hidden="1" thickBot="1">
      <c r="A201" s="113"/>
      <c r="B201" s="111"/>
      <c r="C201" s="109"/>
      <c r="D201" s="110">
        <v>3419</v>
      </c>
      <c r="E201" s="111">
        <v>5222</v>
      </c>
      <c r="F201" s="95" t="s">
        <v>103</v>
      </c>
      <c r="G201" s="96">
        <v>0</v>
      </c>
      <c r="H201" s="97">
        <v>24</v>
      </c>
      <c r="I201" s="98">
        <f t="shared" si="6"/>
        <v>24</v>
      </c>
      <c r="J201" s="97">
        <v>0</v>
      </c>
      <c r="K201" s="98">
        <f t="shared" si="7"/>
        <v>24</v>
      </c>
    </row>
    <row r="202" spans="1:11" ht="22.5" hidden="1">
      <c r="A202" s="119" t="s">
        <v>72</v>
      </c>
      <c r="B202" s="87">
        <v>3050111</v>
      </c>
      <c r="C202" s="107" t="s">
        <v>76</v>
      </c>
      <c r="D202" s="86" t="s">
        <v>73</v>
      </c>
      <c r="E202" s="87" t="s">
        <v>73</v>
      </c>
      <c r="F202" s="88" t="s">
        <v>265</v>
      </c>
      <c r="G202" s="89">
        <v>0</v>
      </c>
      <c r="H202" s="90">
        <v>16</v>
      </c>
      <c r="I202" s="91">
        <f t="shared" si="6"/>
        <v>16</v>
      </c>
      <c r="J202" s="90">
        <f>J203</f>
        <v>0</v>
      </c>
      <c r="K202" s="91">
        <f t="shared" si="7"/>
        <v>16</v>
      </c>
    </row>
    <row r="203" spans="1:11" ht="13.5" hidden="1" thickBot="1">
      <c r="A203" s="113"/>
      <c r="B203" s="111"/>
      <c r="C203" s="107"/>
      <c r="D203" s="93">
        <v>3419</v>
      </c>
      <c r="E203" s="94">
        <v>5222</v>
      </c>
      <c r="F203" s="95" t="s">
        <v>103</v>
      </c>
      <c r="G203" s="96">
        <v>0</v>
      </c>
      <c r="H203" s="97">
        <v>16</v>
      </c>
      <c r="I203" s="98">
        <f t="shared" si="6"/>
        <v>16</v>
      </c>
      <c r="J203" s="97">
        <v>0</v>
      </c>
      <c r="K203" s="98">
        <f t="shared" si="7"/>
        <v>16</v>
      </c>
    </row>
    <row r="204" spans="1:11" ht="12.75" hidden="1">
      <c r="A204" s="112" t="s">
        <v>72</v>
      </c>
      <c r="B204" s="101" t="s">
        <v>266</v>
      </c>
      <c r="C204" s="85" t="s">
        <v>76</v>
      </c>
      <c r="D204" s="128" t="s">
        <v>73</v>
      </c>
      <c r="E204" s="129" t="s">
        <v>73</v>
      </c>
      <c r="F204" s="130" t="s">
        <v>267</v>
      </c>
      <c r="G204" s="131">
        <f>+G205</f>
        <v>10</v>
      </c>
      <c r="H204" s="132">
        <v>0</v>
      </c>
      <c r="I204" s="133">
        <f>G204+H204</f>
        <v>10</v>
      </c>
      <c r="J204" s="132">
        <v>0</v>
      </c>
      <c r="K204" s="133">
        <f>I204+J204</f>
        <v>10</v>
      </c>
    </row>
    <row r="205" spans="1:11" ht="13.5" hidden="1" thickBot="1">
      <c r="A205" s="113"/>
      <c r="B205" s="111"/>
      <c r="C205" s="109"/>
      <c r="D205" s="134">
        <v>3419</v>
      </c>
      <c r="E205" s="135">
        <v>5222</v>
      </c>
      <c r="F205" s="136" t="s">
        <v>103</v>
      </c>
      <c r="G205" s="137">
        <v>10</v>
      </c>
      <c r="H205" s="138">
        <v>0</v>
      </c>
      <c r="I205" s="139">
        <f>G205+H205</f>
        <v>10</v>
      </c>
      <c r="J205" s="138">
        <v>0</v>
      </c>
      <c r="K205" s="139">
        <f>I205+J205</f>
        <v>10</v>
      </c>
    </row>
    <row r="206" spans="1:11" ht="22.5" hidden="1">
      <c r="A206" s="112" t="s">
        <v>72</v>
      </c>
      <c r="B206" s="101" t="s">
        <v>268</v>
      </c>
      <c r="C206" s="85" t="s">
        <v>76</v>
      </c>
      <c r="D206" s="128" t="s">
        <v>73</v>
      </c>
      <c r="E206" s="129" t="s">
        <v>73</v>
      </c>
      <c r="F206" s="130" t="s">
        <v>269</v>
      </c>
      <c r="G206" s="131">
        <f>+G207</f>
        <v>12</v>
      </c>
      <c r="H206" s="132">
        <v>0</v>
      </c>
      <c r="I206" s="133">
        <f aca="true" t="shared" si="8" ref="I206:I269">G206+H206</f>
        <v>12</v>
      </c>
      <c r="J206" s="132">
        <v>0</v>
      </c>
      <c r="K206" s="133">
        <f aca="true" t="shared" si="9" ref="K206:K269">I206+J206</f>
        <v>12</v>
      </c>
    </row>
    <row r="207" spans="1:11" ht="13.5" hidden="1" thickBot="1">
      <c r="A207" s="113"/>
      <c r="B207" s="111"/>
      <c r="C207" s="107"/>
      <c r="D207" s="134">
        <v>3419</v>
      </c>
      <c r="E207" s="135">
        <v>5222</v>
      </c>
      <c r="F207" s="136" t="s">
        <v>103</v>
      </c>
      <c r="G207" s="137">
        <v>12</v>
      </c>
      <c r="H207" s="138">
        <v>0</v>
      </c>
      <c r="I207" s="139">
        <f t="shared" si="8"/>
        <v>12</v>
      </c>
      <c r="J207" s="138">
        <v>0</v>
      </c>
      <c r="K207" s="139">
        <f t="shared" si="9"/>
        <v>12</v>
      </c>
    </row>
    <row r="208" spans="1:11" ht="22.5" hidden="1">
      <c r="A208" s="112" t="s">
        <v>72</v>
      </c>
      <c r="B208" s="101" t="s">
        <v>270</v>
      </c>
      <c r="C208" s="85" t="s">
        <v>76</v>
      </c>
      <c r="D208" s="128" t="s">
        <v>73</v>
      </c>
      <c r="E208" s="129" t="s">
        <v>73</v>
      </c>
      <c r="F208" s="130" t="s">
        <v>271</v>
      </c>
      <c r="G208" s="131">
        <f>+G209</f>
        <v>13</v>
      </c>
      <c r="H208" s="132">
        <v>0</v>
      </c>
      <c r="I208" s="133">
        <f t="shared" si="8"/>
        <v>13</v>
      </c>
      <c r="J208" s="132">
        <v>0</v>
      </c>
      <c r="K208" s="133">
        <f t="shared" si="9"/>
        <v>13</v>
      </c>
    </row>
    <row r="209" spans="1:11" ht="13.5" hidden="1" thickBot="1">
      <c r="A209" s="113"/>
      <c r="B209" s="111"/>
      <c r="C209" s="107"/>
      <c r="D209" s="134">
        <v>3419</v>
      </c>
      <c r="E209" s="135">
        <v>5222</v>
      </c>
      <c r="F209" s="136" t="s">
        <v>103</v>
      </c>
      <c r="G209" s="137">
        <v>13</v>
      </c>
      <c r="H209" s="138">
        <v>0</v>
      </c>
      <c r="I209" s="139">
        <f t="shared" si="8"/>
        <v>13</v>
      </c>
      <c r="J209" s="138">
        <v>0</v>
      </c>
      <c r="K209" s="139">
        <f t="shared" si="9"/>
        <v>13</v>
      </c>
    </row>
    <row r="210" spans="1:11" ht="22.5" hidden="1">
      <c r="A210" s="112" t="s">
        <v>72</v>
      </c>
      <c r="B210" s="101" t="s">
        <v>272</v>
      </c>
      <c r="C210" s="85" t="s">
        <v>76</v>
      </c>
      <c r="D210" s="128" t="s">
        <v>73</v>
      </c>
      <c r="E210" s="129" t="s">
        <v>73</v>
      </c>
      <c r="F210" s="130" t="s">
        <v>273</v>
      </c>
      <c r="G210" s="131">
        <f>+G211</f>
        <v>33</v>
      </c>
      <c r="H210" s="132">
        <v>0</v>
      </c>
      <c r="I210" s="133">
        <f t="shared" si="8"/>
        <v>33</v>
      </c>
      <c r="J210" s="132">
        <v>0</v>
      </c>
      <c r="K210" s="133">
        <f t="shared" si="9"/>
        <v>33</v>
      </c>
    </row>
    <row r="211" spans="1:11" ht="13.5" hidden="1" thickBot="1">
      <c r="A211" s="113"/>
      <c r="B211" s="111"/>
      <c r="C211" s="107"/>
      <c r="D211" s="134">
        <v>3419</v>
      </c>
      <c r="E211" s="135">
        <v>5222</v>
      </c>
      <c r="F211" s="136" t="s">
        <v>103</v>
      </c>
      <c r="G211" s="137">
        <v>33</v>
      </c>
      <c r="H211" s="138">
        <v>0</v>
      </c>
      <c r="I211" s="139">
        <f t="shared" si="8"/>
        <v>33</v>
      </c>
      <c r="J211" s="138">
        <v>0</v>
      </c>
      <c r="K211" s="139">
        <f t="shared" si="9"/>
        <v>33</v>
      </c>
    </row>
    <row r="212" spans="1:11" ht="22.5" hidden="1">
      <c r="A212" s="112" t="s">
        <v>72</v>
      </c>
      <c r="B212" s="101" t="s">
        <v>274</v>
      </c>
      <c r="C212" s="85" t="s">
        <v>76</v>
      </c>
      <c r="D212" s="128" t="s">
        <v>73</v>
      </c>
      <c r="E212" s="129" t="s">
        <v>73</v>
      </c>
      <c r="F212" s="130" t="s">
        <v>275</v>
      </c>
      <c r="G212" s="131">
        <f>+G213</f>
        <v>10</v>
      </c>
      <c r="H212" s="132">
        <v>0</v>
      </c>
      <c r="I212" s="133">
        <f t="shared" si="8"/>
        <v>10</v>
      </c>
      <c r="J212" s="132">
        <v>0</v>
      </c>
      <c r="K212" s="133">
        <f t="shared" si="9"/>
        <v>10</v>
      </c>
    </row>
    <row r="213" spans="1:11" ht="13.5" hidden="1" thickBot="1">
      <c r="A213" s="113"/>
      <c r="B213" s="111"/>
      <c r="C213" s="107"/>
      <c r="D213" s="134">
        <v>3419</v>
      </c>
      <c r="E213" s="135">
        <v>5222</v>
      </c>
      <c r="F213" s="136" t="s">
        <v>103</v>
      </c>
      <c r="G213" s="137">
        <v>10</v>
      </c>
      <c r="H213" s="138">
        <v>0</v>
      </c>
      <c r="I213" s="139">
        <f t="shared" si="8"/>
        <v>10</v>
      </c>
      <c r="J213" s="138">
        <v>0</v>
      </c>
      <c r="K213" s="139">
        <f t="shared" si="9"/>
        <v>10</v>
      </c>
    </row>
    <row r="214" spans="1:11" ht="22.5" hidden="1">
      <c r="A214" s="112" t="s">
        <v>72</v>
      </c>
      <c r="B214" s="101" t="s">
        <v>276</v>
      </c>
      <c r="C214" s="85" t="s">
        <v>76</v>
      </c>
      <c r="D214" s="128" t="s">
        <v>73</v>
      </c>
      <c r="E214" s="129" t="s">
        <v>73</v>
      </c>
      <c r="F214" s="130" t="s">
        <v>277</v>
      </c>
      <c r="G214" s="131">
        <f aca="true" t="shared" si="10" ref="G214:G276">+G215</f>
        <v>31</v>
      </c>
      <c r="H214" s="132">
        <v>0</v>
      </c>
      <c r="I214" s="133">
        <f t="shared" si="8"/>
        <v>31</v>
      </c>
      <c r="J214" s="132">
        <v>0</v>
      </c>
      <c r="K214" s="133">
        <f t="shared" si="9"/>
        <v>31</v>
      </c>
    </row>
    <row r="215" spans="1:11" ht="13.5" hidden="1" thickBot="1">
      <c r="A215" s="113"/>
      <c r="B215" s="111"/>
      <c r="C215" s="107"/>
      <c r="D215" s="134">
        <v>3419</v>
      </c>
      <c r="E215" s="135">
        <v>5222</v>
      </c>
      <c r="F215" s="136" t="s">
        <v>103</v>
      </c>
      <c r="G215" s="137">
        <v>31</v>
      </c>
      <c r="H215" s="138">
        <v>0</v>
      </c>
      <c r="I215" s="139">
        <f t="shared" si="8"/>
        <v>31</v>
      </c>
      <c r="J215" s="138">
        <v>0</v>
      </c>
      <c r="K215" s="139">
        <f t="shared" si="9"/>
        <v>31</v>
      </c>
    </row>
    <row r="216" spans="1:11" ht="22.5" hidden="1">
      <c r="A216" s="112" t="s">
        <v>72</v>
      </c>
      <c r="B216" s="101" t="s">
        <v>278</v>
      </c>
      <c r="C216" s="85" t="s">
        <v>76</v>
      </c>
      <c r="D216" s="128" t="s">
        <v>73</v>
      </c>
      <c r="E216" s="129" t="s">
        <v>73</v>
      </c>
      <c r="F216" s="130" t="s">
        <v>279</v>
      </c>
      <c r="G216" s="131">
        <f t="shared" si="10"/>
        <v>10</v>
      </c>
      <c r="H216" s="132">
        <v>0</v>
      </c>
      <c r="I216" s="133">
        <f t="shared" si="8"/>
        <v>10</v>
      </c>
      <c r="J216" s="132">
        <v>0</v>
      </c>
      <c r="K216" s="133">
        <f t="shared" si="9"/>
        <v>10</v>
      </c>
    </row>
    <row r="217" spans="1:11" ht="13.5" hidden="1" thickBot="1">
      <c r="A217" s="113"/>
      <c r="B217" s="111"/>
      <c r="C217" s="107"/>
      <c r="D217" s="134">
        <v>3419</v>
      </c>
      <c r="E217" s="135">
        <v>5222</v>
      </c>
      <c r="F217" s="136" t="s">
        <v>103</v>
      </c>
      <c r="G217" s="137">
        <v>10</v>
      </c>
      <c r="H217" s="138">
        <v>0</v>
      </c>
      <c r="I217" s="139">
        <f t="shared" si="8"/>
        <v>10</v>
      </c>
      <c r="J217" s="138">
        <v>0</v>
      </c>
      <c r="K217" s="139">
        <f t="shared" si="9"/>
        <v>10</v>
      </c>
    </row>
    <row r="218" spans="1:11" ht="22.5" hidden="1">
      <c r="A218" s="112" t="s">
        <v>72</v>
      </c>
      <c r="B218" s="101" t="s">
        <v>280</v>
      </c>
      <c r="C218" s="85" t="s">
        <v>76</v>
      </c>
      <c r="D218" s="128" t="s">
        <v>73</v>
      </c>
      <c r="E218" s="129" t="s">
        <v>73</v>
      </c>
      <c r="F218" s="130" t="s">
        <v>281</v>
      </c>
      <c r="G218" s="131">
        <f t="shared" si="10"/>
        <v>49</v>
      </c>
      <c r="H218" s="132">
        <v>0</v>
      </c>
      <c r="I218" s="133">
        <f t="shared" si="8"/>
        <v>49</v>
      </c>
      <c r="J218" s="132">
        <v>0</v>
      </c>
      <c r="K218" s="133">
        <f t="shared" si="9"/>
        <v>49</v>
      </c>
    </row>
    <row r="219" spans="1:11" ht="13.5" hidden="1" thickBot="1">
      <c r="A219" s="113"/>
      <c r="B219" s="111"/>
      <c r="C219" s="107"/>
      <c r="D219" s="134">
        <v>3419</v>
      </c>
      <c r="E219" s="135">
        <v>5222</v>
      </c>
      <c r="F219" s="136" t="s">
        <v>103</v>
      </c>
      <c r="G219" s="137">
        <v>49</v>
      </c>
      <c r="H219" s="138">
        <v>0</v>
      </c>
      <c r="I219" s="139">
        <f t="shared" si="8"/>
        <v>49</v>
      </c>
      <c r="J219" s="138">
        <v>0</v>
      </c>
      <c r="K219" s="139">
        <f t="shared" si="9"/>
        <v>49</v>
      </c>
    </row>
    <row r="220" spans="1:11" ht="22.5" hidden="1">
      <c r="A220" s="112" t="s">
        <v>72</v>
      </c>
      <c r="B220" s="101" t="s">
        <v>282</v>
      </c>
      <c r="C220" s="85" t="s">
        <v>76</v>
      </c>
      <c r="D220" s="128" t="s">
        <v>73</v>
      </c>
      <c r="E220" s="129" t="s">
        <v>73</v>
      </c>
      <c r="F220" s="130" t="s">
        <v>283</v>
      </c>
      <c r="G220" s="131">
        <f t="shared" si="10"/>
        <v>10</v>
      </c>
      <c r="H220" s="132">
        <v>0</v>
      </c>
      <c r="I220" s="133">
        <f t="shared" si="8"/>
        <v>10</v>
      </c>
      <c r="J220" s="132">
        <v>0</v>
      </c>
      <c r="K220" s="133">
        <f t="shared" si="9"/>
        <v>10</v>
      </c>
    </row>
    <row r="221" spans="1:11" ht="13.5" hidden="1" thickBot="1">
      <c r="A221" s="113"/>
      <c r="B221" s="111"/>
      <c r="C221" s="107"/>
      <c r="D221" s="134">
        <v>3419</v>
      </c>
      <c r="E221" s="135">
        <v>5222</v>
      </c>
      <c r="F221" s="136" t="s">
        <v>103</v>
      </c>
      <c r="G221" s="137">
        <v>10</v>
      </c>
      <c r="H221" s="138">
        <v>0</v>
      </c>
      <c r="I221" s="139">
        <f t="shared" si="8"/>
        <v>10</v>
      </c>
      <c r="J221" s="138">
        <v>0</v>
      </c>
      <c r="K221" s="139">
        <f t="shared" si="9"/>
        <v>10</v>
      </c>
    </row>
    <row r="222" spans="1:11" ht="22.5" hidden="1">
      <c r="A222" s="112" t="s">
        <v>72</v>
      </c>
      <c r="B222" s="101" t="s">
        <v>284</v>
      </c>
      <c r="C222" s="85" t="s">
        <v>76</v>
      </c>
      <c r="D222" s="128" t="s">
        <v>73</v>
      </c>
      <c r="E222" s="129" t="s">
        <v>73</v>
      </c>
      <c r="F222" s="130" t="s">
        <v>285</v>
      </c>
      <c r="G222" s="131">
        <f t="shared" si="10"/>
        <v>11</v>
      </c>
      <c r="H222" s="132">
        <v>0</v>
      </c>
      <c r="I222" s="133">
        <f t="shared" si="8"/>
        <v>11</v>
      </c>
      <c r="J222" s="132">
        <v>0</v>
      </c>
      <c r="K222" s="133">
        <f t="shared" si="9"/>
        <v>11</v>
      </c>
    </row>
    <row r="223" spans="1:11" ht="13.5" hidden="1" thickBot="1">
      <c r="A223" s="113"/>
      <c r="B223" s="111"/>
      <c r="C223" s="107"/>
      <c r="D223" s="134">
        <v>3419</v>
      </c>
      <c r="E223" s="135">
        <v>5222</v>
      </c>
      <c r="F223" s="136" t="s">
        <v>103</v>
      </c>
      <c r="G223" s="137">
        <v>11</v>
      </c>
      <c r="H223" s="138">
        <v>0</v>
      </c>
      <c r="I223" s="139">
        <f t="shared" si="8"/>
        <v>11</v>
      </c>
      <c r="J223" s="138">
        <v>0</v>
      </c>
      <c r="K223" s="139">
        <f t="shared" si="9"/>
        <v>11</v>
      </c>
    </row>
    <row r="224" spans="1:11" ht="33.75" hidden="1">
      <c r="A224" s="112" t="s">
        <v>72</v>
      </c>
      <c r="B224" s="101" t="s">
        <v>286</v>
      </c>
      <c r="C224" s="85" t="s">
        <v>76</v>
      </c>
      <c r="D224" s="128" t="s">
        <v>73</v>
      </c>
      <c r="E224" s="129" t="s">
        <v>73</v>
      </c>
      <c r="F224" s="130" t="s">
        <v>287</v>
      </c>
      <c r="G224" s="131">
        <f t="shared" si="10"/>
        <v>41</v>
      </c>
      <c r="H224" s="132">
        <v>0</v>
      </c>
      <c r="I224" s="133">
        <f t="shared" si="8"/>
        <v>41</v>
      </c>
      <c r="J224" s="132">
        <v>0</v>
      </c>
      <c r="K224" s="133">
        <f t="shared" si="9"/>
        <v>41</v>
      </c>
    </row>
    <row r="225" spans="1:11" ht="13.5" hidden="1" thickBot="1">
      <c r="A225" s="113"/>
      <c r="B225" s="111"/>
      <c r="C225" s="107"/>
      <c r="D225" s="134">
        <v>3419</v>
      </c>
      <c r="E225" s="135">
        <v>5222</v>
      </c>
      <c r="F225" s="136" t="s">
        <v>103</v>
      </c>
      <c r="G225" s="137">
        <v>41</v>
      </c>
      <c r="H225" s="138">
        <v>0</v>
      </c>
      <c r="I225" s="139">
        <f t="shared" si="8"/>
        <v>41</v>
      </c>
      <c r="J225" s="138">
        <v>0</v>
      </c>
      <c r="K225" s="139">
        <f t="shared" si="9"/>
        <v>41</v>
      </c>
    </row>
    <row r="226" spans="1:11" ht="22.5" hidden="1">
      <c r="A226" s="112" t="s">
        <v>72</v>
      </c>
      <c r="B226" s="101" t="s">
        <v>288</v>
      </c>
      <c r="C226" s="85" t="s">
        <v>76</v>
      </c>
      <c r="D226" s="128" t="s">
        <v>73</v>
      </c>
      <c r="E226" s="129" t="s">
        <v>73</v>
      </c>
      <c r="F226" s="130" t="s">
        <v>289</v>
      </c>
      <c r="G226" s="131">
        <f t="shared" si="10"/>
        <v>29</v>
      </c>
      <c r="H226" s="132">
        <v>0</v>
      </c>
      <c r="I226" s="133">
        <f t="shared" si="8"/>
        <v>29</v>
      </c>
      <c r="J226" s="132">
        <v>0</v>
      </c>
      <c r="K226" s="133">
        <f t="shared" si="9"/>
        <v>29</v>
      </c>
    </row>
    <row r="227" spans="1:11" ht="13.5" hidden="1" thickBot="1">
      <c r="A227" s="113"/>
      <c r="B227" s="111"/>
      <c r="C227" s="107"/>
      <c r="D227" s="134">
        <v>3419</v>
      </c>
      <c r="E227" s="135">
        <v>5222</v>
      </c>
      <c r="F227" s="136" t="s">
        <v>103</v>
      </c>
      <c r="G227" s="137">
        <v>29</v>
      </c>
      <c r="H227" s="138">
        <v>0</v>
      </c>
      <c r="I227" s="139">
        <f t="shared" si="8"/>
        <v>29</v>
      </c>
      <c r="J227" s="138">
        <v>0</v>
      </c>
      <c r="K227" s="139">
        <f t="shared" si="9"/>
        <v>29</v>
      </c>
    </row>
    <row r="228" spans="1:11" ht="22.5" hidden="1">
      <c r="A228" s="140" t="s">
        <v>72</v>
      </c>
      <c r="B228" s="141" t="s">
        <v>290</v>
      </c>
      <c r="C228" s="142" t="s">
        <v>76</v>
      </c>
      <c r="D228" s="128" t="s">
        <v>73</v>
      </c>
      <c r="E228" s="129" t="s">
        <v>73</v>
      </c>
      <c r="F228" s="130" t="s">
        <v>291</v>
      </c>
      <c r="G228" s="131">
        <f t="shared" si="10"/>
        <v>28</v>
      </c>
      <c r="H228" s="132">
        <v>0</v>
      </c>
      <c r="I228" s="133">
        <f t="shared" si="8"/>
        <v>28</v>
      </c>
      <c r="J228" s="132">
        <v>0</v>
      </c>
      <c r="K228" s="133">
        <f t="shared" si="9"/>
        <v>28</v>
      </c>
    </row>
    <row r="229" spans="1:11" ht="13.5" hidden="1" thickBot="1">
      <c r="A229" s="143"/>
      <c r="B229" s="144"/>
      <c r="C229" s="145"/>
      <c r="D229" s="134">
        <v>3419</v>
      </c>
      <c r="E229" s="135">
        <v>5222</v>
      </c>
      <c r="F229" s="136" t="s">
        <v>103</v>
      </c>
      <c r="G229" s="137">
        <v>28</v>
      </c>
      <c r="H229" s="138">
        <v>0</v>
      </c>
      <c r="I229" s="139">
        <f t="shared" si="8"/>
        <v>28</v>
      </c>
      <c r="J229" s="138">
        <v>0</v>
      </c>
      <c r="K229" s="139">
        <f t="shared" si="9"/>
        <v>28</v>
      </c>
    </row>
    <row r="230" spans="1:11" ht="22.5" hidden="1">
      <c r="A230" s="140" t="s">
        <v>72</v>
      </c>
      <c r="B230" s="141" t="s">
        <v>292</v>
      </c>
      <c r="C230" s="142" t="s">
        <v>128</v>
      </c>
      <c r="D230" s="128" t="s">
        <v>73</v>
      </c>
      <c r="E230" s="129" t="s">
        <v>73</v>
      </c>
      <c r="F230" s="130" t="s">
        <v>293</v>
      </c>
      <c r="G230" s="131">
        <f t="shared" si="10"/>
        <v>10</v>
      </c>
      <c r="H230" s="132">
        <v>0</v>
      </c>
      <c r="I230" s="133">
        <f t="shared" si="8"/>
        <v>10</v>
      </c>
      <c r="J230" s="132">
        <v>0</v>
      </c>
      <c r="K230" s="133">
        <f t="shared" si="9"/>
        <v>10</v>
      </c>
    </row>
    <row r="231" spans="1:11" ht="13.5" hidden="1" thickBot="1">
      <c r="A231" s="143"/>
      <c r="B231" s="144"/>
      <c r="C231" s="145"/>
      <c r="D231" s="134">
        <v>3419</v>
      </c>
      <c r="E231" s="135">
        <v>5321</v>
      </c>
      <c r="F231" s="136" t="s">
        <v>100</v>
      </c>
      <c r="G231" s="137">
        <v>10</v>
      </c>
      <c r="H231" s="138">
        <v>0</v>
      </c>
      <c r="I231" s="139">
        <f t="shared" si="8"/>
        <v>10</v>
      </c>
      <c r="J231" s="138">
        <v>0</v>
      </c>
      <c r="K231" s="139">
        <f t="shared" si="9"/>
        <v>10</v>
      </c>
    </row>
    <row r="232" spans="1:11" ht="22.5" hidden="1">
      <c r="A232" s="140" t="s">
        <v>72</v>
      </c>
      <c r="B232" s="146" t="s">
        <v>294</v>
      </c>
      <c r="C232" s="142" t="s">
        <v>76</v>
      </c>
      <c r="D232" s="128" t="s">
        <v>73</v>
      </c>
      <c r="E232" s="129" t="s">
        <v>73</v>
      </c>
      <c r="F232" s="130" t="s">
        <v>295</v>
      </c>
      <c r="G232" s="131">
        <f t="shared" si="10"/>
        <v>27</v>
      </c>
      <c r="H232" s="132">
        <v>0</v>
      </c>
      <c r="I232" s="133">
        <f t="shared" si="8"/>
        <v>27</v>
      </c>
      <c r="J232" s="132">
        <v>0</v>
      </c>
      <c r="K232" s="133">
        <f t="shared" si="9"/>
        <v>27</v>
      </c>
    </row>
    <row r="233" spans="1:11" ht="13.5" hidden="1" thickBot="1">
      <c r="A233" s="143"/>
      <c r="B233" s="144"/>
      <c r="C233" s="145"/>
      <c r="D233" s="134">
        <v>3419</v>
      </c>
      <c r="E233" s="135">
        <v>5222</v>
      </c>
      <c r="F233" s="136" t="s">
        <v>103</v>
      </c>
      <c r="G233" s="137">
        <v>27</v>
      </c>
      <c r="H233" s="138">
        <v>0</v>
      </c>
      <c r="I233" s="139">
        <f t="shared" si="8"/>
        <v>27</v>
      </c>
      <c r="J233" s="138">
        <v>0</v>
      </c>
      <c r="K233" s="139">
        <f t="shared" si="9"/>
        <v>27</v>
      </c>
    </row>
    <row r="234" spans="1:11" ht="12.75" hidden="1">
      <c r="A234" s="140" t="s">
        <v>72</v>
      </c>
      <c r="B234" s="141" t="s">
        <v>296</v>
      </c>
      <c r="C234" s="142" t="s">
        <v>76</v>
      </c>
      <c r="D234" s="128" t="s">
        <v>73</v>
      </c>
      <c r="E234" s="129" t="s">
        <v>73</v>
      </c>
      <c r="F234" s="130" t="s">
        <v>297</v>
      </c>
      <c r="G234" s="131">
        <f t="shared" si="10"/>
        <v>13</v>
      </c>
      <c r="H234" s="132">
        <v>0</v>
      </c>
      <c r="I234" s="133">
        <f t="shared" si="8"/>
        <v>13</v>
      </c>
      <c r="J234" s="132">
        <v>0</v>
      </c>
      <c r="K234" s="133">
        <f t="shared" si="9"/>
        <v>13</v>
      </c>
    </row>
    <row r="235" spans="1:11" ht="13.5" hidden="1" thickBot="1">
      <c r="A235" s="143"/>
      <c r="B235" s="144"/>
      <c r="C235" s="145"/>
      <c r="D235" s="134">
        <v>3419</v>
      </c>
      <c r="E235" s="135">
        <v>5222</v>
      </c>
      <c r="F235" s="136" t="s">
        <v>103</v>
      </c>
      <c r="G235" s="137">
        <v>13</v>
      </c>
      <c r="H235" s="138">
        <v>0</v>
      </c>
      <c r="I235" s="139">
        <f t="shared" si="8"/>
        <v>13</v>
      </c>
      <c r="J235" s="138">
        <v>0</v>
      </c>
      <c r="K235" s="139">
        <f t="shared" si="9"/>
        <v>13</v>
      </c>
    </row>
    <row r="236" spans="1:11" ht="22.5" hidden="1">
      <c r="A236" s="140" t="s">
        <v>72</v>
      </c>
      <c r="B236" s="141" t="s">
        <v>298</v>
      </c>
      <c r="C236" s="142" t="s">
        <v>76</v>
      </c>
      <c r="D236" s="128" t="s">
        <v>73</v>
      </c>
      <c r="E236" s="129" t="s">
        <v>73</v>
      </c>
      <c r="F236" s="130" t="s">
        <v>299</v>
      </c>
      <c r="G236" s="131">
        <f t="shared" si="10"/>
        <v>11</v>
      </c>
      <c r="H236" s="132">
        <v>0</v>
      </c>
      <c r="I236" s="133">
        <f t="shared" si="8"/>
        <v>11</v>
      </c>
      <c r="J236" s="132">
        <v>0</v>
      </c>
      <c r="K236" s="133">
        <f t="shared" si="9"/>
        <v>11</v>
      </c>
    </row>
    <row r="237" spans="1:11" ht="13.5" hidden="1" thickBot="1">
      <c r="A237" s="143"/>
      <c r="B237" s="144"/>
      <c r="C237" s="145"/>
      <c r="D237" s="134">
        <v>3419</v>
      </c>
      <c r="E237" s="135">
        <v>5222</v>
      </c>
      <c r="F237" s="136" t="s">
        <v>103</v>
      </c>
      <c r="G237" s="137">
        <v>11</v>
      </c>
      <c r="H237" s="138">
        <v>0</v>
      </c>
      <c r="I237" s="139">
        <f t="shared" si="8"/>
        <v>11</v>
      </c>
      <c r="J237" s="138">
        <v>0</v>
      </c>
      <c r="K237" s="139">
        <f t="shared" si="9"/>
        <v>11</v>
      </c>
    </row>
    <row r="238" spans="1:11" ht="22.5" hidden="1">
      <c r="A238" s="140" t="s">
        <v>72</v>
      </c>
      <c r="B238" s="141" t="s">
        <v>300</v>
      </c>
      <c r="C238" s="142" t="s">
        <v>76</v>
      </c>
      <c r="D238" s="128" t="s">
        <v>73</v>
      </c>
      <c r="E238" s="129" t="s">
        <v>73</v>
      </c>
      <c r="F238" s="130" t="s">
        <v>301</v>
      </c>
      <c r="G238" s="131">
        <f t="shared" si="10"/>
        <v>11</v>
      </c>
      <c r="H238" s="132">
        <v>0</v>
      </c>
      <c r="I238" s="133">
        <f t="shared" si="8"/>
        <v>11</v>
      </c>
      <c r="J238" s="132">
        <v>0</v>
      </c>
      <c r="K238" s="133">
        <f t="shared" si="9"/>
        <v>11</v>
      </c>
    </row>
    <row r="239" spans="1:11" ht="13.5" hidden="1" thickBot="1">
      <c r="A239" s="143"/>
      <c r="B239" s="144"/>
      <c r="C239" s="145"/>
      <c r="D239" s="134">
        <v>3419</v>
      </c>
      <c r="E239" s="135">
        <v>5222</v>
      </c>
      <c r="F239" s="136" t="s">
        <v>103</v>
      </c>
      <c r="G239" s="137">
        <v>11</v>
      </c>
      <c r="H239" s="138">
        <v>0</v>
      </c>
      <c r="I239" s="139">
        <f t="shared" si="8"/>
        <v>11</v>
      </c>
      <c r="J239" s="138">
        <v>0</v>
      </c>
      <c r="K239" s="139">
        <f t="shared" si="9"/>
        <v>11</v>
      </c>
    </row>
    <row r="240" spans="1:11" ht="22.5" hidden="1">
      <c r="A240" s="140" t="s">
        <v>72</v>
      </c>
      <c r="B240" s="141" t="s">
        <v>302</v>
      </c>
      <c r="C240" s="142" t="s">
        <v>76</v>
      </c>
      <c r="D240" s="128" t="s">
        <v>73</v>
      </c>
      <c r="E240" s="129" t="s">
        <v>73</v>
      </c>
      <c r="F240" s="130" t="s">
        <v>303</v>
      </c>
      <c r="G240" s="131">
        <f t="shared" si="10"/>
        <v>18</v>
      </c>
      <c r="H240" s="132">
        <v>0</v>
      </c>
      <c r="I240" s="133">
        <f t="shared" si="8"/>
        <v>18</v>
      </c>
      <c r="J240" s="132">
        <v>0</v>
      </c>
      <c r="K240" s="133">
        <f t="shared" si="9"/>
        <v>18</v>
      </c>
    </row>
    <row r="241" spans="1:11" ht="13.5" hidden="1" thickBot="1">
      <c r="A241" s="143"/>
      <c r="B241" s="144"/>
      <c r="C241" s="145"/>
      <c r="D241" s="134">
        <v>3419</v>
      </c>
      <c r="E241" s="135">
        <v>5222</v>
      </c>
      <c r="F241" s="136" t="s">
        <v>103</v>
      </c>
      <c r="G241" s="137">
        <v>18</v>
      </c>
      <c r="H241" s="138">
        <v>0</v>
      </c>
      <c r="I241" s="139">
        <f t="shared" si="8"/>
        <v>18</v>
      </c>
      <c r="J241" s="138">
        <v>0</v>
      </c>
      <c r="K241" s="139">
        <f t="shared" si="9"/>
        <v>18</v>
      </c>
    </row>
    <row r="242" spans="1:11" ht="22.5" hidden="1">
      <c r="A242" s="140" t="s">
        <v>72</v>
      </c>
      <c r="B242" s="146" t="s">
        <v>304</v>
      </c>
      <c r="C242" s="142" t="s">
        <v>76</v>
      </c>
      <c r="D242" s="128" t="s">
        <v>73</v>
      </c>
      <c r="E242" s="129" t="s">
        <v>73</v>
      </c>
      <c r="F242" s="130" t="s">
        <v>305</v>
      </c>
      <c r="G242" s="131">
        <f t="shared" si="10"/>
        <v>16</v>
      </c>
      <c r="H242" s="132">
        <v>0</v>
      </c>
      <c r="I242" s="133">
        <f t="shared" si="8"/>
        <v>16</v>
      </c>
      <c r="J242" s="132">
        <v>0</v>
      </c>
      <c r="K242" s="133">
        <f t="shared" si="9"/>
        <v>16</v>
      </c>
    </row>
    <row r="243" spans="1:11" ht="13.5" hidden="1" thickBot="1">
      <c r="A243" s="143"/>
      <c r="B243" s="147"/>
      <c r="C243" s="145"/>
      <c r="D243" s="134">
        <v>3419</v>
      </c>
      <c r="E243" s="135">
        <v>5222</v>
      </c>
      <c r="F243" s="136" t="s">
        <v>103</v>
      </c>
      <c r="G243" s="137">
        <v>16</v>
      </c>
      <c r="H243" s="138">
        <v>0</v>
      </c>
      <c r="I243" s="139">
        <f t="shared" si="8"/>
        <v>16</v>
      </c>
      <c r="J243" s="138">
        <v>0</v>
      </c>
      <c r="K243" s="139">
        <f t="shared" si="9"/>
        <v>16</v>
      </c>
    </row>
    <row r="244" spans="1:11" ht="22.5" hidden="1">
      <c r="A244" s="140" t="s">
        <v>72</v>
      </c>
      <c r="B244" s="146" t="s">
        <v>306</v>
      </c>
      <c r="C244" s="142" t="s">
        <v>76</v>
      </c>
      <c r="D244" s="128" t="s">
        <v>73</v>
      </c>
      <c r="E244" s="129" t="s">
        <v>73</v>
      </c>
      <c r="F244" s="130" t="s">
        <v>307</v>
      </c>
      <c r="G244" s="131">
        <f t="shared" si="10"/>
        <v>44</v>
      </c>
      <c r="H244" s="132">
        <v>0</v>
      </c>
      <c r="I244" s="133">
        <f t="shared" si="8"/>
        <v>44</v>
      </c>
      <c r="J244" s="132">
        <v>0</v>
      </c>
      <c r="K244" s="133">
        <f t="shared" si="9"/>
        <v>44</v>
      </c>
    </row>
    <row r="245" spans="1:11" ht="13.5" hidden="1" thickBot="1">
      <c r="A245" s="143"/>
      <c r="B245" s="147"/>
      <c r="C245" s="145"/>
      <c r="D245" s="134">
        <v>3419</v>
      </c>
      <c r="E245" s="135">
        <v>5222</v>
      </c>
      <c r="F245" s="136" t="s">
        <v>103</v>
      </c>
      <c r="G245" s="137">
        <v>44</v>
      </c>
      <c r="H245" s="138">
        <v>0</v>
      </c>
      <c r="I245" s="139">
        <f t="shared" si="8"/>
        <v>44</v>
      </c>
      <c r="J245" s="138">
        <v>0</v>
      </c>
      <c r="K245" s="139">
        <f t="shared" si="9"/>
        <v>44</v>
      </c>
    </row>
    <row r="246" spans="1:11" ht="22.5" hidden="1">
      <c r="A246" s="140" t="s">
        <v>72</v>
      </c>
      <c r="B246" s="146" t="s">
        <v>308</v>
      </c>
      <c r="C246" s="142" t="s">
        <v>76</v>
      </c>
      <c r="D246" s="128" t="s">
        <v>73</v>
      </c>
      <c r="E246" s="129" t="s">
        <v>73</v>
      </c>
      <c r="F246" s="130" t="s">
        <v>309</v>
      </c>
      <c r="G246" s="131">
        <f t="shared" si="10"/>
        <v>14</v>
      </c>
      <c r="H246" s="132">
        <v>0</v>
      </c>
      <c r="I246" s="133">
        <f t="shared" si="8"/>
        <v>14</v>
      </c>
      <c r="J246" s="132">
        <v>0</v>
      </c>
      <c r="K246" s="133">
        <f t="shared" si="9"/>
        <v>14</v>
      </c>
    </row>
    <row r="247" spans="1:11" ht="13.5" hidden="1" thickBot="1">
      <c r="A247" s="143"/>
      <c r="B247" s="147"/>
      <c r="C247" s="145"/>
      <c r="D247" s="134">
        <v>3419</v>
      </c>
      <c r="E247" s="135">
        <v>5222</v>
      </c>
      <c r="F247" s="136" t="s">
        <v>103</v>
      </c>
      <c r="G247" s="137">
        <v>14</v>
      </c>
      <c r="H247" s="138">
        <v>0</v>
      </c>
      <c r="I247" s="139">
        <f t="shared" si="8"/>
        <v>14</v>
      </c>
      <c r="J247" s="138">
        <v>0</v>
      </c>
      <c r="K247" s="139">
        <f t="shared" si="9"/>
        <v>14</v>
      </c>
    </row>
    <row r="248" spans="1:11" ht="22.5" hidden="1">
      <c r="A248" s="140" t="s">
        <v>72</v>
      </c>
      <c r="B248" s="146" t="s">
        <v>310</v>
      </c>
      <c r="C248" s="142" t="s">
        <v>76</v>
      </c>
      <c r="D248" s="128" t="s">
        <v>73</v>
      </c>
      <c r="E248" s="129" t="s">
        <v>73</v>
      </c>
      <c r="F248" s="130" t="s">
        <v>311</v>
      </c>
      <c r="G248" s="131">
        <f t="shared" si="10"/>
        <v>10</v>
      </c>
      <c r="H248" s="132">
        <v>0</v>
      </c>
      <c r="I248" s="133">
        <f t="shared" si="8"/>
        <v>10</v>
      </c>
      <c r="J248" s="132">
        <v>0</v>
      </c>
      <c r="K248" s="133">
        <f t="shared" si="9"/>
        <v>10</v>
      </c>
    </row>
    <row r="249" spans="1:11" ht="13.5" hidden="1" thickBot="1">
      <c r="A249" s="143"/>
      <c r="B249" s="147"/>
      <c r="C249" s="145"/>
      <c r="D249" s="134">
        <v>3419</v>
      </c>
      <c r="E249" s="135">
        <v>5222</v>
      </c>
      <c r="F249" s="136" t="s">
        <v>103</v>
      </c>
      <c r="G249" s="137">
        <v>10</v>
      </c>
      <c r="H249" s="138">
        <v>0</v>
      </c>
      <c r="I249" s="139">
        <f t="shared" si="8"/>
        <v>10</v>
      </c>
      <c r="J249" s="138">
        <v>0</v>
      </c>
      <c r="K249" s="139">
        <f t="shared" si="9"/>
        <v>10</v>
      </c>
    </row>
    <row r="250" spans="1:11" ht="22.5" hidden="1">
      <c r="A250" s="148" t="s">
        <v>72</v>
      </c>
      <c r="B250" s="146" t="s">
        <v>312</v>
      </c>
      <c r="C250" s="149" t="s">
        <v>76</v>
      </c>
      <c r="D250" s="150" t="s">
        <v>73</v>
      </c>
      <c r="E250" s="151" t="s">
        <v>73</v>
      </c>
      <c r="F250" s="152" t="s">
        <v>313</v>
      </c>
      <c r="G250" s="153">
        <f t="shared" si="10"/>
        <v>23</v>
      </c>
      <c r="H250" s="132">
        <v>0</v>
      </c>
      <c r="I250" s="133">
        <f t="shared" si="8"/>
        <v>23</v>
      </c>
      <c r="J250" s="132">
        <v>0</v>
      </c>
      <c r="K250" s="133">
        <f t="shared" si="9"/>
        <v>23</v>
      </c>
    </row>
    <row r="251" spans="1:11" ht="13.5" hidden="1" thickBot="1">
      <c r="A251" s="143"/>
      <c r="B251" s="147"/>
      <c r="C251" s="145"/>
      <c r="D251" s="134">
        <v>3419</v>
      </c>
      <c r="E251" s="135">
        <v>5222</v>
      </c>
      <c r="F251" s="136" t="s">
        <v>103</v>
      </c>
      <c r="G251" s="137">
        <v>23</v>
      </c>
      <c r="H251" s="138">
        <v>0</v>
      </c>
      <c r="I251" s="139">
        <f t="shared" si="8"/>
        <v>23</v>
      </c>
      <c r="J251" s="138">
        <v>0</v>
      </c>
      <c r="K251" s="139">
        <f t="shared" si="9"/>
        <v>23</v>
      </c>
    </row>
    <row r="252" spans="1:11" ht="22.5" hidden="1">
      <c r="A252" s="140" t="s">
        <v>72</v>
      </c>
      <c r="B252" s="146" t="s">
        <v>314</v>
      </c>
      <c r="C252" s="142" t="s">
        <v>76</v>
      </c>
      <c r="D252" s="128" t="s">
        <v>73</v>
      </c>
      <c r="E252" s="129" t="s">
        <v>73</v>
      </c>
      <c r="F252" s="130" t="s">
        <v>315</v>
      </c>
      <c r="G252" s="131">
        <f t="shared" si="10"/>
        <v>10</v>
      </c>
      <c r="H252" s="132">
        <v>0</v>
      </c>
      <c r="I252" s="133">
        <f t="shared" si="8"/>
        <v>10</v>
      </c>
      <c r="J252" s="132">
        <v>0</v>
      </c>
      <c r="K252" s="133">
        <f t="shared" si="9"/>
        <v>10</v>
      </c>
    </row>
    <row r="253" spans="1:11" ht="13.5" hidden="1" thickBot="1">
      <c r="A253" s="143"/>
      <c r="B253" s="147"/>
      <c r="C253" s="145"/>
      <c r="D253" s="134">
        <v>3419</v>
      </c>
      <c r="E253" s="135">
        <v>5222</v>
      </c>
      <c r="F253" s="136" t="s">
        <v>103</v>
      </c>
      <c r="G253" s="137">
        <v>10</v>
      </c>
      <c r="H253" s="138">
        <v>0</v>
      </c>
      <c r="I253" s="139">
        <f t="shared" si="8"/>
        <v>10</v>
      </c>
      <c r="J253" s="138">
        <v>0</v>
      </c>
      <c r="K253" s="139">
        <f t="shared" si="9"/>
        <v>10</v>
      </c>
    </row>
    <row r="254" spans="1:11" ht="22.5" hidden="1">
      <c r="A254" s="140" t="s">
        <v>72</v>
      </c>
      <c r="B254" s="146" t="s">
        <v>316</v>
      </c>
      <c r="C254" s="142" t="s">
        <v>76</v>
      </c>
      <c r="D254" s="128" t="s">
        <v>73</v>
      </c>
      <c r="E254" s="129" t="s">
        <v>73</v>
      </c>
      <c r="F254" s="130" t="s">
        <v>317</v>
      </c>
      <c r="G254" s="131">
        <f t="shared" si="10"/>
        <v>22</v>
      </c>
      <c r="H254" s="132">
        <v>0</v>
      </c>
      <c r="I254" s="133">
        <f t="shared" si="8"/>
        <v>22</v>
      </c>
      <c r="J254" s="132">
        <v>0</v>
      </c>
      <c r="K254" s="133">
        <f t="shared" si="9"/>
        <v>22</v>
      </c>
    </row>
    <row r="255" spans="1:11" ht="13.5" hidden="1" thickBot="1">
      <c r="A255" s="143"/>
      <c r="B255" s="147"/>
      <c r="C255" s="145"/>
      <c r="D255" s="134">
        <v>3419</v>
      </c>
      <c r="E255" s="135">
        <v>5222</v>
      </c>
      <c r="F255" s="136" t="s">
        <v>103</v>
      </c>
      <c r="G255" s="137">
        <v>22</v>
      </c>
      <c r="H255" s="138">
        <v>0</v>
      </c>
      <c r="I255" s="139">
        <f t="shared" si="8"/>
        <v>22</v>
      </c>
      <c r="J255" s="138">
        <v>0</v>
      </c>
      <c r="K255" s="139">
        <f t="shared" si="9"/>
        <v>22</v>
      </c>
    </row>
    <row r="256" spans="1:11" ht="22.5" hidden="1">
      <c r="A256" s="140" t="s">
        <v>72</v>
      </c>
      <c r="B256" s="146" t="s">
        <v>318</v>
      </c>
      <c r="C256" s="142" t="s">
        <v>319</v>
      </c>
      <c r="D256" s="128" t="s">
        <v>73</v>
      </c>
      <c r="E256" s="129" t="s">
        <v>73</v>
      </c>
      <c r="F256" s="130" t="s">
        <v>320</v>
      </c>
      <c r="G256" s="131">
        <f t="shared" si="10"/>
        <v>24</v>
      </c>
      <c r="H256" s="132">
        <v>0</v>
      </c>
      <c r="I256" s="133">
        <f t="shared" si="8"/>
        <v>24</v>
      </c>
      <c r="J256" s="132">
        <v>0</v>
      </c>
      <c r="K256" s="133">
        <f t="shared" si="9"/>
        <v>24</v>
      </c>
    </row>
    <row r="257" spans="1:11" ht="13.5" hidden="1" thickBot="1">
      <c r="A257" s="143"/>
      <c r="B257" s="147"/>
      <c r="C257" s="145"/>
      <c r="D257" s="134">
        <v>3419</v>
      </c>
      <c r="E257" s="135">
        <v>5321</v>
      </c>
      <c r="F257" s="136" t="s">
        <v>100</v>
      </c>
      <c r="G257" s="137">
        <v>24</v>
      </c>
      <c r="H257" s="138">
        <v>0</v>
      </c>
      <c r="I257" s="139">
        <f t="shared" si="8"/>
        <v>24</v>
      </c>
      <c r="J257" s="138">
        <v>0</v>
      </c>
      <c r="K257" s="139">
        <f t="shared" si="9"/>
        <v>24</v>
      </c>
    </row>
    <row r="258" spans="1:11" ht="12.75" hidden="1">
      <c r="A258" s="140" t="s">
        <v>72</v>
      </c>
      <c r="B258" s="146" t="s">
        <v>321</v>
      </c>
      <c r="C258" s="142" t="s">
        <v>76</v>
      </c>
      <c r="D258" s="128" t="s">
        <v>73</v>
      </c>
      <c r="E258" s="129" t="s">
        <v>73</v>
      </c>
      <c r="F258" s="130" t="s">
        <v>322</v>
      </c>
      <c r="G258" s="131">
        <f t="shared" si="10"/>
        <v>22</v>
      </c>
      <c r="H258" s="132">
        <v>0</v>
      </c>
      <c r="I258" s="133">
        <f t="shared" si="8"/>
        <v>22</v>
      </c>
      <c r="J258" s="132">
        <v>0</v>
      </c>
      <c r="K258" s="133">
        <f t="shared" si="9"/>
        <v>22</v>
      </c>
    </row>
    <row r="259" spans="1:11" ht="13.5" hidden="1" thickBot="1">
      <c r="A259" s="143"/>
      <c r="B259" s="147"/>
      <c r="C259" s="145"/>
      <c r="D259" s="134">
        <v>3419</v>
      </c>
      <c r="E259" s="135">
        <v>5222</v>
      </c>
      <c r="F259" s="136" t="s">
        <v>103</v>
      </c>
      <c r="G259" s="137">
        <v>22</v>
      </c>
      <c r="H259" s="138">
        <v>0</v>
      </c>
      <c r="I259" s="139">
        <f t="shared" si="8"/>
        <v>22</v>
      </c>
      <c r="J259" s="138">
        <v>0</v>
      </c>
      <c r="K259" s="139">
        <f t="shared" si="9"/>
        <v>22</v>
      </c>
    </row>
    <row r="260" spans="1:11" ht="22.5" hidden="1">
      <c r="A260" s="140" t="s">
        <v>72</v>
      </c>
      <c r="B260" s="146" t="s">
        <v>323</v>
      </c>
      <c r="C260" s="142" t="s">
        <v>76</v>
      </c>
      <c r="D260" s="128" t="s">
        <v>73</v>
      </c>
      <c r="E260" s="129" t="s">
        <v>73</v>
      </c>
      <c r="F260" s="130" t="s">
        <v>324</v>
      </c>
      <c r="G260" s="131">
        <f t="shared" si="10"/>
        <v>32</v>
      </c>
      <c r="H260" s="132">
        <v>0</v>
      </c>
      <c r="I260" s="133">
        <f t="shared" si="8"/>
        <v>32</v>
      </c>
      <c r="J260" s="132">
        <v>0</v>
      </c>
      <c r="K260" s="133">
        <f t="shared" si="9"/>
        <v>32</v>
      </c>
    </row>
    <row r="261" spans="1:11" ht="13.5" hidden="1" thickBot="1">
      <c r="A261" s="143"/>
      <c r="B261" s="147"/>
      <c r="C261" s="145"/>
      <c r="D261" s="134">
        <v>3419</v>
      </c>
      <c r="E261" s="135">
        <v>5222</v>
      </c>
      <c r="F261" s="136" t="s">
        <v>103</v>
      </c>
      <c r="G261" s="137">
        <v>32</v>
      </c>
      <c r="H261" s="138">
        <v>0</v>
      </c>
      <c r="I261" s="139">
        <f t="shared" si="8"/>
        <v>32</v>
      </c>
      <c r="J261" s="138">
        <v>0</v>
      </c>
      <c r="K261" s="139">
        <f t="shared" si="9"/>
        <v>32</v>
      </c>
    </row>
    <row r="262" spans="1:11" ht="22.5" hidden="1">
      <c r="A262" s="140" t="s">
        <v>72</v>
      </c>
      <c r="B262" s="146" t="s">
        <v>325</v>
      </c>
      <c r="C262" s="142" t="s">
        <v>76</v>
      </c>
      <c r="D262" s="128" t="s">
        <v>73</v>
      </c>
      <c r="E262" s="129" t="s">
        <v>73</v>
      </c>
      <c r="F262" s="130" t="s">
        <v>326</v>
      </c>
      <c r="G262" s="131">
        <f t="shared" si="10"/>
        <v>10</v>
      </c>
      <c r="H262" s="132">
        <v>0</v>
      </c>
      <c r="I262" s="133">
        <f t="shared" si="8"/>
        <v>10</v>
      </c>
      <c r="J262" s="132">
        <v>0</v>
      </c>
      <c r="K262" s="133">
        <f t="shared" si="9"/>
        <v>10</v>
      </c>
    </row>
    <row r="263" spans="1:11" ht="13.5" hidden="1" thickBot="1">
      <c r="A263" s="143"/>
      <c r="B263" s="147"/>
      <c r="C263" s="145"/>
      <c r="D263" s="134">
        <v>3419</v>
      </c>
      <c r="E263" s="135">
        <v>5222</v>
      </c>
      <c r="F263" s="136" t="s">
        <v>103</v>
      </c>
      <c r="G263" s="137">
        <v>10</v>
      </c>
      <c r="H263" s="138">
        <v>0</v>
      </c>
      <c r="I263" s="139">
        <f t="shared" si="8"/>
        <v>10</v>
      </c>
      <c r="J263" s="138">
        <v>0</v>
      </c>
      <c r="K263" s="139">
        <f t="shared" si="9"/>
        <v>10</v>
      </c>
    </row>
    <row r="264" spans="1:11" ht="22.5" hidden="1">
      <c r="A264" s="140" t="s">
        <v>72</v>
      </c>
      <c r="B264" s="146" t="s">
        <v>327</v>
      </c>
      <c r="C264" s="142" t="s">
        <v>76</v>
      </c>
      <c r="D264" s="128" t="s">
        <v>73</v>
      </c>
      <c r="E264" s="129" t="s">
        <v>73</v>
      </c>
      <c r="F264" s="130" t="s">
        <v>328</v>
      </c>
      <c r="G264" s="131">
        <f t="shared" si="10"/>
        <v>10</v>
      </c>
      <c r="H264" s="132">
        <v>0</v>
      </c>
      <c r="I264" s="133">
        <f t="shared" si="8"/>
        <v>10</v>
      </c>
      <c r="J264" s="132">
        <v>0</v>
      </c>
      <c r="K264" s="133">
        <f t="shared" si="9"/>
        <v>10</v>
      </c>
    </row>
    <row r="265" spans="1:11" ht="13.5" hidden="1" thickBot="1">
      <c r="A265" s="143"/>
      <c r="B265" s="147"/>
      <c r="C265" s="145"/>
      <c r="D265" s="134">
        <v>3419</v>
      </c>
      <c r="E265" s="135">
        <v>5222</v>
      </c>
      <c r="F265" s="136" t="s">
        <v>103</v>
      </c>
      <c r="G265" s="137">
        <v>10</v>
      </c>
      <c r="H265" s="138">
        <v>0</v>
      </c>
      <c r="I265" s="139">
        <f t="shared" si="8"/>
        <v>10</v>
      </c>
      <c r="J265" s="138">
        <v>0</v>
      </c>
      <c r="K265" s="139">
        <f t="shared" si="9"/>
        <v>10</v>
      </c>
    </row>
    <row r="266" spans="1:11" ht="22.5" hidden="1">
      <c r="A266" s="140" t="s">
        <v>72</v>
      </c>
      <c r="B266" s="146" t="s">
        <v>329</v>
      </c>
      <c r="C266" s="142" t="s">
        <v>76</v>
      </c>
      <c r="D266" s="128" t="s">
        <v>73</v>
      </c>
      <c r="E266" s="129" t="s">
        <v>73</v>
      </c>
      <c r="F266" s="130" t="s">
        <v>330</v>
      </c>
      <c r="G266" s="131">
        <f t="shared" si="10"/>
        <v>19</v>
      </c>
      <c r="H266" s="132">
        <v>0</v>
      </c>
      <c r="I266" s="133">
        <f t="shared" si="8"/>
        <v>19</v>
      </c>
      <c r="J266" s="132">
        <v>0</v>
      </c>
      <c r="K266" s="133">
        <f t="shared" si="9"/>
        <v>19</v>
      </c>
    </row>
    <row r="267" spans="1:11" ht="13.5" hidden="1" thickBot="1">
      <c r="A267" s="143"/>
      <c r="B267" s="147"/>
      <c r="C267" s="145"/>
      <c r="D267" s="134">
        <v>3419</v>
      </c>
      <c r="E267" s="135">
        <v>5222</v>
      </c>
      <c r="F267" s="136" t="s">
        <v>103</v>
      </c>
      <c r="G267" s="137">
        <v>19</v>
      </c>
      <c r="H267" s="138">
        <v>0</v>
      </c>
      <c r="I267" s="139">
        <f t="shared" si="8"/>
        <v>19</v>
      </c>
      <c r="J267" s="138">
        <v>0</v>
      </c>
      <c r="K267" s="139">
        <f t="shared" si="9"/>
        <v>19</v>
      </c>
    </row>
    <row r="268" spans="1:11" ht="12.75" hidden="1">
      <c r="A268" s="140" t="s">
        <v>72</v>
      </c>
      <c r="B268" s="146" t="s">
        <v>331</v>
      </c>
      <c r="C268" s="142" t="s">
        <v>76</v>
      </c>
      <c r="D268" s="128" t="s">
        <v>73</v>
      </c>
      <c r="E268" s="129" t="s">
        <v>73</v>
      </c>
      <c r="F268" s="130" t="s">
        <v>332</v>
      </c>
      <c r="G268" s="131">
        <f t="shared" si="10"/>
        <v>13</v>
      </c>
      <c r="H268" s="132">
        <v>0</v>
      </c>
      <c r="I268" s="133">
        <f t="shared" si="8"/>
        <v>13</v>
      </c>
      <c r="J268" s="132">
        <v>0</v>
      </c>
      <c r="K268" s="133">
        <f t="shared" si="9"/>
        <v>13</v>
      </c>
    </row>
    <row r="269" spans="1:11" ht="13.5" hidden="1" thickBot="1">
      <c r="A269" s="143"/>
      <c r="B269" s="147"/>
      <c r="C269" s="145"/>
      <c r="D269" s="134">
        <v>3419</v>
      </c>
      <c r="E269" s="135">
        <v>5222</v>
      </c>
      <c r="F269" s="136" t="s">
        <v>103</v>
      </c>
      <c r="G269" s="137">
        <v>13</v>
      </c>
      <c r="H269" s="138">
        <v>0</v>
      </c>
      <c r="I269" s="139">
        <f t="shared" si="8"/>
        <v>13</v>
      </c>
      <c r="J269" s="138">
        <v>0</v>
      </c>
      <c r="K269" s="139">
        <f t="shared" si="9"/>
        <v>13</v>
      </c>
    </row>
    <row r="270" spans="1:11" ht="22.5" hidden="1">
      <c r="A270" s="140" t="s">
        <v>72</v>
      </c>
      <c r="B270" s="146" t="s">
        <v>333</v>
      </c>
      <c r="C270" s="142" t="s">
        <v>76</v>
      </c>
      <c r="D270" s="128" t="s">
        <v>73</v>
      </c>
      <c r="E270" s="129" t="s">
        <v>73</v>
      </c>
      <c r="F270" s="130" t="s">
        <v>334</v>
      </c>
      <c r="G270" s="131">
        <f t="shared" si="10"/>
        <v>36</v>
      </c>
      <c r="H270" s="132">
        <v>0</v>
      </c>
      <c r="I270" s="133">
        <f aca="true" t="shared" si="11" ref="I270:I333">G270+H270</f>
        <v>36</v>
      </c>
      <c r="J270" s="132">
        <v>0</v>
      </c>
      <c r="K270" s="133">
        <f aca="true" t="shared" si="12" ref="K270:K333">I270+J270</f>
        <v>36</v>
      </c>
    </row>
    <row r="271" spans="1:11" ht="13.5" hidden="1" thickBot="1">
      <c r="A271" s="143"/>
      <c r="B271" s="147"/>
      <c r="C271" s="145"/>
      <c r="D271" s="134">
        <v>3419</v>
      </c>
      <c r="E271" s="135">
        <v>5222</v>
      </c>
      <c r="F271" s="136" t="s">
        <v>103</v>
      </c>
      <c r="G271" s="137">
        <v>36</v>
      </c>
      <c r="H271" s="138">
        <v>0</v>
      </c>
      <c r="I271" s="139">
        <f t="shared" si="11"/>
        <v>36</v>
      </c>
      <c r="J271" s="138">
        <v>0</v>
      </c>
      <c r="K271" s="139">
        <f t="shared" si="12"/>
        <v>36</v>
      </c>
    </row>
    <row r="272" spans="1:11" ht="22.5" hidden="1">
      <c r="A272" s="148" t="s">
        <v>72</v>
      </c>
      <c r="B272" s="146" t="s">
        <v>335</v>
      </c>
      <c r="C272" s="149" t="s">
        <v>76</v>
      </c>
      <c r="D272" s="150" t="s">
        <v>73</v>
      </c>
      <c r="E272" s="151" t="s">
        <v>73</v>
      </c>
      <c r="F272" s="152" t="s">
        <v>336</v>
      </c>
      <c r="G272" s="153">
        <f t="shared" si="10"/>
        <v>16</v>
      </c>
      <c r="H272" s="132">
        <v>0</v>
      </c>
      <c r="I272" s="133">
        <f t="shared" si="11"/>
        <v>16</v>
      </c>
      <c r="J272" s="132">
        <v>0</v>
      </c>
      <c r="K272" s="133">
        <f t="shared" si="12"/>
        <v>16</v>
      </c>
    </row>
    <row r="273" spans="1:11" ht="13.5" hidden="1" thickBot="1">
      <c r="A273" s="143"/>
      <c r="B273" s="147"/>
      <c r="C273" s="145"/>
      <c r="D273" s="134">
        <v>3419</v>
      </c>
      <c r="E273" s="135">
        <v>5222</v>
      </c>
      <c r="F273" s="136" t="s">
        <v>103</v>
      </c>
      <c r="G273" s="137">
        <v>16</v>
      </c>
      <c r="H273" s="138">
        <v>0</v>
      </c>
      <c r="I273" s="139">
        <f t="shared" si="11"/>
        <v>16</v>
      </c>
      <c r="J273" s="138">
        <v>0</v>
      </c>
      <c r="K273" s="139">
        <f t="shared" si="12"/>
        <v>16</v>
      </c>
    </row>
    <row r="274" spans="1:11" ht="22.5" hidden="1">
      <c r="A274" s="140" t="s">
        <v>72</v>
      </c>
      <c r="B274" s="146" t="s">
        <v>337</v>
      </c>
      <c r="C274" s="142" t="s">
        <v>76</v>
      </c>
      <c r="D274" s="128" t="s">
        <v>73</v>
      </c>
      <c r="E274" s="129" t="s">
        <v>73</v>
      </c>
      <c r="F274" s="130" t="s">
        <v>338</v>
      </c>
      <c r="G274" s="131">
        <f t="shared" si="10"/>
        <v>19</v>
      </c>
      <c r="H274" s="132">
        <v>0</v>
      </c>
      <c r="I274" s="133">
        <f t="shared" si="11"/>
        <v>19</v>
      </c>
      <c r="J274" s="132">
        <v>0</v>
      </c>
      <c r="K274" s="133">
        <f t="shared" si="12"/>
        <v>19</v>
      </c>
    </row>
    <row r="275" spans="1:11" ht="13.5" hidden="1" thickBot="1">
      <c r="A275" s="143"/>
      <c r="B275" s="147"/>
      <c r="C275" s="145"/>
      <c r="D275" s="134">
        <v>3419</v>
      </c>
      <c r="E275" s="135">
        <v>5222</v>
      </c>
      <c r="F275" s="136" t="s">
        <v>103</v>
      </c>
      <c r="G275" s="137">
        <v>19</v>
      </c>
      <c r="H275" s="138">
        <v>0</v>
      </c>
      <c r="I275" s="139">
        <f t="shared" si="11"/>
        <v>19</v>
      </c>
      <c r="J275" s="138">
        <v>0</v>
      </c>
      <c r="K275" s="139">
        <f t="shared" si="12"/>
        <v>19</v>
      </c>
    </row>
    <row r="276" spans="1:11" ht="22.5" hidden="1">
      <c r="A276" s="140" t="s">
        <v>72</v>
      </c>
      <c r="B276" s="146" t="s">
        <v>339</v>
      </c>
      <c r="C276" s="142" t="s">
        <v>76</v>
      </c>
      <c r="D276" s="128" t="s">
        <v>73</v>
      </c>
      <c r="E276" s="129" t="s">
        <v>73</v>
      </c>
      <c r="F276" s="130" t="s">
        <v>340</v>
      </c>
      <c r="G276" s="131">
        <f t="shared" si="10"/>
        <v>16</v>
      </c>
      <c r="H276" s="132">
        <v>0</v>
      </c>
      <c r="I276" s="133">
        <f t="shared" si="11"/>
        <v>16</v>
      </c>
      <c r="J276" s="132">
        <v>0</v>
      </c>
      <c r="K276" s="133">
        <f t="shared" si="12"/>
        <v>16</v>
      </c>
    </row>
    <row r="277" spans="1:11" ht="13.5" hidden="1" thickBot="1">
      <c r="A277" s="143"/>
      <c r="B277" s="147"/>
      <c r="C277" s="145"/>
      <c r="D277" s="134">
        <v>3419</v>
      </c>
      <c r="E277" s="135">
        <v>5222</v>
      </c>
      <c r="F277" s="136" t="s">
        <v>103</v>
      </c>
      <c r="G277" s="137">
        <v>16</v>
      </c>
      <c r="H277" s="138">
        <v>0</v>
      </c>
      <c r="I277" s="139">
        <f t="shared" si="11"/>
        <v>16</v>
      </c>
      <c r="J277" s="138">
        <v>0</v>
      </c>
      <c r="K277" s="139">
        <f t="shared" si="12"/>
        <v>16</v>
      </c>
    </row>
    <row r="278" spans="1:11" ht="22.5" hidden="1">
      <c r="A278" s="140" t="s">
        <v>72</v>
      </c>
      <c r="B278" s="146" t="s">
        <v>341</v>
      </c>
      <c r="C278" s="142" t="s">
        <v>76</v>
      </c>
      <c r="D278" s="128" t="s">
        <v>73</v>
      </c>
      <c r="E278" s="129" t="s">
        <v>73</v>
      </c>
      <c r="F278" s="130" t="s">
        <v>342</v>
      </c>
      <c r="G278" s="131">
        <f aca="true" t="shared" si="13" ref="G278:G336">+G279</f>
        <v>27</v>
      </c>
      <c r="H278" s="132">
        <v>0</v>
      </c>
      <c r="I278" s="133">
        <f t="shared" si="11"/>
        <v>27</v>
      </c>
      <c r="J278" s="132">
        <v>0</v>
      </c>
      <c r="K278" s="133">
        <f t="shared" si="12"/>
        <v>27</v>
      </c>
    </row>
    <row r="279" spans="1:11" ht="13.5" hidden="1" thickBot="1">
      <c r="A279" s="143"/>
      <c r="B279" s="147"/>
      <c r="C279" s="145"/>
      <c r="D279" s="134">
        <v>3419</v>
      </c>
      <c r="E279" s="135">
        <v>5222</v>
      </c>
      <c r="F279" s="136" t="s">
        <v>103</v>
      </c>
      <c r="G279" s="137">
        <v>27</v>
      </c>
      <c r="H279" s="138">
        <v>0</v>
      </c>
      <c r="I279" s="139">
        <f t="shared" si="11"/>
        <v>27</v>
      </c>
      <c r="J279" s="138">
        <v>0</v>
      </c>
      <c r="K279" s="139">
        <f t="shared" si="12"/>
        <v>27</v>
      </c>
    </row>
    <row r="280" spans="1:11" ht="22.5" hidden="1">
      <c r="A280" s="140" t="s">
        <v>72</v>
      </c>
      <c r="B280" s="146" t="s">
        <v>343</v>
      </c>
      <c r="C280" s="142" t="s">
        <v>76</v>
      </c>
      <c r="D280" s="128" t="s">
        <v>73</v>
      </c>
      <c r="E280" s="129" t="s">
        <v>73</v>
      </c>
      <c r="F280" s="130" t="s">
        <v>344</v>
      </c>
      <c r="G280" s="131">
        <f t="shared" si="13"/>
        <v>19</v>
      </c>
      <c r="H280" s="132">
        <v>0</v>
      </c>
      <c r="I280" s="133">
        <f t="shared" si="11"/>
        <v>19</v>
      </c>
      <c r="J280" s="132">
        <v>0</v>
      </c>
      <c r="K280" s="133">
        <f t="shared" si="12"/>
        <v>19</v>
      </c>
    </row>
    <row r="281" spans="1:11" ht="13.5" hidden="1" thickBot="1">
      <c r="A281" s="143"/>
      <c r="B281" s="147"/>
      <c r="C281" s="145"/>
      <c r="D281" s="134">
        <v>3419</v>
      </c>
      <c r="E281" s="135">
        <v>5222</v>
      </c>
      <c r="F281" s="136" t="s">
        <v>103</v>
      </c>
      <c r="G281" s="137">
        <v>19</v>
      </c>
      <c r="H281" s="138">
        <v>0</v>
      </c>
      <c r="I281" s="139">
        <f t="shared" si="11"/>
        <v>19</v>
      </c>
      <c r="J281" s="138">
        <v>0</v>
      </c>
      <c r="K281" s="139">
        <f t="shared" si="12"/>
        <v>19</v>
      </c>
    </row>
    <row r="282" spans="1:11" ht="22.5" hidden="1">
      <c r="A282" s="140" t="s">
        <v>72</v>
      </c>
      <c r="B282" s="146" t="s">
        <v>345</v>
      </c>
      <c r="C282" s="142" t="s">
        <v>76</v>
      </c>
      <c r="D282" s="128" t="s">
        <v>73</v>
      </c>
      <c r="E282" s="129" t="s">
        <v>73</v>
      </c>
      <c r="F282" s="130" t="s">
        <v>346</v>
      </c>
      <c r="G282" s="131">
        <f t="shared" si="13"/>
        <v>10</v>
      </c>
      <c r="H282" s="132">
        <v>0</v>
      </c>
      <c r="I282" s="133">
        <f t="shared" si="11"/>
        <v>10</v>
      </c>
      <c r="J282" s="132">
        <v>0</v>
      </c>
      <c r="K282" s="133">
        <f t="shared" si="12"/>
        <v>10</v>
      </c>
    </row>
    <row r="283" spans="1:11" ht="13.5" hidden="1" thickBot="1">
      <c r="A283" s="143"/>
      <c r="B283" s="147"/>
      <c r="C283" s="145"/>
      <c r="D283" s="134">
        <v>3419</v>
      </c>
      <c r="E283" s="135">
        <v>5222</v>
      </c>
      <c r="F283" s="136" t="s">
        <v>103</v>
      </c>
      <c r="G283" s="137">
        <v>10</v>
      </c>
      <c r="H283" s="138">
        <v>0</v>
      </c>
      <c r="I283" s="139">
        <f t="shared" si="11"/>
        <v>10</v>
      </c>
      <c r="J283" s="138">
        <v>0</v>
      </c>
      <c r="K283" s="139">
        <f t="shared" si="12"/>
        <v>10</v>
      </c>
    </row>
    <row r="284" spans="1:11" ht="22.5" hidden="1">
      <c r="A284" s="140" t="s">
        <v>72</v>
      </c>
      <c r="B284" s="146" t="s">
        <v>347</v>
      </c>
      <c r="C284" s="142" t="s">
        <v>76</v>
      </c>
      <c r="D284" s="128" t="s">
        <v>73</v>
      </c>
      <c r="E284" s="129" t="s">
        <v>73</v>
      </c>
      <c r="F284" s="130" t="s">
        <v>348</v>
      </c>
      <c r="G284" s="131">
        <f t="shared" si="13"/>
        <v>30</v>
      </c>
      <c r="H284" s="132">
        <v>0</v>
      </c>
      <c r="I284" s="133">
        <f t="shared" si="11"/>
        <v>30</v>
      </c>
      <c r="J284" s="132">
        <v>0</v>
      </c>
      <c r="K284" s="133">
        <f t="shared" si="12"/>
        <v>30</v>
      </c>
    </row>
    <row r="285" spans="1:11" ht="13.5" hidden="1" thickBot="1">
      <c r="A285" s="143"/>
      <c r="B285" s="147"/>
      <c r="C285" s="145"/>
      <c r="D285" s="134">
        <v>3419</v>
      </c>
      <c r="E285" s="135">
        <v>5222</v>
      </c>
      <c r="F285" s="136" t="s">
        <v>103</v>
      </c>
      <c r="G285" s="137">
        <v>30</v>
      </c>
      <c r="H285" s="138">
        <v>0</v>
      </c>
      <c r="I285" s="139">
        <f t="shared" si="11"/>
        <v>30</v>
      </c>
      <c r="J285" s="138">
        <v>0</v>
      </c>
      <c r="K285" s="139">
        <f t="shared" si="12"/>
        <v>30</v>
      </c>
    </row>
    <row r="286" spans="1:11" ht="22.5" hidden="1">
      <c r="A286" s="140" t="s">
        <v>72</v>
      </c>
      <c r="B286" s="146" t="s">
        <v>349</v>
      </c>
      <c r="C286" s="142" t="s">
        <v>76</v>
      </c>
      <c r="D286" s="128" t="s">
        <v>73</v>
      </c>
      <c r="E286" s="129" t="s">
        <v>73</v>
      </c>
      <c r="F286" s="130" t="s">
        <v>350</v>
      </c>
      <c r="G286" s="131">
        <f t="shared" si="13"/>
        <v>11</v>
      </c>
      <c r="H286" s="132">
        <v>0</v>
      </c>
      <c r="I286" s="133">
        <f t="shared" si="11"/>
        <v>11</v>
      </c>
      <c r="J286" s="132">
        <v>0</v>
      </c>
      <c r="K286" s="133">
        <f t="shared" si="12"/>
        <v>11</v>
      </c>
    </row>
    <row r="287" spans="1:11" ht="13.5" hidden="1" thickBot="1">
      <c r="A287" s="143"/>
      <c r="B287" s="147"/>
      <c r="C287" s="145"/>
      <c r="D287" s="134">
        <v>3419</v>
      </c>
      <c r="E287" s="135">
        <v>5222</v>
      </c>
      <c r="F287" s="136" t="s">
        <v>103</v>
      </c>
      <c r="G287" s="137">
        <v>11</v>
      </c>
      <c r="H287" s="138">
        <v>0</v>
      </c>
      <c r="I287" s="139">
        <f t="shared" si="11"/>
        <v>11</v>
      </c>
      <c r="J287" s="138">
        <v>0</v>
      </c>
      <c r="K287" s="139">
        <f t="shared" si="12"/>
        <v>11</v>
      </c>
    </row>
    <row r="288" spans="1:11" ht="22.5" hidden="1">
      <c r="A288" s="140" t="s">
        <v>72</v>
      </c>
      <c r="B288" s="146" t="s">
        <v>351</v>
      </c>
      <c r="C288" s="142" t="s">
        <v>76</v>
      </c>
      <c r="D288" s="128" t="s">
        <v>73</v>
      </c>
      <c r="E288" s="129" t="s">
        <v>73</v>
      </c>
      <c r="F288" s="130" t="s">
        <v>352</v>
      </c>
      <c r="G288" s="131">
        <f t="shared" si="13"/>
        <v>22</v>
      </c>
      <c r="H288" s="132">
        <v>0</v>
      </c>
      <c r="I288" s="133">
        <f t="shared" si="11"/>
        <v>22</v>
      </c>
      <c r="J288" s="132">
        <v>0</v>
      </c>
      <c r="K288" s="133">
        <f t="shared" si="12"/>
        <v>22</v>
      </c>
    </row>
    <row r="289" spans="1:11" ht="13.5" hidden="1" thickBot="1">
      <c r="A289" s="143"/>
      <c r="B289" s="147"/>
      <c r="C289" s="145"/>
      <c r="D289" s="134">
        <v>3419</v>
      </c>
      <c r="E289" s="135">
        <v>5222</v>
      </c>
      <c r="F289" s="136" t="s">
        <v>103</v>
      </c>
      <c r="G289" s="137">
        <v>22</v>
      </c>
      <c r="H289" s="138">
        <v>0</v>
      </c>
      <c r="I289" s="139">
        <f t="shared" si="11"/>
        <v>22</v>
      </c>
      <c r="J289" s="138">
        <v>0</v>
      </c>
      <c r="K289" s="139">
        <f t="shared" si="12"/>
        <v>22</v>
      </c>
    </row>
    <row r="290" spans="1:11" ht="22.5" hidden="1">
      <c r="A290" s="140" t="s">
        <v>72</v>
      </c>
      <c r="B290" s="146" t="s">
        <v>353</v>
      </c>
      <c r="C290" s="142" t="s">
        <v>76</v>
      </c>
      <c r="D290" s="128" t="s">
        <v>73</v>
      </c>
      <c r="E290" s="129" t="s">
        <v>73</v>
      </c>
      <c r="F290" s="130" t="s">
        <v>354</v>
      </c>
      <c r="G290" s="131">
        <f t="shared" si="13"/>
        <v>52</v>
      </c>
      <c r="H290" s="132">
        <v>0</v>
      </c>
      <c r="I290" s="133">
        <f t="shared" si="11"/>
        <v>52</v>
      </c>
      <c r="J290" s="132">
        <v>0</v>
      </c>
      <c r="K290" s="133">
        <f t="shared" si="12"/>
        <v>52</v>
      </c>
    </row>
    <row r="291" spans="1:11" ht="13.5" hidden="1" thickBot="1">
      <c r="A291" s="143"/>
      <c r="B291" s="147"/>
      <c r="C291" s="145"/>
      <c r="D291" s="134">
        <v>3419</v>
      </c>
      <c r="E291" s="135">
        <v>5222</v>
      </c>
      <c r="F291" s="136" t="s">
        <v>103</v>
      </c>
      <c r="G291" s="137">
        <v>52</v>
      </c>
      <c r="H291" s="138">
        <v>0</v>
      </c>
      <c r="I291" s="139">
        <f t="shared" si="11"/>
        <v>52</v>
      </c>
      <c r="J291" s="138">
        <v>0</v>
      </c>
      <c r="K291" s="139">
        <f t="shared" si="12"/>
        <v>52</v>
      </c>
    </row>
    <row r="292" spans="1:11" ht="22.5" hidden="1">
      <c r="A292" s="140" t="s">
        <v>72</v>
      </c>
      <c r="B292" s="146" t="s">
        <v>355</v>
      </c>
      <c r="C292" s="142" t="s">
        <v>356</v>
      </c>
      <c r="D292" s="128" t="s">
        <v>73</v>
      </c>
      <c r="E292" s="129" t="s">
        <v>73</v>
      </c>
      <c r="F292" s="130" t="s">
        <v>357</v>
      </c>
      <c r="G292" s="131">
        <f t="shared" si="13"/>
        <v>22</v>
      </c>
      <c r="H292" s="132">
        <v>0</v>
      </c>
      <c r="I292" s="133">
        <f t="shared" si="11"/>
        <v>22</v>
      </c>
      <c r="J292" s="132">
        <v>0</v>
      </c>
      <c r="K292" s="133">
        <f t="shared" si="12"/>
        <v>22</v>
      </c>
    </row>
    <row r="293" spans="1:11" ht="13.5" hidden="1" thickBot="1">
      <c r="A293" s="143"/>
      <c r="B293" s="147"/>
      <c r="C293" s="145"/>
      <c r="D293" s="134">
        <v>3419</v>
      </c>
      <c r="E293" s="135">
        <v>5321</v>
      </c>
      <c r="F293" s="136" t="s">
        <v>100</v>
      </c>
      <c r="G293" s="137">
        <v>22</v>
      </c>
      <c r="H293" s="138">
        <v>0</v>
      </c>
      <c r="I293" s="139">
        <f t="shared" si="11"/>
        <v>22</v>
      </c>
      <c r="J293" s="138">
        <v>0</v>
      </c>
      <c r="K293" s="139">
        <f t="shared" si="12"/>
        <v>22</v>
      </c>
    </row>
    <row r="294" spans="1:11" ht="33.75" hidden="1">
      <c r="A294" s="140" t="s">
        <v>72</v>
      </c>
      <c r="B294" s="146" t="s">
        <v>358</v>
      </c>
      <c r="C294" s="142" t="s">
        <v>76</v>
      </c>
      <c r="D294" s="128" t="s">
        <v>73</v>
      </c>
      <c r="E294" s="129" t="s">
        <v>73</v>
      </c>
      <c r="F294" s="130" t="s">
        <v>359</v>
      </c>
      <c r="G294" s="131">
        <f t="shared" si="13"/>
        <v>10</v>
      </c>
      <c r="H294" s="132">
        <v>0</v>
      </c>
      <c r="I294" s="133">
        <f t="shared" si="11"/>
        <v>10</v>
      </c>
      <c r="J294" s="132">
        <v>0</v>
      </c>
      <c r="K294" s="133">
        <f t="shared" si="12"/>
        <v>10</v>
      </c>
    </row>
    <row r="295" spans="1:11" ht="23.25" hidden="1" thickBot="1">
      <c r="A295" s="143"/>
      <c r="B295" s="147"/>
      <c r="C295" s="145"/>
      <c r="D295" s="134">
        <v>3419</v>
      </c>
      <c r="E295" s="135">
        <v>5212</v>
      </c>
      <c r="F295" s="136" t="s">
        <v>242</v>
      </c>
      <c r="G295" s="137">
        <v>10</v>
      </c>
      <c r="H295" s="138">
        <v>0</v>
      </c>
      <c r="I295" s="139">
        <f t="shared" si="11"/>
        <v>10</v>
      </c>
      <c r="J295" s="138">
        <v>0</v>
      </c>
      <c r="K295" s="139">
        <f t="shared" si="12"/>
        <v>10</v>
      </c>
    </row>
    <row r="296" spans="1:11" ht="22.5" hidden="1">
      <c r="A296" s="140" t="s">
        <v>72</v>
      </c>
      <c r="B296" s="146" t="s">
        <v>360</v>
      </c>
      <c r="C296" s="142" t="s">
        <v>361</v>
      </c>
      <c r="D296" s="128" t="s">
        <v>73</v>
      </c>
      <c r="E296" s="129" t="s">
        <v>73</v>
      </c>
      <c r="F296" s="130" t="s">
        <v>362</v>
      </c>
      <c r="G296" s="131">
        <f t="shared" si="13"/>
        <v>14</v>
      </c>
      <c r="H296" s="132">
        <v>0</v>
      </c>
      <c r="I296" s="133">
        <f t="shared" si="11"/>
        <v>14</v>
      </c>
      <c r="J296" s="132">
        <v>0</v>
      </c>
      <c r="K296" s="133">
        <f t="shared" si="12"/>
        <v>14</v>
      </c>
    </row>
    <row r="297" spans="1:11" ht="13.5" hidden="1" thickBot="1">
      <c r="A297" s="143"/>
      <c r="B297" s="147"/>
      <c r="C297" s="145"/>
      <c r="D297" s="134">
        <v>3419</v>
      </c>
      <c r="E297" s="135">
        <v>5321</v>
      </c>
      <c r="F297" s="136" t="s">
        <v>100</v>
      </c>
      <c r="G297" s="137">
        <v>14</v>
      </c>
      <c r="H297" s="138">
        <v>0</v>
      </c>
      <c r="I297" s="139">
        <f t="shared" si="11"/>
        <v>14</v>
      </c>
      <c r="J297" s="138">
        <v>0</v>
      </c>
      <c r="K297" s="139">
        <f t="shared" si="12"/>
        <v>14</v>
      </c>
    </row>
    <row r="298" spans="1:11" ht="12.75" hidden="1">
      <c r="A298" s="140" t="s">
        <v>72</v>
      </c>
      <c r="B298" s="146" t="s">
        <v>363</v>
      </c>
      <c r="C298" s="142" t="s">
        <v>76</v>
      </c>
      <c r="D298" s="128" t="s">
        <v>73</v>
      </c>
      <c r="E298" s="129" t="s">
        <v>73</v>
      </c>
      <c r="F298" s="130" t="s">
        <v>364</v>
      </c>
      <c r="G298" s="131">
        <f t="shared" si="13"/>
        <v>11</v>
      </c>
      <c r="H298" s="132">
        <v>0</v>
      </c>
      <c r="I298" s="133">
        <f t="shared" si="11"/>
        <v>11</v>
      </c>
      <c r="J298" s="132">
        <v>0</v>
      </c>
      <c r="K298" s="133">
        <f t="shared" si="12"/>
        <v>11</v>
      </c>
    </row>
    <row r="299" spans="1:11" ht="13.5" hidden="1" thickBot="1">
      <c r="A299" s="143"/>
      <c r="B299" s="147"/>
      <c r="C299" s="145"/>
      <c r="D299" s="134">
        <v>3419</v>
      </c>
      <c r="E299" s="135">
        <v>5222</v>
      </c>
      <c r="F299" s="136" t="s">
        <v>103</v>
      </c>
      <c r="G299" s="137">
        <v>11</v>
      </c>
      <c r="H299" s="138">
        <v>0</v>
      </c>
      <c r="I299" s="139">
        <f t="shared" si="11"/>
        <v>11</v>
      </c>
      <c r="J299" s="138">
        <v>0</v>
      </c>
      <c r="K299" s="139">
        <f t="shared" si="12"/>
        <v>11</v>
      </c>
    </row>
    <row r="300" spans="1:11" ht="22.5" hidden="1">
      <c r="A300" s="140" t="s">
        <v>72</v>
      </c>
      <c r="B300" s="146" t="s">
        <v>365</v>
      </c>
      <c r="C300" s="142" t="s">
        <v>76</v>
      </c>
      <c r="D300" s="128" t="s">
        <v>73</v>
      </c>
      <c r="E300" s="129" t="s">
        <v>73</v>
      </c>
      <c r="F300" s="130" t="s">
        <v>366</v>
      </c>
      <c r="G300" s="131">
        <f t="shared" si="13"/>
        <v>17</v>
      </c>
      <c r="H300" s="132">
        <v>0</v>
      </c>
      <c r="I300" s="133">
        <f t="shared" si="11"/>
        <v>17</v>
      </c>
      <c r="J300" s="132">
        <v>0</v>
      </c>
      <c r="K300" s="133">
        <f t="shared" si="12"/>
        <v>17</v>
      </c>
    </row>
    <row r="301" spans="1:11" ht="13.5" hidden="1" thickBot="1">
      <c r="A301" s="143"/>
      <c r="B301" s="147"/>
      <c r="C301" s="145"/>
      <c r="D301" s="134">
        <v>3419</v>
      </c>
      <c r="E301" s="135">
        <v>5222</v>
      </c>
      <c r="F301" s="136" t="s">
        <v>103</v>
      </c>
      <c r="G301" s="137">
        <v>17</v>
      </c>
      <c r="H301" s="138">
        <v>0</v>
      </c>
      <c r="I301" s="139">
        <f t="shared" si="11"/>
        <v>17</v>
      </c>
      <c r="J301" s="138">
        <v>0</v>
      </c>
      <c r="K301" s="139">
        <f t="shared" si="12"/>
        <v>17</v>
      </c>
    </row>
    <row r="302" spans="1:11" ht="22.5" hidden="1">
      <c r="A302" s="140" t="s">
        <v>72</v>
      </c>
      <c r="B302" s="146" t="s">
        <v>367</v>
      </c>
      <c r="C302" s="142" t="s">
        <v>76</v>
      </c>
      <c r="D302" s="128" t="s">
        <v>73</v>
      </c>
      <c r="E302" s="129" t="s">
        <v>73</v>
      </c>
      <c r="F302" s="130" t="s">
        <v>368</v>
      </c>
      <c r="G302" s="131">
        <f t="shared" si="13"/>
        <v>10</v>
      </c>
      <c r="H302" s="132">
        <v>0</v>
      </c>
      <c r="I302" s="133">
        <f t="shared" si="11"/>
        <v>10</v>
      </c>
      <c r="J302" s="132">
        <v>0</v>
      </c>
      <c r="K302" s="133">
        <f t="shared" si="12"/>
        <v>10</v>
      </c>
    </row>
    <row r="303" spans="1:11" ht="13.5" hidden="1" thickBot="1">
      <c r="A303" s="143"/>
      <c r="B303" s="147"/>
      <c r="C303" s="145"/>
      <c r="D303" s="134">
        <v>3419</v>
      </c>
      <c r="E303" s="135">
        <v>5222</v>
      </c>
      <c r="F303" s="136" t="s">
        <v>103</v>
      </c>
      <c r="G303" s="137">
        <v>10</v>
      </c>
      <c r="H303" s="138">
        <v>0</v>
      </c>
      <c r="I303" s="139">
        <f t="shared" si="11"/>
        <v>10</v>
      </c>
      <c r="J303" s="138">
        <v>0</v>
      </c>
      <c r="K303" s="139">
        <f t="shared" si="12"/>
        <v>10</v>
      </c>
    </row>
    <row r="304" spans="1:11" ht="22.5" hidden="1">
      <c r="A304" s="140" t="s">
        <v>72</v>
      </c>
      <c r="B304" s="146" t="s">
        <v>369</v>
      </c>
      <c r="C304" s="142" t="s">
        <v>76</v>
      </c>
      <c r="D304" s="128" t="s">
        <v>73</v>
      </c>
      <c r="E304" s="129" t="s">
        <v>73</v>
      </c>
      <c r="F304" s="130" t="s">
        <v>370</v>
      </c>
      <c r="G304" s="131">
        <f t="shared" si="13"/>
        <v>11</v>
      </c>
      <c r="H304" s="132">
        <v>0</v>
      </c>
      <c r="I304" s="133">
        <f t="shared" si="11"/>
        <v>11</v>
      </c>
      <c r="J304" s="132">
        <v>0</v>
      </c>
      <c r="K304" s="133">
        <f t="shared" si="12"/>
        <v>11</v>
      </c>
    </row>
    <row r="305" spans="1:11" ht="13.5" hidden="1" thickBot="1">
      <c r="A305" s="143"/>
      <c r="B305" s="147"/>
      <c r="C305" s="145"/>
      <c r="D305" s="134">
        <v>3419</v>
      </c>
      <c r="E305" s="135">
        <v>5222</v>
      </c>
      <c r="F305" s="136" t="s">
        <v>103</v>
      </c>
      <c r="G305" s="137">
        <v>11</v>
      </c>
      <c r="H305" s="138">
        <v>0</v>
      </c>
      <c r="I305" s="139">
        <f t="shared" si="11"/>
        <v>11</v>
      </c>
      <c r="J305" s="138">
        <v>0</v>
      </c>
      <c r="K305" s="139">
        <f t="shared" si="12"/>
        <v>11</v>
      </c>
    </row>
    <row r="306" spans="1:11" ht="33.75" hidden="1">
      <c r="A306" s="140" t="s">
        <v>72</v>
      </c>
      <c r="B306" s="146" t="s">
        <v>371</v>
      </c>
      <c r="C306" s="142" t="s">
        <v>372</v>
      </c>
      <c r="D306" s="128" t="s">
        <v>73</v>
      </c>
      <c r="E306" s="129" t="s">
        <v>73</v>
      </c>
      <c r="F306" s="130" t="s">
        <v>373</v>
      </c>
      <c r="G306" s="131">
        <f t="shared" si="13"/>
        <v>10</v>
      </c>
      <c r="H306" s="132">
        <v>0</v>
      </c>
      <c r="I306" s="133">
        <f t="shared" si="11"/>
        <v>10</v>
      </c>
      <c r="J306" s="132">
        <v>0</v>
      </c>
      <c r="K306" s="133">
        <f t="shared" si="12"/>
        <v>10</v>
      </c>
    </row>
    <row r="307" spans="1:11" ht="13.5" hidden="1" thickBot="1">
      <c r="A307" s="143"/>
      <c r="B307" s="147"/>
      <c r="C307" s="145"/>
      <c r="D307" s="134">
        <v>3419</v>
      </c>
      <c r="E307" s="135">
        <v>5321</v>
      </c>
      <c r="F307" s="136" t="s">
        <v>100</v>
      </c>
      <c r="G307" s="137">
        <v>10</v>
      </c>
      <c r="H307" s="138">
        <v>0</v>
      </c>
      <c r="I307" s="139">
        <f t="shared" si="11"/>
        <v>10</v>
      </c>
      <c r="J307" s="138">
        <v>0</v>
      </c>
      <c r="K307" s="139">
        <f t="shared" si="12"/>
        <v>10</v>
      </c>
    </row>
    <row r="308" spans="1:11" ht="33.75" hidden="1">
      <c r="A308" s="140" t="s">
        <v>72</v>
      </c>
      <c r="B308" s="146" t="s">
        <v>374</v>
      </c>
      <c r="C308" s="142" t="s">
        <v>76</v>
      </c>
      <c r="D308" s="128" t="s">
        <v>73</v>
      </c>
      <c r="E308" s="129" t="s">
        <v>73</v>
      </c>
      <c r="F308" s="130" t="s">
        <v>375</v>
      </c>
      <c r="G308" s="131">
        <f t="shared" si="13"/>
        <v>13</v>
      </c>
      <c r="H308" s="132">
        <v>0</v>
      </c>
      <c r="I308" s="133">
        <f t="shared" si="11"/>
        <v>13</v>
      </c>
      <c r="J308" s="132">
        <v>0</v>
      </c>
      <c r="K308" s="133">
        <f t="shared" si="12"/>
        <v>13</v>
      </c>
    </row>
    <row r="309" spans="1:11" ht="13.5" hidden="1" thickBot="1">
      <c r="A309" s="143"/>
      <c r="B309" s="147"/>
      <c r="C309" s="145"/>
      <c r="D309" s="134">
        <v>3419</v>
      </c>
      <c r="E309" s="135">
        <v>5222</v>
      </c>
      <c r="F309" s="136" t="s">
        <v>103</v>
      </c>
      <c r="G309" s="137">
        <v>13</v>
      </c>
      <c r="H309" s="138">
        <v>0</v>
      </c>
      <c r="I309" s="139">
        <f t="shared" si="11"/>
        <v>13</v>
      </c>
      <c r="J309" s="138">
        <v>0</v>
      </c>
      <c r="K309" s="139">
        <f t="shared" si="12"/>
        <v>13</v>
      </c>
    </row>
    <row r="310" spans="1:11" ht="12.75" hidden="1">
      <c r="A310" s="140" t="s">
        <v>72</v>
      </c>
      <c r="B310" s="146" t="s">
        <v>376</v>
      </c>
      <c r="C310" s="142" t="s">
        <v>76</v>
      </c>
      <c r="D310" s="128" t="s">
        <v>73</v>
      </c>
      <c r="E310" s="129" t="s">
        <v>73</v>
      </c>
      <c r="F310" s="130" t="s">
        <v>377</v>
      </c>
      <c r="G310" s="131">
        <f t="shared" si="13"/>
        <v>28</v>
      </c>
      <c r="H310" s="132">
        <v>0</v>
      </c>
      <c r="I310" s="133">
        <f t="shared" si="11"/>
        <v>28</v>
      </c>
      <c r="J310" s="132">
        <v>0</v>
      </c>
      <c r="K310" s="133">
        <f t="shared" si="12"/>
        <v>28</v>
      </c>
    </row>
    <row r="311" spans="1:11" ht="13.5" hidden="1" thickBot="1">
      <c r="A311" s="143"/>
      <c r="B311" s="147"/>
      <c r="C311" s="145"/>
      <c r="D311" s="134">
        <v>3419</v>
      </c>
      <c r="E311" s="135">
        <v>5222</v>
      </c>
      <c r="F311" s="136" t="s">
        <v>103</v>
      </c>
      <c r="G311" s="137">
        <v>28</v>
      </c>
      <c r="H311" s="138">
        <v>0</v>
      </c>
      <c r="I311" s="139">
        <f t="shared" si="11"/>
        <v>28</v>
      </c>
      <c r="J311" s="138">
        <v>0</v>
      </c>
      <c r="K311" s="139">
        <f t="shared" si="12"/>
        <v>28</v>
      </c>
    </row>
    <row r="312" spans="1:11" ht="22.5" hidden="1">
      <c r="A312" s="140" t="s">
        <v>72</v>
      </c>
      <c r="B312" s="146" t="s">
        <v>378</v>
      </c>
      <c r="C312" s="142" t="s">
        <v>76</v>
      </c>
      <c r="D312" s="128" t="s">
        <v>73</v>
      </c>
      <c r="E312" s="129" t="s">
        <v>73</v>
      </c>
      <c r="F312" s="130" t="s">
        <v>379</v>
      </c>
      <c r="G312" s="131">
        <f t="shared" si="13"/>
        <v>10</v>
      </c>
      <c r="H312" s="132">
        <v>0</v>
      </c>
      <c r="I312" s="133">
        <f t="shared" si="11"/>
        <v>10</v>
      </c>
      <c r="J312" s="132">
        <v>0</v>
      </c>
      <c r="K312" s="133">
        <f t="shared" si="12"/>
        <v>10</v>
      </c>
    </row>
    <row r="313" spans="1:11" ht="13.5" hidden="1" thickBot="1">
      <c r="A313" s="143"/>
      <c r="B313" s="147"/>
      <c r="C313" s="145"/>
      <c r="D313" s="134">
        <v>3419</v>
      </c>
      <c r="E313" s="135">
        <v>5222</v>
      </c>
      <c r="F313" s="136" t="s">
        <v>103</v>
      </c>
      <c r="G313" s="137">
        <v>10</v>
      </c>
      <c r="H313" s="138">
        <v>0</v>
      </c>
      <c r="I313" s="139">
        <f t="shared" si="11"/>
        <v>10</v>
      </c>
      <c r="J313" s="138">
        <v>0</v>
      </c>
      <c r="K313" s="139">
        <f t="shared" si="12"/>
        <v>10</v>
      </c>
    </row>
    <row r="314" spans="1:11" ht="22.5" hidden="1">
      <c r="A314" s="140" t="s">
        <v>72</v>
      </c>
      <c r="B314" s="146" t="s">
        <v>380</v>
      </c>
      <c r="C314" s="142" t="s">
        <v>381</v>
      </c>
      <c r="D314" s="128" t="s">
        <v>73</v>
      </c>
      <c r="E314" s="129" t="s">
        <v>73</v>
      </c>
      <c r="F314" s="130" t="s">
        <v>382</v>
      </c>
      <c r="G314" s="131">
        <f t="shared" si="13"/>
        <v>30</v>
      </c>
      <c r="H314" s="132">
        <v>0</v>
      </c>
      <c r="I314" s="133">
        <f t="shared" si="11"/>
        <v>30</v>
      </c>
      <c r="J314" s="132">
        <v>0</v>
      </c>
      <c r="K314" s="133">
        <f t="shared" si="12"/>
        <v>30</v>
      </c>
    </row>
    <row r="315" spans="1:11" ht="13.5" hidden="1" thickBot="1">
      <c r="A315" s="143"/>
      <c r="B315" s="147"/>
      <c r="C315" s="145"/>
      <c r="D315" s="134">
        <v>3419</v>
      </c>
      <c r="E315" s="135">
        <v>5321</v>
      </c>
      <c r="F315" s="136" t="s">
        <v>100</v>
      </c>
      <c r="G315" s="137">
        <v>30</v>
      </c>
      <c r="H315" s="138">
        <v>0</v>
      </c>
      <c r="I315" s="139">
        <f t="shared" si="11"/>
        <v>30</v>
      </c>
      <c r="J315" s="138">
        <v>0</v>
      </c>
      <c r="K315" s="139">
        <f t="shared" si="12"/>
        <v>30</v>
      </c>
    </row>
    <row r="316" spans="1:11" ht="22.5" hidden="1">
      <c r="A316" s="140" t="s">
        <v>72</v>
      </c>
      <c r="B316" s="146" t="s">
        <v>383</v>
      </c>
      <c r="C316" s="142" t="s">
        <v>76</v>
      </c>
      <c r="D316" s="128" t="s">
        <v>73</v>
      </c>
      <c r="E316" s="129" t="s">
        <v>73</v>
      </c>
      <c r="F316" s="130" t="s">
        <v>384</v>
      </c>
      <c r="G316" s="131">
        <f t="shared" si="13"/>
        <v>46</v>
      </c>
      <c r="H316" s="132">
        <v>0</v>
      </c>
      <c r="I316" s="133">
        <f t="shared" si="11"/>
        <v>46</v>
      </c>
      <c r="J316" s="132">
        <v>0</v>
      </c>
      <c r="K316" s="133">
        <f t="shared" si="12"/>
        <v>46</v>
      </c>
    </row>
    <row r="317" spans="1:11" ht="13.5" hidden="1" thickBot="1">
      <c r="A317" s="143"/>
      <c r="B317" s="147"/>
      <c r="C317" s="145"/>
      <c r="D317" s="134">
        <v>3419</v>
      </c>
      <c r="E317" s="135">
        <v>5222</v>
      </c>
      <c r="F317" s="136" t="s">
        <v>103</v>
      </c>
      <c r="G317" s="137">
        <v>46</v>
      </c>
      <c r="H317" s="138">
        <v>0</v>
      </c>
      <c r="I317" s="139">
        <f t="shared" si="11"/>
        <v>46</v>
      </c>
      <c r="J317" s="138">
        <v>0</v>
      </c>
      <c r="K317" s="139">
        <f t="shared" si="12"/>
        <v>46</v>
      </c>
    </row>
    <row r="318" spans="1:11" ht="22.5" hidden="1">
      <c r="A318" s="140" t="s">
        <v>72</v>
      </c>
      <c r="B318" s="146" t="s">
        <v>385</v>
      </c>
      <c r="C318" s="142" t="s">
        <v>76</v>
      </c>
      <c r="D318" s="128" t="s">
        <v>73</v>
      </c>
      <c r="E318" s="129" t="s">
        <v>73</v>
      </c>
      <c r="F318" s="130" t="s">
        <v>386</v>
      </c>
      <c r="G318" s="131">
        <f t="shared" si="13"/>
        <v>26</v>
      </c>
      <c r="H318" s="132">
        <v>0</v>
      </c>
      <c r="I318" s="133">
        <f t="shared" si="11"/>
        <v>26</v>
      </c>
      <c r="J318" s="132">
        <v>0</v>
      </c>
      <c r="K318" s="133">
        <f t="shared" si="12"/>
        <v>26</v>
      </c>
    </row>
    <row r="319" spans="1:11" ht="13.5" hidden="1" thickBot="1">
      <c r="A319" s="143"/>
      <c r="B319" s="147"/>
      <c r="C319" s="145"/>
      <c r="D319" s="134">
        <v>3419</v>
      </c>
      <c r="E319" s="135">
        <v>5222</v>
      </c>
      <c r="F319" s="136" t="s">
        <v>103</v>
      </c>
      <c r="G319" s="137">
        <v>26</v>
      </c>
      <c r="H319" s="138">
        <v>0</v>
      </c>
      <c r="I319" s="139">
        <f t="shared" si="11"/>
        <v>26</v>
      </c>
      <c r="J319" s="138">
        <v>0</v>
      </c>
      <c r="K319" s="139">
        <f t="shared" si="12"/>
        <v>26</v>
      </c>
    </row>
    <row r="320" spans="1:11" ht="22.5" hidden="1">
      <c r="A320" s="140" t="s">
        <v>72</v>
      </c>
      <c r="B320" s="146" t="s">
        <v>387</v>
      </c>
      <c r="C320" s="142" t="s">
        <v>76</v>
      </c>
      <c r="D320" s="128" t="s">
        <v>73</v>
      </c>
      <c r="E320" s="129" t="s">
        <v>73</v>
      </c>
      <c r="F320" s="130" t="s">
        <v>388</v>
      </c>
      <c r="G320" s="131">
        <f t="shared" si="13"/>
        <v>20</v>
      </c>
      <c r="H320" s="132">
        <v>0</v>
      </c>
      <c r="I320" s="133">
        <f t="shared" si="11"/>
        <v>20</v>
      </c>
      <c r="J320" s="132">
        <v>0</v>
      </c>
      <c r="K320" s="133">
        <f t="shared" si="12"/>
        <v>20</v>
      </c>
    </row>
    <row r="321" spans="1:11" ht="13.5" hidden="1" thickBot="1">
      <c r="A321" s="143"/>
      <c r="B321" s="147"/>
      <c r="C321" s="145"/>
      <c r="D321" s="134">
        <v>3419</v>
      </c>
      <c r="E321" s="135">
        <v>5222</v>
      </c>
      <c r="F321" s="136" t="s">
        <v>103</v>
      </c>
      <c r="G321" s="137">
        <v>20</v>
      </c>
      <c r="H321" s="138">
        <v>0</v>
      </c>
      <c r="I321" s="139">
        <f t="shared" si="11"/>
        <v>20</v>
      </c>
      <c r="J321" s="138">
        <v>0</v>
      </c>
      <c r="K321" s="139">
        <f t="shared" si="12"/>
        <v>20</v>
      </c>
    </row>
    <row r="322" spans="1:11" ht="33.75" hidden="1">
      <c r="A322" s="140" t="s">
        <v>72</v>
      </c>
      <c r="B322" s="146" t="s">
        <v>389</v>
      </c>
      <c r="C322" s="142" t="s">
        <v>76</v>
      </c>
      <c r="D322" s="128" t="s">
        <v>73</v>
      </c>
      <c r="E322" s="129" t="s">
        <v>73</v>
      </c>
      <c r="F322" s="130" t="s">
        <v>390</v>
      </c>
      <c r="G322" s="131">
        <f t="shared" si="13"/>
        <v>10</v>
      </c>
      <c r="H322" s="132">
        <v>0</v>
      </c>
      <c r="I322" s="133">
        <f t="shared" si="11"/>
        <v>10</v>
      </c>
      <c r="J322" s="132">
        <v>0</v>
      </c>
      <c r="K322" s="133">
        <f t="shared" si="12"/>
        <v>10</v>
      </c>
    </row>
    <row r="323" spans="1:11" ht="23.25" hidden="1" thickBot="1">
      <c r="A323" s="143"/>
      <c r="B323" s="147"/>
      <c r="C323" s="145"/>
      <c r="D323" s="134">
        <v>3419</v>
      </c>
      <c r="E323" s="135">
        <v>5212</v>
      </c>
      <c r="F323" s="136" t="s">
        <v>242</v>
      </c>
      <c r="G323" s="137">
        <v>10</v>
      </c>
      <c r="H323" s="138">
        <v>0</v>
      </c>
      <c r="I323" s="139">
        <f t="shared" si="11"/>
        <v>10</v>
      </c>
      <c r="J323" s="138">
        <v>0</v>
      </c>
      <c r="K323" s="139">
        <f t="shared" si="12"/>
        <v>10</v>
      </c>
    </row>
    <row r="324" spans="1:11" ht="22.5" hidden="1">
      <c r="A324" s="140" t="s">
        <v>72</v>
      </c>
      <c r="B324" s="146" t="s">
        <v>391</v>
      </c>
      <c r="C324" s="142" t="s">
        <v>76</v>
      </c>
      <c r="D324" s="128" t="s">
        <v>73</v>
      </c>
      <c r="E324" s="129" t="s">
        <v>73</v>
      </c>
      <c r="F324" s="130" t="s">
        <v>392</v>
      </c>
      <c r="G324" s="131">
        <f t="shared" si="13"/>
        <v>10</v>
      </c>
      <c r="H324" s="132">
        <v>0</v>
      </c>
      <c r="I324" s="133">
        <f t="shared" si="11"/>
        <v>10</v>
      </c>
      <c r="J324" s="132">
        <v>0</v>
      </c>
      <c r="K324" s="133">
        <f t="shared" si="12"/>
        <v>10</v>
      </c>
    </row>
    <row r="325" spans="1:11" ht="13.5" hidden="1" thickBot="1">
      <c r="A325" s="143"/>
      <c r="B325" s="147"/>
      <c r="C325" s="145"/>
      <c r="D325" s="134">
        <v>3419</v>
      </c>
      <c r="E325" s="135">
        <v>5222</v>
      </c>
      <c r="F325" s="136" t="s">
        <v>103</v>
      </c>
      <c r="G325" s="137">
        <v>10</v>
      </c>
      <c r="H325" s="138">
        <v>0</v>
      </c>
      <c r="I325" s="139">
        <f t="shared" si="11"/>
        <v>10</v>
      </c>
      <c r="J325" s="138">
        <v>0</v>
      </c>
      <c r="K325" s="139">
        <f t="shared" si="12"/>
        <v>10</v>
      </c>
    </row>
    <row r="326" spans="1:11" ht="22.5" hidden="1">
      <c r="A326" s="140" t="s">
        <v>72</v>
      </c>
      <c r="B326" s="146" t="s">
        <v>393</v>
      </c>
      <c r="C326" s="142" t="s">
        <v>76</v>
      </c>
      <c r="D326" s="128" t="s">
        <v>73</v>
      </c>
      <c r="E326" s="129" t="s">
        <v>73</v>
      </c>
      <c r="F326" s="130" t="s">
        <v>394</v>
      </c>
      <c r="G326" s="131">
        <f t="shared" si="13"/>
        <v>10</v>
      </c>
      <c r="H326" s="132">
        <v>0</v>
      </c>
      <c r="I326" s="133">
        <f t="shared" si="11"/>
        <v>10</v>
      </c>
      <c r="J326" s="132">
        <v>0</v>
      </c>
      <c r="K326" s="133">
        <f t="shared" si="12"/>
        <v>10</v>
      </c>
    </row>
    <row r="327" spans="1:11" ht="13.5" hidden="1" thickBot="1">
      <c r="A327" s="143"/>
      <c r="B327" s="147"/>
      <c r="C327" s="145"/>
      <c r="D327" s="134">
        <v>3419</v>
      </c>
      <c r="E327" s="135">
        <v>5222</v>
      </c>
      <c r="F327" s="136" t="s">
        <v>103</v>
      </c>
      <c r="G327" s="137">
        <v>10</v>
      </c>
      <c r="H327" s="138">
        <v>0</v>
      </c>
      <c r="I327" s="139">
        <f t="shared" si="11"/>
        <v>10</v>
      </c>
      <c r="J327" s="138">
        <v>0</v>
      </c>
      <c r="K327" s="139">
        <f t="shared" si="12"/>
        <v>10</v>
      </c>
    </row>
    <row r="328" spans="1:11" ht="22.5" hidden="1">
      <c r="A328" s="140" t="s">
        <v>72</v>
      </c>
      <c r="B328" s="146" t="s">
        <v>395</v>
      </c>
      <c r="C328" s="142" t="s">
        <v>76</v>
      </c>
      <c r="D328" s="128" t="s">
        <v>73</v>
      </c>
      <c r="E328" s="129" t="s">
        <v>73</v>
      </c>
      <c r="F328" s="130" t="s">
        <v>396</v>
      </c>
      <c r="G328" s="131">
        <f t="shared" si="13"/>
        <v>16</v>
      </c>
      <c r="H328" s="132">
        <v>0</v>
      </c>
      <c r="I328" s="133">
        <f t="shared" si="11"/>
        <v>16</v>
      </c>
      <c r="J328" s="132">
        <v>0</v>
      </c>
      <c r="K328" s="133">
        <f t="shared" si="12"/>
        <v>16</v>
      </c>
    </row>
    <row r="329" spans="1:11" ht="13.5" hidden="1" thickBot="1">
      <c r="A329" s="143"/>
      <c r="B329" s="144"/>
      <c r="C329" s="145"/>
      <c r="D329" s="134">
        <v>3419</v>
      </c>
      <c r="E329" s="135">
        <v>5222</v>
      </c>
      <c r="F329" s="136" t="s">
        <v>103</v>
      </c>
      <c r="G329" s="137">
        <v>16</v>
      </c>
      <c r="H329" s="138">
        <v>0</v>
      </c>
      <c r="I329" s="139">
        <f t="shared" si="11"/>
        <v>16</v>
      </c>
      <c r="J329" s="138">
        <v>0</v>
      </c>
      <c r="K329" s="139">
        <f t="shared" si="12"/>
        <v>16</v>
      </c>
    </row>
    <row r="330" spans="1:11" ht="12.75" hidden="1">
      <c r="A330" s="140" t="s">
        <v>72</v>
      </c>
      <c r="B330" s="141" t="s">
        <v>397</v>
      </c>
      <c r="C330" s="142" t="s">
        <v>76</v>
      </c>
      <c r="D330" s="128" t="s">
        <v>73</v>
      </c>
      <c r="E330" s="129" t="s">
        <v>73</v>
      </c>
      <c r="F330" s="130" t="s">
        <v>398</v>
      </c>
      <c r="G330" s="131">
        <f t="shared" si="13"/>
        <v>16</v>
      </c>
      <c r="H330" s="132">
        <v>0</v>
      </c>
      <c r="I330" s="133">
        <f t="shared" si="11"/>
        <v>16</v>
      </c>
      <c r="J330" s="132">
        <v>0</v>
      </c>
      <c r="K330" s="133">
        <f t="shared" si="12"/>
        <v>16</v>
      </c>
    </row>
    <row r="331" spans="1:11" ht="23.25" hidden="1" thickBot="1">
      <c r="A331" s="143"/>
      <c r="B331" s="144"/>
      <c r="C331" s="145"/>
      <c r="D331" s="134">
        <v>3419</v>
      </c>
      <c r="E331" s="135">
        <v>5212</v>
      </c>
      <c r="F331" s="136" t="s">
        <v>242</v>
      </c>
      <c r="G331" s="137">
        <v>16</v>
      </c>
      <c r="H331" s="138">
        <v>0</v>
      </c>
      <c r="I331" s="139">
        <f t="shared" si="11"/>
        <v>16</v>
      </c>
      <c r="J331" s="138">
        <v>0</v>
      </c>
      <c r="K331" s="139">
        <f t="shared" si="12"/>
        <v>16</v>
      </c>
    </row>
    <row r="332" spans="1:11" ht="22.5" hidden="1">
      <c r="A332" s="140" t="s">
        <v>72</v>
      </c>
      <c r="B332" s="141" t="s">
        <v>399</v>
      </c>
      <c r="C332" s="142" t="s">
        <v>76</v>
      </c>
      <c r="D332" s="128" t="s">
        <v>73</v>
      </c>
      <c r="E332" s="129" t="s">
        <v>73</v>
      </c>
      <c r="F332" s="130" t="s">
        <v>400</v>
      </c>
      <c r="G332" s="131">
        <f t="shared" si="13"/>
        <v>14</v>
      </c>
      <c r="H332" s="132">
        <v>0</v>
      </c>
      <c r="I332" s="133">
        <f t="shared" si="11"/>
        <v>14</v>
      </c>
      <c r="J332" s="132">
        <v>0</v>
      </c>
      <c r="K332" s="133">
        <f t="shared" si="12"/>
        <v>14</v>
      </c>
    </row>
    <row r="333" spans="1:11" ht="13.5" hidden="1" thickBot="1">
      <c r="A333" s="143"/>
      <c r="B333" s="144"/>
      <c r="C333" s="145"/>
      <c r="D333" s="134">
        <v>3419</v>
      </c>
      <c r="E333" s="135">
        <v>5222</v>
      </c>
      <c r="F333" s="136" t="s">
        <v>103</v>
      </c>
      <c r="G333" s="137">
        <v>14</v>
      </c>
      <c r="H333" s="138">
        <v>0</v>
      </c>
      <c r="I333" s="139">
        <f t="shared" si="11"/>
        <v>14</v>
      </c>
      <c r="J333" s="138">
        <v>0</v>
      </c>
      <c r="K333" s="139">
        <f t="shared" si="12"/>
        <v>14</v>
      </c>
    </row>
    <row r="334" spans="1:11" ht="22.5" hidden="1">
      <c r="A334" s="140" t="s">
        <v>72</v>
      </c>
      <c r="B334" s="141" t="s">
        <v>401</v>
      </c>
      <c r="C334" s="142" t="s">
        <v>76</v>
      </c>
      <c r="D334" s="128" t="s">
        <v>73</v>
      </c>
      <c r="E334" s="129" t="s">
        <v>73</v>
      </c>
      <c r="F334" s="130" t="s">
        <v>402</v>
      </c>
      <c r="G334" s="131">
        <f t="shared" si="13"/>
        <v>10</v>
      </c>
      <c r="H334" s="132">
        <v>0</v>
      </c>
      <c r="I334" s="133">
        <f>G334+H334</f>
        <v>10</v>
      </c>
      <c r="J334" s="132">
        <v>0</v>
      </c>
      <c r="K334" s="133">
        <f aca="true" t="shared" si="14" ref="K334:K340">I334+J334</f>
        <v>10</v>
      </c>
    </row>
    <row r="335" spans="1:11" ht="13.5" hidden="1" thickBot="1">
      <c r="A335" s="143"/>
      <c r="B335" s="144"/>
      <c r="C335" s="145"/>
      <c r="D335" s="134">
        <v>3419</v>
      </c>
      <c r="E335" s="135">
        <v>5222</v>
      </c>
      <c r="F335" s="136" t="s">
        <v>103</v>
      </c>
      <c r="G335" s="137">
        <v>10</v>
      </c>
      <c r="H335" s="138">
        <v>0</v>
      </c>
      <c r="I335" s="139">
        <f>G335+H335</f>
        <v>10</v>
      </c>
      <c r="J335" s="138">
        <v>0</v>
      </c>
      <c r="K335" s="139">
        <f t="shared" si="14"/>
        <v>10</v>
      </c>
    </row>
    <row r="336" spans="1:11" ht="22.5" hidden="1">
      <c r="A336" s="140" t="s">
        <v>72</v>
      </c>
      <c r="B336" s="141" t="s">
        <v>403</v>
      </c>
      <c r="C336" s="142" t="s">
        <v>76</v>
      </c>
      <c r="D336" s="128" t="s">
        <v>73</v>
      </c>
      <c r="E336" s="129" t="s">
        <v>73</v>
      </c>
      <c r="F336" s="130" t="s">
        <v>404</v>
      </c>
      <c r="G336" s="131">
        <f t="shared" si="13"/>
        <v>19</v>
      </c>
      <c r="H336" s="132">
        <v>0</v>
      </c>
      <c r="I336" s="133">
        <f>G336+H336</f>
        <v>19</v>
      </c>
      <c r="J336" s="132">
        <v>0</v>
      </c>
      <c r="K336" s="133">
        <f t="shared" si="14"/>
        <v>19</v>
      </c>
    </row>
    <row r="337" spans="1:11" ht="13.5" hidden="1" thickBot="1">
      <c r="A337" s="143"/>
      <c r="B337" s="144"/>
      <c r="C337" s="145"/>
      <c r="D337" s="134">
        <v>3419</v>
      </c>
      <c r="E337" s="135">
        <v>5222</v>
      </c>
      <c r="F337" s="136" t="s">
        <v>103</v>
      </c>
      <c r="G337" s="137">
        <v>19</v>
      </c>
      <c r="H337" s="138">
        <v>0</v>
      </c>
      <c r="I337" s="139">
        <f>G337+H337</f>
        <v>19</v>
      </c>
      <c r="J337" s="138">
        <v>0</v>
      </c>
      <c r="K337" s="139">
        <f t="shared" si="14"/>
        <v>19</v>
      </c>
    </row>
    <row r="338" spans="1:13" ht="13.5" thickBot="1">
      <c r="A338" s="78" t="s">
        <v>72</v>
      </c>
      <c r="B338" s="180" t="s">
        <v>405</v>
      </c>
      <c r="C338" s="181"/>
      <c r="D338" s="181" t="s">
        <v>73</v>
      </c>
      <c r="E338" s="181" t="s">
        <v>73</v>
      </c>
      <c r="F338" s="79" t="s">
        <v>406</v>
      </c>
      <c r="G338" s="80">
        <f>G341+G343+G345+G347+G349</f>
        <v>0</v>
      </c>
      <c r="H338" s="80">
        <f>H341+H343+H345+H347+H349</f>
        <v>83</v>
      </c>
      <c r="I338" s="81">
        <f>I341+I343+I345+I347+I349</f>
        <v>83</v>
      </c>
      <c r="J338" s="80">
        <f>J339</f>
        <v>450</v>
      </c>
      <c r="K338" s="81">
        <f t="shared" si="14"/>
        <v>533</v>
      </c>
      <c r="L338" s="67" t="s">
        <v>78</v>
      </c>
      <c r="M338" s="82"/>
    </row>
    <row r="339" spans="1:256" ht="12.75">
      <c r="A339" s="99" t="s">
        <v>72</v>
      </c>
      <c r="B339" s="101">
        <v>3060000</v>
      </c>
      <c r="C339" s="85" t="s">
        <v>76</v>
      </c>
      <c r="D339" s="100" t="s">
        <v>73</v>
      </c>
      <c r="E339" s="101" t="s">
        <v>73</v>
      </c>
      <c r="F339" s="102" t="s">
        <v>406</v>
      </c>
      <c r="G339" s="103">
        <v>0</v>
      </c>
      <c r="H339" s="104"/>
      <c r="I339" s="105">
        <v>0</v>
      </c>
      <c r="J339" s="104">
        <f>J340</f>
        <v>450</v>
      </c>
      <c r="K339" s="105">
        <f t="shared" si="14"/>
        <v>450</v>
      </c>
      <c r="L339" s="67" t="s">
        <v>78</v>
      </c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  <c r="AU339" s="154"/>
      <c r="AV339" s="154"/>
      <c r="AW339" s="154"/>
      <c r="AX339" s="154"/>
      <c r="AY339" s="154"/>
      <c r="AZ339" s="154"/>
      <c r="BA339" s="154"/>
      <c r="BB339" s="154"/>
      <c r="BC339" s="154"/>
      <c r="BD339" s="154"/>
      <c r="BE339" s="154"/>
      <c r="BF339" s="154"/>
      <c r="BG339" s="154"/>
      <c r="BH339" s="154"/>
      <c r="BI339" s="154"/>
      <c r="BJ339" s="154"/>
      <c r="BK339" s="154"/>
      <c r="BL339" s="154"/>
      <c r="BM339" s="154"/>
      <c r="BN339" s="154"/>
      <c r="BO339" s="154"/>
      <c r="BP339" s="154"/>
      <c r="BQ339" s="154"/>
      <c r="BR339" s="154"/>
      <c r="BS339" s="154"/>
      <c r="BT339" s="154"/>
      <c r="BU339" s="154"/>
      <c r="BV339" s="154"/>
      <c r="BW339" s="154"/>
      <c r="BX339" s="154"/>
      <c r="BY339" s="154"/>
      <c r="BZ339" s="154"/>
      <c r="CA339" s="154"/>
      <c r="CB339" s="154"/>
      <c r="CC339" s="154"/>
      <c r="CD339" s="154"/>
      <c r="CE339" s="154"/>
      <c r="CF339" s="154"/>
      <c r="CG339" s="154"/>
      <c r="CH339" s="154"/>
      <c r="CI339" s="154"/>
      <c r="CJ339" s="154"/>
      <c r="CK339" s="154"/>
      <c r="CL339" s="154"/>
      <c r="CM339" s="154"/>
      <c r="CN339" s="154"/>
      <c r="CO339" s="154"/>
      <c r="CP339" s="154"/>
      <c r="CQ339" s="154"/>
      <c r="CR339" s="154"/>
      <c r="CS339" s="154"/>
      <c r="CT339" s="154"/>
      <c r="CU339" s="154"/>
      <c r="CV339" s="154"/>
      <c r="CW339" s="154"/>
      <c r="CX339" s="154"/>
      <c r="CY339" s="154"/>
      <c r="CZ339" s="154"/>
      <c r="DA339" s="154"/>
      <c r="DB339" s="154"/>
      <c r="DC339" s="154"/>
      <c r="DD339" s="154"/>
      <c r="DE339" s="154"/>
      <c r="DF339" s="154"/>
      <c r="DG339" s="154"/>
      <c r="DH339" s="154"/>
      <c r="DI339" s="154"/>
      <c r="DJ339" s="154"/>
      <c r="DK339" s="154"/>
      <c r="DL339" s="154"/>
      <c r="DM339" s="154"/>
      <c r="DN339" s="154"/>
      <c r="DO339" s="154"/>
      <c r="DP339" s="154"/>
      <c r="DQ339" s="154"/>
      <c r="DR339" s="154"/>
      <c r="DS339" s="154"/>
      <c r="DT339" s="154"/>
      <c r="DU339" s="154"/>
      <c r="DV339" s="154"/>
      <c r="DW339" s="154"/>
      <c r="DX339" s="154"/>
      <c r="DY339" s="154"/>
      <c r="DZ339" s="154"/>
      <c r="EA339" s="154"/>
      <c r="EB339" s="154"/>
      <c r="EC339" s="154"/>
      <c r="ED339" s="154"/>
      <c r="EE339" s="154"/>
      <c r="EF339" s="154"/>
      <c r="EG339" s="154"/>
      <c r="EH339" s="154"/>
      <c r="EI339" s="154"/>
      <c r="EJ339" s="154"/>
      <c r="EK339" s="154"/>
      <c r="EL339" s="154"/>
      <c r="EM339" s="154"/>
      <c r="EN339" s="154"/>
      <c r="EO339" s="154"/>
      <c r="EP339" s="154"/>
      <c r="EQ339" s="154"/>
      <c r="ER339" s="154"/>
      <c r="ES339" s="154"/>
      <c r="ET339" s="154"/>
      <c r="EU339" s="154"/>
      <c r="EV339" s="154"/>
      <c r="EW339" s="154"/>
      <c r="EX339" s="154"/>
      <c r="EY339" s="154"/>
      <c r="EZ339" s="154"/>
      <c r="FA339" s="154"/>
      <c r="FB339" s="154"/>
      <c r="FC339" s="154"/>
      <c r="FD339" s="154"/>
      <c r="FE339" s="154"/>
      <c r="FF339" s="154"/>
      <c r="FG339" s="154"/>
      <c r="FH339" s="154"/>
      <c r="FI339" s="154"/>
      <c r="FJ339" s="154"/>
      <c r="FK339" s="154"/>
      <c r="FL339" s="154"/>
      <c r="FM339" s="154"/>
      <c r="FN339" s="154"/>
      <c r="FO339" s="154"/>
      <c r="FP339" s="154"/>
      <c r="FQ339" s="154"/>
      <c r="FR339" s="154"/>
      <c r="FS339" s="154"/>
      <c r="FT339" s="154"/>
      <c r="FU339" s="154"/>
      <c r="FV339" s="154"/>
      <c r="FW339" s="154"/>
      <c r="FX339" s="154"/>
      <c r="FY339" s="154"/>
      <c r="FZ339" s="154"/>
      <c r="GA339" s="154"/>
      <c r="GB339" s="154"/>
      <c r="GC339" s="154"/>
      <c r="GD339" s="154"/>
      <c r="GE339" s="154"/>
      <c r="GF339" s="154"/>
      <c r="GG339" s="154"/>
      <c r="GH339" s="154"/>
      <c r="GI339" s="154"/>
      <c r="GJ339" s="154"/>
      <c r="GK339" s="154"/>
      <c r="GL339" s="154"/>
      <c r="GM339" s="154"/>
      <c r="GN339" s="154"/>
      <c r="GO339" s="154"/>
      <c r="GP339" s="154"/>
      <c r="GQ339" s="154"/>
      <c r="GR339" s="154"/>
      <c r="GS339" s="154"/>
      <c r="GT339" s="154"/>
      <c r="GU339" s="154"/>
      <c r="GV339" s="154"/>
      <c r="GW339" s="154"/>
      <c r="GX339" s="154"/>
      <c r="GY339" s="154"/>
      <c r="GZ339" s="154"/>
      <c r="HA339" s="154"/>
      <c r="HB339" s="154"/>
      <c r="HC339" s="154"/>
      <c r="HD339" s="154"/>
      <c r="HE339" s="154"/>
      <c r="HF339" s="154"/>
      <c r="HG339" s="154"/>
      <c r="HH339" s="154"/>
      <c r="HI339" s="154"/>
      <c r="HJ339" s="154"/>
      <c r="HK339" s="154"/>
      <c r="HL339" s="154"/>
      <c r="HM339" s="154"/>
      <c r="HN339" s="154"/>
      <c r="HO339" s="154"/>
      <c r="HP339" s="154"/>
      <c r="HQ339" s="154"/>
      <c r="HR339" s="154"/>
      <c r="HS339" s="154"/>
      <c r="HT339" s="154"/>
      <c r="HU339" s="154"/>
      <c r="HV339" s="154"/>
      <c r="HW339" s="154"/>
      <c r="HX339" s="154"/>
      <c r="HY339" s="154"/>
      <c r="HZ339" s="154"/>
      <c r="IA339" s="154"/>
      <c r="IB339" s="154"/>
      <c r="IC339" s="154"/>
      <c r="ID339" s="154"/>
      <c r="IE339" s="154"/>
      <c r="IF339" s="154"/>
      <c r="IG339" s="154"/>
      <c r="IH339" s="154"/>
      <c r="II339" s="154"/>
      <c r="IJ339" s="154"/>
      <c r="IK339" s="154"/>
      <c r="IL339" s="154"/>
      <c r="IM339" s="154"/>
      <c r="IN339" s="154"/>
      <c r="IO339" s="154"/>
      <c r="IP339" s="154"/>
      <c r="IQ339" s="154"/>
      <c r="IR339" s="154"/>
      <c r="IS339" s="154"/>
      <c r="IT339" s="154"/>
      <c r="IU339" s="154"/>
      <c r="IV339" s="154"/>
    </row>
    <row r="340" spans="1:256" ht="13.5" thickBot="1">
      <c r="A340" s="92"/>
      <c r="B340" s="184"/>
      <c r="C340" s="185"/>
      <c r="D340" s="110">
        <v>3419</v>
      </c>
      <c r="E340" s="111">
        <v>5901</v>
      </c>
      <c r="F340" s="95" t="s">
        <v>79</v>
      </c>
      <c r="G340" s="155">
        <v>0</v>
      </c>
      <c r="H340" s="156"/>
      <c r="I340" s="157">
        <v>0</v>
      </c>
      <c r="J340" s="158">
        <v>450</v>
      </c>
      <c r="K340" s="157">
        <f t="shared" si="14"/>
        <v>450</v>
      </c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59"/>
      <c r="AT340" s="159"/>
      <c r="AU340" s="159"/>
      <c r="AV340" s="159"/>
      <c r="AW340" s="159"/>
      <c r="AX340" s="159"/>
      <c r="AY340" s="159"/>
      <c r="AZ340" s="159"/>
      <c r="BA340" s="159"/>
      <c r="BB340" s="159"/>
      <c r="BC340" s="159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159"/>
      <c r="BX340" s="159"/>
      <c r="BY340" s="159"/>
      <c r="BZ340" s="159"/>
      <c r="CA340" s="159"/>
      <c r="CB340" s="159"/>
      <c r="CC340" s="159"/>
      <c r="CD340" s="159"/>
      <c r="CE340" s="159"/>
      <c r="CF340" s="159"/>
      <c r="CG340" s="159"/>
      <c r="CH340" s="159"/>
      <c r="CI340" s="159"/>
      <c r="CJ340" s="159"/>
      <c r="CK340" s="159"/>
      <c r="CL340" s="159"/>
      <c r="CM340" s="159"/>
      <c r="CN340" s="159"/>
      <c r="CO340" s="159"/>
      <c r="CP340" s="159"/>
      <c r="CQ340" s="159"/>
      <c r="CR340" s="159"/>
      <c r="CS340" s="159"/>
      <c r="CT340" s="159"/>
      <c r="CU340" s="159"/>
      <c r="CV340" s="159"/>
      <c r="CW340" s="159"/>
      <c r="CX340" s="159"/>
      <c r="CY340" s="159"/>
      <c r="CZ340" s="159"/>
      <c r="DA340" s="159"/>
      <c r="DB340" s="159"/>
      <c r="DC340" s="159"/>
      <c r="DD340" s="159"/>
      <c r="DE340" s="159"/>
      <c r="DF340" s="159"/>
      <c r="DG340" s="159"/>
      <c r="DH340" s="159"/>
      <c r="DI340" s="159"/>
      <c r="DJ340" s="159"/>
      <c r="DK340" s="159"/>
      <c r="DL340" s="159"/>
      <c r="DM340" s="159"/>
      <c r="DN340" s="159"/>
      <c r="DO340" s="159"/>
      <c r="DP340" s="159"/>
      <c r="DQ340" s="159"/>
      <c r="DR340" s="159"/>
      <c r="DS340" s="159"/>
      <c r="DT340" s="159"/>
      <c r="DU340" s="159"/>
      <c r="DV340" s="159"/>
      <c r="DW340" s="159"/>
      <c r="DX340" s="159"/>
      <c r="DY340" s="159"/>
      <c r="DZ340" s="159"/>
      <c r="EA340" s="159"/>
      <c r="EB340" s="159"/>
      <c r="EC340" s="159"/>
      <c r="ED340" s="159"/>
      <c r="EE340" s="159"/>
      <c r="EF340" s="159"/>
      <c r="EG340" s="159"/>
      <c r="EH340" s="159"/>
      <c r="EI340" s="159"/>
      <c r="EJ340" s="159"/>
      <c r="EK340" s="159"/>
      <c r="EL340" s="159"/>
      <c r="EM340" s="159"/>
      <c r="EN340" s="159"/>
      <c r="EO340" s="159"/>
      <c r="EP340" s="159"/>
      <c r="EQ340" s="159"/>
      <c r="ER340" s="159"/>
      <c r="ES340" s="159"/>
      <c r="ET340" s="159"/>
      <c r="EU340" s="159"/>
      <c r="EV340" s="159"/>
      <c r="EW340" s="159"/>
      <c r="EX340" s="159"/>
      <c r="EY340" s="159"/>
      <c r="EZ340" s="159"/>
      <c r="FA340" s="159"/>
      <c r="FB340" s="159"/>
      <c r="FC340" s="159"/>
      <c r="FD340" s="159"/>
      <c r="FE340" s="159"/>
      <c r="FF340" s="159"/>
      <c r="FG340" s="159"/>
      <c r="FH340" s="159"/>
      <c r="FI340" s="159"/>
      <c r="FJ340" s="159"/>
      <c r="FK340" s="159"/>
      <c r="FL340" s="159"/>
      <c r="FM340" s="159"/>
      <c r="FN340" s="159"/>
      <c r="FO340" s="159"/>
      <c r="FP340" s="159"/>
      <c r="FQ340" s="159"/>
      <c r="FR340" s="159"/>
      <c r="FS340" s="159"/>
      <c r="FT340" s="159"/>
      <c r="FU340" s="159"/>
      <c r="FV340" s="159"/>
      <c r="FW340" s="159"/>
      <c r="FX340" s="159"/>
      <c r="FY340" s="159"/>
      <c r="FZ340" s="159"/>
      <c r="GA340" s="159"/>
      <c r="GB340" s="159"/>
      <c r="GC340" s="159"/>
      <c r="GD340" s="159"/>
      <c r="GE340" s="159"/>
      <c r="GF340" s="159"/>
      <c r="GG340" s="159"/>
      <c r="GH340" s="159"/>
      <c r="GI340" s="159"/>
      <c r="GJ340" s="159"/>
      <c r="GK340" s="159"/>
      <c r="GL340" s="159"/>
      <c r="GM340" s="159"/>
      <c r="GN340" s="159"/>
      <c r="GO340" s="159"/>
      <c r="GP340" s="159"/>
      <c r="GQ340" s="159"/>
      <c r="GR340" s="159"/>
      <c r="GS340" s="159"/>
      <c r="GT340" s="159"/>
      <c r="GU340" s="159"/>
      <c r="GV340" s="159"/>
      <c r="GW340" s="159"/>
      <c r="GX340" s="159"/>
      <c r="GY340" s="159"/>
      <c r="GZ340" s="159"/>
      <c r="HA340" s="159"/>
      <c r="HB340" s="159"/>
      <c r="HC340" s="159"/>
      <c r="HD340" s="159"/>
      <c r="HE340" s="159"/>
      <c r="HF340" s="159"/>
      <c r="HG340" s="159"/>
      <c r="HH340" s="159"/>
      <c r="HI340" s="159"/>
      <c r="HJ340" s="159"/>
      <c r="HK340" s="159"/>
      <c r="HL340" s="159"/>
      <c r="HM340" s="159"/>
      <c r="HN340" s="159"/>
      <c r="HO340" s="159"/>
      <c r="HP340" s="159"/>
      <c r="HQ340" s="159"/>
      <c r="HR340" s="159"/>
      <c r="HS340" s="159"/>
      <c r="HT340" s="159"/>
      <c r="HU340" s="159"/>
      <c r="HV340" s="159"/>
      <c r="HW340" s="159"/>
      <c r="HX340" s="159"/>
      <c r="HY340" s="159"/>
      <c r="HZ340" s="159"/>
      <c r="IA340" s="159"/>
      <c r="IB340" s="159"/>
      <c r="IC340" s="159"/>
      <c r="ID340" s="159"/>
      <c r="IE340" s="159"/>
      <c r="IF340" s="159"/>
      <c r="IG340" s="159"/>
      <c r="IH340" s="159"/>
      <c r="II340" s="159"/>
      <c r="IJ340" s="159"/>
      <c r="IK340" s="159"/>
      <c r="IL340" s="159"/>
      <c r="IM340" s="159"/>
      <c r="IN340" s="159"/>
      <c r="IO340" s="159"/>
      <c r="IP340" s="159"/>
      <c r="IQ340" s="159"/>
      <c r="IR340" s="159"/>
      <c r="IS340" s="159"/>
      <c r="IT340" s="159"/>
      <c r="IU340" s="159"/>
      <c r="IV340" s="159"/>
    </row>
    <row r="341" spans="1:11" ht="33.75" hidden="1">
      <c r="A341" s="140" t="s">
        <v>72</v>
      </c>
      <c r="B341" s="141">
        <v>3060009</v>
      </c>
      <c r="C341" s="142" t="s">
        <v>76</v>
      </c>
      <c r="D341" s="128" t="s">
        <v>73</v>
      </c>
      <c r="E341" s="129" t="s">
        <v>73</v>
      </c>
      <c r="F341" s="130" t="s">
        <v>407</v>
      </c>
      <c r="G341" s="131">
        <v>0</v>
      </c>
      <c r="H341" s="104">
        <v>37</v>
      </c>
      <c r="I341" s="105">
        <f aca="true" t="shared" si="15" ref="I341:I350">+G341+H341</f>
        <v>37</v>
      </c>
      <c r="J341" s="90">
        <f>J342</f>
        <v>0</v>
      </c>
      <c r="K341" s="105">
        <f aca="true" t="shared" si="16" ref="K341:K350">+I341+J341</f>
        <v>37</v>
      </c>
    </row>
    <row r="342" spans="1:11" ht="13.5" hidden="1" thickBot="1">
      <c r="A342" s="143"/>
      <c r="B342" s="144"/>
      <c r="C342" s="145"/>
      <c r="D342" s="134">
        <v>3419</v>
      </c>
      <c r="E342" s="135">
        <v>5222</v>
      </c>
      <c r="F342" s="136" t="s">
        <v>103</v>
      </c>
      <c r="G342" s="137">
        <v>0</v>
      </c>
      <c r="H342" s="97">
        <v>37</v>
      </c>
      <c r="I342" s="98">
        <f t="shared" si="15"/>
        <v>37</v>
      </c>
      <c r="J342" s="97">
        <v>0</v>
      </c>
      <c r="K342" s="98">
        <f t="shared" si="16"/>
        <v>37</v>
      </c>
    </row>
    <row r="343" spans="1:11" ht="45" hidden="1">
      <c r="A343" s="140" t="s">
        <v>72</v>
      </c>
      <c r="B343" s="141">
        <v>3060010</v>
      </c>
      <c r="C343" s="142" t="s">
        <v>76</v>
      </c>
      <c r="D343" s="128" t="s">
        <v>73</v>
      </c>
      <c r="E343" s="129" t="s">
        <v>73</v>
      </c>
      <c r="F343" s="130" t="s">
        <v>408</v>
      </c>
      <c r="G343" s="131">
        <v>0</v>
      </c>
      <c r="H343" s="104">
        <v>11</v>
      </c>
      <c r="I343" s="105">
        <f t="shared" si="15"/>
        <v>11</v>
      </c>
      <c r="J343" s="90">
        <f>J344</f>
        <v>0</v>
      </c>
      <c r="K343" s="105">
        <f t="shared" si="16"/>
        <v>11</v>
      </c>
    </row>
    <row r="344" spans="1:11" ht="13.5" hidden="1" thickBot="1">
      <c r="A344" s="143"/>
      <c r="B344" s="144"/>
      <c r="C344" s="145"/>
      <c r="D344" s="134">
        <v>3419</v>
      </c>
      <c r="E344" s="135">
        <v>5222</v>
      </c>
      <c r="F344" s="136" t="s">
        <v>103</v>
      </c>
      <c r="G344" s="137">
        <v>0</v>
      </c>
      <c r="H344" s="97">
        <v>11</v>
      </c>
      <c r="I344" s="98">
        <f t="shared" si="15"/>
        <v>11</v>
      </c>
      <c r="J344" s="97">
        <v>0</v>
      </c>
      <c r="K344" s="98">
        <f t="shared" si="16"/>
        <v>11</v>
      </c>
    </row>
    <row r="345" spans="1:11" ht="22.5" hidden="1">
      <c r="A345" s="140" t="s">
        <v>72</v>
      </c>
      <c r="B345" s="141">
        <v>3060011</v>
      </c>
      <c r="C345" s="142" t="s">
        <v>76</v>
      </c>
      <c r="D345" s="128" t="s">
        <v>73</v>
      </c>
      <c r="E345" s="129" t="s">
        <v>73</v>
      </c>
      <c r="F345" s="130" t="s">
        <v>409</v>
      </c>
      <c r="G345" s="131">
        <v>0</v>
      </c>
      <c r="H345" s="104">
        <v>8</v>
      </c>
      <c r="I345" s="105">
        <f t="shared" si="15"/>
        <v>8</v>
      </c>
      <c r="J345" s="90">
        <f>J346</f>
        <v>0</v>
      </c>
      <c r="K345" s="105">
        <f t="shared" si="16"/>
        <v>8</v>
      </c>
    </row>
    <row r="346" spans="1:11" ht="13.5" hidden="1" thickBot="1">
      <c r="A346" s="143"/>
      <c r="B346" s="144"/>
      <c r="C346" s="145"/>
      <c r="D346" s="134">
        <v>3419</v>
      </c>
      <c r="E346" s="135">
        <v>5222</v>
      </c>
      <c r="F346" s="136" t="s">
        <v>103</v>
      </c>
      <c r="G346" s="137">
        <v>0</v>
      </c>
      <c r="H346" s="97">
        <v>8</v>
      </c>
      <c r="I346" s="98">
        <f t="shared" si="15"/>
        <v>8</v>
      </c>
      <c r="J346" s="97">
        <v>0</v>
      </c>
      <c r="K346" s="98">
        <f t="shared" si="16"/>
        <v>8</v>
      </c>
    </row>
    <row r="347" spans="1:11" ht="22.5" hidden="1">
      <c r="A347" s="140" t="s">
        <v>72</v>
      </c>
      <c r="B347" s="141">
        <v>3060012</v>
      </c>
      <c r="C347" s="142" t="s">
        <v>76</v>
      </c>
      <c r="D347" s="128" t="s">
        <v>73</v>
      </c>
      <c r="E347" s="129" t="s">
        <v>73</v>
      </c>
      <c r="F347" s="130" t="s">
        <v>410</v>
      </c>
      <c r="G347" s="131">
        <v>0</v>
      </c>
      <c r="H347" s="104">
        <v>20</v>
      </c>
      <c r="I347" s="105">
        <f t="shared" si="15"/>
        <v>20</v>
      </c>
      <c r="J347" s="90">
        <f>J348</f>
        <v>0</v>
      </c>
      <c r="K347" s="105">
        <f t="shared" si="16"/>
        <v>20</v>
      </c>
    </row>
    <row r="348" spans="1:11" ht="13.5" hidden="1" thickBot="1">
      <c r="A348" s="143"/>
      <c r="B348" s="144"/>
      <c r="C348" s="145"/>
      <c r="D348" s="134">
        <v>3419</v>
      </c>
      <c r="E348" s="135">
        <v>5222</v>
      </c>
      <c r="F348" s="136" t="s">
        <v>103</v>
      </c>
      <c r="G348" s="137">
        <v>0</v>
      </c>
      <c r="H348" s="97">
        <v>20</v>
      </c>
      <c r="I348" s="98">
        <f t="shared" si="15"/>
        <v>20</v>
      </c>
      <c r="J348" s="97">
        <v>0</v>
      </c>
      <c r="K348" s="98">
        <f t="shared" si="16"/>
        <v>20</v>
      </c>
    </row>
    <row r="349" spans="1:11" ht="45" hidden="1">
      <c r="A349" s="140" t="s">
        <v>72</v>
      </c>
      <c r="B349" s="141">
        <v>3060013</v>
      </c>
      <c r="C349" s="142" t="s">
        <v>76</v>
      </c>
      <c r="D349" s="128" t="s">
        <v>73</v>
      </c>
      <c r="E349" s="129" t="s">
        <v>73</v>
      </c>
      <c r="F349" s="130" t="s">
        <v>411</v>
      </c>
      <c r="G349" s="131">
        <v>0</v>
      </c>
      <c r="H349" s="104">
        <v>7</v>
      </c>
      <c r="I349" s="105">
        <f t="shared" si="15"/>
        <v>7</v>
      </c>
      <c r="J349" s="90">
        <f>J350</f>
        <v>0</v>
      </c>
      <c r="K349" s="105">
        <f t="shared" si="16"/>
        <v>7</v>
      </c>
    </row>
    <row r="350" spans="1:11" ht="13.5" hidden="1" thickBot="1">
      <c r="A350" s="143"/>
      <c r="B350" s="144"/>
      <c r="C350" s="145"/>
      <c r="D350" s="134">
        <v>3419</v>
      </c>
      <c r="E350" s="135">
        <v>5222</v>
      </c>
      <c r="F350" s="136" t="s">
        <v>103</v>
      </c>
      <c r="G350" s="137">
        <v>0</v>
      </c>
      <c r="H350" s="97">
        <v>7</v>
      </c>
      <c r="I350" s="98">
        <f t="shared" si="15"/>
        <v>7</v>
      </c>
      <c r="J350" s="97">
        <v>0</v>
      </c>
      <c r="K350" s="98">
        <f t="shared" si="16"/>
        <v>7</v>
      </c>
    </row>
    <row r="351" spans="1:11" ht="13.5" thickBot="1">
      <c r="A351" s="78" t="s">
        <v>72</v>
      </c>
      <c r="B351" s="180" t="s">
        <v>412</v>
      </c>
      <c r="C351" s="181"/>
      <c r="D351" s="181" t="s">
        <v>73</v>
      </c>
      <c r="E351" s="181" t="s">
        <v>73</v>
      </c>
      <c r="F351" s="79" t="s">
        <v>413</v>
      </c>
      <c r="G351" s="80">
        <f>G352+G354</f>
        <v>0</v>
      </c>
      <c r="H351" s="80">
        <f>H352+H354</f>
        <v>15</v>
      </c>
      <c r="I351" s="81">
        <f>I352+I354</f>
        <v>15</v>
      </c>
      <c r="J351" s="80">
        <f>J352+J354</f>
        <v>0</v>
      </c>
      <c r="K351" s="81">
        <f>K352+K354</f>
        <v>15</v>
      </c>
    </row>
    <row r="352" spans="1:11" ht="22.5" hidden="1">
      <c r="A352" s="140" t="s">
        <v>72</v>
      </c>
      <c r="B352" s="141">
        <v>3070009</v>
      </c>
      <c r="C352" s="142" t="s">
        <v>76</v>
      </c>
      <c r="D352" s="128" t="s">
        <v>73</v>
      </c>
      <c r="E352" s="129" t="s">
        <v>73</v>
      </c>
      <c r="F352" s="130" t="s">
        <v>414</v>
      </c>
      <c r="G352" s="131">
        <v>0</v>
      </c>
      <c r="H352" s="104">
        <v>5</v>
      </c>
      <c r="I352" s="105">
        <f>+G352+H352</f>
        <v>5</v>
      </c>
      <c r="J352" s="90">
        <f>J353</f>
        <v>0</v>
      </c>
      <c r="K352" s="105">
        <f>+I352+J352</f>
        <v>5</v>
      </c>
    </row>
    <row r="353" spans="1:11" ht="13.5" hidden="1" thickBot="1">
      <c r="A353" s="143"/>
      <c r="B353" s="144"/>
      <c r="C353" s="145"/>
      <c r="D353" s="134">
        <v>3419</v>
      </c>
      <c r="E353" s="135">
        <v>5222</v>
      </c>
      <c r="F353" s="136" t="s">
        <v>103</v>
      </c>
      <c r="G353" s="137">
        <v>0</v>
      </c>
      <c r="H353" s="97">
        <v>5</v>
      </c>
      <c r="I353" s="98">
        <f>+G353+H353</f>
        <v>5</v>
      </c>
      <c r="J353" s="97">
        <v>0</v>
      </c>
      <c r="K353" s="98">
        <f>+I353+J353</f>
        <v>5</v>
      </c>
    </row>
    <row r="354" spans="1:11" ht="22.5" hidden="1">
      <c r="A354" s="140" t="s">
        <v>72</v>
      </c>
      <c r="B354" s="141">
        <v>3070013</v>
      </c>
      <c r="C354" s="142" t="s">
        <v>76</v>
      </c>
      <c r="D354" s="128" t="s">
        <v>73</v>
      </c>
      <c r="E354" s="129" t="s">
        <v>73</v>
      </c>
      <c r="F354" s="130" t="s">
        <v>415</v>
      </c>
      <c r="G354" s="131">
        <v>0</v>
      </c>
      <c r="H354" s="104">
        <v>10</v>
      </c>
      <c r="I354" s="105">
        <f>+G354+H354</f>
        <v>10</v>
      </c>
      <c r="J354" s="90">
        <f>J355</f>
        <v>0</v>
      </c>
      <c r="K354" s="105">
        <f>+I354+J354</f>
        <v>10</v>
      </c>
    </row>
    <row r="355" spans="1:11" ht="13.5" hidden="1" thickBot="1">
      <c r="A355" s="143"/>
      <c r="B355" s="144"/>
      <c r="C355" s="145"/>
      <c r="D355" s="134">
        <v>3419</v>
      </c>
      <c r="E355" s="135">
        <v>5222</v>
      </c>
      <c r="F355" s="136" t="s">
        <v>103</v>
      </c>
      <c r="G355" s="137">
        <v>0</v>
      </c>
      <c r="H355" s="97">
        <v>10</v>
      </c>
      <c r="I355" s="98">
        <f>+G355+H355</f>
        <v>10</v>
      </c>
      <c r="J355" s="97">
        <v>0</v>
      </c>
      <c r="K355" s="98">
        <f>+I355+J355</f>
        <v>10</v>
      </c>
    </row>
    <row r="356" spans="1:13" ht="13.5" thickBot="1">
      <c r="A356" s="78" t="s">
        <v>72</v>
      </c>
      <c r="B356" s="180" t="s">
        <v>416</v>
      </c>
      <c r="C356" s="181"/>
      <c r="D356" s="181" t="s">
        <v>73</v>
      </c>
      <c r="E356" s="181" t="s">
        <v>73</v>
      </c>
      <c r="F356" s="79" t="s">
        <v>417</v>
      </c>
      <c r="G356" s="80">
        <f>G357+G359+G361+G363+G365+G367+G369+G371+G373+G375+G377+G379+G381+G383+G385+G387+G389+G391+G393+G395+G397+G399+G401+G403+G405+G407+G409+G411+G413+G415+G417+G419+G421+G423+G425+G427+G429+G431+G433+G435+G437+G439+G441+G443+G445+G447+G449+G451+G453+G455+G457+G459+G461+G463+G465+G467+G469+G471+G473+G475+G477+G479+G481+G483+G485+G487+G489+G491+G493+G495+G497+G499+G501+G503+G505+G507+G509+G511+G513+G515</f>
        <v>756</v>
      </c>
      <c r="H356" s="80">
        <f>H357+H359+H361+H363+H365+H367+H369+H371+H373+H375+H377+H379+H381+H383+H385+H387+H389+H391+H393+H395+H397+H399+H401+H403+H405+H407+H409+H411+H413+H415+H417+H419+H421+H423+H425+H427+H429+H431+H433+H435+H437+H439+H441+H443+H445+H447+H449+H451+H453+H455+H457+H459+H461+H463+H465+H467+H469+H471+H473+H475+H477+H479+H481+H483+H485+H487+H489+H491+H493+H495+H497+H499+H501+H503+H505+H507+H509+H511+H513+H515</f>
        <v>641</v>
      </c>
      <c r="I356" s="81">
        <f>I357+I359+I361+I363+I365+I367+I369+I371+I373+I375+I377+I379+I381+I383+I385+I387+I389+I391+I393+I395+I397+I399+I401+I403+I405+I407+I409+I411+I413+I415+I417+I419+I421+I423+I425+I427+I429+I431+I433+I435+I437+I439+I441+I443+I445+I447+I449+I451+I453+I455+I457+I459+I461+I463+I465+I467+I469+I471+I473+I475+I477+I479+I481+I483+I485+I487+I489+I491+I493+I495+I497+I499+I501+I503+I505+I507+I509+I511+I513+I515</f>
        <v>1397</v>
      </c>
      <c r="J356" s="80">
        <f>J357+J359+J361+J363+J365+J367+J369+J371+J373+J375+J377+J379+J381+J383+J385+J387+J389+J391+J393+J395+J397+J399+J401+J403+J405+J407+J409+J411+J413+J415+J417+J419+J421+J423+J425+J427+J429+J431+J433+J435+J437+J439+J441+J443+J445+J447+J449+J451+J453+J455+J457+J459+J461+J463+J465+J467+J469+J471+J473+J475+J477+J479+J481+J483+J485+J487+J489+J491+J493+J495+J497+J499+J501+J503+J505+J507+J509+J511+J513+J515</f>
        <v>1800</v>
      </c>
      <c r="K356" s="81">
        <f>K357+K359+K361+K363+K365+K367+K369+K371+K373+K375+K377+K379+K381+K383+K385+K387+K389+K391+K393+K395+K397+K399+K401+K403+K405+K407+K409+K411+K413+K415+K417+K419+K421+K423+K425+K427+K429+K431+K433+K435+K437+K439+K441+K443+K445+K447+K449+K451+K453+K455+K457+K459+K461+K463+K465+K467+K469+K471+K473+K475+K477+K479+K481+K483+K485+K487+K489+K491+K493+K495+K497+K499+K501+K503+K505+K507+K509+K511+K513+K515</f>
        <v>3197</v>
      </c>
      <c r="L356" s="67" t="s">
        <v>78</v>
      </c>
      <c r="M356" s="82"/>
    </row>
    <row r="357" spans="1:12" ht="12.75">
      <c r="A357" s="83" t="s">
        <v>72</v>
      </c>
      <c r="B357" s="84" t="s">
        <v>418</v>
      </c>
      <c r="C357" s="85" t="s">
        <v>76</v>
      </c>
      <c r="D357" s="86" t="s">
        <v>73</v>
      </c>
      <c r="E357" s="87" t="s">
        <v>73</v>
      </c>
      <c r="F357" s="88" t="s">
        <v>417</v>
      </c>
      <c r="G357" s="89">
        <v>0</v>
      </c>
      <c r="H357" s="90">
        <f>H358</f>
        <v>6</v>
      </c>
      <c r="I357" s="91">
        <f>G357+H357</f>
        <v>6</v>
      </c>
      <c r="J357" s="90">
        <f>J358</f>
        <v>1800</v>
      </c>
      <c r="K357" s="91">
        <f>I357+J357</f>
        <v>1806</v>
      </c>
      <c r="L357" s="67" t="s">
        <v>78</v>
      </c>
    </row>
    <row r="358" spans="1:11" ht="13.5" thickBot="1">
      <c r="A358" s="92"/>
      <c r="B358" s="178"/>
      <c r="C358" s="179"/>
      <c r="D358" s="93">
        <v>3419</v>
      </c>
      <c r="E358" s="94">
        <v>5901</v>
      </c>
      <c r="F358" s="95" t="s">
        <v>79</v>
      </c>
      <c r="G358" s="96">
        <v>0</v>
      </c>
      <c r="H358" s="97">
        <v>6</v>
      </c>
      <c r="I358" s="98">
        <f>H358</f>
        <v>6</v>
      </c>
      <c r="J358" s="97">
        <v>1800</v>
      </c>
      <c r="K358" s="98">
        <f>I358+J358</f>
        <v>1806</v>
      </c>
    </row>
    <row r="359" spans="1:11" ht="12.75" hidden="1">
      <c r="A359" s="140" t="s">
        <v>72</v>
      </c>
      <c r="B359" s="141">
        <v>3080004</v>
      </c>
      <c r="C359" s="142" t="s">
        <v>98</v>
      </c>
      <c r="D359" s="128" t="s">
        <v>73</v>
      </c>
      <c r="E359" s="129" t="s">
        <v>73</v>
      </c>
      <c r="F359" s="130" t="s">
        <v>419</v>
      </c>
      <c r="G359" s="131">
        <v>0</v>
      </c>
      <c r="H359" s="104">
        <v>5</v>
      </c>
      <c r="I359" s="105">
        <f aca="true" t="shared" si="17" ref="I359:I422">+G359+H359</f>
        <v>5</v>
      </c>
      <c r="J359" s="90">
        <f>J360</f>
        <v>0</v>
      </c>
      <c r="K359" s="105">
        <f aca="true" t="shared" si="18" ref="K359:K422">+I359+J359</f>
        <v>5</v>
      </c>
    </row>
    <row r="360" spans="1:11" ht="13.5" hidden="1" thickBot="1">
      <c r="A360" s="143"/>
      <c r="B360" s="144"/>
      <c r="C360" s="145"/>
      <c r="D360" s="134">
        <v>3419</v>
      </c>
      <c r="E360" s="135">
        <v>5321</v>
      </c>
      <c r="F360" s="136" t="s">
        <v>100</v>
      </c>
      <c r="G360" s="137">
        <v>0</v>
      </c>
      <c r="H360" s="97">
        <v>5</v>
      </c>
      <c r="I360" s="98">
        <f t="shared" si="17"/>
        <v>5</v>
      </c>
      <c r="J360" s="97">
        <v>0</v>
      </c>
      <c r="K360" s="98">
        <f t="shared" si="18"/>
        <v>5</v>
      </c>
    </row>
    <row r="361" spans="1:11" ht="22.5" hidden="1">
      <c r="A361" s="140" t="s">
        <v>72</v>
      </c>
      <c r="B361" s="141">
        <v>3080013</v>
      </c>
      <c r="C361" s="142" t="s">
        <v>420</v>
      </c>
      <c r="D361" s="128" t="s">
        <v>73</v>
      </c>
      <c r="E361" s="129" t="s">
        <v>73</v>
      </c>
      <c r="F361" s="130" t="s">
        <v>421</v>
      </c>
      <c r="G361" s="131">
        <v>0</v>
      </c>
      <c r="H361" s="104">
        <v>5</v>
      </c>
      <c r="I361" s="105">
        <f t="shared" si="17"/>
        <v>5</v>
      </c>
      <c r="J361" s="90">
        <f>J362</f>
        <v>0</v>
      </c>
      <c r="K361" s="105">
        <f t="shared" si="18"/>
        <v>5</v>
      </c>
    </row>
    <row r="362" spans="1:11" ht="13.5" hidden="1" thickBot="1">
      <c r="A362" s="143"/>
      <c r="B362" s="144"/>
      <c r="C362" s="145"/>
      <c r="D362" s="134">
        <v>3419</v>
      </c>
      <c r="E362" s="135">
        <v>5321</v>
      </c>
      <c r="F362" s="136" t="s">
        <v>100</v>
      </c>
      <c r="G362" s="137">
        <v>0</v>
      </c>
      <c r="H362" s="97">
        <v>5</v>
      </c>
      <c r="I362" s="98">
        <f t="shared" si="17"/>
        <v>5</v>
      </c>
      <c r="J362" s="97">
        <v>0</v>
      </c>
      <c r="K362" s="98">
        <f t="shared" si="18"/>
        <v>5</v>
      </c>
    </row>
    <row r="363" spans="1:11" ht="22.5" hidden="1">
      <c r="A363" s="140" t="s">
        <v>72</v>
      </c>
      <c r="B363" s="141">
        <v>3080015</v>
      </c>
      <c r="C363" s="142" t="s">
        <v>76</v>
      </c>
      <c r="D363" s="128" t="s">
        <v>73</v>
      </c>
      <c r="E363" s="129" t="s">
        <v>73</v>
      </c>
      <c r="F363" s="130" t="s">
        <v>422</v>
      </c>
      <c r="G363" s="131">
        <v>0</v>
      </c>
      <c r="H363" s="104">
        <v>5</v>
      </c>
      <c r="I363" s="105">
        <f t="shared" si="17"/>
        <v>5</v>
      </c>
      <c r="J363" s="90">
        <f>J364</f>
        <v>0</v>
      </c>
      <c r="K363" s="105">
        <f t="shared" si="18"/>
        <v>5</v>
      </c>
    </row>
    <row r="364" spans="1:11" ht="13.5" hidden="1" thickBot="1">
      <c r="A364" s="143"/>
      <c r="B364" s="144"/>
      <c r="C364" s="145"/>
      <c r="D364" s="134">
        <v>3419</v>
      </c>
      <c r="E364" s="135">
        <v>5222</v>
      </c>
      <c r="F364" s="136" t="s">
        <v>103</v>
      </c>
      <c r="G364" s="137">
        <v>0</v>
      </c>
      <c r="H364" s="97">
        <v>5</v>
      </c>
      <c r="I364" s="98">
        <f t="shared" si="17"/>
        <v>5</v>
      </c>
      <c r="J364" s="97">
        <v>0</v>
      </c>
      <c r="K364" s="98">
        <f t="shared" si="18"/>
        <v>5</v>
      </c>
    </row>
    <row r="365" spans="1:11" ht="22.5" hidden="1">
      <c r="A365" s="140" t="s">
        <v>72</v>
      </c>
      <c r="B365" s="141">
        <v>3080020</v>
      </c>
      <c r="C365" s="142" t="s">
        <v>76</v>
      </c>
      <c r="D365" s="128" t="s">
        <v>73</v>
      </c>
      <c r="E365" s="129" t="s">
        <v>73</v>
      </c>
      <c r="F365" s="130" t="s">
        <v>423</v>
      </c>
      <c r="G365" s="131">
        <v>0</v>
      </c>
      <c r="H365" s="104">
        <v>45</v>
      </c>
      <c r="I365" s="105">
        <f t="shared" si="17"/>
        <v>45</v>
      </c>
      <c r="J365" s="90">
        <f>J366</f>
        <v>0</v>
      </c>
      <c r="K365" s="105">
        <f t="shared" si="18"/>
        <v>45</v>
      </c>
    </row>
    <row r="366" spans="1:11" ht="13.5" hidden="1" thickBot="1">
      <c r="A366" s="143"/>
      <c r="B366" s="144"/>
      <c r="C366" s="145"/>
      <c r="D366" s="134">
        <v>3419</v>
      </c>
      <c r="E366" s="135">
        <v>5222</v>
      </c>
      <c r="F366" s="136" t="s">
        <v>103</v>
      </c>
      <c r="G366" s="137">
        <v>0</v>
      </c>
      <c r="H366" s="97">
        <v>45</v>
      </c>
      <c r="I366" s="98">
        <f t="shared" si="17"/>
        <v>45</v>
      </c>
      <c r="J366" s="97">
        <v>0</v>
      </c>
      <c r="K366" s="98">
        <f t="shared" si="18"/>
        <v>45</v>
      </c>
    </row>
    <row r="367" spans="1:11" ht="22.5" hidden="1">
      <c r="A367" s="140" t="s">
        <v>72</v>
      </c>
      <c r="B367" s="141">
        <v>3080023</v>
      </c>
      <c r="C367" s="142" t="s">
        <v>76</v>
      </c>
      <c r="D367" s="128" t="s">
        <v>73</v>
      </c>
      <c r="E367" s="129" t="s">
        <v>73</v>
      </c>
      <c r="F367" s="130" t="s">
        <v>424</v>
      </c>
      <c r="G367" s="131">
        <v>0</v>
      </c>
      <c r="H367" s="104">
        <v>5</v>
      </c>
      <c r="I367" s="105">
        <f t="shared" si="17"/>
        <v>5</v>
      </c>
      <c r="J367" s="90">
        <f>J368</f>
        <v>0</v>
      </c>
      <c r="K367" s="105">
        <f t="shared" si="18"/>
        <v>5</v>
      </c>
    </row>
    <row r="368" spans="1:11" ht="13.5" hidden="1" thickBot="1">
      <c r="A368" s="143"/>
      <c r="B368" s="144"/>
      <c r="C368" s="145"/>
      <c r="D368" s="134">
        <v>3419</v>
      </c>
      <c r="E368" s="135">
        <v>5222</v>
      </c>
      <c r="F368" s="136" t="s">
        <v>103</v>
      </c>
      <c r="G368" s="137">
        <v>0</v>
      </c>
      <c r="H368" s="97">
        <v>5</v>
      </c>
      <c r="I368" s="98">
        <f t="shared" si="17"/>
        <v>5</v>
      </c>
      <c r="J368" s="97">
        <v>0</v>
      </c>
      <c r="K368" s="98">
        <f t="shared" si="18"/>
        <v>5</v>
      </c>
    </row>
    <row r="369" spans="1:11" ht="22.5" hidden="1">
      <c r="A369" s="140" t="s">
        <v>72</v>
      </c>
      <c r="B369" s="141">
        <v>3080042</v>
      </c>
      <c r="C369" s="142" t="s">
        <v>76</v>
      </c>
      <c r="D369" s="128" t="s">
        <v>73</v>
      </c>
      <c r="E369" s="129" t="s">
        <v>73</v>
      </c>
      <c r="F369" s="130" t="s">
        <v>425</v>
      </c>
      <c r="G369" s="131">
        <v>0</v>
      </c>
      <c r="H369" s="104">
        <v>5</v>
      </c>
      <c r="I369" s="105">
        <f t="shared" si="17"/>
        <v>5</v>
      </c>
      <c r="J369" s="90">
        <f>J370</f>
        <v>0</v>
      </c>
      <c r="K369" s="105">
        <f t="shared" si="18"/>
        <v>5</v>
      </c>
    </row>
    <row r="370" spans="1:11" ht="13.5" hidden="1" thickBot="1">
      <c r="A370" s="143"/>
      <c r="B370" s="144"/>
      <c r="C370" s="145"/>
      <c r="D370" s="134">
        <v>3419</v>
      </c>
      <c r="E370" s="135">
        <v>5222</v>
      </c>
      <c r="F370" s="136" t="s">
        <v>103</v>
      </c>
      <c r="G370" s="137">
        <v>0</v>
      </c>
      <c r="H370" s="97">
        <v>5</v>
      </c>
      <c r="I370" s="98">
        <f t="shared" si="17"/>
        <v>5</v>
      </c>
      <c r="J370" s="97">
        <v>0</v>
      </c>
      <c r="K370" s="98">
        <f t="shared" si="18"/>
        <v>5</v>
      </c>
    </row>
    <row r="371" spans="1:11" ht="12.75" hidden="1">
      <c r="A371" s="140" t="s">
        <v>72</v>
      </c>
      <c r="B371" s="141">
        <v>3080066</v>
      </c>
      <c r="C371" s="142" t="s">
        <v>76</v>
      </c>
      <c r="D371" s="128" t="s">
        <v>73</v>
      </c>
      <c r="E371" s="129" t="s">
        <v>73</v>
      </c>
      <c r="F371" s="130" t="s">
        <v>426</v>
      </c>
      <c r="G371" s="131">
        <v>0</v>
      </c>
      <c r="H371" s="104">
        <v>6</v>
      </c>
      <c r="I371" s="105">
        <f t="shared" si="17"/>
        <v>6</v>
      </c>
      <c r="J371" s="90">
        <f>J372</f>
        <v>0</v>
      </c>
      <c r="K371" s="105">
        <f t="shared" si="18"/>
        <v>6</v>
      </c>
    </row>
    <row r="372" spans="1:11" ht="13.5" hidden="1" thickBot="1">
      <c r="A372" s="143"/>
      <c r="B372" s="144"/>
      <c r="C372" s="145"/>
      <c r="D372" s="134">
        <v>3419</v>
      </c>
      <c r="E372" s="135">
        <v>5222</v>
      </c>
      <c r="F372" s="136" t="s">
        <v>103</v>
      </c>
      <c r="G372" s="137">
        <v>0</v>
      </c>
      <c r="H372" s="97">
        <v>6</v>
      </c>
      <c r="I372" s="98">
        <f t="shared" si="17"/>
        <v>6</v>
      </c>
      <c r="J372" s="97">
        <v>0</v>
      </c>
      <c r="K372" s="98">
        <f t="shared" si="18"/>
        <v>6</v>
      </c>
    </row>
    <row r="373" spans="1:11" ht="33.75" hidden="1">
      <c r="A373" s="140" t="s">
        <v>72</v>
      </c>
      <c r="B373" s="141">
        <v>3080067</v>
      </c>
      <c r="C373" s="142" t="s">
        <v>76</v>
      </c>
      <c r="D373" s="128" t="s">
        <v>73</v>
      </c>
      <c r="E373" s="129" t="s">
        <v>73</v>
      </c>
      <c r="F373" s="130" t="s">
        <v>427</v>
      </c>
      <c r="G373" s="131">
        <v>0</v>
      </c>
      <c r="H373" s="104">
        <v>42</v>
      </c>
      <c r="I373" s="105">
        <f t="shared" si="17"/>
        <v>42</v>
      </c>
      <c r="J373" s="90">
        <f>J374</f>
        <v>0</v>
      </c>
      <c r="K373" s="105">
        <f t="shared" si="18"/>
        <v>42</v>
      </c>
    </row>
    <row r="374" spans="1:11" ht="13.5" hidden="1" thickBot="1">
      <c r="A374" s="143"/>
      <c r="B374" s="144"/>
      <c r="C374" s="145"/>
      <c r="D374" s="134">
        <v>3419</v>
      </c>
      <c r="E374" s="135">
        <v>5222</v>
      </c>
      <c r="F374" s="136" t="s">
        <v>103</v>
      </c>
      <c r="G374" s="137">
        <v>0</v>
      </c>
      <c r="H374" s="97">
        <v>42</v>
      </c>
      <c r="I374" s="98">
        <f t="shared" si="17"/>
        <v>42</v>
      </c>
      <c r="J374" s="97">
        <v>0</v>
      </c>
      <c r="K374" s="98">
        <f t="shared" si="18"/>
        <v>42</v>
      </c>
    </row>
    <row r="375" spans="1:11" ht="12.75" hidden="1">
      <c r="A375" s="140" t="s">
        <v>72</v>
      </c>
      <c r="B375" s="141">
        <v>3080072</v>
      </c>
      <c r="C375" s="142" t="s">
        <v>76</v>
      </c>
      <c r="D375" s="128" t="s">
        <v>73</v>
      </c>
      <c r="E375" s="129" t="s">
        <v>73</v>
      </c>
      <c r="F375" s="130" t="s">
        <v>428</v>
      </c>
      <c r="G375" s="131">
        <v>0</v>
      </c>
      <c r="H375" s="104">
        <v>13</v>
      </c>
      <c r="I375" s="105">
        <f t="shared" si="17"/>
        <v>13</v>
      </c>
      <c r="J375" s="90">
        <f>J376</f>
        <v>0</v>
      </c>
      <c r="K375" s="105">
        <f t="shared" si="18"/>
        <v>13</v>
      </c>
    </row>
    <row r="376" spans="1:11" ht="13.5" hidden="1" thickBot="1">
      <c r="A376" s="143"/>
      <c r="B376" s="144"/>
      <c r="C376" s="145"/>
      <c r="D376" s="134">
        <v>3419</v>
      </c>
      <c r="E376" s="135">
        <v>5222</v>
      </c>
      <c r="F376" s="136" t="s">
        <v>103</v>
      </c>
      <c r="G376" s="137">
        <v>0</v>
      </c>
      <c r="H376" s="97">
        <v>13</v>
      </c>
      <c r="I376" s="98">
        <f t="shared" si="17"/>
        <v>13</v>
      </c>
      <c r="J376" s="97">
        <v>0</v>
      </c>
      <c r="K376" s="98">
        <f t="shared" si="18"/>
        <v>13</v>
      </c>
    </row>
    <row r="377" spans="1:11" ht="22.5" hidden="1">
      <c r="A377" s="140" t="s">
        <v>72</v>
      </c>
      <c r="B377" s="141">
        <v>3080073</v>
      </c>
      <c r="C377" s="142" t="s">
        <v>76</v>
      </c>
      <c r="D377" s="128" t="s">
        <v>73</v>
      </c>
      <c r="E377" s="129" t="s">
        <v>73</v>
      </c>
      <c r="F377" s="130" t="s">
        <v>429</v>
      </c>
      <c r="G377" s="131">
        <v>0</v>
      </c>
      <c r="H377" s="104">
        <v>13</v>
      </c>
      <c r="I377" s="105">
        <f t="shared" si="17"/>
        <v>13</v>
      </c>
      <c r="J377" s="90">
        <f>J378</f>
        <v>0</v>
      </c>
      <c r="K377" s="105">
        <f t="shared" si="18"/>
        <v>13</v>
      </c>
    </row>
    <row r="378" spans="1:11" ht="13.5" hidden="1" thickBot="1">
      <c r="A378" s="143"/>
      <c r="B378" s="144"/>
      <c r="C378" s="145"/>
      <c r="D378" s="134">
        <v>3419</v>
      </c>
      <c r="E378" s="135">
        <v>5222</v>
      </c>
      <c r="F378" s="136" t="s">
        <v>103</v>
      </c>
      <c r="G378" s="137">
        <v>0</v>
      </c>
      <c r="H378" s="97">
        <v>13</v>
      </c>
      <c r="I378" s="98">
        <f t="shared" si="17"/>
        <v>13</v>
      </c>
      <c r="J378" s="97">
        <v>0</v>
      </c>
      <c r="K378" s="98">
        <f t="shared" si="18"/>
        <v>13</v>
      </c>
    </row>
    <row r="379" spans="1:11" ht="22.5" hidden="1">
      <c r="A379" s="140" t="s">
        <v>72</v>
      </c>
      <c r="B379" s="141">
        <v>3080075</v>
      </c>
      <c r="C379" s="142" t="s">
        <v>76</v>
      </c>
      <c r="D379" s="128" t="s">
        <v>73</v>
      </c>
      <c r="E379" s="129" t="s">
        <v>73</v>
      </c>
      <c r="F379" s="130" t="s">
        <v>430</v>
      </c>
      <c r="G379" s="131">
        <v>0</v>
      </c>
      <c r="H379" s="104">
        <v>6</v>
      </c>
      <c r="I379" s="105">
        <f t="shared" si="17"/>
        <v>6</v>
      </c>
      <c r="J379" s="90">
        <f>J380</f>
        <v>0</v>
      </c>
      <c r="K379" s="105">
        <f t="shared" si="18"/>
        <v>6</v>
      </c>
    </row>
    <row r="380" spans="1:11" ht="13.5" hidden="1" thickBot="1">
      <c r="A380" s="143"/>
      <c r="B380" s="144"/>
      <c r="C380" s="145"/>
      <c r="D380" s="134">
        <v>3419</v>
      </c>
      <c r="E380" s="135">
        <v>5222</v>
      </c>
      <c r="F380" s="136" t="s">
        <v>103</v>
      </c>
      <c r="G380" s="137">
        <v>0</v>
      </c>
      <c r="H380" s="97">
        <v>6</v>
      </c>
      <c r="I380" s="98">
        <f t="shared" si="17"/>
        <v>6</v>
      </c>
      <c r="J380" s="97">
        <v>0</v>
      </c>
      <c r="K380" s="98">
        <f t="shared" si="18"/>
        <v>6</v>
      </c>
    </row>
    <row r="381" spans="1:11" ht="12.75" hidden="1">
      <c r="A381" s="140" t="s">
        <v>72</v>
      </c>
      <c r="B381" s="141">
        <v>3080082</v>
      </c>
      <c r="C381" s="142" t="s">
        <v>76</v>
      </c>
      <c r="D381" s="128" t="s">
        <v>73</v>
      </c>
      <c r="E381" s="129" t="s">
        <v>73</v>
      </c>
      <c r="F381" s="130" t="s">
        <v>431</v>
      </c>
      <c r="G381" s="131">
        <v>0</v>
      </c>
      <c r="H381" s="104">
        <v>27</v>
      </c>
      <c r="I381" s="105">
        <f t="shared" si="17"/>
        <v>27</v>
      </c>
      <c r="J381" s="90">
        <f>J382</f>
        <v>0</v>
      </c>
      <c r="K381" s="105">
        <f t="shared" si="18"/>
        <v>27</v>
      </c>
    </row>
    <row r="382" spans="1:11" ht="13.5" hidden="1" thickBot="1">
      <c r="A382" s="143"/>
      <c r="B382" s="144"/>
      <c r="C382" s="145"/>
      <c r="D382" s="134">
        <v>3419</v>
      </c>
      <c r="E382" s="135">
        <v>5222</v>
      </c>
      <c r="F382" s="136" t="s">
        <v>103</v>
      </c>
      <c r="G382" s="137">
        <v>0</v>
      </c>
      <c r="H382" s="97">
        <v>27</v>
      </c>
      <c r="I382" s="98">
        <f t="shared" si="17"/>
        <v>27</v>
      </c>
      <c r="J382" s="97">
        <v>0</v>
      </c>
      <c r="K382" s="98">
        <f t="shared" si="18"/>
        <v>27</v>
      </c>
    </row>
    <row r="383" spans="1:11" ht="22.5" hidden="1">
      <c r="A383" s="140" t="s">
        <v>72</v>
      </c>
      <c r="B383" s="141">
        <v>3080085</v>
      </c>
      <c r="C383" s="142" t="s">
        <v>432</v>
      </c>
      <c r="D383" s="128" t="s">
        <v>73</v>
      </c>
      <c r="E383" s="129" t="s">
        <v>73</v>
      </c>
      <c r="F383" s="130" t="s">
        <v>433</v>
      </c>
      <c r="G383" s="131">
        <v>0</v>
      </c>
      <c r="H383" s="104">
        <v>7</v>
      </c>
      <c r="I383" s="105">
        <f t="shared" si="17"/>
        <v>7</v>
      </c>
      <c r="J383" s="90">
        <f>J384</f>
        <v>0</v>
      </c>
      <c r="K383" s="105">
        <f t="shared" si="18"/>
        <v>7</v>
      </c>
    </row>
    <row r="384" spans="1:11" ht="13.5" hidden="1" thickBot="1">
      <c r="A384" s="143"/>
      <c r="B384" s="144"/>
      <c r="C384" s="145"/>
      <c r="D384" s="134">
        <v>3419</v>
      </c>
      <c r="E384" s="135">
        <v>5321</v>
      </c>
      <c r="F384" s="136" t="s">
        <v>100</v>
      </c>
      <c r="G384" s="137">
        <v>0</v>
      </c>
      <c r="H384" s="97">
        <v>7</v>
      </c>
      <c r="I384" s="98">
        <f t="shared" si="17"/>
        <v>7</v>
      </c>
      <c r="J384" s="97">
        <v>0</v>
      </c>
      <c r="K384" s="98">
        <f t="shared" si="18"/>
        <v>7</v>
      </c>
    </row>
    <row r="385" spans="1:11" ht="22.5" hidden="1">
      <c r="A385" s="140" t="s">
        <v>72</v>
      </c>
      <c r="B385" s="141">
        <v>3080086</v>
      </c>
      <c r="C385" s="142" t="s">
        <v>76</v>
      </c>
      <c r="D385" s="128" t="s">
        <v>73</v>
      </c>
      <c r="E385" s="129" t="s">
        <v>73</v>
      </c>
      <c r="F385" s="130" t="s">
        <v>434</v>
      </c>
      <c r="G385" s="131">
        <v>0</v>
      </c>
      <c r="H385" s="104">
        <v>24</v>
      </c>
      <c r="I385" s="105">
        <f t="shared" si="17"/>
        <v>24</v>
      </c>
      <c r="J385" s="90">
        <f>J386</f>
        <v>0</v>
      </c>
      <c r="K385" s="105">
        <f t="shared" si="18"/>
        <v>24</v>
      </c>
    </row>
    <row r="386" spans="1:11" ht="13.5" hidden="1" thickBot="1">
      <c r="A386" s="143"/>
      <c r="B386" s="144"/>
      <c r="C386" s="145"/>
      <c r="D386" s="134">
        <v>3419</v>
      </c>
      <c r="E386" s="135">
        <v>5222</v>
      </c>
      <c r="F386" s="136" t="s">
        <v>103</v>
      </c>
      <c r="G386" s="137">
        <v>0</v>
      </c>
      <c r="H386" s="97">
        <v>24</v>
      </c>
      <c r="I386" s="98">
        <f t="shared" si="17"/>
        <v>24</v>
      </c>
      <c r="J386" s="97">
        <v>0</v>
      </c>
      <c r="K386" s="98">
        <f t="shared" si="18"/>
        <v>24</v>
      </c>
    </row>
    <row r="387" spans="1:11" ht="22.5" hidden="1">
      <c r="A387" s="140" t="s">
        <v>72</v>
      </c>
      <c r="B387" s="141">
        <v>3080087</v>
      </c>
      <c r="C387" s="142" t="s">
        <v>76</v>
      </c>
      <c r="D387" s="128" t="s">
        <v>73</v>
      </c>
      <c r="E387" s="129" t="s">
        <v>73</v>
      </c>
      <c r="F387" s="130" t="s">
        <v>435</v>
      </c>
      <c r="G387" s="131">
        <v>0</v>
      </c>
      <c r="H387" s="104">
        <v>12</v>
      </c>
      <c r="I387" s="105">
        <f t="shared" si="17"/>
        <v>12</v>
      </c>
      <c r="J387" s="90">
        <f>J388</f>
        <v>0</v>
      </c>
      <c r="K387" s="105">
        <f t="shared" si="18"/>
        <v>12</v>
      </c>
    </row>
    <row r="388" spans="1:11" ht="13.5" hidden="1" thickBot="1">
      <c r="A388" s="143"/>
      <c r="B388" s="144"/>
      <c r="C388" s="145"/>
      <c r="D388" s="134">
        <v>3419</v>
      </c>
      <c r="E388" s="135">
        <v>5222</v>
      </c>
      <c r="F388" s="136" t="s">
        <v>103</v>
      </c>
      <c r="G388" s="137">
        <v>0</v>
      </c>
      <c r="H388" s="97">
        <v>12</v>
      </c>
      <c r="I388" s="98">
        <f t="shared" si="17"/>
        <v>12</v>
      </c>
      <c r="J388" s="97">
        <v>0</v>
      </c>
      <c r="K388" s="98">
        <f t="shared" si="18"/>
        <v>12</v>
      </c>
    </row>
    <row r="389" spans="1:11" ht="12.75" hidden="1">
      <c r="A389" s="140" t="s">
        <v>72</v>
      </c>
      <c r="B389" s="141">
        <v>3080088</v>
      </c>
      <c r="C389" s="142" t="s">
        <v>76</v>
      </c>
      <c r="D389" s="128" t="s">
        <v>73</v>
      </c>
      <c r="E389" s="129" t="s">
        <v>73</v>
      </c>
      <c r="F389" s="130" t="s">
        <v>436</v>
      </c>
      <c r="G389" s="131">
        <v>0</v>
      </c>
      <c r="H389" s="104">
        <v>11</v>
      </c>
      <c r="I389" s="105">
        <f t="shared" si="17"/>
        <v>11</v>
      </c>
      <c r="J389" s="90">
        <f>J390</f>
        <v>0</v>
      </c>
      <c r="K389" s="105">
        <f t="shared" si="18"/>
        <v>11</v>
      </c>
    </row>
    <row r="390" spans="1:11" ht="13.5" hidden="1" thickBot="1">
      <c r="A390" s="143"/>
      <c r="B390" s="144"/>
      <c r="C390" s="145"/>
      <c r="D390" s="134">
        <v>3419</v>
      </c>
      <c r="E390" s="135">
        <v>5222</v>
      </c>
      <c r="F390" s="136" t="s">
        <v>103</v>
      </c>
      <c r="G390" s="137">
        <v>0</v>
      </c>
      <c r="H390" s="97">
        <v>11</v>
      </c>
      <c r="I390" s="98">
        <f t="shared" si="17"/>
        <v>11</v>
      </c>
      <c r="J390" s="97">
        <v>0</v>
      </c>
      <c r="K390" s="98">
        <f t="shared" si="18"/>
        <v>11</v>
      </c>
    </row>
    <row r="391" spans="1:11" ht="33.75" hidden="1">
      <c r="A391" s="140" t="s">
        <v>72</v>
      </c>
      <c r="B391" s="141">
        <v>3080089</v>
      </c>
      <c r="C391" s="142" t="s">
        <v>76</v>
      </c>
      <c r="D391" s="128" t="s">
        <v>73</v>
      </c>
      <c r="E391" s="129" t="s">
        <v>73</v>
      </c>
      <c r="F391" s="130" t="s">
        <v>437</v>
      </c>
      <c r="G391" s="131">
        <v>0</v>
      </c>
      <c r="H391" s="104">
        <v>19</v>
      </c>
      <c r="I391" s="105">
        <f t="shared" si="17"/>
        <v>19</v>
      </c>
      <c r="J391" s="90">
        <f>J392</f>
        <v>0</v>
      </c>
      <c r="K391" s="105">
        <f t="shared" si="18"/>
        <v>19</v>
      </c>
    </row>
    <row r="392" spans="1:11" ht="13.5" hidden="1" thickBot="1">
      <c r="A392" s="143"/>
      <c r="B392" s="144"/>
      <c r="C392" s="145"/>
      <c r="D392" s="134">
        <v>3419</v>
      </c>
      <c r="E392" s="135">
        <v>5222</v>
      </c>
      <c r="F392" s="136" t="s">
        <v>103</v>
      </c>
      <c r="G392" s="137">
        <v>0</v>
      </c>
      <c r="H392" s="97">
        <v>19</v>
      </c>
      <c r="I392" s="98">
        <f t="shared" si="17"/>
        <v>19</v>
      </c>
      <c r="J392" s="97">
        <v>0</v>
      </c>
      <c r="K392" s="98">
        <f t="shared" si="18"/>
        <v>19</v>
      </c>
    </row>
    <row r="393" spans="1:11" ht="12.75" hidden="1">
      <c r="A393" s="140" t="s">
        <v>72</v>
      </c>
      <c r="B393" s="141">
        <v>3080091</v>
      </c>
      <c r="C393" s="142" t="s">
        <v>76</v>
      </c>
      <c r="D393" s="128" t="s">
        <v>73</v>
      </c>
      <c r="E393" s="129" t="s">
        <v>73</v>
      </c>
      <c r="F393" s="130" t="s">
        <v>438</v>
      </c>
      <c r="G393" s="131">
        <v>0</v>
      </c>
      <c r="H393" s="104">
        <v>8</v>
      </c>
      <c r="I393" s="105">
        <f t="shared" si="17"/>
        <v>8</v>
      </c>
      <c r="J393" s="90">
        <f>J394</f>
        <v>0</v>
      </c>
      <c r="K393" s="105">
        <f t="shared" si="18"/>
        <v>8</v>
      </c>
    </row>
    <row r="394" spans="1:11" ht="13.5" hidden="1" thickBot="1">
      <c r="A394" s="143"/>
      <c r="B394" s="144"/>
      <c r="C394" s="145"/>
      <c r="D394" s="134">
        <v>3419</v>
      </c>
      <c r="E394" s="135">
        <v>5222</v>
      </c>
      <c r="F394" s="136" t="s">
        <v>103</v>
      </c>
      <c r="G394" s="137">
        <v>0</v>
      </c>
      <c r="H394" s="97">
        <v>8</v>
      </c>
      <c r="I394" s="98">
        <f t="shared" si="17"/>
        <v>8</v>
      </c>
      <c r="J394" s="97">
        <v>0</v>
      </c>
      <c r="K394" s="98">
        <f t="shared" si="18"/>
        <v>8</v>
      </c>
    </row>
    <row r="395" spans="1:11" ht="22.5" hidden="1">
      <c r="A395" s="140" t="s">
        <v>72</v>
      </c>
      <c r="B395" s="141">
        <v>3080096</v>
      </c>
      <c r="C395" s="142" t="s">
        <v>76</v>
      </c>
      <c r="D395" s="128" t="s">
        <v>73</v>
      </c>
      <c r="E395" s="129" t="s">
        <v>73</v>
      </c>
      <c r="F395" s="130" t="s">
        <v>439</v>
      </c>
      <c r="G395" s="131">
        <v>0</v>
      </c>
      <c r="H395" s="104">
        <v>47</v>
      </c>
      <c r="I395" s="105">
        <f t="shared" si="17"/>
        <v>47</v>
      </c>
      <c r="J395" s="90">
        <f>J396</f>
        <v>0</v>
      </c>
      <c r="K395" s="105">
        <f t="shared" si="18"/>
        <v>47</v>
      </c>
    </row>
    <row r="396" spans="1:11" ht="13.5" hidden="1" thickBot="1">
      <c r="A396" s="143"/>
      <c r="B396" s="144"/>
      <c r="C396" s="145"/>
      <c r="D396" s="134">
        <v>3419</v>
      </c>
      <c r="E396" s="135">
        <v>5222</v>
      </c>
      <c r="F396" s="136" t="s">
        <v>103</v>
      </c>
      <c r="G396" s="137">
        <v>0</v>
      </c>
      <c r="H396" s="97">
        <v>47</v>
      </c>
      <c r="I396" s="98">
        <f t="shared" si="17"/>
        <v>47</v>
      </c>
      <c r="J396" s="97">
        <v>0</v>
      </c>
      <c r="K396" s="98">
        <f t="shared" si="18"/>
        <v>47</v>
      </c>
    </row>
    <row r="397" spans="1:11" ht="12.75" hidden="1">
      <c r="A397" s="140" t="s">
        <v>72</v>
      </c>
      <c r="B397" s="141">
        <v>3080097</v>
      </c>
      <c r="C397" s="142" t="s">
        <v>76</v>
      </c>
      <c r="D397" s="128" t="s">
        <v>73</v>
      </c>
      <c r="E397" s="129" t="s">
        <v>73</v>
      </c>
      <c r="F397" s="130" t="s">
        <v>440</v>
      </c>
      <c r="G397" s="131">
        <v>0</v>
      </c>
      <c r="H397" s="104">
        <v>5</v>
      </c>
      <c r="I397" s="105">
        <f t="shared" si="17"/>
        <v>5</v>
      </c>
      <c r="J397" s="90">
        <f>J398</f>
        <v>0</v>
      </c>
      <c r="K397" s="105">
        <f t="shared" si="18"/>
        <v>5</v>
      </c>
    </row>
    <row r="398" spans="1:11" ht="13.5" hidden="1" thickBot="1">
      <c r="A398" s="143"/>
      <c r="B398" s="144"/>
      <c r="C398" s="145"/>
      <c r="D398" s="134">
        <v>3419</v>
      </c>
      <c r="E398" s="135">
        <v>5222</v>
      </c>
      <c r="F398" s="136" t="s">
        <v>103</v>
      </c>
      <c r="G398" s="137">
        <v>0</v>
      </c>
      <c r="H398" s="97">
        <v>5</v>
      </c>
      <c r="I398" s="98">
        <f t="shared" si="17"/>
        <v>5</v>
      </c>
      <c r="J398" s="97">
        <v>0</v>
      </c>
      <c r="K398" s="98">
        <f t="shared" si="18"/>
        <v>5</v>
      </c>
    </row>
    <row r="399" spans="1:11" ht="22.5" hidden="1">
      <c r="A399" s="140" t="s">
        <v>72</v>
      </c>
      <c r="B399" s="141">
        <v>3080102</v>
      </c>
      <c r="C399" s="142" t="s">
        <v>76</v>
      </c>
      <c r="D399" s="128" t="s">
        <v>73</v>
      </c>
      <c r="E399" s="129" t="s">
        <v>73</v>
      </c>
      <c r="F399" s="130" t="s">
        <v>441</v>
      </c>
      <c r="G399" s="131">
        <v>0</v>
      </c>
      <c r="H399" s="104">
        <v>71</v>
      </c>
      <c r="I399" s="105">
        <f t="shared" si="17"/>
        <v>71</v>
      </c>
      <c r="J399" s="90">
        <f>J400</f>
        <v>0</v>
      </c>
      <c r="K399" s="105">
        <f t="shared" si="18"/>
        <v>71</v>
      </c>
    </row>
    <row r="400" spans="1:11" ht="13.5" hidden="1" thickBot="1">
      <c r="A400" s="143"/>
      <c r="B400" s="144"/>
      <c r="C400" s="145"/>
      <c r="D400" s="134">
        <v>3419</v>
      </c>
      <c r="E400" s="135">
        <v>5222</v>
      </c>
      <c r="F400" s="136" t="s">
        <v>103</v>
      </c>
      <c r="G400" s="137">
        <v>0</v>
      </c>
      <c r="H400" s="97">
        <v>71</v>
      </c>
      <c r="I400" s="98">
        <f t="shared" si="17"/>
        <v>71</v>
      </c>
      <c r="J400" s="97">
        <v>0</v>
      </c>
      <c r="K400" s="98">
        <f t="shared" si="18"/>
        <v>71</v>
      </c>
    </row>
    <row r="401" spans="1:11" ht="22.5" hidden="1">
      <c r="A401" s="140" t="s">
        <v>72</v>
      </c>
      <c r="B401" s="141">
        <v>3080103</v>
      </c>
      <c r="C401" s="142" t="s">
        <v>76</v>
      </c>
      <c r="D401" s="128" t="s">
        <v>73</v>
      </c>
      <c r="E401" s="129" t="s">
        <v>73</v>
      </c>
      <c r="F401" s="130" t="s">
        <v>442</v>
      </c>
      <c r="G401" s="131">
        <v>0</v>
      </c>
      <c r="H401" s="104">
        <v>16</v>
      </c>
      <c r="I401" s="105">
        <f t="shared" si="17"/>
        <v>16</v>
      </c>
      <c r="J401" s="90">
        <f>J402</f>
        <v>0</v>
      </c>
      <c r="K401" s="105">
        <f t="shared" si="18"/>
        <v>16</v>
      </c>
    </row>
    <row r="402" spans="1:11" ht="13.5" hidden="1" thickBot="1">
      <c r="A402" s="143"/>
      <c r="B402" s="144"/>
      <c r="C402" s="145"/>
      <c r="D402" s="134">
        <v>3419</v>
      </c>
      <c r="E402" s="135">
        <v>5222</v>
      </c>
      <c r="F402" s="136" t="s">
        <v>103</v>
      </c>
      <c r="G402" s="137">
        <v>0</v>
      </c>
      <c r="H402" s="97">
        <v>16</v>
      </c>
      <c r="I402" s="98">
        <f t="shared" si="17"/>
        <v>16</v>
      </c>
      <c r="J402" s="97">
        <v>0</v>
      </c>
      <c r="K402" s="98">
        <f t="shared" si="18"/>
        <v>16</v>
      </c>
    </row>
    <row r="403" spans="1:11" ht="22.5" hidden="1">
      <c r="A403" s="140" t="s">
        <v>72</v>
      </c>
      <c r="B403" s="141">
        <v>3080104</v>
      </c>
      <c r="C403" s="142" t="s">
        <v>76</v>
      </c>
      <c r="D403" s="128" t="s">
        <v>73</v>
      </c>
      <c r="E403" s="129" t="s">
        <v>73</v>
      </c>
      <c r="F403" s="130" t="s">
        <v>443</v>
      </c>
      <c r="G403" s="131">
        <v>0</v>
      </c>
      <c r="H403" s="104">
        <v>11</v>
      </c>
      <c r="I403" s="105">
        <f t="shared" si="17"/>
        <v>11</v>
      </c>
      <c r="J403" s="90">
        <f>J404</f>
        <v>0</v>
      </c>
      <c r="K403" s="105">
        <f t="shared" si="18"/>
        <v>11</v>
      </c>
    </row>
    <row r="404" spans="1:11" ht="13.5" hidden="1" thickBot="1">
      <c r="A404" s="143"/>
      <c r="B404" s="144"/>
      <c r="C404" s="145"/>
      <c r="D404" s="134">
        <v>3419</v>
      </c>
      <c r="E404" s="135">
        <v>5222</v>
      </c>
      <c r="F404" s="136" t="s">
        <v>103</v>
      </c>
      <c r="G404" s="137">
        <v>0</v>
      </c>
      <c r="H404" s="97">
        <v>11</v>
      </c>
      <c r="I404" s="98">
        <f t="shared" si="17"/>
        <v>11</v>
      </c>
      <c r="J404" s="97">
        <v>0</v>
      </c>
      <c r="K404" s="98">
        <f t="shared" si="18"/>
        <v>11</v>
      </c>
    </row>
    <row r="405" spans="1:11" ht="22.5" hidden="1">
      <c r="A405" s="140" t="s">
        <v>72</v>
      </c>
      <c r="B405" s="141">
        <v>3080106</v>
      </c>
      <c r="C405" s="142" t="s">
        <v>76</v>
      </c>
      <c r="D405" s="128" t="s">
        <v>73</v>
      </c>
      <c r="E405" s="129" t="s">
        <v>73</v>
      </c>
      <c r="F405" s="130" t="s">
        <v>444</v>
      </c>
      <c r="G405" s="131">
        <v>0</v>
      </c>
      <c r="H405" s="104">
        <v>82</v>
      </c>
      <c r="I405" s="105">
        <f t="shared" si="17"/>
        <v>82</v>
      </c>
      <c r="J405" s="90">
        <f>J406</f>
        <v>0</v>
      </c>
      <c r="K405" s="105">
        <f t="shared" si="18"/>
        <v>82</v>
      </c>
    </row>
    <row r="406" spans="1:11" ht="13.5" hidden="1" thickBot="1">
      <c r="A406" s="143"/>
      <c r="B406" s="144"/>
      <c r="C406" s="145"/>
      <c r="D406" s="134">
        <v>3419</v>
      </c>
      <c r="E406" s="135">
        <v>5222</v>
      </c>
      <c r="F406" s="136" t="s">
        <v>103</v>
      </c>
      <c r="G406" s="137">
        <v>0</v>
      </c>
      <c r="H406" s="97">
        <v>82</v>
      </c>
      <c r="I406" s="98">
        <f t="shared" si="17"/>
        <v>82</v>
      </c>
      <c r="J406" s="97">
        <v>0</v>
      </c>
      <c r="K406" s="98">
        <f t="shared" si="18"/>
        <v>82</v>
      </c>
    </row>
    <row r="407" spans="1:11" ht="33.75" hidden="1">
      <c r="A407" s="140" t="s">
        <v>72</v>
      </c>
      <c r="B407" s="141">
        <v>3080107</v>
      </c>
      <c r="C407" s="142" t="s">
        <v>76</v>
      </c>
      <c r="D407" s="128" t="s">
        <v>73</v>
      </c>
      <c r="E407" s="129" t="s">
        <v>73</v>
      </c>
      <c r="F407" s="130" t="s">
        <v>445</v>
      </c>
      <c r="G407" s="131">
        <v>0</v>
      </c>
      <c r="H407" s="104">
        <v>7</v>
      </c>
      <c r="I407" s="105">
        <f t="shared" si="17"/>
        <v>7</v>
      </c>
      <c r="J407" s="90">
        <f>J408</f>
        <v>0</v>
      </c>
      <c r="K407" s="105">
        <f t="shared" si="18"/>
        <v>7</v>
      </c>
    </row>
    <row r="408" spans="1:11" ht="13.5" hidden="1" thickBot="1">
      <c r="A408" s="143"/>
      <c r="B408" s="144"/>
      <c r="C408" s="145"/>
      <c r="D408" s="134">
        <v>3419</v>
      </c>
      <c r="E408" s="135">
        <v>5222</v>
      </c>
      <c r="F408" s="136" t="s">
        <v>103</v>
      </c>
      <c r="G408" s="137">
        <v>0</v>
      </c>
      <c r="H408" s="97">
        <v>7</v>
      </c>
      <c r="I408" s="98">
        <f t="shared" si="17"/>
        <v>7</v>
      </c>
      <c r="J408" s="97">
        <v>0</v>
      </c>
      <c r="K408" s="98">
        <f t="shared" si="18"/>
        <v>7</v>
      </c>
    </row>
    <row r="409" spans="1:11" ht="56.25" hidden="1">
      <c r="A409" s="140" t="s">
        <v>72</v>
      </c>
      <c r="B409" s="141">
        <v>3080108</v>
      </c>
      <c r="C409" s="142" t="s">
        <v>76</v>
      </c>
      <c r="D409" s="128" t="s">
        <v>73</v>
      </c>
      <c r="E409" s="129" t="s">
        <v>73</v>
      </c>
      <c r="F409" s="130" t="s">
        <v>446</v>
      </c>
      <c r="G409" s="131">
        <v>0</v>
      </c>
      <c r="H409" s="104">
        <v>15</v>
      </c>
      <c r="I409" s="105">
        <f t="shared" si="17"/>
        <v>15</v>
      </c>
      <c r="J409" s="90">
        <f>J410</f>
        <v>0</v>
      </c>
      <c r="K409" s="105">
        <f t="shared" si="18"/>
        <v>15</v>
      </c>
    </row>
    <row r="410" spans="1:11" ht="13.5" hidden="1" thickBot="1">
      <c r="A410" s="143"/>
      <c r="B410" s="144"/>
      <c r="C410" s="145"/>
      <c r="D410" s="134">
        <v>3419</v>
      </c>
      <c r="E410" s="135">
        <v>5222</v>
      </c>
      <c r="F410" s="136" t="s">
        <v>103</v>
      </c>
      <c r="G410" s="137">
        <v>0</v>
      </c>
      <c r="H410" s="97">
        <v>15</v>
      </c>
      <c r="I410" s="98">
        <f t="shared" si="17"/>
        <v>15</v>
      </c>
      <c r="J410" s="97">
        <v>0</v>
      </c>
      <c r="K410" s="98">
        <f t="shared" si="18"/>
        <v>15</v>
      </c>
    </row>
    <row r="411" spans="1:11" ht="22.5" hidden="1">
      <c r="A411" s="140" t="s">
        <v>72</v>
      </c>
      <c r="B411" s="141">
        <v>3080109</v>
      </c>
      <c r="C411" s="142" t="s">
        <v>447</v>
      </c>
      <c r="D411" s="128" t="s">
        <v>73</v>
      </c>
      <c r="E411" s="129" t="s">
        <v>73</v>
      </c>
      <c r="F411" s="130" t="s">
        <v>448</v>
      </c>
      <c r="G411" s="131">
        <v>0</v>
      </c>
      <c r="H411" s="104">
        <v>9</v>
      </c>
      <c r="I411" s="105">
        <f t="shared" si="17"/>
        <v>9</v>
      </c>
      <c r="J411" s="90">
        <f>J412</f>
        <v>0</v>
      </c>
      <c r="K411" s="105">
        <f t="shared" si="18"/>
        <v>9</v>
      </c>
    </row>
    <row r="412" spans="1:11" ht="13.5" hidden="1" thickBot="1">
      <c r="A412" s="143"/>
      <c r="B412" s="144"/>
      <c r="C412" s="145"/>
      <c r="D412" s="134">
        <v>3419</v>
      </c>
      <c r="E412" s="135">
        <v>5321</v>
      </c>
      <c r="F412" s="136" t="s">
        <v>100</v>
      </c>
      <c r="G412" s="137">
        <v>0</v>
      </c>
      <c r="H412" s="97">
        <v>9</v>
      </c>
      <c r="I412" s="98">
        <f t="shared" si="17"/>
        <v>9</v>
      </c>
      <c r="J412" s="97">
        <v>0</v>
      </c>
      <c r="K412" s="98">
        <f t="shared" si="18"/>
        <v>9</v>
      </c>
    </row>
    <row r="413" spans="1:11" ht="22.5" hidden="1">
      <c r="A413" s="140" t="s">
        <v>72</v>
      </c>
      <c r="B413" s="141">
        <v>3080110</v>
      </c>
      <c r="C413" s="142" t="s">
        <v>76</v>
      </c>
      <c r="D413" s="128" t="s">
        <v>73</v>
      </c>
      <c r="E413" s="129" t="s">
        <v>73</v>
      </c>
      <c r="F413" s="130" t="s">
        <v>449</v>
      </c>
      <c r="G413" s="131">
        <v>0</v>
      </c>
      <c r="H413" s="104">
        <v>5</v>
      </c>
      <c r="I413" s="105">
        <f t="shared" si="17"/>
        <v>5</v>
      </c>
      <c r="J413" s="90">
        <f>J414</f>
        <v>0</v>
      </c>
      <c r="K413" s="105">
        <f t="shared" si="18"/>
        <v>5</v>
      </c>
    </row>
    <row r="414" spans="1:11" ht="13.5" hidden="1" thickBot="1">
      <c r="A414" s="143"/>
      <c r="B414" s="144"/>
      <c r="C414" s="145"/>
      <c r="D414" s="134">
        <v>3419</v>
      </c>
      <c r="E414" s="135">
        <v>5222</v>
      </c>
      <c r="F414" s="136" t="s">
        <v>103</v>
      </c>
      <c r="G414" s="137">
        <v>0</v>
      </c>
      <c r="H414" s="97">
        <v>5</v>
      </c>
      <c r="I414" s="98">
        <f t="shared" si="17"/>
        <v>5</v>
      </c>
      <c r="J414" s="97">
        <v>0</v>
      </c>
      <c r="K414" s="98">
        <f t="shared" si="18"/>
        <v>5</v>
      </c>
    </row>
    <row r="415" spans="1:11" ht="22.5" hidden="1">
      <c r="A415" s="140" t="s">
        <v>72</v>
      </c>
      <c r="B415" s="141">
        <v>3080111</v>
      </c>
      <c r="C415" s="142" t="s">
        <v>450</v>
      </c>
      <c r="D415" s="128" t="s">
        <v>73</v>
      </c>
      <c r="E415" s="129" t="s">
        <v>73</v>
      </c>
      <c r="F415" s="130" t="s">
        <v>451</v>
      </c>
      <c r="G415" s="131">
        <v>0</v>
      </c>
      <c r="H415" s="104">
        <v>5</v>
      </c>
      <c r="I415" s="105">
        <f t="shared" si="17"/>
        <v>5</v>
      </c>
      <c r="J415" s="90">
        <f>J416</f>
        <v>0</v>
      </c>
      <c r="K415" s="105">
        <f t="shared" si="18"/>
        <v>5</v>
      </c>
    </row>
    <row r="416" spans="1:11" ht="13.5" hidden="1" thickBot="1">
      <c r="A416" s="143"/>
      <c r="B416" s="144"/>
      <c r="C416" s="145"/>
      <c r="D416" s="134">
        <v>3419</v>
      </c>
      <c r="E416" s="135">
        <v>5321</v>
      </c>
      <c r="F416" s="136" t="s">
        <v>100</v>
      </c>
      <c r="G416" s="137">
        <v>0</v>
      </c>
      <c r="H416" s="97">
        <v>5</v>
      </c>
      <c r="I416" s="98">
        <f t="shared" si="17"/>
        <v>5</v>
      </c>
      <c r="J416" s="97">
        <v>0</v>
      </c>
      <c r="K416" s="98">
        <f t="shared" si="18"/>
        <v>5</v>
      </c>
    </row>
    <row r="417" spans="1:11" ht="22.5" hidden="1">
      <c r="A417" s="140" t="s">
        <v>72</v>
      </c>
      <c r="B417" s="141">
        <v>3080118</v>
      </c>
      <c r="C417" s="142" t="s">
        <v>76</v>
      </c>
      <c r="D417" s="128" t="s">
        <v>73</v>
      </c>
      <c r="E417" s="129" t="s">
        <v>73</v>
      </c>
      <c r="F417" s="130" t="s">
        <v>452</v>
      </c>
      <c r="G417" s="131">
        <v>0</v>
      </c>
      <c r="H417" s="104">
        <v>16</v>
      </c>
      <c r="I417" s="105">
        <f t="shared" si="17"/>
        <v>16</v>
      </c>
      <c r="J417" s="90">
        <f>J418</f>
        <v>0</v>
      </c>
      <c r="K417" s="105">
        <f t="shared" si="18"/>
        <v>16</v>
      </c>
    </row>
    <row r="418" spans="1:11" ht="13.5" hidden="1" thickBot="1">
      <c r="A418" s="143"/>
      <c r="B418" s="144"/>
      <c r="C418" s="145"/>
      <c r="D418" s="134">
        <v>3419</v>
      </c>
      <c r="E418" s="135">
        <v>5222</v>
      </c>
      <c r="F418" s="136" t="s">
        <v>103</v>
      </c>
      <c r="G418" s="137">
        <v>0</v>
      </c>
      <c r="H418" s="97">
        <v>16</v>
      </c>
      <c r="I418" s="98">
        <f t="shared" si="17"/>
        <v>16</v>
      </c>
      <c r="J418" s="97">
        <v>0</v>
      </c>
      <c r="K418" s="98">
        <f t="shared" si="18"/>
        <v>16</v>
      </c>
    </row>
    <row r="419" spans="1:11" ht="22.5" hidden="1">
      <c r="A419" s="140" t="s">
        <v>72</v>
      </c>
      <c r="B419" s="141">
        <v>3080119</v>
      </c>
      <c r="C419" s="142" t="s">
        <v>76</v>
      </c>
      <c r="D419" s="128" t="s">
        <v>73</v>
      </c>
      <c r="E419" s="129" t="s">
        <v>73</v>
      </c>
      <c r="F419" s="130" t="s">
        <v>453</v>
      </c>
      <c r="G419" s="131">
        <v>0</v>
      </c>
      <c r="H419" s="104">
        <v>9</v>
      </c>
      <c r="I419" s="105">
        <f t="shared" si="17"/>
        <v>9</v>
      </c>
      <c r="J419" s="90">
        <f>J420</f>
        <v>0</v>
      </c>
      <c r="K419" s="105">
        <f t="shared" si="18"/>
        <v>9</v>
      </c>
    </row>
    <row r="420" spans="1:11" ht="13.5" hidden="1" thickBot="1">
      <c r="A420" s="143"/>
      <c r="B420" s="144"/>
      <c r="C420" s="145"/>
      <c r="D420" s="134">
        <v>3419</v>
      </c>
      <c r="E420" s="135">
        <v>5222</v>
      </c>
      <c r="F420" s="136" t="s">
        <v>103</v>
      </c>
      <c r="G420" s="137">
        <v>0</v>
      </c>
      <c r="H420" s="97">
        <v>9</v>
      </c>
      <c r="I420" s="98">
        <f t="shared" si="17"/>
        <v>9</v>
      </c>
      <c r="J420" s="97">
        <v>0</v>
      </c>
      <c r="K420" s="98">
        <f t="shared" si="18"/>
        <v>9</v>
      </c>
    </row>
    <row r="421" spans="1:11" ht="12.75" hidden="1">
      <c r="A421" s="140" t="s">
        <v>72</v>
      </c>
      <c r="B421" s="141">
        <v>3080120</v>
      </c>
      <c r="C421" s="142" t="s">
        <v>76</v>
      </c>
      <c r="D421" s="128" t="s">
        <v>73</v>
      </c>
      <c r="E421" s="129" t="s">
        <v>73</v>
      </c>
      <c r="F421" s="130" t="s">
        <v>454</v>
      </c>
      <c r="G421" s="131">
        <v>0</v>
      </c>
      <c r="H421" s="104">
        <v>13</v>
      </c>
      <c r="I421" s="105">
        <f t="shared" si="17"/>
        <v>13</v>
      </c>
      <c r="J421" s="90">
        <f>J422</f>
        <v>0</v>
      </c>
      <c r="K421" s="105">
        <f t="shared" si="18"/>
        <v>13</v>
      </c>
    </row>
    <row r="422" spans="1:11" ht="13.5" hidden="1" thickBot="1">
      <c r="A422" s="143"/>
      <c r="B422" s="144"/>
      <c r="C422" s="145"/>
      <c r="D422" s="134">
        <v>3419</v>
      </c>
      <c r="E422" s="135">
        <v>5222</v>
      </c>
      <c r="F422" s="136" t="s">
        <v>103</v>
      </c>
      <c r="G422" s="137">
        <v>0</v>
      </c>
      <c r="H422" s="97">
        <v>13</v>
      </c>
      <c r="I422" s="98">
        <f t="shared" si="17"/>
        <v>13</v>
      </c>
      <c r="J422" s="97">
        <v>0</v>
      </c>
      <c r="K422" s="98">
        <f t="shared" si="18"/>
        <v>13</v>
      </c>
    </row>
    <row r="423" spans="1:11" ht="12.75" hidden="1">
      <c r="A423" s="140" t="s">
        <v>72</v>
      </c>
      <c r="B423" s="141">
        <v>3080123</v>
      </c>
      <c r="C423" s="142" t="s">
        <v>76</v>
      </c>
      <c r="D423" s="128" t="s">
        <v>73</v>
      </c>
      <c r="E423" s="129" t="s">
        <v>73</v>
      </c>
      <c r="F423" s="130" t="s">
        <v>455</v>
      </c>
      <c r="G423" s="131">
        <v>0</v>
      </c>
      <c r="H423" s="104">
        <v>8</v>
      </c>
      <c r="I423" s="105">
        <f aca="true" t="shared" si="19" ref="I423:I486">+G423+H423</f>
        <v>8</v>
      </c>
      <c r="J423" s="90">
        <f>J424</f>
        <v>0</v>
      </c>
      <c r="K423" s="105">
        <f aca="true" t="shared" si="20" ref="K423:K486">+I423+J423</f>
        <v>8</v>
      </c>
    </row>
    <row r="424" spans="1:11" ht="13.5" hidden="1" thickBot="1">
      <c r="A424" s="143"/>
      <c r="B424" s="144"/>
      <c r="C424" s="145"/>
      <c r="D424" s="134">
        <v>3419</v>
      </c>
      <c r="E424" s="135">
        <v>5222</v>
      </c>
      <c r="F424" s="136" t="s">
        <v>103</v>
      </c>
      <c r="G424" s="137">
        <v>0</v>
      </c>
      <c r="H424" s="97">
        <v>8</v>
      </c>
      <c r="I424" s="98">
        <f t="shared" si="19"/>
        <v>8</v>
      </c>
      <c r="J424" s="97">
        <v>0</v>
      </c>
      <c r="K424" s="98">
        <f t="shared" si="20"/>
        <v>8</v>
      </c>
    </row>
    <row r="425" spans="1:11" ht="12.75" hidden="1">
      <c r="A425" s="140" t="s">
        <v>72</v>
      </c>
      <c r="B425" s="141">
        <v>3080124</v>
      </c>
      <c r="C425" s="142" t="s">
        <v>76</v>
      </c>
      <c r="D425" s="128" t="s">
        <v>73</v>
      </c>
      <c r="E425" s="129" t="s">
        <v>73</v>
      </c>
      <c r="F425" s="130" t="s">
        <v>456</v>
      </c>
      <c r="G425" s="131">
        <v>0</v>
      </c>
      <c r="H425" s="104">
        <v>7</v>
      </c>
      <c r="I425" s="105">
        <f t="shared" si="19"/>
        <v>7</v>
      </c>
      <c r="J425" s="90">
        <f>J426</f>
        <v>0</v>
      </c>
      <c r="K425" s="105">
        <f t="shared" si="20"/>
        <v>7</v>
      </c>
    </row>
    <row r="426" spans="1:11" ht="13.5" hidden="1" thickBot="1">
      <c r="A426" s="143"/>
      <c r="B426" s="144"/>
      <c r="C426" s="145"/>
      <c r="D426" s="134">
        <v>3419</v>
      </c>
      <c r="E426" s="135">
        <v>5222</v>
      </c>
      <c r="F426" s="136" t="s">
        <v>103</v>
      </c>
      <c r="G426" s="137">
        <v>0</v>
      </c>
      <c r="H426" s="97">
        <v>7</v>
      </c>
      <c r="I426" s="98">
        <f t="shared" si="19"/>
        <v>7</v>
      </c>
      <c r="J426" s="97">
        <v>0</v>
      </c>
      <c r="K426" s="98">
        <f t="shared" si="20"/>
        <v>7</v>
      </c>
    </row>
    <row r="427" spans="1:11" ht="22.5" hidden="1">
      <c r="A427" s="140" t="s">
        <v>72</v>
      </c>
      <c r="B427" s="141">
        <v>3080125</v>
      </c>
      <c r="C427" s="142" t="s">
        <v>76</v>
      </c>
      <c r="D427" s="128" t="s">
        <v>73</v>
      </c>
      <c r="E427" s="129" t="s">
        <v>73</v>
      </c>
      <c r="F427" s="130" t="s">
        <v>457</v>
      </c>
      <c r="G427" s="131">
        <v>0</v>
      </c>
      <c r="H427" s="104">
        <v>6</v>
      </c>
      <c r="I427" s="105">
        <f t="shared" si="19"/>
        <v>6</v>
      </c>
      <c r="J427" s="90">
        <f>J428</f>
        <v>0</v>
      </c>
      <c r="K427" s="105">
        <f t="shared" si="20"/>
        <v>6</v>
      </c>
    </row>
    <row r="428" spans="1:11" ht="13.5" hidden="1" thickBot="1">
      <c r="A428" s="143"/>
      <c r="B428" s="144"/>
      <c r="C428" s="145"/>
      <c r="D428" s="134">
        <v>3419</v>
      </c>
      <c r="E428" s="135">
        <v>5222</v>
      </c>
      <c r="F428" s="136" t="s">
        <v>103</v>
      </c>
      <c r="G428" s="137">
        <v>0</v>
      </c>
      <c r="H428" s="97">
        <v>6</v>
      </c>
      <c r="I428" s="98">
        <f t="shared" si="19"/>
        <v>6</v>
      </c>
      <c r="J428" s="97">
        <v>0</v>
      </c>
      <c r="K428" s="98">
        <f t="shared" si="20"/>
        <v>6</v>
      </c>
    </row>
    <row r="429" spans="1:11" ht="33.75" hidden="1">
      <c r="A429" s="140" t="s">
        <v>72</v>
      </c>
      <c r="B429" s="141">
        <v>3080127</v>
      </c>
      <c r="C429" s="142" t="s">
        <v>76</v>
      </c>
      <c r="D429" s="128" t="s">
        <v>73</v>
      </c>
      <c r="E429" s="129" t="s">
        <v>73</v>
      </c>
      <c r="F429" s="130" t="s">
        <v>458</v>
      </c>
      <c r="G429" s="131">
        <v>0</v>
      </c>
      <c r="H429" s="104">
        <v>12</v>
      </c>
      <c r="I429" s="105">
        <f t="shared" si="19"/>
        <v>12</v>
      </c>
      <c r="J429" s="90">
        <f>J430</f>
        <v>0</v>
      </c>
      <c r="K429" s="105">
        <f t="shared" si="20"/>
        <v>12</v>
      </c>
    </row>
    <row r="430" spans="1:11" ht="13.5" hidden="1" thickBot="1">
      <c r="A430" s="143"/>
      <c r="B430" s="144"/>
      <c r="C430" s="145"/>
      <c r="D430" s="134">
        <v>3419</v>
      </c>
      <c r="E430" s="135">
        <v>5222</v>
      </c>
      <c r="F430" s="136" t="s">
        <v>103</v>
      </c>
      <c r="G430" s="137">
        <v>0</v>
      </c>
      <c r="H430" s="97">
        <v>12</v>
      </c>
      <c r="I430" s="98">
        <f t="shared" si="19"/>
        <v>12</v>
      </c>
      <c r="J430" s="97">
        <v>0</v>
      </c>
      <c r="K430" s="98">
        <f t="shared" si="20"/>
        <v>12</v>
      </c>
    </row>
    <row r="431" spans="1:11" ht="12.75" hidden="1">
      <c r="A431" s="140" t="s">
        <v>72</v>
      </c>
      <c r="B431" s="141">
        <v>3080128</v>
      </c>
      <c r="C431" s="142" t="s">
        <v>76</v>
      </c>
      <c r="D431" s="128" t="s">
        <v>73</v>
      </c>
      <c r="E431" s="129" t="s">
        <v>73</v>
      </c>
      <c r="F431" s="130" t="s">
        <v>459</v>
      </c>
      <c r="G431" s="131">
        <v>0</v>
      </c>
      <c r="H431" s="104">
        <v>14</v>
      </c>
      <c r="I431" s="105">
        <f t="shared" si="19"/>
        <v>14</v>
      </c>
      <c r="J431" s="90">
        <f>J432</f>
        <v>0</v>
      </c>
      <c r="K431" s="105">
        <f t="shared" si="20"/>
        <v>14</v>
      </c>
    </row>
    <row r="432" spans="1:11" ht="13.5" hidden="1" thickBot="1">
      <c r="A432" s="143"/>
      <c r="B432" s="144"/>
      <c r="C432" s="145"/>
      <c r="D432" s="134">
        <v>3419</v>
      </c>
      <c r="E432" s="135">
        <v>5222</v>
      </c>
      <c r="F432" s="136" t="s">
        <v>103</v>
      </c>
      <c r="G432" s="137">
        <v>0</v>
      </c>
      <c r="H432" s="97">
        <v>14</v>
      </c>
      <c r="I432" s="98">
        <f t="shared" si="19"/>
        <v>14</v>
      </c>
      <c r="J432" s="97">
        <v>0</v>
      </c>
      <c r="K432" s="98">
        <f t="shared" si="20"/>
        <v>14</v>
      </c>
    </row>
    <row r="433" spans="1:11" ht="12.75" hidden="1">
      <c r="A433" s="140" t="s">
        <v>72</v>
      </c>
      <c r="B433" s="141">
        <v>3080129</v>
      </c>
      <c r="C433" s="142" t="s">
        <v>76</v>
      </c>
      <c r="D433" s="128" t="s">
        <v>73</v>
      </c>
      <c r="E433" s="129" t="s">
        <v>73</v>
      </c>
      <c r="F433" s="130" t="s">
        <v>460</v>
      </c>
      <c r="G433" s="131">
        <v>0</v>
      </c>
      <c r="H433" s="104">
        <v>19</v>
      </c>
      <c r="I433" s="105">
        <f t="shared" si="19"/>
        <v>19</v>
      </c>
      <c r="J433" s="90">
        <f>J434</f>
        <v>0</v>
      </c>
      <c r="K433" s="105">
        <f t="shared" si="20"/>
        <v>19</v>
      </c>
    </row>
    <row r="434" spans="1:11" ht="13.5" hidden="1" thickBot="1">
      <c r="A434" s="143"/>
      <c r="B434" s="144"/>
      <c r="C434" s="145"/>
      <c r="D434" s="134">
        <v>3419</v>
      </c>
      <c r="E434" s="135">
        <v>5222</v>
      </c>
      <c r="F434" s="136" t="s">
        <v>103</v>
      </c>
      <c r="G434" s="137">
        <v>0</v>
      </c>
      <c r="H434" s="97">
        <v>19</v>
      </c>
      <c r="I434" s="98">
        <f t="shared" si="19"/>
        <v>19</v>
      </c>
      <c r="J434" s="97">
        <v>0</v>
      </c>
      <c r="K434" s="98">
        <f t="shared" si="20"/>
        <v>19</v>
      </c>
    </row>
    <row r="435" spans="1:11" ht="22.5" hidden="1">
      <c r="A435" s="140" t="s">
        <v>72</v>
      </c>
      <c r="B435" s="141" t="s">
        <v>461</v>
      </c>
      <c r="C435" s="142" t="s">
        <v>76</v>
      </c>
      <c r="D435" s="128" t="s">
        <v>73</v>
      </c>
      <c r="E435" s="129" t="s">
        <v>73</v>
      </c>
      <c r="F435" s="130" t="s">
        <v>462</v>
      </c>
      <c r="G435" s="131">
        <f aca="true" t="shared" si="21" ref="G435:G493">+G436</f>
        <v>39</v>
      </c>
      <c r="H435" s="104">
        <v>0</v>
      </c>
      <c r="I435" s="105">
        <f t="shared" si="19"/>
        <v>39</v>
      </c>
      <c r="J435" s="90">
        <f>J436</f>
        <v>0</v>
      </c>
      <c r="K435" s="105">
        <f t="shared" si="20"/>
        <v>39</v>
      </c>
    </row>
    <row r="436" spans="1:11" ht="13.5" hidden="1" thickBot="1">
      <c r="A436" s="143"/>
      <c r="B436" s="144"/>
      <c r="C436" s="145"/>
      <c r="D436" s="134">
        <v>3419</v>
      </c>
      <c r="E436" s="135">
        <v>5222</v>
      </c>
      <c r="F436" s="136" t="s">
        <v>103</v>
      </c>
      <c r="G436" s="137">
        <v>39</v>
      </c>
      <c r="H436" s="97">
        <v>0</v>
      </c>
      <c r="I436" s="98">
        <f t="shared" si="19"/>
        <v>39</v>
      </c>
      <c r="J436" s="97">
        <v>0</v>
      </c>
      <c r="K436" s="98">
        <f t="shared" si="20"/>
        <v>39</v>
      </c>
    </row>
    <row r="437" spans="1:11" ht="33.75" hidden="1">
      <c r="A437" s="140" t="s">
        <v>72</v>
      </c>
      <c r="B437" s="141" t="s">
        <v>463</v>
      </c>
      <c r="C437" s="142" t="s">
        <v>76</v>
      </c>
      <c r="D437" s="128" t="s">
        <v>73</v>
      </c>
      <c r="E437" s="129" t="s">
        <v>73</v>
      </c>
      <c r="F437" s="130" t="s">
        <v>464</v>
      </c>
      <c r="G437" s="131">
        <f t="shared" si="21"/>
        <v>52</v>
      </c>
      <c r="H437" s="104">
        <v>0</v>
      </c>
      <c r="I437" s="105">
        <f t="shared" si="19"/>
        <v>52</v>
      </c>
      <c r="J437" s="90">
        <f>J438</f>
        <v>0</v>
      </c>
      <c r="K437" s="105">
        <f t="shared" si="20"/>
        <v>52</v>
      </c>
    </row>
    <row r="438" spans="1:11" ht="13.5" hidden="1" thickBot="1">
      <c r="A438" s="143"/>
      <c r="B438" s="144"/>
      <c r="C438" s="145"/>
      <c r="D438" s="134">
        <v>3419</v>
      </c>
      <c r="E438" s="135">
        <v>5222</v>
      </c>
      <c r="F438" s="136" t="s">
        <v>103</v>
      </c>
      <c r="G438" s="137">
        <v>52</v>
      </c>
      <c r="H438" s="97">
        <v>0</v>
      </c>
      <c r="I438" s="98">
        <f t="shared" si="19"/>
        <v>52</v>
      </c>
      <c r="J438" s="97">
        <v>0</v>
      </c>
      <c r="K438" s="98">
        <f t="shared" si="20"/>
        <v>52</v>
      </c>
    </row>
    <row r="439" spans="1:11" ht="22.5" hidden="1">
      <c r="A439" s="140" t="s">
        <v>72</v>
      </c>
      <c r="B439" s="141" t="s">
        <v>465</v>
      </c>
      <c r="C439" s="142" t="s">
        <v>76</v>
      </c>
      <c r="D439" s="128" t="s">
        <v>73</v>
      </c>
      <c r="E439" s="129" t="s">
        <v>73</v>
      </c>
      <c r="F439" s="130" t="s">
        <v>466</v>
      </c>
      <c r="G439" s="131">
        <f t="shared" si="21"/>
        <v>17</v>
      </c>
      <c r="H439" s="104">
        <v>0</v>
      </c>
      <c r="I439" s="105">
        <f t="shared" si="19"/>
        <v>17</v>
      </c>
      <c r="J439" s="90">
        <f>J440</f>
        <v>0</v>
      </c>
      <c r="K439" s="105">
        <f t="shared" si="20"/>
        <v>17</v>
      </c>
    </row>
    <row r="440" spans="1:11" ht="13.5" hidden="1" thickBot="1">
      <c r="A440" s="143"/>
      <c r="B440" s="144"/>
      <c r="C440" s="145"/>
      <c r="D440" s="134">
        <v>3419</v>
      </c>
      <c r="E440" s="135">
        <v>5222</v>
      </c>
      <c r="F440" s="136" t="s">
        <v>103</v>
      </c>
      <c r="G440" s="137">
        <v>17</v>
      </c>
      <c r="H440" s="97">
        <v>0</v>
      </c>
      <c r="I440" s="98">
        <f t="shared" si="19"/>
        <v>17</v>
      </c>
      <c r="J440" s="97">
        <v>0</v>
      </c>
      <c r="K440" s="98">
        <f t="shared" si="20"/>
        <v>17</v>
      </c>
    </row>
    <row r="441" spans="1:11" ht="33.75" hidden="1">
      <c r="A441" s="140" t="s">
        <v>72</v>
      </c>
      <c r="B441" s="141" t="s">
        <v>467</v>
      </c>
      <c r="C441" s="142" t="s">
        <v>76</v>
      </c>
      <c r="D441" s="128" t="s">
        <v>73</v>
      </c>
      <c r="E441" s="129" t="s">
        <v>73</v>
      </c>
      <c r="F441" s="130" t="s">
        <v>468</v>
      </c>
      <c r="G441" s="131">
        <f t="shared" si="21"/>
        <v>9</v>
      </c>
      <c r="H441" s="104">
        <v>0</v>
      </c>
      <c r="I441" s="105">
        <f t="shared" si="19"/>
        <v>9</v>
      </c>
      <c r="J441" s="104">
        <v>0</v>
      </c>
      <c r="K441" s="105">
        <f t="shared" si="20"/>
        <v>9</v>
      </c>
    </row>
    <row r="442" spans="1:11" ht="13.5" hidden="1" thickBot="1">
      <c r="A442" s="143"/>
      <c r="B442" s="144"/>
      <c r="C442" s="145"/>
      <c r="D442" s="134">
        <v>3419</v>
      </c>
      <c r="E442" s="135">
        <v>5222</v>
      </c>
      <c r="F442" s="136" t="s">
        <v>103</v>
      </c>
      <c r="G442" s="137">
        <v>9</v>
      </c>
      <c r="H442" s="97">
        <v>0</v>
      </c>
      <c r="I442" s="98">
        <f t="shared" si="19"/>
        <v>9</v>
      </c>
      <c r="J442" s="97">
        <v>0</v>
      </c>
      <c r="K442" s="98">
        <f t="shared" si="20"/>
        <v>9</v>
      </c>
    </row>
    <row r="443" spans="1:11" ht="12.75" hidden="1">
      <c r="A443" s="140" t="s">
        <v>72</v>
      </c>
      <c r="B443" s="141" t="s">
        <v>469</v>
      </c>
      <c r="C443" s="142" t="s">
        <v>76</v>
      </c>
      <c r="D443" s="128" t="s">
        <v>73</v>
      </c>
      <c r="E443" s="129" t="s">
        <v>73</v>
      </c>
      <c r="F443" s="130" t="s">
        <v>470</v>
      </c>
      <c r="G443" s="131">
        <f t="shared" si="21"/>
        <v>32</v>
      </c>
      <c r="H443" s="104">
        <v>0</v>
      </c>
      <c r="I443" s="105">
        <f t="shared" si="19"/>
        <v>32</v>
      </c>
      <c r="J443" s="104">
        <v>0</v>
      </c>
      <c r="K443" s="105">
        <f t="shared" si="20"/>
        <v>32</v>
      </c>
    </row>
    <row r="444" spans="1:11" ht="13.5" hidden="1" thickBot="1">
      <c r="A444" s="143"/>
      <c r="B444" s="144"/>
      <c r="C444" s="145"/>
      <c r="D444" s="134">
        <v>3419</v>
      </c>
      <c r="E444" s="135">
        <v>5222</v>
      </c>
      <c r="F444" s="136" t="s">
        <v>103</v>
      </c>
      <c r="G444" s="137">
        <v>32</v>
      </c>
      <c r="H444" s="97">
        <v>0</v>
      </c>
      <c r="I444" s="98">
        <f t="shared" si="19"/>
        <v>32</v>
      </c>
      <c r="J444" s="97">
        <v>0</v>
      </c>
      <c r="K444" s="98">
        <f t="shared" si="20"/>
        <v>32</v>
      </c>
    </row>
    <row r="445" spans="1:11" ht="12.75" hidden="1">
      <c r="A445" s="140" t="s">
        <v>72</v>
      </c>
      <c r="B445" s="146" t="s">
        <v>471</v>
      </c>
      <c r="C445" s="142" t="s">
        <v>76</v>
      </c>
      <c r="D445" s="128" t="s">
        <v>73</v>
      </c>
      <c r="E445" s="129" t="s">
        <v>73</v>
      </c>
      <c r="F445" s="130" t="s">
        <v>472</v>
      </c>
      <c r="G445" s="131">
        <f t="shared" si="21"/>
        <v>9</v>
      </c>
      <c r="H445" s="104">
        <v>0</v>
      </c>
      <c r="I445" s="105">
        <f t="shared" si="19"/>
        <v>9</v>
      </c>
      <c r="J445" s="104">
        <v>0</v>
      </c>
      <c r="K445" s="105">
        <f t="shared" si="20"/>
        <v>9</v>
      </c>
    </row>
    <row r="446" spans="1:11" ht="13.5" hidden="1" thickBot="1">
      <c r="A446" s="143"/>
      <c r="B446" s="144"/>
      <c r="C446" s="145"/>
      <c r="D446" s="134">
        <v>3419</v>
      </c>
      <c r="E446" s="135">
        <v>5222</v>
      </c>
      <c r="F446" s="136" t="s">
        <v>103</v>
      </c>
      <c r="G446" s="137">
        <v>9</v>
      </c>
      <c r="H446" s="97">
        <v>0</v>
      </c>
      <c r="I446" s="98">
        <f t="shared" si="19"/>
        <v>9</v>
      </c>
      <c r="J446" s="97">
        <v>0</v>
      </c>
      <c r="K446" s="98">
        <f t="shared" si="20"/>
        <v>9</v>
      </c>
    </row>
    <row r="447" spans="1:11" ht="22.5" hidden="1">
      <c r="A447" s="140" t="s">
        <v>72</v>
      </c>
      <c r="B447" s="141" t="s">
        <v>473</v>
      </c>
      <c r="C447" s="142" t="s">
        <v>76</v>
      </c>
      <c r="D447" s="128" t="s">
        <v>73</v>
      </c>
      <c r="E447" s="129" t="s">
        <v>73</v>
      </c>
      <c r="F447" s="130" t="s">
        <v>474</v>
      </c>
      <c r="G447" s="131">
        <f t="shared" si="21"/>
        <v>5</v>
      </c>
      <c r="H447" s="104">
        <v>0</v>
      </c>
      <c r="I447" s="105">
        <f t="shared" si="19"/>
        <v>5</v>
      </c>
      <c r="J447" s="104">
        <v>0</v>
      </c>
      <c r="K447" s="105">
        <f t="shared" si="20"/>
        <v>5</v>
      </c>
    </row>
    <row r="448" spans="1:11" ht="13.5" hidden="1" thickBot="1">
      <c r="A448" s="143"/>
      <c r="B448" s="144"/>
      <c r="C448" s="145"/>
      <c r="D448" s="134">
        <v>3419</v>
      </c>
      <c r="E448" s="135">
        <v>5222</v>
      </c>
      <c r="F448" s="136" t="s">
        <v>103</v>
      </c>
      <c r="G448" s="137">
        <v>5</v>
      </c>
      <c r="H448" s="97">
        <v>0</v>
      </c>
      <c r="I448" s="98">
        <f t="shared" si="19"/>
        <v>5</v>
      </c>
      <c r="J448" s="97">
        <v>0</v>
      </c>
      <c r="K448" s="98">
        <f t="shared" si="20"/>
        <v>5</v>
      </c>
    </row>
    <row r="449" spans="1:11" ht="22.5" hidden="1">
      <c r="A449" s="140" t="s">
        <v>72</v>
      </c>
      <c r="B449" s="141" t="s">
        <v>475</v>
      </c>
      <c r="C449" s="142" t="s">
        <v>76</v>
      </c>
      <c r="D449" s="128" t="s">
        <v>73</v>
      </c>
      <c r="E449" s="129" t="s">
        <v>73</v>
      </c>
      <c r="F449" s="130" t="s">
        <v>476</v>
      </c>
      <c r="G449" s="131">
        <f t="shared" si="21"/>
        <v>12</v>
      </c>
      <c r="H449" s="104">
        <v>0</v>
      </c>
      <c r="I449" s="105">
        <f t="shared" si="19"/>
        <v>12</v>
      </c>
      <c r="J449" s="104">
        <v>0</v>
      </c>
      <c r="K449" s="105">
        <f t="shared" si="20"/>
        <v>12</v>
      </c>
    </row>
    <row r="450" spans="1:11" ht="13.5" hidden="1" thickBot="1">
      <c r="A450" s="143"/>
      <c r="B450" s="144"/>
      <c r="C450" s="145"/>
      <c r="D450" s="134">
        <v>3419</v>
      </c>
      <c r="E450" s="135">
        <v>5222</v>
      </c>
      <c r="F450" s="136" t="s">
        <v>103</v>
      </c>
      <c r="G450" s="137">
        <v>12</v>
      </c>
      <c r="H450" s="97">
        <v>0</v>
      </c>
      <c r="I450" s="98">
        <f t="shared" si="19"/>
        <v>12</v>
      </c>
      <c r="J450" s="97">
        <v>0</v>
      </c>
      <c r="K450" s="98">
        <f t="shared" si="20"/>
        <v>12</v>
      </c>
    </row>
    <row r="451" spans="1:11" ht="22.5" hidden="1">
      <c r="A451" s="140" t="s">
        <v>72</v>
      </c>
      <c r="B451" s="141" t="s">
        <v>477</v>
      </c>
      <c r="C451" s="142" t="s">
        <v>76</v>
      </c>
      <c r="D451" s="128" t="s">
        <v>73</v>
      </c>
      <c r="E451" s="129" t="s">
        <v>73</v>
      </c>
      <c r="F451" s="130" t="s">
        <v>478</v>
      </c>
      <c r="G451" s="131">
        <f t="shared" si="21"/>
        <v>37</v>
      </c>
      <c r="H451" s="104">
        <v>0</v>
      </c>
      <c r="I451" s="105">
        <f t="shared" si="19"/>
        <v>37</v>
      </c>
      <c r="J451" s="104">
        <v>0</v>
      </c>
      <c r="K451" s="105">
        <f t="shared" si="20"/>
        <v>37</v>
      </c>
    </row>
    <row r="452" spans="1:11" ht="13.5" hidden="1" thickBot="1">
      <c r="A452" s="143"/>
      <c r="B452" s="144"/>
      <c r="C452" s="145"/>
      <c r="D452" s="134">
        <v>3419</v>
      </c>
      <c r="E452" s="135">
        <v>5222</v>
      </c>
      <c r="F452" s="136" t="s">
        <v>103</v>
      </c>
      <c r="G452" s="137">
        <v>37</v>
      </c>
      <c r="H452" s="97">
        <v>0</v>
      </c>
      <c r="I452" s="98">
        <f t="shared" si="19"/>
        <v>37</v>
      </c>
      <c r="J452" s="97">
        <v>0</v>
      </c>
      <c r="K452" s="98">
        <f t="shared" si="20"/>
        <v>37</v>
      </c>
    </row>
    <row r="453" spans="1:11" ht="22.5" hidden="1">
      <c r="A453" s="140" t="s">
        <v>72</v>
      </c>
      <c r="B453" s="141" t="s">
        <v>479</v>
      </c>
      <c r="C453" s="142" t="s">
        <v>76</v>
      </c>
      <c r="D453" s="128" t="s">
        <v>73</v>
      </c>
      <c r="E453" s="129" t="s">
        <v>73</v>
      </c>
      <c r="F453" s="130" t="s">
        <v>480</v>
      </c>
      <c r="G453" s="131">
        <f t="shared" si="21"/>
        <v>13</v>
      </c>
      <c r="H453" s="104">
        <v>0</v>
      </c>
      <c r="I453" s="105">
        <f t="shared" si="19"/>
        <v>13</v>
      </c>
      <c r="J453" s="104">
        <v>0</v>
      </c>
      <c r="K453" s="105">
        <f t="shared" si="20"/>
        <v>13</v>
      </c>
    </row>
    <row r="454" spans="1:11" ht="13.5" hidden="1" thickBot="1">
      <c r="A454" s="143"/>
      <c r="B454" s="144"/>
      <c r="C454" s="145"/>
      <c r="D454" s="134">
        <v>3419</v>
      </c>
      <c r="E454" s="135">
        <v>5222</v>
      </c>
      <c r="F454" s="136" t="s">
        <v>103</v>
      </c>
      <c r="G454" s="137">
        <v>13</v>
      </c>
      <c r="H454" s="97">
        <v>0</v>
      </c>
      <c r="I454" s="98">
        <f t="shared" si="19"/>
        <v>13</v>
      </c>
      <c r="J454" s="97">
        <v>0</v>
      </c>
      <c r="K454" s="98">
        <f t="shared" si="20"/>
        <v>13</v>
      </c>
    </row>
    <row r="455" spans="1:11" ht="22.5" hidden="1">
      <c r="A455" s="140" t="s">
        <v>72</v>
      </c>
      <c r="B455" s="141" t="s">
        <v>481</v>
      </c>
      <c r="C455" s="142" t="s">
        <v>76</v>
      </c>
      <c r="D455" s="128" t="s">
        <v>73</v>
      </c>
      <c r="E455" s="129" t="s">
        <v>73</v>
      </c>
      <c r="F455" s="130" t="s">
        <v>482</v>
      </c>
      <c r="G455" s="131">
        <f t="shared" si="21"/>
        <v>13</v>
      </c>
      <c r="H455" s="104">
        <v>0</v>
      </c>
      <c r="I455" s="105">
        <f t="shared" si="19"/>
        <v>13</v>
      </c>
      <c r="J455" s="104">
        <v>0</v>
      </c>
      <c r="K455" s="105">
        <f t="shared" si="20"/>
        <v>13</v>
      </c>
    </row>
    <row r="456" spans="1:11" ht="13.5" hidden="1" thickBot="1">
      <c r="A456" s="143"/>
      <c r="B456" s="144"/>
      <c r="C456" s="145"/>
      <c r="D456" s="134">
        <v>3419</v>
      </c>
      <c r="E456" s="135">
        <v>5222</v>
      </c>
      <c r="F456" s="136" t="s">
        <v>103</v>
      </c>
      <c r="G456" s="137">
        <v>13</v>
      </c>
      <c r="H456" s="97">
        <v>0</v>
      </c>
      <c r="I456" s="98">
        <f t="shared" si="19"/>
        <v>13</v>
      </c>
      <c r="J456" s="97">
        <v>0</v>
      </c>
      <c r="K456" s="98">
        <f t="shared" si="20"/>
        <v>13</v>
      </c>
    </row>
    <row r="457" spans="1:11" ht="12.75" hidden="1">
      <c r="A457" s="140" t="s">
        <v>72</v>
      </c>
      <c r="B457" s="141" t="s">
        <v>483</v>
      </c>
      <c r="C457" s="142" t="s">
        <v>76</v>
      </c>
      <c r="D457" s="128" t="s">
        <v>73</v>
      </c>
      <c r="E457" s="129" t="s">
        <v>73</v>
      </c>
      <c r="F457" s="130" t="s">
        <v>484</v>
      </c>
      <c r="G457" s="131">
        <f t="shared" si="21"/>
        <v>26</v>
      </c>
      <c r="H457" s="104">
        <v>0</v>
      </c>
      <c r="I457" s="105">
        <f t="shared" si="19"/>
        <v>26</v>
      </c>
      <c r="J457" s="104">
        <v>0</v>
      </c>
      <c r="K457" s="105">
        <f t="shared" si="20"/>
        <v>26</v>
      </c>
    </row>
    <row r="458" spans="1:11" ht="13.5" hidden="1" thickBot="1">
      <c r="A458" s="143"/>
      <c r="B458" s="144"/>
      <c r="C458" s="145"/>
      <c r="D458" s="134">
        <v>3419</v>
      </c>
      <c r="E458" s="135">
        <v>5222</v>
      </c>
      <c r="F458" s="136" t="s">
        <v>103</v>
      </c>
      <c r="G458" s="137">
        <v>26</v>
      </c>
      <c r="H458" s="97">
        <v>0</v>
      </c>
      <c r="I458" s="98">
        <f t="shared" si="19"/>
        <v>26</v>
      </c>
      <c r="J458" s="97">
        <v>0</v>
      </c>
      <c r="K458" s="98">
        <f t="shared" si="20"/>
        <v>26</v>
      </c>
    </row>
    <row r="459" spans="1:11" ht="22.5" hidden="1">
      <c r="A459" s="140" t="s">
        <v>72</v>
      </c>
      <c r="B459" s="141" t="s">
        <v>485</v>
      </c>
      <c r="C459" s="142" t="s">
        <v>76</v>
      </c>
      <c r="D459" s="128" t="s">
        <v>73</v>
      </c>
      <c r="E459" s="129" t="s">
        <v>73</v>
      </c>
      <c r="F459" s="130" t="s">
        <v>486</v>
      </c>
      <c r="G459" s="131">
        <f t="shared" si="21"/>
        <v>65</v>
      </c>
      <c r="H459" s="104">
        <v>0</v>
      </c>
      <c r="I459" s="105">
        <f t="shared" si="19"/>
        <v>65</v>
      </c>
      <c r="J459" s="104">
        <v>0</v>
      </c>
      <c r="K459" s="105">
        <f t="shared" si="20"/>
        <v>65</v>
      </c>
    </row>
    <row r="460" spans="1:11" ht="13.5" hidden="1" thickBot="1">
      <c r="A460" s="143"/>
      <c r="B460" s="144"/>
      <c r="C460" s="145"/>
      <c r="D460" s="134">
        <v>3419</v>
      </c>
      <c r="E460" s="135">
        <v>5222</v>
      </c>
      <c r="F460" s="136" t="s">
        <v>103</v>
      </c>
      <c r="G460" s="137">
        <v>65</v>
      </c>
      <c r="H460" s="97">
        <v>0</v>
      </c>
      <c r="I460" s="98">
        <f t="shared" si="19"/>
        <v>65</v>
      </c>
      <c r="J460" s="97">
        <v>0</v>
      </c>
      <c r="K460" s="98">
        <f t="shared" si="20"/>
        <v>65</v>
      </c>
    </row>
    <row r="461" spans="1:11" ht="22.5" hidden="1">
      <c r="A461" s="140" t="s">
        <v>72</v>
      </c>
      <c r="B461" s="141" t="s">
        <v>487</v>
      </c>
      <c r="C461" s="142" t="s">
        <v>76</v>
      </c>
      <c r="D461" s="128" t="s">
        <v>73</v>
      </c>
      <c r="E461" s="129" t="s">
        <v>73</v>
      </c>
      <c r="F461" s="130" t="s">
        <v>488</v>
      </c>
      <c r="G461" s="131">
        <f t="shared" si="21"/>
        <v>97</v>
      </c>
      <c r="H461" s="104">
        <v>0</v>
      </c>
      <c r="I461" s="105">
        <f t="shared" si="19"/>
        <v>97</v>
      </c>
      <c r="J461" s="104">
        <v>0</v>
      </c>
      <c r="K461" s="105">
        <f t="shared" si="20"/>
        <v>97</v>
      </c>
    </row>
    <row r="462" spans="1:11" ht="13.5" hidden="1" thickBot="1">
      <c r="A462" s="143"/>
      <c r="B462" s="144"/>
      <c r="C462" s="145"/>
      <c r="D462" s="134">
        <v>3419</v>
      </c>
      <c r="E462" s="135">
        <v>5222</v>
      </c>
      <c r="F462" s="136" t="s">
        <v>103</v>
      </c>
      <c r="G462" s="137">
        <v>97</v>
      </c>
      <c r="H462" s="97">
        <v>0</v>
      </c>
      <c r="I462" s="98">
        <f t="shared" si="19"/>
        <v>97</v>
      </c>
      <c r="J462" s="97">
        <v>0</v>
      </c>
      <c r="K462" s="98">
        <f t="shared" si="20"/>
        <v>97</v>
      </c>
    </row>
    <row r="463" spans="1:11" ht="22.5" hidden="1">
      <c r="A463" s="140" t="s">
        <v>72</v>
      </c>
      <c r="B463" s="146" t="s">
        <v>489</v>
      </c>
      <c r="C463" s="142" t="s">
        <v>76</v>
      </c>
      <c r="D463" s="128" t="s">
        <v>73</v>
      </c>
      <c r="E463" s="129" t="s">
        <v>73</v>
      </c>
      <c r="F463" s="130" t="s">
        <v>490</v>
      </c>
      <c r="G463" s="131">
        <f t="shared" si="21"/>
        <v>11</v>
      </c>
      <c r="H463" s="104">
        <v>0</v>
      </c>
      <c r="I463" s="105">
        <f t="shared" si="19"/>
        <v>11</v>
      </c>
      <c r="J463" s="104">
        <v>0</v>
      </c>
      <c r="K463" s="105">
        <f t="shared" si="20"/>
        <v>11</v>
      </c>
    </row>
    <row r="464" spans="1:11" ht="13.5" hidden="1" thickBot="1">
      <c r="A464" s="143"/>
      <c r="B464" s="144"/>
      <c r="C464" s="145"/>
      <c r="D464" s="134">
        <v>3419</v>
      </c>
      <c r="E464" s="135">
        <v>5222</v>
      </c>
      <c r="F464" s="136" t="s">
        <v>103</v>
      </c>
      <c r="G464" s="137">
        <v>11</v>
      </c>
      <c r="H464" s="97">
        <v>0</v>
      </c>
      <c r="I464" s="98">
        <f t="shared" si="19"/>
        <v>11</v>
      </c>
      <c r="J464" s="97">
        <v>0</v>
      </c>
      <c r="K464" s="98">
        <f t="shared" si="20"/>
        <v>11</v>
      </c>
    </row>
    <row r="465" spans="1:11" ht="22.5" hidden="1">
      <c r="A465" s="140" t="s">
        <v>72</v>
      </c>
      <c r="B465" s="141" t="s">
        <v>491</v>
      </c>
      <c r="C465" s="142" t="s">
        <v>76</v>
      </c>
      <c r="D465" s="128" t="s">
        <v>73</v>
      </c>
      <c r="E465" s="129" t="s">
        <v>73</v>
      </c>
      <c r="F465" s="130" t="s">
        <v>492</v>
      </c>
      <c r="G465" s="131">
        <f t="shared" si="21"/>
        <v>13</v>
      </c>
      <c r="H465" s="104">
        <v>0</v>
      </c>
      <c r="I465" s="105">
        <f t="shared" si="19"/>
        <v>13</v>
      </c>
      <c r="J465" s="104">
        <v>0</v>
      </c>
      <c r="K465" s="105">
        <f t="shared" si="20"/>
        <v>13</v>
      </c>
    </row>
    <row r="466" spans="1:11" ht="13.5" hidden="1" thickBot="1">
      <c r="A466" s="143"/>
      <c r="B466" s="144"/>
      <c r="C466" s="145"/>
      <c r="D466" s="134">
        <v>3419</v>
      </c>
      <c r="E466" s="135">
        <v>5222</v>
      </c>
      <c r="F466" s="136" t="s">
        <v>103</v>
      </c>
      <c r="G466" s="137">
        <v>13</v>
      </c>
      <c r="H466" s="97">
        <v>0</v>
      </c>
      <c r="I466" s="98">
        <f t="shared" si="19"/>
        <v>13</v>
      </c>
      <c r="J466" s="97">
        <v>0</v>
      </c>
      <c r="K466" s="98">
        <f t="shared" si="20"/>
        <v>13</v>
      </c>
    </row>
    <row r="467" spans="1:11" ht="22.5" hidden="1">
      <c r="A467" s="140" t="s">
        <v>72</v>
      </c>
      <c r="B467" s="141" t="s">
        <v>493</v>
      </c>
      <c r="C467" s="142" t="s">
        <v>76</v>
      </c>
      <c r="D467" s="128" t="s">
        <v>73</v>
      </c>
      <c r="E467" s="129" t="s">
        <v>73</v>
      </c>
      <c r="F467" s="130" t="s">
        <v>494</v>
      </c>
      <c r="G467" s="131">
        <f t="shared" si="21"/>
        <v>16</v>
      </c>
      <c r="H467" s="104">
        <v>0</v>
      </c>
      <c r="I467" s="105">
        <f t="shared" si="19"/>
        <v>16</v>
      </c>
      <c r="J467" s="104">
        <v>0</v>
      </c>
      <c r="K467" s="105">
        <f t="shared" si="20"/>
        <v>16</v>
      </c>
    </row>
    <row r="468" spans="1:11" ht="13.5" hidden="1" thickBot="1">
      <c r="A468" s="143"/>
      <c r="B468" s="144"/>
      <c r="C468" s="145"/>
      <c r="D468" s="134">
        <v>3419</v>
      </c>
      <c r="E468" s="135">
        <v>5222</v>
      </c>
      <c r="F468" s="136" t="s">
        <v>103</v>
      </c>
      <c r="G468" s="137">
        <v>16</v>
      </c>
      <c r="H468" s="97">
        <v>0</v>
      </c>
      <c r="I468" s="98">
        <f t="shared" si="19"/>
        <v>16</v>
      </c>
      <c r="J468" s="97">
        <v>0</v>
      </c>
      <c r="K468" s="98">
        <f t="shared" si="20"/>
        <v>16</v>
      </c>
    </row>
    <row r="469" spans="1:11" ht="12.75" hidden="1">
      <c r="A469" s="140" t="s">
        <v>72</v>
      </c>
      <c r="B469" s="141" t="s">
        <v>495</v>
      </c>
      <c r="C469" s="142" t="s">
        <v>76</v>
      </c>
      <c r="D469" s="128" t="s">
        <v>73</v>
      </c>
      <c r="E469" s="129" t="s">
        <v>73</v>
      </c>
      <c r="F469" s="130" t="s">
        <v>496</v>
      </c>
      <c r="G469" s="131">
        <f t="shared" si="21"/>
        <v>8</v>
      </c>
      <c r="H469" s="104">
        <v>0</v>
      </c>
      <c r="I469" s="105">
        <f t="shared" si="19"/>
        <v>8</v>
      </c>
      <c r="J469" s="104">
        <v>0</v>
      </c>
      <c r="K469" s="105">
        <f t="shared" si="20"/>
        <v>8</v>
      </c>
    </row>
    <row r="470" spans="1:11" ht="13.5" hidden="1" thickBot="1">
      <c r="A470" s="143"/>
      <c r="B470" s="144"/>
      <c r="C470" s="145"/>
      <c r="D470" s="134">
        <v>3419</v>
      </c>
      <c r="E470" s="135">
        <v>5222</v>
      </c>
      <c r="F470" s="136" t="s">
        <v>103</v>
      </c>
      <c r="G470" s="137">
        <v>8</v>
      </c>
      <c r="H470" s="97">
        <v>0</v>
      </c>
      <c r="I470" s="98">
        <f t="shared" si="19"/>
        <v>8</v>
      </c>
      <c r="J470" s="97">
        <v>0</v>
      </c>
      <c r="K470" s="98">
        <f t="shared" si="20"/>
        <v>8</v>
      </c>
    </row>
    <row r="471" spans="1:11" ht="12.75" hidden="1">
      <c r="A471" s="140" t="s">
        <v>72</v>
      </c>
      <c r="B471" s="141" t="s">
        <v>497</v>
      </c>
      <c r="C471" s="142" t="s">
        <v>76</v>
      </c>
      <c r="D471" s="128" t="s">
        <v>73</v>
      </c>
      <c r="E471" s="129" t="s">
        <v>73</v>
      </c>
      <c r="F471" s="130" t="s">
        <v>498</v>
      </c>
      <c r="G471" s="131">
        <f t="shared" si="21"/>
        <v>6</v>
      </c>
      <c r="H471" s="104">
        <v>0</v>
      </c>
      <c r="I471" s="105">
        <f t="shared" si="19"/>
        <v>6</v>
      </c>
      <c r="J471" s="104">
        <v>0</v>
      </c>
      <c r="K471" s="105">
        <f t="shared" si="20"/>
        <v>6</v>
      </c>
    </row>
    <row r="472" spans="1:11" ht="13.5" hidden="1" thickBot="1">
      <c r="A472" s="143"/>
      <c r="B472" s="144"/>
      <c r="C472" s="145"/>
      <c r="D472" s="134">
        <v>3419</v>
      </c>
      <c r="E472" s="135">
        <v>5222</v>
      </c>
      <c r="F472" s="136" t="s">
        <v>103</v>
      </c>
      <c r="G472" s="137">
        <v>6</v>
      </c>
      <c r="H472" s="97">
        <v>0</v>
      </c>
      <c r="I472" s="98">
        <f t="shared" si="19"/>
        <v>6</v>
      </c>
      <c r="J472" s="97">
        <v>0</v>
      </c>
      <c r="K472" s="98">
        <f t="shared" si="20"/>
        <v>6</v>
      </c>
    </row>
    <row r="473" spans="1:11" ht="22.5" hidden="1">
      <c r="A473" s="140" t="s">
        <v>72</v>
      </c>
      <c r="B473" s="141" t="s">
        <v>499</v>
      </c>
      <c r="C473" s="142" t="s">
        <v>76</v>
      </c>
      <c r="D473" s="128" t="s">
        <v>73</v>
      </c>
      <c r="E473" s="129" t="s">
        <v>73</v>
      </c>
      <c r="F473" s="130" t="s">
        <v>500</v>
      </c>
      <c r="G473" s="131">
        <f t="shared" si="21"/>
        <v>18</v>
      </c>
      <c r="H473" s="104">
        <v>0</v>
      </c>
      <c r="I473" s="105">
        <f t="shared" si="19"/>
        <v>18</v>
      </c>
      <c r="J473" s="104">
        <v>0</v>
      </c>
      <c r="K473" s="105">
        <f t="shared" si="20"/>
        <v>18</v>
      </c>
    </row>
    <row r="474" spans="1:11" ht="13.5" hidden="1" thickBot="1">
      <c r="A474" s="143"/>
      <c r="B474" s="144"/>
      <c r="C474" s="145"/>
      <c r="D474" s="134">
        <v>3419</v>
      </c>
      <c r="E474" s="135">
        <v>5222</v>
      </c>
      <c r="F474" s="136" t="s">
        <v>103</v>
      </c>
      <c r="G474" s="137">
        <v>18</v>
      </c>
      <c r="H474" s="97">
        <v>0</v>
      </c>
      <c r="I474" s="98">
        <f t="shared" si="19"/>
        <v>18</v>
      </c>
      <c r="J474" s="97">
        <v>0</v>
      </c>
      <c r="K474" s="98">
        <f t="shared" si="20"/>
        <v>18</v>
      </c>
    </row>
    <row r="475" spans="1:11" ht="22.5" hidden="1">
      <c r="A475" s="140" t="s">
        <v>72</v>
      </c>
      <c r="B475" s="141" t="s">
        <v>501</v>
      </c>
      <c r="C475" s="142" t="s">
        <v>76</v>
      </c>
      <c r="D475" s="128" t="s">
        <v>73</v>
      </c>
      <c r="E475" s="129" t="s">
        <v>73</v>
      </c>
      <c r="F475" s="130" t="s">
        <v>502</v>
      </c>
      <c r="G475" s="131">
        <f t="shared" si="21"/>
        <v>6</v>
      </c>
      <c r="H475" s="104">
        <v>0</v>
      </c>
      <c r="I475" s="105">
        <f t="shared" si="19"/>
        <v>6</v>
      </c>
      <c r="J475" s="104">
        <v>0</v>
      </c>
      <c r="K475" s="105">
        <f t="shared" si="20"/>
        <v>6</v>
      </c>
    </row>
    <row r="476" spans="1:11" ht="13.5" hidden="1" thickBot="1">
      <c r="A476" s="143"/>
      <c r="B476" s="144"/>
      <c r="C476" s="145"/>
      <c r="D476" s="134">
        <v>3419</v>
      </c>
      <c r="E476" s="135">
        <v>5222</v>
      </c>
      <c r="F476" s="136" t="s">
        <v>103</v>
      </c>
      <c r="G476" s="137">
        <v>6</v>
      </c>
      <c r="H476" s="97">
        <v>0</v>
      </c>
      <c r="I476" s="98">
        <f t="shared" si="19"/>
        <v>6</v>
      </c>
      <c r="J476" s="97">
        <v>0</v>
      </c>
      <c r="K476" s="98">
        <f t="shared" si="20"/>
        <v>6</v>
      </c>
    </row>
    <row r="477" spans="1:11" ht="22.5" hidden="1">
      <c r="A477" s="140" t="s">
        <v>72</v>
      </c>
      <c r="B477" s="141" t="s">
        <v>503</v>
      </c>
      <c r="C477" s="142" t="s">
        <v>76</v>
      </c>
      <c r="D477" s="128" t="s">
        <v>73</v>
      </c>
      <c r="E477" s="129" t="s">
        <v>73</v>
      </c>
      <c r="F477" s="130" t="s">
        <v>504</v>
      </c>
      <c r="G477" s="131">
        <f t="shared" si="21"/>
        <v>9</v>
      </c>
      <c r="H477" s="104">
        <v>0</v>
      </c>
      <c r="I477" s="105">
        <f t="shared" si="19"/>
        <v>9</v>
      </c>
      <c r="J477" s="104">
        <v>0</v>
      </c>
      <c r="K477" s="105">
        <f t="shared" si="20"/>
        <v>9</v>
      </c>
    </row>
    <row r="478" spans="1:11" ht="13.5" hidden="1" thickBot="1">
      <c r="A478" s="143"/>
      <c r="B478" s="144"/>
      <c r="C478" s="145"/>
      <c r="D478" s="134">
        <v>3419</v>
      </c>
      <c r="E478" s="135">
        <v>5222</v>
      </c>
      <c r="F478" s="136" t="s">
        <v>103</v>
      </c>
      <c r="G478" s="137">
        <v>9</v>
      </c>
      <c r="H478" s="97">
        <v>0</v>
      </c>
      <c r="I478" s="98">
        <f t="shared" si="19"/>
        <v>9</v>
      </c>
      <c r="J478" s="97">
        <v>0</v>
      </c>
      <c r="K478" s="98">
        <f t="shared" si="20"/>
        <v>9</v>
      </c>
    </row>
    <row r="479" spans="1:11" ht="22.5" hidden="1">
      <c r="A479" s="140" t="s">
        <v>72</v>
      </c>
      <c r="B479" s="141" t="s">
        <v>505</v>
      </c>
      <c r="C479" s="142" t="s">
        <v>76</v>
      </c>
      <c r="D479" s="128" t="s">
        <v>73</v>
      </c>
      <c r="E479" s="129" t="s">
        <v>73</v>
      </c>
      <c r="F479" s="130" t="s">
        <v>506</v>
      </c>
      <c r="G479" s="131">
        <f t="shared" si="21"/>
        <v>65</v>
      </c>
      <c r="H479" s="104">
        <v>0</v>
      </c>
      <c r="I479" s="105">
        <f t="shared" si="19"/>
        <v>65</v>
      </c>
      <c r="J479" s="104">
        <v>0</v>
      </c>
      <c r="K479" s="105">
        <f t="shared" si="20"/>
        <v>65</v>
      </c>
    </row>
    <row r="480" spans="1:11" ht="13.5" hidden="1" thickBot="1">
      <c r="A480" s="143"/>
      <c r="B480" s="144"/>
      <c r="C480" s="145"/>
      <c r="D480" s="134">
        <v>3419</v>
      </c>
      <c r="E480" s="135">
        <v>5222</v>
      </c>
      <c r="F480" s="136" t="s">
        <v>103</v>
      </c>
      <c r="G480" s="137">
        <v>65</v>
      </c>
      <c r="H480" s="97">
        <v>0</v>
      </c>
      <c r="I480" s="98">
        <f t="shared" si="19"/>
        <v>65</v>
      </c>
      <c r="J480" s="97">
        <v>0</v>
      </c>
      <c r="K480" s="98">
        <f t="shared" si="20"/>
        <v>65</v>
      </c>
    </row>
    <row r="481" spans="1:11" ht="22.5" hidden="1">
      <c r="A481" s="140" t="s">
        <v>72</v>
      </c>
      <c r="B481" s="146" t="s">
        <v>507</v>
      </c>
      <c r="C481" s="142" t="s">
        <v>76</v>
      </c>
      <c r="D481" s="128" t="s">
        <v>73</v>
      </c>
      <c r="E481" s="129" t="s">
        <v>73</v>
      </c>
      <c r="F481" s="130" t="s">
        <v>508</v>
      </c>
      <c r="G481" s="131">
        <f t="shared" si="21"/>
        <v>10</v>
      </c>
      <c r="H481" s="104">
        <v>0</v>
      </c>
      <c r="I481" s="105">
        <f t="shared" si="19"/>
        <v>10</v>
      </c>
      <c r="J481" s="104">
        <v>0</v>
      </c>
      <c r="K481" s="105">
        <f t="shared" si="20"/>
        <v>10</v>
      </c>
    </row>
    <row r="482" spans="1:11" ht="13.5" hidden="1" thickBot="1">
      <c r="A482" s="143"/>
      <c r="B482" s="144"/>
      <c r="C482" s="145"/>
      <c r="D482" s="134">
        <v>3419</v>
      </c>
      <c r="E482" s="135">
        <v>5222</v>
      </c>
      <c r="F482" s="136" t="s">
        <v>103</v>
      </c>
      <c r="G482" s="137">
        <v>10</v>
      </c>
      <c r="H482" s="97">
        <v>0</v>
      </c>
      <c r="I482" s="98">
        <f t="shared" si="19"/>
        <v>10</v>
      </c>
      <c r="J482" s="97">
        <v>0</v>
      </c>
      <c r="K482" s="98">
        <f t="shared" si="20"/>
        <v>10</v>
      </c>
    </row>
    <row r="483" spans="1:11" ht="12.75" hidden="1">
      <c r="A483" s="140" t="s">
        <v>72</v>
      </c>
      <c r="B483" s="141" t="s">
        <v>509</v>
      </c>
      <c r="C483" s="142" t="s">
        <v>76</v>
      </c>
      <c r="D483" s="128" t="s">
        <v>73</v>
      </c>
      <c r="E483" s="129" t="s">
        <v>73</v>
      </c>
      <c r="F483" s="130" t="s">
        <v>510</v>
      </c>
      <c r="G483" s="131">
        <f t="shared" si="21"/>
        <v>6</v>
      </c>
      <c r="H483" s="104">
        <v>0</v>
      </c>
      <c r="I483" s="105">
        <f t="shared" si="19"/>
        <v>6</v>
      </c>
      <c r="J483" s="104">
        <v>0</v>
      </c>
      <c r="K483" s="105">
        <f t="shared" si="20"/>
        <v>6</v>
      </c>
    </row>
    <row r="484" spans="1:11" ht="13.5" hidden="1" thickBot="1">
      <c r="A484" s="143"/>
      <c r="B484" s="144"/>
      <c r="C484" s="145"/>
      <c r="D484" s="134">
        <v>3419</v>
      </c>
      <c r="E484" s="135">
        <v>5222</v>
      </c>
      <c r="F484" s="136" t="s">
        <v>103</v>
      </c>
      <c r="G484" s="137">
        <v>6</v>
      </c>
      <c r="H484" s="97">
        <v>0</v>
      </c>
      <c r="I484" s="98">
        <f t="shared" si="19"/>
        <v>6</v>
      </c>
      <c r="J484" s="97">
        <v>0</v>
      </c>
      <c r="K484" s="98">
        <f t="shared" si="20"/>
        <v>6</v>
      </c>
    </row>
    <row r="485" spans="1:11" ht="33.75" hidden="1">
      <c r="A485" s="140" t="s">
        <v>72</v>
      </c>
      <c r="B485" s="141" t="s">
        <v>511</v>
      </c>
      <c r="C485" s="142" t="s">
        <v>512</v>
      </c>
      <c r="D485" s="128" t="s">
        <v>73</v>
      </c>
      <c r="E485" s="129" t="s">
        <v>73</v>
      </c>
      <c r="F485" s="130" t="s">
        <v>513</v>
      </c>
      <c r="G485" s="131">
        <f t="shared" si="21"/>
        <v>6</v>
      </c>
      <c r="H485" s="104">
        <v>0</v>
      </c>
      <c r="I485" s="105">
        <f t="shared" si="19"/>
        <v>6</v>
      </c>
      <c r="J485" s="104">
        <v>0</v>
      </c>
      <c r="K485" s="105">
        <f t="shared" si="20"/>
        <v>6</v>
      </c>
    </row>
    <row r="486" spans="1:11" ht="13.5" hidden="1" thickBot="1">
      <c r="A486" s="143"/>
      <c r="B486" s="144"/>
      <c r="C486" s="145"/>
      <c r="D486" s="134">
        <v>3419</v>
      </c>
      <c r="E486" s="135">
        <v>5321</v>
      </c>
      <c r="F486" s="136" t="s">
        <v>100</v>
      </c>
      <c r="G486" s="137">
        <v>6</v>
      </c>
      <c r="H486" s="97">
        <v>0</v>
      </c>
      <c r="I486" s="98">
        <f t="shared" si="19"/>
        <v>6</v>
      </c>
      <c r="J486" s="97">
        <v>0</v>
      </c>
      <c r="K486" s="98">
        <f t="shared" si="20"/>
        <v>6</v>
      </c>
    </row>
    <row r="487" spans="1:11" ht="22.5" hidden="1">
      <c r="A487" s="140" t="s">
        <v>72</v>
      </c>
      <c r="B487" s="141" t="s">
        <v>514</v>
      </c>
      <c r="C487" s="142" t="s">
        <v>515</v>
      </c>
      <c r="D487" s="128" t="s">
        <v>73</v>
      </c>
      <c r="E487" s="129" t="s">
        <v>73</v>
      </c>
      <c r="F487" s="130" t="s">
        <v>516</v>
      </c>
      <c r="G487" s="131">
        <f t="shared" si="21"/>
        <v>9</v>
      </c>
      <c r="H487" s="104">
        <v>0</v>
      </c>
      <c r="I487" s="105">
        <f aca="true" t="shared" si="22" ref="I487:I516">+G487+H487</f>
        <v>9</v>
      </c>
      <c r="J487" s="104">
        <v>0</v>
      </c>
      <c r="K487" s="105">
        <f aca="true" t="shared" si="23" ref="K487:K516">+I487+J487</f>
        <v>9</v>
      </c>
    </row>
    <row r="488" spans="1:11" ht="13.5" hidden="1" thickBot="1">
      <c r="A488" s="143"/>
      <c r="B488" s="144"/>
      <c r="C488" s="145"/>
      <c r="D488" s="134">
        <v>3419</v>
      </c>
      <c r="E488" s="135">
        <v>5321</v>
      </c>
      <c r="F488" s="136" t="s">
        <v>100</v>
      </c>
      <c r="G488" s="137">
        <v>9</v>
      </c>
      <c r="H488" s="97">
        <v>0</v>
      </c>
      <c r="I488" s="98">
        <f t="shared" si="22"/>
        <v>9</v>
      </c>
      <c r="J488" s="97">
        <v>0</v>
      </c>
      <c r="K488" s="98">
        <f t="shared" si="23"/>
        <v>9</v>
      </c>
    </row>
    <row r="489" spans="1:11" ht="22.5" hidden="1">
      <c r="A489" s="140" t="s">
        <v>72</v>
      </c>
      <c r="B489" s="141" t="s">
        <v>517</v>
      </c>
      <c r="C489" s="142" t="s">
        <v>76</v>
      </c>
      <c r="D489" s="128" t="s">
        <v>73</v>
      </c>
      <c r="E489" s="129" t="s">
        <v>73</v>
      </c>
      <c r="F489" s="130" t="s">
        <v>518</v>
      </c>
      <c r="G489" s="131">
        <f t="shared" si="21"/>
        <v>9</v>
      </c>
      <c r="H489" s="104">
        <v>0</v>
      </c>
      <c r="I489" s="105">
        <f t="shared" si="22"/>
        <v>9</v>
      </c>
      <c r="J489" s="104">
        <v>0</v>
      </c>
      <c r="K489" s="105">
        <f t="shared" si="23"/>
        <v>9</v>
      </c>
    </row>
    <row r="490" spans="1:11" ht="13.5" hidden="1" thickBot="1">
      <c r="A490" s="143"/>
      <c r="B490" s="144"/>
      <c r="C490" s="145"/>
      <c r="D490" s="134">
        <v>3419</v>
      </c>
      <c r="E490" s="135">
        <v>5222</v>
      </c>
      <c r="F490" s="136" t="s">
        <v>103</v>
      </c>
      <c r="G490" s="137">
        <v>9</v>
      </c>
      <c r="H490" s="97">
        <v>0</v>
      </c>
      <c r="I490" s="98">
        <f t="shared" si="22"/>
        <v>9</v>
      </c>
      <c r="J490" s="97">
        <v>0</v>
      </c>
      <c r="K490" s="98">
        <f t="shared" si="23"/>
        <v>9</v>
      </c>
    </row>
    <row r="491" spans="1:11" ht="12.75" hidden="1">
      <c r="A491" s="140" t="s">
        <v>72</v>
      </c>
      <c r="B491" s="141" t="s">
        <v>519</v>
      </c>
      <c r="C491" s="142" t="s">
        <v>76</v>
      </c>
      <c r="D491" s="128" t="s">
        <v>73</v>
      </c>
      <c r="E491" s="129" t="s">
        <v>73</v>
      </c>
      <c r="F491" s="130" t="s">
        <v>520</v>
      </c>
      <c r="G491" s="131">
        <f t="shared" si="21"/>
        <v>16</v>
      </c>
      <c r="H491" s="104">
        <v>0</v>
      </c>
      <c r="I491" s="105">
        <f t="shared" si="22"/>
        <v>16</v>
      </c>
      <c r="J491" s="104">
        <v>0</v>
      </c>
      <c r="K491" s="105">
        <f t="shared" si="23"/>
        <v>16</v>
      </c>
    </row>
    <row r="492" spans="1:11" ht="13.5" hidden="1" thickBot="1">
      <c r="A492" s="143"/>
      <c r="B492" s="144"/>
      <c r="C492" s="145"/>
      <c r="D492" s="134">
        <v>3419</v>
      </c>
      <c r="E492" s="135">
        <v>5222</v>
      </c>
      <c r="F492" s="136" t="s">
        <v>103</v>
      </c>
      <c r="G492" s="137">
        <v>16</v>
      </c>
      <c r="H492" s="97">
        <v>0</v>
      </c>
      <c r="I492" s="98">
        <f t="shared" si="22"/>
        <v>16</v>
      </c>
      <c r="J492" s="97">
        <v>0</v>
      </c>
      <c r="K492" s="98">
        <f t="shared" si="23"/>
        <v>16</v>
      </c>
    </row>
    <row r="493" spans="1:11" ht="22.5" hidden="1">
      <c r="A493" s="140" t="s">
        <v>72</v>
      </c>
      <c r="B493" s="141" t="s">
        <v>521</v>
      </c>
      <c r="C493" s="142" t="s">
        <v>76</v>
      </c>
      <c r="D493" s="128" t="s">
        <v>73</v>
      </c>
      <c r="E493" s="129" t="s">
        <v>73</v>
      </c>
      <c r="F493" s="130" t="s">
        <v>522</v>
      </c>
      <c r="G493" s="131">
        <f t="shared" si="21"/>
        <v>7</v>
      </c>
      <c r="H493" s="104">
        <v>0</v>
      </c>
      <c r="I493" s="105">
        <f t="shared" si="22"/>
        <v>7</v>
      </c>
      <c r="J493" s="104">
        <v>0</v>
      </c>
      <c r="K493" s="105">
        <f t="shared" si="23"/>
        <v>7</v>
      </c>
    </row>
    <row r="494" spans="1:11" ht="13.5" hidden="1" thickBot="1">
      <c r="A494" s="143"/>
      <c r="B494" s="144"/>
      <c r="C494" s="145"/>
      <c r="D494" s="134">
        <v>3419</v>
      </c>
      <c r="E494" s="135">
        <v>5222</v>
      </c>
      <c r="F494" s="136" t="s">
        <v>103</v>
      </c>
      <c r="G494" s="137">
        <v>7</v>
      </c>
      <c r="H494" s="97">
        <v>0</v>
      </c>
      <c r="I494" s="98">
        <f t="shared" si="22"/>
        <v>7</v>
      </c>
      <c r="J494" s="97">
        <v>0</v>
      </c>
      <c r="K494" s="98">
        <f t="shared" si="23"/>
        <v>7</v>
      </c>
    </row>
    <row r="495" spans="1:11" ht="22.5" hidden="1">
      <c r="A495" s="140" t="s">
        <v>72</v>
      </c>
      <c r="B495" s="141" t="s">
        <v>523</v>
      </c>
      <c r="C495" s="142" t="s">
        <v>76</v>
      </c>
      <c r="D495" s="128" t="s">
        <v>73</v>
      </c>
      <c r="E495" s="129" t="s">
        <v>73</v>
      </c>
      <c r="F495" s="130" t="s">
        <v>524</v>
      </c>
      <c r="G495" s="131">
        <f aca="true" t="shared" si="24" ref="G495:G515">+G496</f>
        <v>6</v>
      </c>
      <c r="H495" s="104">
        <v>0</v>
      </c>
      <c r="I495" s="105">
        <f t="shared" si="22"/>
        <v>6</v>
      </c>
      <c r="J495" s="104">
        <v>0</v>
      </c>
      <c r="K495" s="105">
        <f t="shared" si="23"/>
        <v>6</v>
      </c>
    </row>
    <row r="496" spans="1:11" ht="13.5" hidden="1" thickBot="1">
      <c r="A496" s="143"/>
      <c r="B496" s="144"/>
      <c r="C496" s="145"/>
      <c r="D496" s="134">
        <v>3419</v>
      </c>
      <c r="E496" s="135">
        <v>5222</v>
      </c>
      <c r="F496" s="136" t="s">
        <v>103</v>
      </c>
      <c r="G496" s="137">
        <v>6</v>
      </c>
      <c r="H496" s="97">
        <v>0</v>
      </c>
      <c r="I496" s="98">
        <f t="shared" si="22"/>
        <v>6</v>
      </c>
      <c r="J496" s="97">
        <v>0</v>
      </c>
      <c r="K496" s="98">
        <f t="shared" si="23"/>
        <v>6</v>
      </c>
    </row>
    <row r="497" spans="1:11" ht="33.75" hidden="1">
      <c r="A497" s="140" t="s">
        <v>72</v>
      </c>
      <c r="B497" s="141" t="s">
        <v>525</v>
      </c>
      <c r="C497" s="142" t="s">
        <v>76</v>
      </c>
      <c r="D497" s="128" t="s">
        <v>73</v>
      </c>
      <c r="E497" s="129" t="s">
        <v>73</v>
      </c>
      <c r="F497" s="130" t="s">
        <v>526</v>
      </c>
      <c r="G497" s="131">
        <f t="shared" si="24"/>
        <v>9</v>
      </c>
      <c r="H497" s="104">
        <v>0</v>
      </c>
      <c r="I497" s="105">
        <f t="shared" si="22"/>
        <v>9</v>
      </c>
      <c r="J497" s="104">
        <v>0</v>
      </c>
      <c r="K497" s="105">
        <f t="shared" si="23"/>
        <v>9</v>
      </c>
    </row>
    <row r="498" spans="1:11" ht="13.5" hidden="1" thickBot="1">
      <c r="A498" s="143"/>
      <c r="B498" s="144"/>
      <c r="C498" s="145"/>
      <c r="D498" s="134">
        <v>3419</v>
      </c>
      <c r="E498" s="135">
        <v>5222</v>
      </c>
      <c r="F498" s="136" t="s">
        <v>103</v>
      </c>
      <c r="G498" s="137">
        <v>9</v>
      </c>
      <c r="H498" s="97">
        <v>0</v>
      </c>
      <c r="I498" s="98">
        <f t="shared" si="22"/>
        <v>9</v>
      </c>
      <c r="J498" s="97">
        <v>0</v>
      </c>
      <c r="K498" s="98">
        <f t="shared" si="23"/>
        <v>9</v>
      </c>
    </row>
    <row r="499" spans="1:11" ht="22.5" hidden="1">
      <c r="A499" s="140" t="s">
        <v>72</v>
      </c>
      <c r="B499" s="141" t="s">
        <v>527</v>
      </c>
      <c r="C499" s="142" t="s">
        <v>76</v>
      </c>
      <c r="D499" s="128" t="s">
        <v>73</v>
      </c>
      <c r="E499" s="129" t="s">
        <v>73</v>
      </c>
      <c r="F499" s="130" t="s">
        <v>528</v>
      </c>
      <c r="G499" s="131">
        <f t="shared" si="24"/>
        <v>11</v>
      </c>
      <c r="H499" s="104">
        <v>0</v>
      </c>
      <c r="I499" s="105">
        <f t="shared" si="22"/>
        <v>11</v>
      </c>
      <c r="J499" s="104">
        <v>0</v>
      </c>
      <c r="K499" s="105">
        <f t="shared" si="23"/>
        <v>11</v>
      </c>
    </row>
    <row r="500" spans="1:11" ht="13.5" hidden="1" thickBot="1">
      <c r="A500" s="143"/>
      <c r="B500" s="144"/>
      <c r="C500" s="145"/>
      <c r="D500" s="134">
        <v>3419</v>
      </c>
      <c r="E500" s="135">
        <v>5222</v>
      </c>
      <c r="F500" s="136" t="s">
        <v>103</v>
      </c>
      <c r="G500" s="137">
        <v>11</v>
      </c>
      <c r="H500" s="97">
        <v>0</v>
      </c>
      <c r="I500" s="98">
        <f t="shared" si="22"/>
        <v>11</v>
      </c>
      <c r="J500" s="97">
        <v>0</v>
      </c>
      <c r="K500" s="98">
        <f t="shared" si="23"/>
        <v>11</v>
      </c>
    </row>
    <row r="501" spans="1:11" ht="12.75" hidden="1">
      <c r="A501" s="140" t="s">
        <v>72</v>
      </c>
      <c r="B501" s="141" t="s">
        <v>529</v>
      </c>
      <c r="C501" s="142" t="s">
        <v>76</v>
      </c>
      <c r="D501" s="128" t="s">
        <v>73</v>
      </c>
      <c r="E501" s="129" t="s">
        <v>73</v>
      </c>
      <c r="F501" s="130" t="s">
        <v>530</v>
      </c>
      <c r="G501" s="131">
        <f t="shared" si="24"/>
        <v>27</v>
      </c>
      <c r="H501" s="104">
        <v>0</v>
      </c>
      <c r="I501" s="105">
        <f t="shared" si="22"/>
        <v>27</v>
      </c>
      <c r="J501" s="104">
        <v>0</v>
      </c>
      <c r="K501" s="105">
        <f t="shared" si="23"/>
        <v>27</v>
      </c>
    </row>
    <row r="502" spans="1:11" ht="13.5" hidden="1" thickBot="1">
      <c r="A502" s="143"/>
      <c r="B502" s="144"/>
      <c r="C502" s="145"/>
      <c r="D502" s="134">
        <v>3419</v>
      </c>
      <c r="E502" s="135">
        <v>5222</v>
      </c>
      <c r="F502" s="136" t="s">
        <v>103</v>
      </c>
      <c r="G502" s="137">
        <v>27</v>
      </c>
      <c r="H502" s="97">
        <v>0</v>
      </c>
      <c r="I502" s="98">
        <f t="shared" si="22"/>
        <v>27</v>
      </c>
      <c r="J502" s="97">
        <v>0</v>
      </c>
      <c r="K502" s="98">
        <f t="shared" si="23"/>
        <v>27</v>
      </c>
    </row>
    <row r="503" spans="1:11" ht="33.75" hidden="1">
      <c r="A503" s="140" t="s">
        <v>72</v>
      </c>
      <c r="B503" s="141" t="s">
        <v>531</v>
      </c>
      <c r="C503" s="142" t="s">
        <v>76</v>
      </c>
      <c r="D503" s="128" t="s">
        <v>73</v>
      </c>
      <c r="E503" s="129" t="s">
        <v>73</v>
      </c>
      <c r="F503" s="130" t="s">
        <v>532</v>
      </c>
      <c r="G503" s="131">
        <f t="shared" si="24"/>
        <v>22</v>
      </c>
      <c r="H503" s="104">
        <v>0</v>
      </c>
      <c r="I503" s="105">
        <f t="shared" si="22"/>
        <v>22</v>
      </c>
      <c r="J503" s="104">
        <v>0</v>
      </c>
      <c r="K503" s="105">
        <f t="shared" si="23"/>
        <v>22</v>
      </c>
    </row>
    <row r="504" spans="1:11" ht="13.5" hidden="1" thickBot="1">
      <c r="A504" s="143"/>
      <c r="B504" s="144"/>
      <c r="C504" s="145"/>
      <c r="D504" s="134">
        <v>3419</v>
      </c>
      <c r="E504" s="135">
        <v>5222</v>
      </c>
      <c r="F504" s="136" t="s">
        <v>103</v>
      </c>
      <c r="G504" s="137">
        <v>22</v>
      </c>
      <c r="H504" s="97">
        <v>0</v>
      </c>
      <c r="I504" s="98">
        <f t="shared" si="22"/>
        <v>22</v>
      </c>
      <c r="J504" s="97">
        <v>0</v>
      </c>
      <c r="K504" s="98">
        <f t="shared" si="23"/>
        <v>22</v>
      </c>
    </row>
    <row r="505" spans="1:11" ht="33.75" hidden="1">
      <c r="A505" s="140" t="s">
        <v>72</v>
      </c>
      <c r="B505" s="141" t="s">
        <v>533</v>
      </c>
      <c r="C505" s="142" t="s">
        <v>76</v>
      </c>
      <c r="D505" s="128" t="s">
        <v>73</v>
      </c>
      <c r="E505" s="129" t="s">
        <v>73</v>
      </c>
      <c r="F505" s="130" t="s">
        <v>534</v>
      </c>
      <c r="G505" s="131">
        <f t="shared" si="24"/>
        <v>7</v>
      </c>
      <c r="H505" s="104">
        <v>0</v>
      </c>
      <c r="I505" s="105">
        <f t="shared" si="22"/>
        <v>7</v>
      </c>
      <c r="J505" s="104">
        <v>0</v>
      </c>
      <c r="K505" s="105">
        <f t="shared" si="23"/>
        <v>7</v>
      </c>
    </row>
    <row r="506" spans="1:11" ht="13.5" hidden="1" thickBot="1">
      <c r="A506" s="143"/>
      <c r="B506" s="144"/>
      <c r="C506" s="145"/>
      <c r="D506" s="134">
        <v>3419</v>
      </c>
      <c r="E506" s="135">
        <v>5222</v>
      </c>
      <c r="F506" s="136" t="s">
        <v>103</v>
      </c>
      <c r="G506" s="137">
        <v>7</v>
      </c>
      <c r="H506" s="97">
        <v>0</v>
      </c>
      <c r="I506" s="98">
        <f t="shared" si="22"/>
        <v>7</v>
      </c>
      <c r="J506" s="97">
        <v>0</v>
      </c>
      <c r="K506" s="98">
        <f t="shared" si="23"/>
        <v>7</v>
      </c>
    </row>
    <row r="507" spans="1:11" ht="22.5" hidden="1">
      <c r="A507" s="140" t="s">
        <v>72</v>
      </c>
      <c r="B507" s="141" t="s">
        <v>535</v>
      </c>
      <c r="C507" s="142" t="s">
        <v>76</v>
      </c>
      <c r="D507" s="128" t="s">
        <v>73</v>
      </c>
      <c r="E507" s="129" t="s">
        <v>73</v>
      </c>
      <c r="F507" s="130" t="s">
        <v>536</v>
      </c>
      <c r="G507" s="131">
        <f t="shared" si="24"/>
        <v>5</v>
      </c>
      <c r="H507" s="104">
        <v>0</v>
      </c>
      <c r="I507" s="105">
        <f t="shared" si="22"/>
        <v>5</v>
      </c>
      <c r="J507" s="104">
        <v>0</v>
      </c>
      <c r="K507" s="105">
        <f t="shared" si="23"/>
        <v>5</v>
      </c>
    </row>
    <row r="508" spans="1:11" ht="13.5" hidden="1" thickBot="1">
      <c r="A508" s="143"/>
      <c r="B508" s="144"/>
      <c r="C508" s="145"/>
      <c r="D508" s="134">
        <v>3419</v>
      </c>
      <c r="E508" s="135">
        <v>5222</v>
      </c>
      <c r="F508" s="136" t="s">
        <v>103</v>
      </c>
      <c r="G508" s="137">
        <v>5</v>
      </c>
      <c r="H508" s="97">
        <v>0</v>
      </c>
      <c r="I508" s="98">
        <f t="shared" si="22"/>
        <v>5</v>
      </c>
      <c r="J508" s="97">
        <v>0</v>
      </c>
      <c r="K508" s="98">
        <f t="shared" si="23"/>
        <v>5</v>
      </c>
    </row>
    <row r="509" spans="1:11" ht="22.5" hidden="1">
      <c r="A509" s="140" t="s">
        <v>72</v>
      </c>
      <c r="B509" s="141" t="s">
        <v>537</v>
      </c>
      <c r="C509" s="142" t="s">
        <v>76</v>
      </c>
      <c r="D509" s="128" t="s">
        <v>73</v>
      </c>
      <c r="E509" s="129" t="s">
        <v>73</v>
      </c>
      <c r="F509" s="130" t="s">
        <v>538</v>
      </c>
      <c r="G509" s="131">
        <f t="shared" si="24"/>
        <v>5</v>
      </c>
      <c r="H509" s="104">
        <v>0</v>
      </c>
      <c r="I509" s="105">
        <f t="shared" si="22"/>
        <v>5</v>
      </c>
      <c r="J509" s="104">
        <v>0</v>
      </c>
      <c r="K509" s="105">
        <f t="shared" si="23"/>
        <v>5</v>
      </c>
    </row>
    <row r="510" spans="1:11" ht="13.5" hidden="1" thickBot="1">
      <c r="A510" s="143"/>
      <c r="B510" s="144"/>
      <c r="C510" s="145"/>
      <c r="D510" s="134">
        <v>3419</v>
      </c>
      <c r="E510" s="135">
        <v>5222</v>
      </c>
      <c r="F510" s="136" t="s">
        <v>103</v>
      </c>
      <c r="G510" s="137">
        <v>5</v>
      </c>
      <c r="H510" s="97">
        <v>0</v>
      </c>
      <c r="I510" s="98">
        <f t="shared" si="22"/>
        <v>5</v>
      </c>
      <c r="J510" s="97">
        <v>0</v>
      </c>
      <c r="K510" s="98">
        <f t="shared" si="23"/>
        <v>5</v>
      </c>
    </row>
    <row r="511" spans="1:11" ht="22.5" hidden="1">
      <c r="A511" s="140" t="s">
        <v>72</v>
      </c>
      <c r="B511" s="141" t="s">
        <v>539</v>
      </c>
      <c r="C511" s="142" t="s">
        <v>76</v>
      </c>
      <c r="D511" s="128" t="s">
        <v>73</v>
      </c>
      <c r="E511" s="129" t="s">
        <v>73</v>
      </c>
      <c r="F511" s="130" t="s">
        <v>540</v>
      </c>
      <c r="G511" s="131">
        <f t="shared" si="24"/>
        <v>7</v>
      </c>
      <c r="H511" s="104">
        <v>0</v>
      </c>
      <c r="I511" s="105">
        <f t="shared" si="22"/>
        <v>7</v>
      </c>
      <c r="J511" s="104">
        <v>0</v>
      </c>
      <c r="K511" s="105">
        <f t="shared" si="23"/>
        <v>7</v>
      </c>
    </row>
    <row r="512" spans="1:11" ht="13.5" hidden="1" thickBot="1">
      <c r="A512" s="143"/>
      <c r="B512" s="144"/>
      <c r="C512" s="145"/>
      <c r="D512" s="134">
        <v>3419</v>
      </c>
      <c r="E512" s="135">
        <v>5222</v>
      </c>
      <c r="F512" s="136" t="s">
        <v>103</v>
      </c>
      <c r="G512" s="137">
        <v>7</v>
      </c>
      <c r="H512" s="97">
        <v>0</v>
      </c>
      <c r="I512" s="98">
        <f t="shared" si="22"/>
        <v>7</v>
      </c>
      <c r="J512" s="97">
        <v>0</v>
      </c>
      <c r="K512" s="98">
        <f t="shared" si="23"/>
        <v>7</v>
      </c>
    </row>
    <row r="513" spans="1:11" ht="22.5" hidden="1">
      <c r="A513" s="140" t="s">
        <v>72</v>
      </c>
      <c r="B513" s="141" t="s">
        <v>541</v>
      </c>
      <c r="C513" s="142" t="s">
        <v>76</v>
      </c>
      <c r="D513" s="128" t="s">
        <v>73</v>
      </c>
      <c r="E513" s="129" t="s">
        <v>73</v>
      </c>
      <c r="F513" s="130" t="s">
        <v>542</v>
      </c>
      <c r="G513" s="131">
        <f t="shared" si="24"/>
        <v>5</v>
      </c>
      <c r="H513" s="104">
        <v>0</v>
      </c>
      <c r="I513" s="105">
        <f t="shared" si="22"/>
        <v>5</v>
      </c>
      <c r="J513" s="104">
        <v>0</v>
      </c>
      <c r="K513" s="105">
        <f t="shared" si="23"/>
        <v>5</v>
      </c>
    </row>
    <row r="514" spans="1:11" ht="13.5" hidden="1" thickBot="1">
      <c r="A514" s="143"/>
      <c r="B514" s="144"/>
      <c r="C514" s="145"/>
      <c r="D514" s="134">
        <v>3419</v>
      </c>
      <c r="E514" s="135">
        <v>5222</v>
      </c>
      <c r="F514" s="136" t="s">
        <v>103</v>
      </c>
      <c r="G514" s="137">
        <v>5</v>
      </c>
      <c r="H514" s="97">
        <v>0</v>
      </c>
      <c r="I514" s="98">
        <f t="shared" si="22"/>
        <v>5</v>
      </c>
      <c r="J514" s="97">
        <v>0</v>
      </c>
      <c r="K514" s="98">
        <f t="shared" si="23"/>
        <v>5</v>
      </c>
    </row>
    <row r="515" spans="1:11" ht="33.75" hidden="1">
      <c r="A515" s="140" t="s">
        <v>72</v>
      </c>
      <c r="B515" s="141" t="s">
        <v>543</v>
      </c>
      <c r="C515" s="142" t="s">
        <v>76</v>
      </c>
      <c r="D515" s="128" t="s">
        <v>73</v>
      </c>
      <c r="E515" s="129" t="s">
        <v>73</v>
      </c>
      <c r="F515" s="130" t="s">
        <v>544</v>
      </c>
      <c r="G515" s="131">
        <f t="shared" si="24"/>
        <v>11</v>
      </c>
      <c r="H515" s="104">
        <v>0</v>
      </c>
      <c r="I515" s="105">
        <f t="shared" si="22"/>
        <v>11</v>
      </c>
      <c r="J515" s="104">
        <v>0</v>
      </c>
      <c r="K515" s="105">
        <f t="shared" si="23"/>
        <v>11</v>
      </c>
    </row>
    <row r="516" spans="1:11" ht="13.5" hidden="1" thickBot="1">
      <c r="A516" s="143"/>
      <c r="B516" s="144"/>
      <c r="C516" s="145"/>
      <c r="D516" s="134">
        <v>3419</v>
      </c>
      <c r="E516" s="135">
        <v>5222</v>
      </c>
      <c r="F516" s="136" t="s">
        <v>103</v>
      </c>
      <c r="G516" s="137">
        <v>11</v>
      </c>
      <c r="H516" s="97">
        <v>0</v>
      </c>
      <c r="I516" s="98">
        <f t="shared" si="22"/>
        <v>11</v>
      </c>
      <c r="J516" s="97">
        <v>0</v>
      </c>
      <c r="K516" s="98">
        <f t="shared" si="23"/>
        <v>11</v>
      </c>
    </row>
    <row r="517" spans="1:13" ht="13.5" thickBot="1">
      <c r="A517" s="78" t="s">
        <v>72</v>
      </c>
      <c r="B517" s="180" t="s">
        <v>545</v>
      </c>
      <c r="C517" s="181"/>
      <c r="D517" s="181" t="s">
        <v>73</v>
      </c>
      <c r="E517" s="181" t="s">
        <v>73</v>
      </c>
      <c r="F517" s="79" t="s">
        <v>546</v>
      </c>
      <c r="G517" s="80">
        <f>G520</f>
        <v>0</v>
      </c>
      <c r="H517" s="80">
        <f>H520</f>
        <v>7</v>
      </c>
      <c r="I517" s="81">
        <f>I520</f>
        <v>7</v>
      </c>
      <c r="J517" s="80">
        <f>J518</f>
        <v>450</v>
      </c>
      <c r="K517" s="81">
        <f>I517+J517</f>
        <v>457</v>
      </c>
      <c r="L517" s="67" t="s">
        <v>78</v>
      </c>
      <c r="M517" s="82"/>
    </row>
    <row r="518" spans="1:12" ht="13.5" thickBot="1">
      <c r="A518" s="99" t="s">
        <v>72</v>
      </c>
      <c r="B518" s="101">
        <v>3090000</v>
      </c>
      <c r="C518" s="85" t="s">
        <v>76</v>
      </c>
      <c r="D518" s="100" t="s">
        <v>73</v>
      </c>
      <c r="E518" s="101" t="s">
        <v>73</v>
      </c>
      <c r="F518" s="160" t="s">
        <v>546</v>
      </c>
      <c r="G518" s="103">
        <v>0</v>
      </c>
      <c r="H518" s="104"/>
      <c r="I518" s="105">
        <v>0</v>
      </c>
      <c r="J518" s="104">
        <f>J519</f>
        <v>450</v>
      </c>
      <c r="K518" s="105">
        <f>I518+J518</f>
        <v>450</v>
      </c>
      <c r="L518" s="67" t="s">
        <v>78</v>
      </c>
    </row>
    <row r="519" spans="1:11" ht="13.5" thickBot="1">
      <c r="A519" s="92"/>
      <c r="B519" s="184"/>
      <c r="C519" s="185"/>
      <c r="D519" s="110">
        <v>3419</v>
      </c>
      <c r="E519" s="111">
        <v>5901</v>
      </c>
      <c r="F519" s="95" t="s">
        <v>79</v>
      </c>
      <c r="G519" s="155">
        <v>0</v>
      </c>
      <c r="H519" s="156"/>
      <c r="I519" s="157">
        <v>0</v>
      </c>
      <c r="J519" s="158">
        <v>450</v>
      </c>
      <c r="K519" s="157">
        <f>I519+J519</f>
        <v>450</v>
      </c>
    </row>
    <row r="520" spans="1:11" ht="22.5" hidden="1">
      <c r="A520" s="140" t="s">
        <v>72</v>
      </c>
      <c r="B520" s="141">
        <v>3090015</v>
      </c>
      <c r="C520" s="142" t="s">
        <v>547</v>
      </c>
      <c r="D520" s="128" t="s">
        <v>73</v>
      </c>
      <c r="E520" s="129" t="s">
        <v>73</v>
      </c>
      <c r="F520" s="130" t="s">
        <v>548</v>
      </c>
      <c r="G520" s="131">
        <v>0</v>
      </c>
      <c r="H520" s="104">
        <v>7</v>
      </c>
      <c r="I520" s="105">
        <f>+G520+H520</f>
        <v>7</v>
      </c>
      <c r="J520" s="90">
        <f>J521</f>
        <v>0</v>
      </c>
      <c r="K520" s="105">
        <f>+I520+J520</f>
        <v>7</v>
      </c>
    </row>
    <row r="521" spans="1:11" ht="13.5" hidden="1" thickBot="1">
      <c r="A521" s="143"/>
      <c r="B521" s="144"/>
      <c r="C521" s="145"/>
      <c r="D521" s="134">
        <v>3419</v>
      </c>
      <c r="E521" s="135">
        <v>5213</v>
      </c>
      <c r="F521" s="136" t="s">
        <v>549</v>
      </c>
      <c r="G521" s="137">
        <v>0</v>
      </c>
      <c r="H521" s="97">
        <v>7</v>
      </c>
      <c r="I521" s="98">
        <f>+G521+H521</f>
        <v>7</v>
      </c>
      <c r="J521" s="97">
        <v>0</v>
      </c>
      <c r="K521" s="98">
        <f>+I521+J521</f>
        <v>7</v>
      </c>
    </row>
    <row r="522" spans="1:11" ht="13.5" thickBot="1">
      <c r="A522" s="78" t="s">
        <v>72</v>
      </c>
      <c r="B522" s="180" t="s">
        <v>550</v>
      </c>
      <c r="C522" s="181"/>
      <c r="D522" s="181" t="s">
        <v>73</v>
      </c>
      <c r="E522" s="181" t="s">
        <v>73</v>
      </c>
      <c r="F522" s="79" t="s">
        <v>551</v>
      </c>
      <c r="G522" s="80">
        <f>G523+G525+G527+G529+G531+G533+G535+G537+G539+G541+G543+G545</f>
        <v>0</v>
      </c>
      <c r="H522" s="80">
        <f>H523+H525+H527+H529+H531+H533+H535+H537+H539+H541+H543+H545</f>
        <v>100</v>
      </c>
      <c r="I522" s="81">
        <f>I523+I525+I527+I529+I531+I533+I535+I537+I539+I541+I543+I545</f>
        <v>100</v>
      </c>
      <c r="J522" s="80">
        <f>J523+J525+J527+J529+J531+J533+J535+J537+J539+J541+J543+J545</f>
        <v>0</v>
      </c>
      <c r="K522" s="81">
        <f>K523+K525+K527+K529+K531+K533+K535+K537+K539+K541+K543+K545</f>
        <v>100</v>
      </c>
    </row>
    <row r="523" spans="1:11" ht="22.5" hidden="1">
      <c r="A523" s="140" t="s">
        <v>72</v>
      </c>
      <c r="B523" s="141">
        <v>3100001</v>
      </c>
      <c r="C523" s="142" t="s">
        <v>76</v>
      </c>
      <c r="D523" s="128" t="s">
        <v>73</v>
      </c>
      <c r="E523" s="129" t="s">
        <v>73</v>
      </c>
      <c r="F523" s="130" t="s">
        <v>552</v>
      </c>
      <c r="G523" s="131">
        <v>0</v>
      </c>
      <c r="H523" s="104">
        <v>11</v>
      </c>
      <c r="I523" s="105">
        <f aca="true" t="shared" si="25" ref="I523:I546">+G523+H523</f>
        <v>11</v>
      </c>
      <c r="J523" s="90">
        <f>J524</f>
        <v>0</v>
      </c>
      <c r="K523" s="105">
        <f aca="true" t="shared" si="26" ref="K523:K546">+I523+J523</f>
        <v>11</v>
      </c>
    </row>
    <row r="524" spans="1:11" ht="13.5" hidden="1" thickBot="1">
      <c r="A524" s="143"/>
      <c r="B524" s="144"/>
      <c r="C524" s="145"/>
      <c r="D524" s="134">
        <v>3419</v>
      </c>
      <c r="E524" s="135">
        <v>5222</v>
      </c>
      <c r="F524" s="136" t="s">
        <v>103</v>
      </c>
      <c r="G524" s="137">
        <v>0</v>
      </c>
      <c r="H524" s="97">
        <v>11</v>
      </c>
      <c r="I524" s="98">
        <f t="shared" si="25"/>
        <v>11</v>
      </c>
      <c r="J524" s="97">
        <v>0</v>
      </c>
      <c r="K524" s="98">
        <f t="shared" si="26"/>
        <v>11</v>
      </c>
    </row>
    <row r="525" spans="1:11" ht="33.75" hidden="1">
      <c r="A525" s="140" t="s">
        <v>72</v>
      </c>
      <c r="B525" s="141">
        <v>3100004</v>
      </c>
      <c r="C525" s="142" t="s">
        <v>76</v>
      </c>
      <c r="D525" s="128" t="s">
        <v>73</v>
      </c>
      <c r="E525" s="129" t="s">
        <v>73</v>
      </c>
      <c r="F525" s="130" t="s">
        <v>553</v>
      </c>
      <c r="G525" s="131">
        <v>0</v>
      </c>
      <c r="H525" s="104">
        <v>5</v>
      </c>
      <c r="I525" s="105">
        <f t="shared" si="25"/>
        <v>5</v>
      </c>
      <c r="J525" s="90">
        <f>J526</f>
        <v>0</v>
      </c>
      <c r="K525" s="105">
        <f t="shared" si="26"/>
        <v>5</v>
      </c>
    </row>
    <row r="526" spans="1:11" ht="13.5" hidden="1" thickBot="1">
      <c r="A526" s="143"/>
      <c r="B526" s="144"/>
      <c r="C526" s="145"/>
      <c r="D526" s="134">
        <v>3419</v>
      </c>
      <c r="E526" s="135">
        <v>5222</v>
      </c>
      <c r="F526" s="136" t="s">
        <v>103</v>
      </c>
      <c r="G526" s="137">
        <v>0</v>
      </c>
      <c r="H526" s="97">
        <v>5</v>
      </c>
      <c r="I526" s="98">
        <f t="shared" si="25"/>
        <v>5</v>
      </c>
      <c r="J526" s="97">
        <v>0</v>
      </c>
      <c r="K526" s="98">
        <f t="shared" si="26"/>
        <v>5</v>
      </c>
    </row>
    <row r="527" spans="1:11" ht="22.5" hidden="1">
      <c r="A527" s="140" t="s">
        <v>72</v>
      </c>
      <c r="B527" s="141">
        <v>3100005</v>
      </c>
      <c r="C527" s="142" t="s">
        <v>76</v>
      </c>
      <c r="D527" s="128" t="s">
        <v>73</v>
      </c>
      <c r="E527" s="129" t="s">
        <v>73</v>
      </c>
      <c r="F527" s="130" t="s">
        <v>554</v>
      </c>
      <c r="G527" s="131">
        <v>0</v>
      </c>
      <c r="H527" s="104">
        <v>5</v>
      </c>
      <c r="I527" s="105">
        <f t="shared" si="25"/>
        <v>5</v>
      </c>
      <c r="J527" s="90">
        <f>J528</f>
        <v>0</v>
      </c>
      <c r="K527" s="105">
        <f t="shared" si="26"/>
        <v>5</v>
      </c>
    </row>
    <row r="528" spans="1:11" ht="13.5" hidden="1" thickBot="1">
      <c r="A528" s="143"/>
      <c r="B528" s="144"/>
      <c r="C528" s="145"/>
      <c r="D528" s="134">
        <v>3419</v>
      </c>
      <c r="E528" s="135">
        <v>5222</v>
      </c>
      <c r="F528" s="136" t="s">
        <v>103</v>
      </c>
      <c r="G528" s="137">
        <v>0</v>
      </c>
      <c r="H528" s="97">
        <v>5</v>
      </c>
      <c r="I528" s="98">
        <f t="shared" si="25"/>
        <v>5</v>
      </c>
      <c r="J528" s="97">
        <v>0</v>
      </c>
      <c r="K528" s="98">
        <f t="shared" si="26"/>
        <v>5</v>
      </c>
    </row>
    <row r="529" spans="1:11" ht="22.5" hidden="1">
      <c r="A529" s="140" t="s">
        <v>72</v>
      </c>
      <c r="B529" s="141">
        <v>3100006</v>
      </c>
      <c r="C529" s="142" t="s">
        <v>76</v>
      </c>
      <c r="D529" s="128" t="s">
        <v>73</v>
      </c>
      <c r="E529" s="129" t="s">
        <v>73</v>
      </c>
      <c r="F529" s="130" t="s">
        <v>555</v>
      </c>
      <c r="G529" s="131">
        <v>0</v>
      </c>
      <c r="H529" s="104">
        <v>11</v>
      </c>
      <c r="I529" s="105">
        <f t="shared" si="25"/>
        <v>11</v>
      </c>
      <c r="J529" s="90">
        <f>J530</f>
        <v>0</v>
      </c>
      <c r="K529" s="105">
        <f t="shared" si="26"/>
        <v>11</v>
      </c>
    </row>
    <row r="530" spans="1:11" ht="13.5" hidden="1" thickBot="1">
      <c r="A530" s="143"/>
      <c r="B530" s="144"/>
      <c r="C530" s="145"/>
      <c r="D530" s="134">
        <v>3419</v>
      </c>
      <c r="E530" s="135">
        <v>5222</v>
      </c>
      <c r="F530" s="136" t="s">
        <v>103</v>
      </c>
      <c r="G530" s="137">
        <v>0</v>
      </c>
      <c r="H530" s="97">
        <v>11</v>
      </c>
      <c r="I530" s="98">
        <f t="shared" si="25"/>
        <v>11</v>
      </c>
      <c r="J530" s="97">
        <v>0</v>
      </c>
      <c r="K530" s="98">
        <f t="shared" si="26"/>
        <v>11</v>
      </c>
    </row>
    <row r="531" spans="1:11" ht="22.5" hidden="1">
      <c r="A531" s="140" t="s">
        <v>72</v>
      </c>
      <c r="B531" s="141">
        <v>3100007</v>
      </c>
      <c r="C531" s="142" t="s">
        <v>76</v>
      </c>
      <c r="D531" s="128" t="s">
        <v>73</v>
      </c>
      <c r="E531" s="129" t="s">
        <v>73</v>
      </c>
      <c r="F531" s="130" t="s">
        <v>556</v>
      </c>
      <c r="G531" s="131">
        <v>0</v>
      </c>
      <c r="H531" s="104">
        <v>10</v>
      </c>
      <c r="I531" s="105">
        <f t="shared" si="25"/>
        <v>10</v>
      </c>
      <c r="J531" s="90">
        <f>J532</f>
        <v>0</v>
      </c>
      <c r="K531" s="105">
        <f t="shared" si="26"/>
        <v>10</v>
      </c>
    </row>
    <row r="532" spans="1:11" ht="13.5" hidden="1" thickBot="1">
      <c r="A532" s="143"/>
      <c r="B532" s="144"/>
      <c r="C532" s="145"/>
      <c r="D532" s="134">
        <v>3419</v>
      </c>
      <c r="E532" s="135">
        <v>5222</v>
      </c>
      <c r="F532" s="136" t="s">
        <v>103</v>
      </c>
      <c r="G532" s="137">
        <v>0</v>
      </c>
      <c r="H532" s="97">
        <v>10</v>
      </c>
      <c r="I532" s="98">
        <f t="shared" si="25"/>
        <v>10</v>
      </c>
      <c r="J532" s="97">
        <v>0</v>
      </c>
      <c r="K532" s="98">
        <f t="shared" si="26"/>
        <v>10</v>
      </c>
    </row>
    <row r="533" spans="1:11" ht="33.75" hidden="1">
      <c r="A533" s="140" t="s">
        <v>72</v>
      </c>
      <c r="B533" s="141">
        <v>3100008</v>
      </c>
      <c r="C533" s="142" t="s">
        <v>76</v>
      </c>
      <c r="D533" s="128" t="s">
        <v>73</v>
      </c>
      <c r="E533" s="129" t="s">
        <v>73</v>
      </c>
      <c r="F533" s="130" t="s">
        <v>557</v>
      </c>
      <c r="G533" s="131">
        <v>0</v>
      </c>
      <c r="H533" s="104">
        <v>7</v>
      </c>
      <c r="I533" s="105">
        <f t="shared" si="25"/>
        <v>7</v>
      </c>
      <c r="J533" s="90">
        <f>J534</f>
        <v>0</v>
      </c>
      <c r="K533" s="105">
        <f t="shared" si="26"/>
        <v>7</v>
      </c>
    </row>
    <row r="534" spans="1:11" ht="13.5" hidden="1" thickBot="1">
      <c r="A534" s="143"/>
      <c r="B534" s="144"/>
      <c r="C534" s="145"/>
      <c r="D534" s="134">
        <v>3419</v>
      </c>
      <c r="E534" s="135">
        <v>5222</v>
      </c>
      <c r="F534" s="136" t="s">
        <v>103</v>
      </c>
      <c r="G534" s="137">
        <v>0</v>
      </c>
      <c r="H534" s="97">
        <v>7</v>
      </c>
      <c r="I534" s="98">
        <f t="shared" si="25"/>
        <v>7</v>
      </c>
      <c r="J534" s="97">
        <v>0</v>
      </c>
      <c r="K534" s="98">
        <f t="shared" si="26"/>
        <v>7</v>
      </c>
    </row>
    <row r="535" spans="1:11" ht="22.5" hidden="1">
      <c r="A535" s="140" t="s">
        <v>72</v>
      </c>
      <c r="B535" s="141">
        <v>3100009</v>
      </c>
      <c r="C535" s="142" t="s">
        <v>76</v>
      </c>
      <c r="D535" s="128" t="s">
        <v>73</v>
      </c>
      <c r="E535" s="129" t="s">
        <v>73</v>
      </c>
      <c r="F535" s="130" t="s">
        <v>558</v>
      </c>
      <c r="G535" s="131">
        <v>0</v>
      </c>
      <c r="H535" s="104">
        <v>11</v>
      </c>
      <c r="I535" s="105">
        <f t="shared" si="25"/>
        <v>11</v>
      </c>
      <c r="J535" s="90">
        <f>J536</f>
        <v>0</v>
      </c>
      <c r="K535" s="105">
        <f t="shared" si="26"/>
        <v>11</v>
      </c>
    </row>
    <row r="536" spans="1:11" ht="13.5" hidden="1" thickBot="1">
      <c r="A536" s="143"/>
      <c r="B536" s="144"/>
      <c r="C536" s="145"/>
      <c r="D536" s="134">
        <v>3419</v>
      </c>
      <c r="E536" s="135">
        <v>5222</v>
      </c>
      <c r="F536" s="136" t="s">
        <v>103</v>
      </c>
      <c r="G536" s="137">
        <v>0</v>
      </c>
      <c r="H536" s="97">
        <v>11</v>
      </c>
      <c r="I536" s="98">
        <f t="shared" si="25"/>
        <v>11</v>
      </c>
      <c r="J536" s="97">
        <v>0</v>
      </c>
      <c r="K536" s="98">
        <f t="shared" si="26"/>
        <v>11</v>
      </c>
    </row>
    <row r="537" spans="1:11" ht="33.75" hidden="1">
      <c r="A537" s="140" t="s">
        <v>72</v>
      </c>
      <c r="B537" s="141">
        <v>3100011</v>
      </c>
      <c r="C537" s="142" t="s">
        <v>76</v>
      </c>
      <c r="D537" s="128" t="s">
        <v>73</v>
      </c>
      <c r="E537" s="129" t="s">
        <v>73</v>
      </c>
      <c r="F537" s="130" t="s">
        <v>559</v>
      </c>
      <c r="G537" s="131">
        <v>0</v>
      </c>
      <c r="H537" s="104">
        <v>11</v>
      </c>
      <c r="I537" s="105">
        <f t="shared" si="25"/>
        <v>11</v>
      </c>
      <c r="J537" s="90">
        <f>J538</f>
        <v>0</v>
      </c>
      <c r="K537" s="105">
        <f t="shared" si="26"/>
        <v>11</v>
      </c>
    </row>
    <row r="538" spans="1:11" ht="13.5" hidden="1" thickBot="1">
      <c r="A538" s="143"/>
      <c r="B538" s="144"/>
      <c r="C538" s="145"/>
      <c r="D538" s="134">
        <v>3419</v>
      </c>
      <c r="E538" s="135">
        <v>5222</v>
      </c>
      <c r="F538" s="136" t="s">
        <v>103</v>
      </c>
      <c r="G538" s="137">
        <v>0</v>
      </c>
      <c r="H538" s="97">
        <v>11</v>
      </c>
      <c r="I538" s="98">
        <f t="shared" si="25"/>
        <v>11</v>
      </c>
      <c r="J538" s="97">
        <v>0</v>
      </c>
      <c r="K538" s="98">
        <f t="shared" si="26"/>
        <v>11</v>
      </c>
    </row>
    <row r="539" spans="1:11" ht="22.5" hidden="1">
      <c r="A539" s="140" t="s">
        <v>72</v>
      </c>
      <c r="B539" s="141">
        <v>3100012</v>
      </c>
      <c r="C539" s="142" t="s">
        <v>76</v>
      </c>
      <c r="D539" s="128" t="s">
        <v>73</v>
      </c>
      <c r="E539" s="129" t="s">
        <v>73</v>
      </c>
      <c r="F539" s="130" t="s">
        <v>560</v>
      </c>
      <c r="G539" s="131">
        <v>0</v>
      </c>
      <c r="H539" s="104">
        <v>5</v>
      </c>
      <c r="I539" s="105">
        <f t="shared" si="25"/>
        <v>5</v>
      </c>
      <c r="J539" s="90">
        <f>J540</f>
        <v>0</v>
      </c>
      <c r="K539" s="105">
        <f t="shared" si="26"/>
        <v>5</v>
      </c>
    </row>
    <row r="540" spans="1:11" ht="13.5" hidden="1" thickBot="1">
      <c r="A540" s="143"/>
      <c r="B540" s="144"/>
      <c r="C540" s="145"/>
      <c r="D540" s="134">
        <v>3419</v>
      </c>
      <c r="E540" s="135">
        <v>5222</v>
      </c>
      <c r="F540" s="136" t="s">
        <v>103</v>
      </c>
      <c r="G540" s="137">
        <v>0</v>
      </c>
      <c r="H540" s="97">
        <v>5</v>
      </c>
      <c r="I540" s="98">
        <f t="shared" si="25"/>
        <v>5</v>
      </c>
      <c r="J540" s="97">
        <v>0</v>
      </c>
      <c r="K540" s="98">
        <f t="shared" si="26"/>
        <v>5</v>
      </c>
    </row>
    <row r="541" spans="1:11" ht="22.5" hidden="1">
      <c r="A541" s="140" t="s">
        <v>72</v>
      </c>
      <c r="B541" s="141">
        <v>3100013</v>
      </c>
      <c r="C541" s="142" t="s">
        <v>76</v>
      </c>
      <c r="D541" s="128" t="s">
        <v>73</v>
      </c>
      <c r="E541" s="129" t="s">
        <v>73</v>
      </c>
      <c r="F541" s="130" t="s">
        <v>561</v>
      </c>
      <c r="G541" s="131">
        <v>0</v>
      </c>
      <c r="H541" s="104">
        <v>5</v>
      </c>
      <c r="I541" s="105">
        <f t="shared" si="25"/>
        <v>5</v>
      </c>
      <c r="J541" s="90">
        <f>J542</f>
        <v>0</v>
      </c>
      <c r="K541" s="105">
        <f t="shared" si="26"/>
        <v>5</v>
      </c>
    </row>
    <row r="542" spans="1:11" ht="13.5" hidden="1" thickBot="1">
      <c r="A542" s="143"/>
      <c r="B542" s="144"/>
      <c r="C542" s="145"/>
      <c r="D542" s="134">
        <v>3419</v>
      </c>
      <c r="E542" s="135">
        <v>5222</v>
      </c>
      <c r="F542" s="136" t="s">
        <v>103</v>
      </c>
      <c r="G542" s="137">
        <v>0</v>
      </c>
      <c r="H542" s="97">
        <v>5</v>
      </c>
      <c r="I542" s="98">
        <f t="shared" si="25"/>
        <v>5</v>
      </c>
      <c r="J542" s="97">
        <v>0</v>
      </c>
      <c r="K542" s="98">
        <f t="shared" si="26"/>
        <v>5</v>
      </c>
    </row>
    <row r="543" spans="1:11" ht="22.5" hidden="1">
      <c r="A543" s="140" t="s">
        <v>72</v>
      </c>
      <c r="B543" s="141">
        <v>3100014</v>
      </c>
      <c r="C543" s="142" t="s">
        <v>76</v>
      </c>
      <c r="D543" s="128" t="s">
        <v>73</v>
      </c>
      <c r="E543" s="129" t="s">
        <v>73</v>
      </c>
      <c r="F543" s="130" t="s">
        <v>562</v>
      </c>
      <c r="G543" s="131">
        <v>0</v>
      </c>
      <c r="H543" s="104">
        <v>8</v>
      </c>
      <c r="I543" s="105">
        <f t="shared" si="25"/>
        <v>8</v>
      </c>
      <c r="J543" s="90">
        <f>J544</f>
        <v>0</v>
      </c>
      <c r="K543" s="105">
        <f t="shared" si="26"/>
        <v>8</v>
      </c>
    </row>
    <row r="544" spans="1:11" ht="13.5" hidden="1" thickBot="1">
      <c r="A544" s="143"/>
      <c r="B544" s="144"/>
      <c r="C544" s="145"/>
      <c r="D544" s="134">
        <v>3419</v>
      </c>
      <c r="E544" s="135">
        <v>5222</v>
      </c>
      <c r="F544" s="136" t="s">
        <v>103</v>
      </c>
      <c r="G544" s="137">
        <v>0</v>
      </c>
      <c r="H544" s="97">
        <v>8</v>
      </c>
      <c r="I544" s="98">
        <f t="shared" si="25"/>
        <v>8</v>
      </c>
      <c r="J544" s="97">
        <v>0</v>
      </c>
      <c r="K544" s="98">
        <f t="shared" si="26"/>
        <v>8</v>
      </c>
    </row>
    <row r="545" spans="1:11" ht="22.5" hidden="1">
      <c r="A545" s="140" t="s">
        <v>72</v>
      </c>
      <c r="B545" s="141">
        <v>3100015</v>
      </c>
      <c r="C545" s="142" t="s">
        <v>76</v>
      </c>
      <c r="D545" s="128" t="s">
        <v>73</v>
      </c>
      <c r="E545" s="129" t="s">
        <v>73</v>
      </c>
      <c r="F545" s="130" t="s">
        <v>563</v>
      </c>
      <c r="G545" s="131">
        <v>0</v>
      </c>
      <c r="H545" s="104">
        <v>11</v>
      </c>
      <c r="I545" s="105">
        <f t="shared" si="25"/>
        <v>11</v>
      </c>
      <c r="J545" s="90">
        <f>J546</f>
        <v>0</v>
      </c>
      <c r="K545" s="105">
        <f t="shared" si="26"/>
        <v>11</v>
      </c>
    </row>
    <row r="546" spans="1:11" ht="13.5" hidden="1" thickBot="1">
      <c r="A546" s="143"/>
      <c r="B546" s="144"/>
      <c r="C546" s="145"/>
      <c r="D546" s="134">
        <v>3419</v>
      </c>
      <c r="E546" s="135">
        <v>5222</v>
      </c>
      <c r="F546" s="136" t="s">
        <v>103</v>
      </c>
      <c r="G546" s="137">
        <v>0</v>
      </c>
      <c r="H546" s="97">
        <v>11</v>
      </c>
      <c r="I546" s="98">
        <f t="shared" si="25"/>
        <v>11</v>
      </c>
      <c r="J546" s="97">
        <v>0</v>
      </c>
      <c r="K546" s="98">
        <f t="shared" si="26"/>
        <v>11</v>
      </c>
    </row>
    <row r="547" spans="1:11" ht="13.5" thickBot="1">
      <c r="A547" s="73" t="s">
        <v>72</v>
      </c>
      <c r="B547" s="182" t="s">
        <v>564</v>
      </c>
      <c r="C547" s="183"/>
      <c r="D547" s="183"/>
      <c r="E547" s="183"/>
      <c r="F547" s="74" t="s">
        <v>565</v>
      </c>
      <c r="G547" s="75">
        <f>G548+G615+G618+G641+G662+G687</f>
        <v>0</v>
      </c>
      <c r="H547" s="75">
        <f>H548+H615+H618+H641+H662+H687</f>
        <v>1478.6660000000002</v>
      </c>
      <c r="I547" s="76">
        <f>I548+I615+I618+I641+I662+I687</f>
        <v>1478.6660000000002</v>
      </c>
      <c r="J547" s="75">
        <f>J548+J615+J618+J641+J662+J687</f>
        <v>0</v>
      </c>
      <c r="K547" s="76">
        <f>K548+K615+K618+K641+K662+K687</f>
        <v>1478.6660000000002</v>
      </c>
    </row>
    <row r="548" spans="1:11" ht="13.5" hidden="1" thickBot="1">
      <c r="A548" s="78" t="s">
        <v>72</v>
      </c>
      <c r="B548" s="180" t="s">
        <v>566</v>
      </c>
      <c r="C548" s="181"/>
      <c r="D548" s="181" t="s">
        <v>73</v>
      </c>
      <c r="E548" s="181" t="s">
        <v>73</v>
      </c>
      <c r="F548" s="79" t="s">
        <v>567</v>
      </c>
      <c r="G548" s="161">
        <f>G549+G551+G553+G555+G557+G559+G561+G563+G565+G567+G569+G571+G573+G575+G577+G579+G581+G583+G585+G587+G589+G591+G593+G595+G597+G599+G601+G603+G605+G607+G609+G611+G613</f>
        <v>0</v>
      </c>
      <c r="H548" s="80">
        <f>H549+H551+H553+H555+H557+H559+H561+H563+H565+H567+H569+H571+H573+H575+H577+H579+H581+H583+H585+H587+H589+H591+H593+H595+H597+H599+H601+H603+H605+H607+H609+H611+H613</f>
        <v>675</v>
      </c>
      <c r="I548" s="81">
        <f>I549+I551+I553+I555+I557+I559+I561+I563+I565+I567+I569+I571+I573+I575+I577+I579+I581+I583+I585+I587+I589+I591+I593+I595+I597+I599+I601+I603+I605+I607+I609+I611+I613</f>
        <v>675</v>
      </c>
      <c r="J548" s="80">
        <f>J549+J551+J553+J555+J557+J559+J561+J563+J565+J567+J569+J571+J573+J575+J577+J579+J581+J583+J585+J587+J589+J591+J593+J595+J597+J599+J601+J603+J605+J607+J609+J611+J613</f>
        <v>0</v>
      </c>
      <c r="K548" s="81">
        <f>K549+K551+K553+K555+K557+K559+K561+K563+K565+K567+K569+K571+K573+K575+K577+K579+K581+K583+K585+K587+K589+K591+K593+K595+K597+K599+K601+K603+K605+K607+K609+K611+K613</f>
        <v>675</v>
      </c>
    </row>
    <row r="549" spans="1:11" ht="12.75" hidden="1">
      <c r="A549" s="83" t="s">
        <v>72</v>
      </c>
      <c r="B549" s="84" t="s">
        <v>568</v>
      </c>
      <c r="C549" s="85" t="s">
        <v>76</v>
      </c>
      <c r="D549" s="86" t="s">
        <v>73</v>
      </c>
      <c r="E549" s="87" t="s">
        <v>73</v>
      </c>
      <c r="F549" s="88" t="s">
        <v>567</v>
      </c>
      <c r="G549" s="162">
        <v>0</v>
      </c>
      <c r="H549" s="90">
        <f>H550</f>
        <v>110</v>
      </c>
      <c r="I549" s="91">
        <f>G549+H549</f>
        <v>110</v>
      </c>
      <c r="J549" s="90">
        <f>J550</f>
        <v>0</v>
      </c>
      <c r="K549" s="91">
        <f>I549+J549</f>
        <v>110</v>
      </c>
    </row>
    <row r="550" spans="1:11" ht="13.5" hidden="1" thickBot="1">
      <c r="A550" s="92"/>
      <c r="B550" s="178"/>
      <c r="C550" s="179"/>
      <c r="D550" s="93">
        <v>3299</v>
      </c>
      <c r="E550" s="94">
        <v>5901</v>
      </c>
      <c r="F550" s="95" t="s">
        <v>79</v>
      </c>
      <c r="G550" s="163">
        <v>0</v>
      </c>
      <c r="H550" s="97">
        <v>110</v>
      </c>
      <c r="I550" s="98">
        <f>H550</f>
        <v>110</v>
      </c>
      <c r="J550" s="97">
        <v>0</v>
      </c>
      <c r="K550" s="98">
        <f>J550</f>
        <v>0</v>
      </c>
    </row>
    <row r="551" spans="1:11" ht="33.75" hidden="1">
      <c r="A551" s="140" t="s">
        <v>72</v>
      </c>
      <c r="B551" s="141">
        <v>4010001</v>
      </c>
      <c r="C551" s="142" t="s">
        <v>76</v>
      </c>
      <c r="D551" s="128" t="s">
        <v>73</v>
      </c>
      <c r="E551" s="129" t="s">
        <v>73</v>
      </c>
      <c r="F551" s="130" t="s">
        <v>569</v>
      </c>
      <c r="G551" s="164">
        <v>0</v>
      </c>
      <c r="H551" s="104">
        <v>18</v>
      </c>
      <c r="I551" s="105">
        <f aca="true" t="shared" si="27" ref="I551:I614">+G551+H551</f>
        <v>18</v>
      </c>
      <c r="J551" s="90">
        <f>J552</f>
        <v>0</v>
      </c>
      <c r="K551" s="105">
        <f aca="true" t="shared" si="28" ref="K551:K614">+I551+J551</f>
        <v>18</v>
      </c>
    </row>
    <row r="552" spans="1:11" ht="13.5" hidden="1" thickBot="1">
      <c r="A552" s="143"/>
      <c r="B552" s="144"/>
      <c r="C552" s="145"/>
      <c r="D552" s="134">
        <v>3299</v>
      </c>
      <c r="E552" s="135">
        <v>5222</v>
      </c>
      <c r="F552" s="136" t="s">
        <v>103</v>
      </c>
      <c r="G552" s="165">
        <v>0</v>
      </c>
      <c r="H552" s="97">
        <v>18</v>
      </c>
      <c r="I552" s="98">
        <f t="shared" si="27"/>
        <v>18</v>
      </c>
      <c r="J552" s="97">
        <v>0</v>
      </c>
      <c r="K552" s="98">
        <f t="shared" si="28"/>
        <v>18</v>
      </c>
    </row>
    <row r="553" spans="1:11" ht="22.5" hidden="1">
      <c r="A553" s="140" t="s">
        <v>72</v>
      </c>
      <c r="B553" s="141">
        <v>4010007</v>
      </c>
      <c r="C553" s="142" t="s">
        <v>76</v>
      </c>
      <c r="D553" s="128" t="s">
        <v>73</v>
      </c>
      <c r="E553" s="129" t="s">
        <v>73</v>
      </c>
      <c r="F553" s="130" t="s">
        <v>570</v>
      </c>
      <c r="G553" s="164">
        <v>0</v>
      </c>
      <c r="H553" s="104">
        <v>12</v>
      </c>
      <c r="I553" s="105">
        <f t="shared" si="27"/>
        <v>12</v>
      </c>
      <c r="J553" s="90">
        <f>J554</f>
        <v>0</v>
      </c>
      <c r="K553" s="105">
        <f t="shared" si="28"/>
        <v>12</v>
      </c>
    </row>
    <row r="554" spans="1:11" ht="13.5" hidden="1" thickBot="1">
      <c r="A554" s="143"/>
      <c r="B554" s="144"/>
      <c r="C554" s="145"/>
      <c r="D554" s="134">
        <v>3299</v>
      </c>
      <c r="E554" s="135">
        <v>5222</v>
      </c>
      <c r="F554" s="136" t="s">
        <v>103</v>
      </c>
      <c r="G554" s="165">
        <v>0</v>
      </c>
      <c r="H554" s="97">
        <v>12</v>
      </c>
      <c r="I554" s="98">
        <f t="shared" si="27"/>
        <v>12</v>
      </c>
      <c r="J554" s="97">
        <v>0</v>
      </c>
      <c r="K554" s="98">
        <f t="shared" si="28"/>
        <v>12</v>
      </c>
    </row>
    <row r="555" spans="1:11" ht="22.5" hidden="1">
      <c r="A555" s="140" t="s">
        <v>72</v>
      </c>
      <c r="B555" s="141">
        <v>4010008</v>
      </c>
      <c r="C555" s="142" t="s">
        <v>76</v>
      </c>
      <c r="D555" s="128" t="s">
        <v>73</v>
      </c>
      <c r="E555" s="129" t="s">
        <v>73</v>
      </c>
      <c r="F555" s="130" t="s">
        <v>571</v>
      </c>
      <c r="G555" s="164">
        <v>0</v>
      </c>
      <c r="H555" s="104">
        <v>15</v>
      </c>
      <c r="I555" s="105">
        <f t="shared" si="27"/>
        <v>15</v>
      </c>
      <c r="J555" s="90">
        <f>J556</f>
        <v>0</v>
      </c>
      <c r="K555" s="105">
        <f t="shared" si="28"/>
        <v>15</v>
      </c>
    </row>
    <row r="556" spans="1:11" ht="13.5" hidden="1" thickBot="1">
      <c r="A556" s="143"/>
      <c r="B556" s="144"/>
      <c r="C556" s="145"/>
      <c r="D556" s="134">
        <v>3299</v>
      </c>
      <c r="E556" s="135">
        <v>5222</v>
      </c>
      <c r="F556" s="136" t="s">
        <v>103</v>
      </c>
      <c r="G556" s="165">
        <v>0</v>
      </c>
      <c r="H556" s="97">
        <v>15</v>
      </c>
      <c r="I556" s="98">
        <f t="shared" si="27"/>
        <v>15</v>
      </c>
      <c r="J556" s="97">
        <v>0</v>
      </c>
      <c r="K556" s="98">
        <f t="shared" si="28"/>
        <v>15</v>
      </c>
    </row>
    <row r="557" spans="1:11" ht="12.75" hidden="1">
      <c r="A557" s="140" t="s">
        <v>72</v>
      </c>
      <c r="B557" s="141">
        <v>4010013</v>
      </c>
      <c r="C557" s="142" t="s">
        <v>76</v>
      </c>
      <c r="D557" s="128" t="s">
        <v>73</v>
      </c>
      <c r="E557" s="129" t="s">
        <v>73</v>
      </c>
      <c r="F557" s="130" t="s">
        <v>572</v>
      </c>
      <c r="G557" s="164">
        <v>0</v>
      </c>
      <c r="H557" s="104">
        <v>30</v>
      </c>
      <c r="I557" s="105">
        <f t="shared" si="27"/>
        <v>30</v>
      </c>
      <c r="J557" s="90">
        <f>J558</f>
        <v>0</v>
      </c>
      <c r="K557" s="105">
        <f t="shared" si="28"/>
        <v>30</v>
      </c>
    </row>
    <row r="558" spans="1:11" ht="13.5" hidden="1" thickBot="1">
      <c r="A558" s="143"/>
      <c r="B558" s="144"/>
      <c r="C558" s="145"/>
      <c r="D558" s="134">
        <v>3299</v>
      </c>
      <c r="E558" s="135">
        <v>5222</v>
      </c>
      <c r="F558" s="136" t="s">
        <v>103</v>
      </c>
      <c r="G558" s="165">
        <v>0</v>
      </c>
      <c r="H558" s="97">
        <v>30</v>
      </c>
      <c r="I558" s="98">
        <f t="shared" si="27"/>
        <v>30</v>
      </c>
      <c r="J558" s="97">
        <v>0</v>
      </c>
      <c r="K558" s="98">
        <f t="shared" si="28"/>
        <v>30</v>
      </c>
    </row>
    <row r="559" spans="1:11" ht="12.75" hidden="1">
      <c r="A559" s="140" t="s">
        <v>72</v>
      </c>
      <c r="B559" s="141">
        <v>4010024</v>
      </c>
      <c r="C559" s="142" t="s">
        <v>172</v>
      </c>
      <c r="D559" s="128" t="s">
        <v>73</v>
      </c>
      <c r="E559" s="129" t="s">
        <v>73</v>
      </c>
      <c r="F559" s="130" t="s">
        <v>573</v>
      </c>
      <c r="G559" s="164">
        <v>0</v>
      </c>
      <c r="H559" s="104">
        <v>29</v>
      </c>
      <c r="I559" s="105">
        <f t="shared" si="27"/>
        <v>29</v>
      </c>
      <c r="J559" s="90">
        <f>J560</f>
        <v>0</v>
      </c>
      <c r="K559" s="105">
        <f t="shared" si="28"/>
        <v>29</v>
      </c>
    </row>
    <row r="560" spans="1:11" ht="13.5" hidden="1" thickBot="1">
      <c r="A560" s="143"/>
      <c r="B560" s="144"/>
      <c r="C560" s="145"/>
      <c r="D560" s="134">
        <v>3299</v>
      </c>
      <c r="E560" s="135">
        <v>5321</v>
      </c>
      <c r="F560" s="136" t="s">
        <v>100</v>
      </c>
      <c r="G560" s="165">
        <v>0</v>
      </c>
      <c r="H560" s="97">
        <v>29</v>
      </c>
      <c r="I560" s="98">
        <f t="shared" si="27"/>
        <v>29</v>
      </c>
      <c r="J560" s="97">
        <v>0</v>
      </c>
      <c r="K560" s="98">
        <f t="shared" si="28"/>
        <v>29</v>
      </c>
    </row>
    <row r="561" spans="1:11" ht="33.75" hidden="1">
      <c r="A561" s="140" t="s">
        <v>72</v>
      </c>
      <c r="B561" s="141">
        <v>4010041</v>
      </c>
      <c r="C561" s="142" t="s">
        <v>76</v>
      </c>
      <c r="D561" s="128" t="s">
        <v>73</v>
      </c>
      <c r="E561" s="129" t="s">
        <v>73</v>
      </c>
      <c r="F561" s="130" t="s">
        <v>574</v>
      </c>
      <c r="G561" s="164">
        <v>0</v>
      </c>
      <c r="H561" s="104">
        <v>10</v>
      </c>
      <c r="I561" s="105">
        <f t="shared" si="27"/>
        <v>10</v>
      </c>
      <c r="J561" s="90">
        <f>J562</f>
        <v>0</v>
      </c>
      <c r="K561" s="105">
        <f t="shared" si="28"/>
        <v>10</v>
      </c>
    </row>
    <row r="562" spans="1:11" ht="13.5" hidden="1" thickBot="1">
      <c r="A562" s="143"/>
      <c r="B562" s="144"/>
      <c r="C562" s="145"/>
      <c r="D562" s="134">
        <v>3299</v>
      </c>
      <c r="E562" s="135">
        <v>5222</v>
      </c>
      <c r="F562" s="136" t="s">
        <v>103</v>
      </c>
      <c r="G562" s="165">
        <v>0</v>
      </c>
      <c r="H562" s="97">
        <v>10</v>
      </c>
      <c r="I562" s="98">
        <f t="shared" si="27"/>
        <v>10</v>
      </c>
      <c r="J562" s="97">
        <v>0</v>
      </c>
      <c r="K562" s="98">
        <f t="shared" si="28"/>
        <v>10</v>
      </c>
    </row>
    <row r="563" spans="1:11" ht="33.75" hidden="1">
      <c r="A563" s="140" t="s">
        <v>72</v>
      </c>
      <c r="B563" s="141">
        <v>4010055</v>
      </c>
      <c r="C563" s="142" t="s">
        <v>575</v>
      </c>
      <c r="D563" s="128" t="s">
        <v>73</v>
      </c>
      <c r="E563" s="129" t="s">
        <v>73</v>
      </c>
      <c r="F563" s="130" t="s">
        <v>576</v>
      </c>
      <c r="G563" s="164">
        <v>0</v>
      </c>
      <c r="H563" s="104">
        <v>12</v>
      </c>
      <c r="I563" s="105">
        <f t="shared" si="27"/>
        <v>12</v>
      </c>
      <c r="J563" s="90">
        <f>J564</f>
        <v>0</v>
      </c>
      <c r="K563" s="105">
        <f t="shared" si="28"/>
        <v>12</v>
      </c>
    </row>
    <row r="564" spans="1:11" ht="13.5" hidden="1" thickBot="1">
      <c r="A564" s="143"/>
      <c r="B564" s="144"/>
      <c r="C564" s="145"/>
      <c r="D564" s="134">
        <v>3299</v>
      </c>
      <c r="E564" s="135">
        <v>5321</v>
      </c>
      <c r="F564" s="136" t="s">
        <v>100</v>
      </c>
      <c r="G564" s="165">
        <v>0</v>
      </c>
      <c r="H564" s="97">
        <v>12</v>
      </c>
      <c r="I564" s="98">
        <f t="shared" si="27"/>
        <v>12</v>
      </c>
      <c r="J564" s="97">
        <v>0</v>
      </c>
      <c r="K564" s="98">
        <f t="shared" si="28"/>
        <v>12</v>
      </c>
    </row>
    <row r="565" spans="1:11" ht="33.75" hidden="1">
      <c r="A565" s="140" t="s">
        <v>72</v>
      </c>
      <c r="B565" s="141">
        <v>4010056</v>
      </c>
      <c r="C565" s="142" t="s">
        <v>577</v>
      </c>
      <c r="D565" s="128" t="s">
        <v>73</v>
      </c>
      <c r="E565" s="129" t="s">
        <v>73</v>
      </c>
      <c r="F565" s="130" t="s">
        <v>578</v>
      </c>
      <c r="G565" s="164">
        <v>0</v>
      </c>
      <c r="H565" s="104">
        <v>24</v>
      </c>
      <c r="I565" s="105">
        <f t="shared" si="27"/>
        <v>24</v>
      </c>
      <c r="J565" s="90">
        <f>J566</f>
        <v>0</v>
      </c>
      <c r="K565" s="105">
        <f t="shared" si="28"/>
        <v>24</v>
      </c>
    </row>
    <row r="566" spans="1:11" ht="13.5" hidden="1" thickBot="1">
      <c r="A566" s="143"/>
      <c r="B566" s="144"/>
      <c r="C566" s="145"/>
      <c r="D566" s="134">
        <v>3299</v>
      </c>
      <c r="E566" s="135">
        <v>5331</v>
      </c>
      <c r="F566" s="136" t="s">
        <v>579</v>
      </c>
      <c r="G566" s="165">
        <v>0</v>
      </c>
      <c r="H566" s="97">
        <v>24</v>
      </c>
      <c r="I566" s="98">
        <f t="shared" si="27"/>
        <v>24</v>
      </c>
      <c r="J566" s="97">
        <v>0</v>
      </c>
      <c r="K566" s="98">
        <f t="shared" si="28"/>
        <v>24</v>
      </c>
    </row>
    <row r="567" spans="1:11" ht="22.5" hidden="1">
      <c r="A567" s="140" t="s">
        <v>72</v>
      </c>
      <c r="B567" s="141">
        <v>4010072</v>
      </c>
      <c r="C567" s="142" t="s">
        <v>580</v>
      </c>
      <c r="D567" s="128" t="s">
        <v>73</v>
      </c>
      <c r="E567" s="129" t="s">
        <v>73</v>
      </c>
      <c r="F567" s="130" t="s">
        <v>581</v>
      </c>
      <c r="G567" s="164">
        <v>0</v>
      </c>
      <c r="H567" s="104">
        <v>10</v>
      </c>
      <c r="I567" s="105">
        <f t="shared" si="27"/>
        <v>10</v>
      </c>
      <c r="J567" s="90">
        <f>J568</f>
        <v>0</v>
      </c>
      <c r="K567" s="105">
        <f t="shared" si="28"/>
        <v>10</v>
      </c>
    </row>
    <row r="568" spans="1:11" ht="13.5" hidden="1" thickBot="1">
      <c r="A568" s="143"/>
      <c r="B568" s="144"/>
      <c r="C568" s="145"/>
      <c r="D568" s="134">
        <v>3299</v>
      </c>
      <c r="E568" s="135">
        <v>5321</v>
      </c>
      <c r="F568" s="136" t="s">
        <v>100</v>
      </c>
      <c r="G568" s="165">
        <v>0</v>
      </c>
      <c r="H568" s="97">
        <v>10</v>
      </c>
      <c r="I568" s="98">
        <f t="shared" si="27"/>
        <v>10</v>
      </c>
      <c r="J568" s="97">
        <v>0</v>
      </c>
      <c r="K568" s="98">
        <f t="shared" si="28"/>
        <v>10</v>
      </c>
    </row>
    <row r="569" spans="1:11" ht="12.75" hidden="1">
      <c r="A569" s="140" t="s">
        <v>72</v>
      </c>
      <c r="B569" s="141">
        <v>4010073</v>
      </c>
      <c r="C569" s="142" t="s">
        <v>582</v>
      </c>
      <c r="D569" s="128" t="s">
        <v>73</v>
      </c>
      <c r="E569" s="129" t="s">
        <v>73</v>
      </c>
      <c r="F569" s="130" t="s">
        <v>583</v>
      </c>
      <c r="G569" s="164">
        <v>0</v>
      </c>
      <c r="H569" s="104">
        <v>10</v>
      </c>
      <c r="I569" s="105">
        <f t="shared" si="27"/>
        <v>10</v>
      </c>
      <c r="J569" s="90">
        <f>J570</f>
        <v>0</v>
      </c>
      <c r="K569" s="105">
        <f t="shared" si="28"/>
        <v>10</v>
      </c>
    </row>
    <row r="570" spans="1:11" ht="13.5" hidden="1" thickBot="1">
      <c r="A570" s="143"/>
      <c r="B570" s="144"/>
      <c r="C570" s="145"/>
      <c r="D570" s="134">
        <v>3299</v>
      </c>
      <c r="E570" s="135">
        <v>5321</v>
      </c>
      <c r="F570" s="136" t="s">
        <v>100</v>
      </c>
      <c r="G570" s="165">
        <v>0</v>
      </c>
      <c r="H570" s="97">
        <v>10</v>
      </c>
      <c r="I570" s="98">
        <f t="shared" si="27"/>
        <v>10</v>
      </c>
      <c r="J570" s="97">
        <v>0</v>
      </c>
      <c r="K570" s="98">
        <f t="shared" si="28"/>
        <v>10</v>
      </c>
    </row>
    <row r="571" spans="1:11" ht="22.5" hidden="1">
      <c r="A571" s="140" t="s">
        <v>72</v>
      </c>
      <c r="B571" s="141">
        <v>4010088</v>
      </c>
      <c r="C571" s="142" t="s">
        <v>76</v>
      </c>
      <c r="D571" s="128" t="s">
        <v>73</v>
      </c>
      <c r="E571" s="129" t="s">
        <v>73</v>
      </c>
      <c r="F571" s="130" t="s">
        <v>584</v>
      </c>
      <c r="G571" s="164">
        <v>0</v>
      </c>
      <c r="H571" s="104">
        <v>12</v>
      </c>
      <c r="I571" s="105">
        <f t="shared" si="27"/>
        <v>12</v>
      </c>
      <c r="J571" s="90">
        <f>J572</f>
        <v>0</v>
      </c>
      <c r="K571" s="105">
        <f t="shared" si="28"/>
        <v>12</v>
      </c>
    </row>
    <row r="572" spans="1:11" ht="13.5" hidden="1" thickBot="1">
      <c r="A572" s="143"/>
      <c r="B572" s="144"/>
      <c r="C572" s="145"/>
      <c r="D572" s="134">
        <v>3299</v>
      </c>
      <c r="E572" s="135">
        <v>5222</v>
      </c>
      <c r="F572" s="136" t="s">
        <v>103</v>
      </c>
      <c r="G572" s="165">
        <v>0</v>
      </c>
      <c r="H572" s="97">
        <v>12</v>
      </c>
      <c r="I572" s="98">
        <f t="shared" si="27"/>
        <v>12</v>
      </c>
      <c r="J572" s="97">
        <v>0</v>
      </c>
      <c r="K572" s="98">
        <f t="shared" si="28"/>
        <v>12</v>
      </c>
    </row>
    <row r="573" spans="1:11" ht="22.5" hidden="1">
      <c r="A573" s="140" t="s">
        <v>72</v>
      </c>
      <c r="B573" s="141">
        <v>4010106</v>
      </c>
      <c r="C573" s="142" t="s">
        <v>121</v>
      </c>
      <c r="D573" s="128" t="s">
        <v>73</v>
      </c>
      <c r="E573" s="129" t="s">
        <v>73</v>
      </c>
      <c r="F573" s="130" t="s">
        <v>585</v>
      </c>
      <c r="G573" s="164">
        <v>0</v>
      </c>
      <c r="H573" s="104">
        <v>30</v>
      </c>
      <c r="I573" s="105">
        <f t="shared" si="27"/>
        <v>30</v>
      </c>
      <c r="J573" s="90">
        <f>J574</f>
        <v>0</v>
      </c>
      <c r="K573" s="105">
        <f t="shared" si="28"/>
        <v>30</v>
      </c>
    </row>
    <row r="574" spans="1:11" ht="13.5" hidden="1" thickBot="1">
      <c r="A574" s="143"/>
      <c r="B574" s="144"/>
      <c r="C574" s="145"/>
      <c r="D574" s="134">
        <v>3299</v>
      </c>
      <c r="E574" s="135">
        <v>5321</v>
      </c>
      <c r="F574" s="136" t="s">
        <v>100</v>
      </c>
      <c r="G574" s="165">
        <v>0</v>
      </c>
      <c r="H574" s="97">
        <v>30</v>
      </c>
      <c r="I574" s="98">
        <f t="shared" si="27"/>
        <v>30</v>
      </c>
      <c r="J574" s="97">
        <v>0</v>
      </c>
      <c r="K574" s="98">
        <f t="shared" si="28"/>
        <v>30</v>
      </c>
    </row>
    <row r="575" spans="1:11" ht="22.5" hidden="1">
      <c r="A575" s="140" t="s">
        <v>72</v>
      </c>
      <c r="B575" s="141">
        <v>4010108</v>
      </c>
      <c r="C575" s="142" t="s">
        <v>76</v>
      </c>
      <c r="D575" s="128" t="s">
        <v>73</v>
      </c>
      <c r="E575" s="129" t="s">
        <v>73</v>
      </c>
      <c r="F575" s="130" t="s">
        <v>586</v>
      </c>
      <c r="G575" s="164">
        <v>0</v>
      </c>
      <c r="H575" s="104">
        <v>9</v>
      </c>
      <c r="I575" s="105">
        <f t="shared" si="27"/>
        <v>9</v>
      </c>
      <c r="J575" s="90">
        <f>J576</f>
        <v>0</v>
      </c>
      <c r="K575" s="105">
        <f t="shared" si="28"/>
        <v>9</v>
      </c>
    </row>
    <row r="576" spans="1:11" ht="13.5" hidden="1" thickBot="1">
      <c r="A576" s="143"/>
      <c r="B576" s="144"/>
      <c r="C576" s="145"/>
      <c r="D576" s="134">
        <v>3299</v>
      </c>
      <c r="E576" s="135">
        <v>5222</v>
      </c>
      <c r="F576" s="136" t="s">
        <v>103</v>
      </c>
      <c r="G576" s="165">
        <v>0</v>
      </c>
      <c r="H576" s="97">
        <v>9</v>
      </c>
      <c r="I576" s="98">
        <f t="shared" si="27"/>
        <v>9</v>
      </c>
      <c r="J576" s="97">
        <v>0</v>
      </c>
      <c r="K576" s="98">
        <f t="shared" si="28"/>
        <v>9</v>
      </c>
    </row>
    <row r="577" spans="1:11" ht="22.5" hidden="1">
      <c r="A577" s="140" t="s">
        <v>72</v>
      </c>
      <c r="B577" s="141">
        <v>4010109</v>
      </c>
      <c r="C577" s="142" t="s">
        <v>76</v>
      </c>
      <c r="D577" s="128" t="s">
        <v>73</v>
      </c>
      <c r="E577" s="129" t="s">
        <v>73</v>
      </c>
      <c r="F577" s="130" t="s">
        <v>587</v>
      </c>
      <c r="G577" s="164">
        <v>0</v>
      </c>
      <c r="H577" s="104">
        <v>16</v>
      </c>
      <c r="I577" s="105">
        <f t="shared" si="27"/>
        <v>16</v>
      </c>
      <c r="J577" s="90">
        <f>J578</f>
        <v>0</v>
      </c>
      <c r="K577" s="105">
        <f t="shared" si="28"/>
        <v>16</v>
      </c>
    </row>
    <row r="578" spans="1:11" ht="13.5" hidden="1" thickBot="1">
      <c r="A578" s="143"/>
      <c r="B578" s="144"/>
      <c r="C578" s="145"/>
      <c r="D578" s="134">
        <v>3299</v>
      </c>
      <c r="E578" s="135">
        <v>5222</v>
      </c>
      <c r="F578" s="136" t="s">
        <v>103</v>
      </c>
      <c r="G578" s="165">
        <v>0</v>
      </c>
      <c r="H578" s="97">
        <v>16</v>
      </c>
      <c r="I578" s="98">
        <f t="shared" si="27"/>
        <v>16</v>
      </c>
      <c r="J578" s="97">
        <v>0</v>
      </c>
      <c r="K578" s="98">
        <f t="shared" si="28"/>
        <v>16</v>
      </c>
    </row>
    <row r="579" spans="1:11" ht="22.5" hidden="1">
      <c r="A579" s="140" t="s">
        <v>72</v>
      </c>
      <c r="B579" s="141">
        <v>4010110</v>
      </c>
      <c r="C579" s="142" t="s">
        <v>588</v>
      </c>
      <c r="D579" s="128" t="s">
        <v>73</v>
      </c>
      <c r="E579" s="129" t="s">
        <v>73</v>
      </c>
      <c r="F579" s="130" t="s">
        <v>589</v>
      </c>
      <c r="G579" s="164">
        <v>0</v>
      </c>
      <c r="H579" s="104">
        <v>10</v>
      </c>
      <c r="I579" s="105">
        <f t="shared" si="27"/>
        <v>10</v>
      </c>
      <c r="J579" s="90">
        <f>J580</f>
        <v>0</v>
      </c>
      <c r="K579" s="105">
        <f t="shared" si="28"/>
        <v>10</v>
      </c>
    </row>
    <row r="580" spans="1:11" ht="13.5" hidden="1" thickBot="1">
      <c r="A580" s="143"/>
      <c r="B580" s="144"/>
      <c r="C580" s="145"/>
      <c r="D580" s="134">
        <v>3299</v>
      </c>
      <c r="E580" s="135">
        <v>5321</v>
      </c>
      <c r="F580" s="136" t="s">
        <v>100</v>
      </c>
      <c r="G580" s="165">
        <v>0</v>
      </c>
      <c r="H580" s="97">
        <v>10</v>
      </c>
      <c r="I580" s="98">
        <f t="shared" si="27"/>
        <v>10</v>
      </c>
      <c r="J580" s="97">
        <v>0</v>
      </c>
      <c r="K580" s="98">
        <f t="shared" si="28"/>
        <v>10</v>
      </c>
    </row>
    <row r="581" spans="1:11" ht="33.75" hidden="1">
      <c r="A581" s="140" t="s">
        <v>72</v>
      </c>
      <c r="B581" s="141">
        <v>4010111</v>
      </c>
      <c r="C581" s="142" t="s">
        <v>590</v>
      </c>
      <c r="D581" s="128" t="s">
        <v>73</v>
      </c>
      <c r="E581" s="129" t="s">
        <v>73</v>
      </c>
      <c r="F581" s="130" t="s">
        <v>591</v>
      </c>
      <c r="G581" s="164">
        <v>0</v>
      </c>
      <c r="H581" s="104">
        <v>12</v>
      </c>
      <c r="I581" s="105">
        <f t="shared" si="27"/>
        <v>12</v>
      </c>
      <c r="J581" s="90">
        <f>J582</f>
        <v>0</v>
      </c>
      <c r="K581" s="105">
        <f t="shared" si="28"/>
        <v>12</v>
      </c>
    </row>
    <row r="582" spans="1:11" ht="13.5" hidden="1" thickBot="1">
      <c r="A582" s="143"/>
      <c r="B582" s="144"/>
      <c r="C582" s="145"/>
      <c r="D582" s="134">
        <v>3299</v>
      </c>
      <c r="E582" s="135">
        <v>5321</v>
      </c>
      <c r="F582" s="136" t="s">
        <v>100</v>
      </c>
      <c r="G582" s="165">
        <v>0</v>
      </c>
      <c r="H582" s="97">
        <v>12</v>
      </c>
      <c r="I582" s="98">
        <f t="shared" si="27"/>
        <v>12</v>
      </c>
      <c r="J582" s="97">
        <v>0</v>
      </c>
      <c r="K582" s="98">
        <f t="shared" si="28"/>
        <v>12</v>
      </c>
    </row>
    <row r="583" spans="1:11" ht="22.5" hidden="1">
      <c r="A583" s="140" t="s">
        <v>72</v>
      </c>
      <c r="B583" s="141">
        <v>4010112</v>
      </c>
      <c r="C583" s="142" t="s">
        <v>592</v>
      </c>
      <c r="D583" s="128" t="s">
        <v>73</v>
      </c>
      <c r="E583" s="129" t="s">
        <v>73</v>
      </c>
      <c r="F583" s="130" t="s">
        <v>593</v>
      </c>
      <c r="G583" s="164">
        <v>0</v>
      </c>
      <c r="H583" s="104">
        <v>30</v>
      </c>
      <c r="I583" s="105">
        <f t="shared" si="27"/>
        <v>30</v>
      </c>
      <c r="J583" s="90">
        <f>J584</f>
        <v>0</v>
      </c>
      <c r="K583" s="105">
        <f t="shared" si="28"/>
        <v>30</v>
      </c>
    </row>
    <row r="584" spans="1:11" ht="13.5" hidden="1" thickBot="1">
      <c r="A584" s="143"/>
      <c r="B584" s="144"/>
      <c r="C584" s="145"/>
      <c r="D584" s="134">
        <v>3299</v>
      </c>
      <c r="E584" s="135">
        <v>5321</v>
      </c>
      <c r="F584" s="136" t="s">
        <v>100</v>
      </c>
      <c r="G584" s="165">
        <v>0</v>
      </c>
      <c r="H584" s="97">
        <v>30</v>
      </c>
      <c r="I584" s="98">
        <f t="shared" si="27"/>
        <v>30</v>
      </c>
      <c r="J584" s="97">
        <v>0</v>
      </c>
      <c r="K584" s="98">
        <f t="shared" si="28"/>
        <v>30</v>
      </c>
    </row>
    <row r="585" spans="1:11" ht="33.75" hidden="1">
      <c r="A585" s="140" t="s">
        <v>72</v>
      </c>
      <c r="B585" s="141">
        <v>4010113</v>
      </c>
      <c r="C585" s="142" t="s">
        <v>381</v>
      </c>
      <c r="D585" s="128" t="s">
        <v>73</v>
      </c>
      <c r="E585" s="129" t="s">
        <v>73</v>
      </c>
      <c r="F585" s="130" t="s">
        <v>594</v>
      </c>
      <c r="G585" s="164">
        <v>0</v>
      </c>
      <c r="H585" s="104">
        <v>30</v>
      </c>
      <c r="I585" s="105">
        <f t="shared" si="27"/>
        <v>30</v>
      </c>
      <c r="J585" s="90">
        <f>J586</f>
        <v>0</v>
      </c>
      <c r="K585" s="105">
        <f t="shared" si="28"/>
        <v>30</v>
      </c>
    </row>
    <row r="586" spans="1:11" ht="13.5" hidden="1" thickBot="1">
      <c r="A586" s="143"/>
      <c r="B586" s="144"/>
      <c r="C586" s="145"/>
      <c r="D586" s="134">
        <v>3299</v>
      </c>
      <c r="E586" s="135">
        <v>5321</v>
      </c>
      <c r="F586" s="136" t="s">
        <v>100</v>
      </c>
      <c r="G586" s="165">
        <v>0</v>
      </c>
      <c r="H586" s="97">
        <v>30</v>
      </c>
      <c r="I586" s="98">
        <f t="shared" si="27"/>
        <v>30</v>
      </c>
      <c r="J586" s="97">
        <v>0</v>
      </c>
      <c r="K586" s="98">
        <f t="shared" si="28"/>
        <v>30</v>
      </c>
    </row>
    <row r="587" spans="1:11" ht="22.5" hidden="1">
      <c r="A587" s="140" t="s">
        <v>72</v>
      </c>
      <c r="B587" s="141">
        <v>4010117</v>
      </c>
      <c r="C587" s="142" t="s">
        <v>76</v>
      </c>
      <c r="D587" s="128" t="s">
        <v>73</v>
      </c>
      <c r="E587" s="129" t="s">
        <v>73</v>
      </c>
      <c r="F587" s="130" t="s">
        <v>595</v>
      </c>
      <c r="G587" s="164">
        <v>0</v>
      </c>
      <c r="H587" s="104">
        <v>30</v>
      </c>
      <c r="I587" s="105">
        <f t="shared" si="27"/>
        <v>30</v>
      </c>
      <c r="J587" s="90">
        <f>J588</f>
        <v>0</v>
      </c>
      <c r="K587" s="105">
        <f t="shared" si="28"/>
        <v>30</v>
      </c>
    </row>
    <row r="588" spans="1:11" ht="13.5" hidden="1" thickBot="1">
      <c r="A588" s="143"/>
      <c r="B588" s="144"/>
      <c r="C588" s="145"/>
      <c r="D588" s="134">
        <v>3299</v>
      </c>
      <c r="E588" s="135">
        <v>5222</v>
      </c>
      <c r="F588" s="136" t="s">
        <v>103</v>
      </c>
      <c r="G588" s="165">
        <v>0</v>
      </c>
      <c r="H588" s="97">
        <v>30</v>
      </c>
      <c r="I588" s="98">
        <f t="shared" si="27"/>
        <v>30</v>
      </c>
      <c r="J588" s="97">
        <v>0</v>
      </c>
      <c r="K588" s="98">
        <f t="shared" si="28"/>
        <v>30</v>
      </c>
    </row>
    <row r="589" spans="1:11" ht="22.5" hidden="1">
      <c r="A589" s="140" t="s">
        <v>72</v>
      </c>
      <c r="B589" s="141">
        <v>4010118</v>
      </c>
      <c r="C589" s="142" t="s">
        <v>447</v>
      </c>
      <c r="D589" s="128" t="s">
        <v>73</v>
      </c>
      <c r="E589" s="129" t="s">
        <v>73</v>
      </c>
      <c r="F589" s="130" t="s">
        <v>596</v>
      </c>
      <c r="G589" s="164">
        <v>0</v>
      </c>
      <c r="H589" s="104">
        <v>10</v>
      </c>
      <c r="I589" s="105">
        <f t="shared" si="27"/>
        <v>10</v>
      </c>
      <c r="J589" s="90">
        <f>J590</f>
        <v>0</v>
      </c>
      <c r="K589" s="105">
        <f t="shared" si="28"/>
        <v>10</v>
      </c>
    </row>
    <row r="590" spans="1:11" ht="13.5" hidden="1" thickBot="1">
      <c r="A590" s="143"/>
      <c r="B590" s="144"/>
      <c r="C590" s="145"/>
      <c r="D590" s="134">
        <v>3299</v>
      </c>
      <c r="E590" s="135">
        <v>5321</v>
      </c>
      <c r="F590" s="136" t="s">
        <v>100</v>
      </c>
      <c r="G590" s="165">
        <v>0</v>
      </c>
      <c r="H590" s="97">
        <v>10</v>
      </c>
      <c r="I590" s="98">
        <f t="shared" si="27"/>
        <v>10</v>
      </c>
      <c r="J590" s="97">
        <v>0</v>
      </c>
      <c r="K590" s="98">
        <f t="shared" si="28"/>
        <v>10</v>
      </c>
    </row>
    <row r="591" spans="1:11" ht="22.5" hidden="1">
      <c r="A591" s="140" t="s">
        <v>72</v>
      </c>
      <c r="B591" s="141">
        <v>4010119</v>
      </c>
      <c r="C591" s="142" t="s">
        <v>356</v>
      </c>
      <c r="D591" s="128" t="s">
        <v>73</v>
      </c>
      <c r="E591" s="129" t="s">
        <v>73</v>
      </c>
      <c r="F591" s="130" t="s">
        <v>597</v>
      </c>
      <c r="G591" s="164">
        <v>0</v>
      </c>
      <c r="H591" s="104">
        <v>23</v>
      </c>
      <c r="I591" s="105">
        <f t="shared" si="27"/>
        <v>23</v>
      </c>
      <c r="J591" s="90">
        <f>J592</f>
        <v>0</v>
      </c>
      <c r="K591" s="105">
        <f t="shared" si="28"/>
        <v>23</v>
      </c>
    </row>
    <row r="592" spans="1:11" ht="13.5" hidden="1" thickBot="1">
      <c r="A592" s="143"/>
      <c r="B592" s="144"/>
      <c r="C592" s="145"/>
      <c r="D592" s="134">
        <v>3299</v>
      </c>
      <c r="E592" s="135">
        <v>5321</v>
      </c>
      <c r="F592" s="136" t="s">
        <v>100</v>
      </c>
      <c r="G592" s="165">
        <v>0</v>
      </c>
      <c r="H592" s="97">
        <v>23</v>
      </c>
      <c r="I592" s="98">
        <f t="shared" si="27"/>
        <v>23</v>
      </c>
      <c r="J592" s="97">
        <v>0</v>
      </c>
      <c r="K592" s="98">
        <f t="shared" si="28"/>
        <v>23</v>
      </c>
    </row>
    <row r="593" spans="1:11" ht="22.5" hidden="1">
      <c r="A593" s="140" t="s">
        <v>72</v>
      </c>
      <c r="B593" s="141">
        <v>4010120</v>
      </c>
      <c r="C593" s="142" t="s">
        <v>598</v>
      </c>
      <c r="D593" s="128" t="s">
        <v>73</v>
      </c>
      <c r="E593" s="129" t="s">
        <v>73</v>
      </c>
      <c r="F593" s="130" t="s">
        <v>599</v>
      </c>
      <c r="G593" s="164">
        <v>0</v>
      </c>
      <c r="H593" s="104">
        <v>12</v>
      </c>
      <c r="I593" s="105">
        <f t="shared" si="27"/>
        <v>12</v>
      </c>
      <c r="J593" s="90">
        <f>J594</f>
        <v>0</v>
      </c>
      <c r="K593" s="105">
        <f t="shared" si="28"/>
        <v>12</v>
      </c>
    </row>
    <row r="594" spans="1:11" ht="13.5" hidden="1" thickBot="1">
      <c r="A594" s="143"/>
      <c r="B594" s="144"/>
      <c r="C594" s="145"/>
      <c r="D594" s="134">
        <v>3299</v>
      </c>
      <c r="E594" s="135">
        <v>5321</v>
      </c>
      <c r="F594" s="136" t="s">
        <v>100</v>
      </c>
      <c r="G594" s="165">
        <v>0</v>
      </c>
      <c r="H594" s="97">
        <v>12</v>
      </c>
      <c r="I594" s="98">
        <f t="shared" si="27"/>
        <v>12</v>
      </c>
      <c r="J594" s="97">
        <v>0</v>
      </c>
      <c r="K594" s="98">
        <f t="shared" si="28"/>
        <v>12</v>
      </c>
    </row>
    <row r="595" spans="1:11" ht="22.5" hidden="1">
      <c r="A595" s="140" t="s">
        <v>72</v>
      </c>
      <c r="B595" s="141">
        <v>4010121</v>
      </c>
      <c r="C595" s="142" t="s">
        <v>600</v>
      </c>
      <c r="D595" s="128" t="s">
        <v>73</v>
      </c>
      <c r="E595" s="129" t="s">
        <v>73</v>
      </c>
      <c r="F595" s="130" t="s">
        <v>601</v>
      </c>
      <c r="G595" s="164">
        <v>0</v>
      </c>
      <c r="H595" s="104">
        <v>10</v>
      </c>
      <c r="I595" s="105">
        <f t="shared" si="27"/>
        <v>10</v>
      </c>
      <c r="J595" s="90">
        <f>J596</f>
        <v>0</v>
      </c>
      <c r="K595" s="105">
        <f t="shared" si="28"/>
        <v>10</v>
      </c>
    </row>
    <row r="596" spans="1:11" ht="13.5" hidden="1" thickBot="1">
      <c r="A596" s="143"/>
      <c r="B596" s="144"/>
      <c r="C596" s="145"/>
      <c r="D596" s="134">
        <v>3299</v>
      </c>
      <c r="E596" s="135">
        <v>5321</v>
      </c>
      <c r="F596" s="136" t="s">
        <v>100</v>
      </c>
      <c r="G596" s="165">
        <v>0</v>
      </c>
      <c r="H596" s="97">
        <v>10</v>
      </c>
      <c r="I596" s="98">
        <f t="shared" si="27"/>
        <v>10</v>
      </c>
      <c r="J596" s="97">
        <v>0</v>
      </c>
      <c r="K596" s="98">
        <f t="shared" si="28"/>
        <v>10</v>
      </c>
    </row>
    <row r="597" spans="1:11" ht="22.5" hidden="1">
      <c r="A597" s="140" t="s">
        <v>72</v>
      </c>
      <c r="B597" s="141">
        <v>4010122</v>
      </c>
      <c r="C597" s="142" t="s">
        <v>602</v>
      </c>
      <c r="D597" s="128" t="s">
        <v>73</v>
      </c>
      <c r="E597" s="129" t="s">
        <v>73</v>
      </c>
      <c r="F597" s="130" t="s">
        <v>603</v>
      </c>
      <c r="G597" s="164">
        <v>0</v>
      </c>
      <c r="H597" s="104">
        <v>24</v>
      </c>
      <c r="I597" s="105">
        <f t="shared" si="27"/>
        <v>24</v>
      </c>
      <c r="J597" s="90">
        <f>J598</f>
        <v>0</v>
      </c>
      <c r="K597" s="105">
        <f t="shared" si="28"/>
        <v>24</v>
      </c>
    </row>
    <row r="598" spans="1:11" ht="13.5" hidden="1" thickBot="1">
      <c r="A598" s="143"/>
      <c r="B598" s="144"/>
      <c r="C598" s="145"/>
      <c r="D598" s="134">
        <v>3299</v>
      </c>
      <c r="E598" s="135">
        <v>5331</v>
      </c>
      <c r="F598" s="136" t="s">
        <v>579</v>
      </c>
      <c r="G598" s="165">
        <v>0</v>
      </c>
      <c r="H598" s="97">
        <v>24</v>
      </c>
      <c r="I598" s="98">
        <f t="shared" si="27"/>
        <v>24</v>
      </c>
      <c r="J598" s="97">
        <v>0</v>
      </c>
      <c r="K598" s="98">
        <f t="shared" si="28"/>
        <v>24</v>
      </c>
    </row>
    <row r="599" spans="1:11" ht="22.5" hidden="1">
      <c r="A599" s="140" t="s">
        <v>72</v>
      </c>
      <c r="B599" s="141">
        <v>4010123</v>
      </c>
      <c r="C599" s="142" t="s">
        <v>76</v>
      </c>
      <c r="D599" s="128" t="s">
        <v>73</v>
      </c>
      <c r="E599" s="129" t="s">
        <v>73</v>
      </c>
      <c r="F599" s="130" t="s">
        <v>604</v>
      </c>
      <c r="G599" s="164">
        <v>0</v>
      </c>
      <c r="H599" s="104">
        <v>10</v>
      </c>
      <c r="I599" s="105">
        <f t="shared" si="27"/>
        <v>10</v>
      </c>
      <c r="J599" s="90">
        <f>J600</f>
        <v>0</v>
      </c>
      <c r="K599" s="105">
        <f t="shared" si="28"/>
        <v>10</v>
      </c>
    </row>
    <row r="600" spans="1:11" ht="13.5" hidden="1" thickBot="1">
      <c r="A600" s="143"/>
      <c r="B600" s="144"/>
      <c r="C600" s="145"/>
      <c r="D600" s="134">
        <v>3299</v>
      </c>
      <c r="E600" s="135">
        <v>5222</v>
      </c>
      <c r="F600" s="136" t="s">
        <v>103</v>
      </c>
      <c r="G600" s="165">
        <v>0</v>
      </c>
      <c r="H600" s="97">
        <v>10</v>
      </c>
      <c r="I600" s="98">
        <f t="shared" si="27"/>
        <v>10</v>
      </c>
      <c r="J600" s="97">
        <v>0</v>
      </c>
      <c r="K600" s="98">
        <f t="shared" si="28"/>
        <v>10</v>
      </c>
    </row>
    <row r="601" spans="1:11" ht="22.5" hidden="1">
      <c r="A601" s="140" t="s">
        <v>72</v>
      </c>
      <c r="B601" s="141">
        <v>4010124</v>
      </c>
      <c r="C601" s="142" t="s">
        <v>605</v>
      </c>
      <c r="D601" s="128" t="s">
        <v>73</v>
      </c>
      <c r="E601" s="129" t="s">
        <v>73</v>
      </c>
      <c r="F601" s="130" t="s">
        <v>606</v>
      </c>
      <c r="G601" s="164">
        <v>0</v>
      </c>
      <c r="H601" s="104">
        <v>10</v>
      </c>
      <c r="I601" s="105">
        <f t="shared" si="27"/>
        <v>10</v>
      </c>
      <c r="J601" s="90">
        <f>J602</f>
        <v>0</v>
      </c>
      <c r="K601" s="105">
        <f t="shared" si="28"/>
        <v>10</v>
      </c>
    </row>
    <row r="602" spans="1:11" ht="13.5" hidden="1" thickBot="1">
      <c r="A602" s="143"/>
      <c r="B602" s="144"/>
      <c r="C602" s="145"/>
      <c r="D602" s="134">
        <v>3299</v>
      </c>
      <c r="E602" s="135">
        <v>5321</v>
      </c>
      <c r="F602" s="136" t="s">
        <v>100</v>
      </c>
      <c r="G602" s="165">
        <v>0</v>
      </c>
      <c r="H602" s="97">
        <v>10</v>
      </c>
      <c r="I602" s="98">
        <f t="shared" si="27"/>
        <v>10</v>
      </c>
      <c r="J602" s="97">
        <v>0</v>
      </c>
      <c r="K602" s="98">
        <f t="shared" si="28"/>
        <v>10</v>
      </c>
    </row>
    <row r="603" spans="1:11" ht="22.5" hidden="1">
      <c r="A603" s="140" t="s">
        <v>72</v>
      </c>
      <c r="B603" s="141">
        <v>4010125</v>
      </c>
      <c r="C603" s="142" t="s">
        <v>607</v>
      </c>
      <c r="D603" s="128" t="s">
        <v>73</v>
      </c>
      <c r="E603" s="129" t="s">
        <v>73</v>
      </c>
      <c r="F603" s="130" t="s">
        <v>608</v>
      </c>
      <c r="G603" s="164">
        <v>0</v>
      </c>
      <c r="H603" s="104">
        <v>19</v>
      </c>
      <c r="I603" s="105">
        <f t="shared" si="27"/>
        <v>19</v>
      </c>
      <c r="J603" s="90">
        <f>J604</f>
        <v>0</v>
      </c>
      <c r="K603" s="105">
        <f t="shared" si="28"/>
        <v>19</v>
      </c>
    </row>
    <row r="604" spans="1:11" ht="13.5" hidden="1" thickBot="1">
      <c r="A604" s="143"/>
      <c r="B604" s="144"/>
      <c r="C604" s="145"/>
      <c r="D604" s="134">
        <v>3299</v>
      </c>
      <c r="E604" s="135">
        <v>5321</v>
      </c>
      <c r="F604" s="136" t="s">
        <v>100</v>
      </c>
      <c r="G604" s="165">
        <v>0</v>
      </c>
      <c r="H604" s="97">
        <v>19</v>
      </c>
      <c r="I604" s="98">
        <f t="shared" si="27"/>
        <v>19</v>
      </c>
      <c r="J604" s="97">
        <v>0</v>
      </c>
      <c r="K604" s="98">
        <f t="shared" si="28"/>
        <v>19</v>
      </c>
    </row>
    <row r="605" spans="1:11" ht="22.5" hidden="1">
      <c r="A605" s="140" t="s">
        <v>72</v>
      </c>
      <c r="B605" s="141">
        <v>4010126</v>
      </c>
      <c r="C605" s="142" t="s">
        <v>609</v>
      </c>
      <c r="D605" s="128" t="s">
        <v>73</v>
      </c>
      <c r="E605" s="129" t="s">
        <v>73</v>
      </c>
      <c r="F605" s="130" t="s">
        <v>610</v>
      </c>
      <c r="G605" s="164">
        <v>0</v>
      </c>
      <c r="H605" s="104">
        <v>27</v>
      </c>
      <c r="I605" s="105">
        <f t="shared" si="27"/>
        <v>27</v>
      </c>
      <c r="J605" s="90">
        <f>J606</f>
        <v>0</v>
      </c>
      <c r="K605" s="105">
        <f t="shared" si="28"/>
        <v>27</v>
      </c>
    </row>
    <row r="606" spans="1:11" ht="13.5" hidden="1" thickBot="1">
      <c r="A606" s="143"/>
      <c r="B606" s="144"/>
      <c r="C606" s="145"/>
      <c r="D606" s="134">
        <v>3299</v>
      </c>
      <c r="E606" s="135">
        <v>5321</v>
      </c>
      <c r="F606" s="136" t="s">
        <v>100</v>
      </c>
      <c r="G606" s="165">
        <v>0</v>
      </c>
      <c r="H606" s="97">
        <v>27</v>
      </c>
      <c r="I606" s="98">
        <f t="shared" si="27"/>
        <v>27</v>
      </c>
      <c r="J606" s="97">
        <v>0</v>
      </c>
      <c r="K606" s="98">
        <f t="shared" si="28"/>
        <v>27</v>
      </c>
    </row>
    <row r="607" spans="1:11" ht="12.75" hidden="1">
      <c r="A607" s="140" t="s">
        <v>72</v>
      </c>
      <c r="B607" s="141">
        <v>4010127</v>
      </c>
      <c r="C607" s="142" t="s">
        <v>611</v>
      </c>
      <c r="D607" s="128" t="s">
        <v>73</v>
      </c>
      <c r="E607" s="129" t="s">
        <v>73</v>
      </c>
      <c r="F607" s="130" t="s">
        <v>612</v>
      </c>
      <c r="G607" s="164">
        <v>0</v>
      </c>
      <c r="H607" s="104">
        <v>12</v>
      </c>
      <c r="I607" s="105">
        <f t="shared" si="27"/>
        <v>12</v>
      </c>
      <c r="J607" s="90">
        <f>J608</f>
        <v>0</v>
      </c>
      <c r="K607" s="105">
        <f t="shared" si="28"/>
        <v>12</v>
      </c>
    </row>
    <row r="608" spans="1:11" ht="13.5" hidden="1" thickBot="1">
      <c r="A608" s="143"/>
      <c r="B608" s="144"/>
      <c r="C608" s="145"/>
      <c r="D608" s="134">
        <v>3299</v>
      </c>
      <c r="E608" s="135">
        <v>5321</v>
      </c>
      <c r="F608" s="136" t="s">
        <v>100</v>
      </c>
      <c r="G608" s="165">
        <v>0</v>
      </c>
      <c r="H608" s="97">
        <v>12</v>
      </c>
      <c r="I608" s="98">
        <f t="shared" si="27"/>
        <v>12</v>
      </c>
      <c r="J608" s="97">
        <v>0</v>
      </c>
      <c r="K608" s="98">
        <f t="shared" si="28"/>
        <v>12</v>
      </c>
    </row>
    <row r="609" spans="1:11" ht="12.75" hidden="1">
      <c r="A609" s="140" t="s">
        <v>72</v>
      </c>
      <c r="B609" s="141">
        <v>4010128</v>
      </c>
      <c r="C609" s="142" t="s">
        <v>613</v>
      </c>
      <c r="D609" s="128" t="s">
        <v>73</v>
      </c>
      <c r="E609" s="129" t="s">
        <v>73</v>
      </c>
      <c r="F609" s="130" t="s">
        <v>614</v>
      </c>
      <c r="G609" s="164">
        <v>0</v>
      </c>
      <c r="H609" s="104">
        <v>11</v>
      </c>
      <c r="I609" s="105">
        <f t="shared" si="27"/>
        <v>11</v>
      </c>
      <c r="J609" s="90">
        <f>J610</f>
        <v>0</v>
      </c>
      <c r="K609" s="105">
        <f t="shared" si="28"/>
        <v>11</v>
      </c>
    </row>
    <row r="610" spans="1:11" ht="13.5" hidden="1" thickBot="1">
      <c r="A610" s="143"/>
      <c r="B610" s="144"/>
      <c r="C610" s="145"/>
      <c r="D610" s="134">
        <v>3299</v>
      </c>
      <c r="E610" s="135">
        <v>5321</v>
      </c>
      <c r="F610" s="136" t="s">
        <v>100</v>
      </c>
      <c r="G610" s="165">
        <v>0</v>
      </c>
      <c r="H610" s="97">
        <v>11</v>
      </c>
      <c r="I610" s="98">
        <f t="shared" si="27"/>
        <v>11</v>
      </c>
      <c r="J610" s="97">
        <v>0</v>
      </c>
      <c r="K610" s="98">
        <f t="shared" si="28"/>
        <v>11</v>
      </c>
    </row>
    <row r="611" spans="1:11" ht="33.75" hidden="1">
      <c r="A611" s="140" t="s">
        <v>72</v>
      </c>
      <c r="B611" s="141">
        <v>4010129</v>
      </c>
      <c r="C611" s="142" t="s">
        <v>76</v>
      </c>
      <c r="D611" s="128" t="s">
        <v>73</v>
      </c>
      <c r="E611" s="129" t="s">
        <v>73</v>
      </c>
      <c r="F611" s="130" t="s">
        <v>615</v>
      </c>
      <c r="G611" s="164">
        <v>0</v>
      </c>
      <c r="H611" s="104">
        <v>18</v>
      </c>
      <c r="I611" s="105">
        <f t="shared" si="27"/>
        <v>18</v>
      </c>
      <c r="J611" s="90">
        <f>J612</f>
        <v>0</v>
      </c>
      <c r="K611" s="105">
        <f t="shared" si="28"/>
        <v>18</v>
      </c>
    </row>
    <row r="612" spans="1:11" ht="13.5" hidden="1" thickBot="1">
      <c r="A612" s="143"/>
      <c r="B612" s="144"/>
      <c r="C612" s="145"/>
      <c r="D612" s="134">
        <v>3299</v>
      </c>
      <c r="E612" s="135">
        <v>5222</v>
      </c>
      <c r="F612" s="136" t="s">
        <v>103</v>
      </c>
      <c r="G612" s="165">
        <v>0</v>
      </c>
      <c r="H612" s="97">
        <v>18</v>
      </c>
      <c r="I612" s="98">
        <f t="shared" si="27"/>
        <v>18</v>
      </c>
      <c r="J612" s="97">
        <v>0</v>
      </c>
      <c r="K612" s="98">
        <f t="shared" si="28"/>
        <v>18</v>
      </c>
    </row>
    <row r="613" spans="1:11" ht="22.5" hidden="1">
      <c r="A613" s="140" t="s">
        <v>72</v>
      </c>
      <c r="B613" s="141">
        <v>4010130</v>
      </c>
      <c r="C613" s="142" t="s">
        <v>616</v>
      </c>
      <c r="D613" s="128" t="s">
        <v>73</v>
      </c>
      <c r="E613" s="129" t="s">
        <v>73</v>
      </c>
      <c r="F613" s="130" t="s">
        <v>617</v>
      </c>
      <c r="G613" s="164">
        <v>0</v>
      </c>
      <c r="H613" s="104">
        <v>30</v>
      </c>
      <c r="I613" s="105">
        <f t="shared" si="27"/>
        <v>30</v>
      </c>
      <c r="J613" s="90">
        <f>J614</f>
        <v>0</v>
      </c>
      <c r="K613" s="105">
        <f t="shared" si="28"/>
        <v>30</v>
      </c>
    </row>
    <row r="614" spans="1:11" ht="13.5" hidden="1" thickBot="1">
      <c r="A614" s="143"/>
      <c r="B614" s="144"/>
      <c r="C614" s="145"/>
      <c r="D614" s="134">
        <v>3299</v>
      </c>
      <c r="E614" s="135">
        <v>5321</v>
      </c>
      <c r="F614" s="136" t="s">
        <v>100</v>
      </c>
      <c r="G614" s="165">
        <v>0</v>
      </c>
      <c r="H614" s="97">
        <v>30</v>
      </c>
      <c r="I614" s="98">
        <f t="shared" si="27"/>
        <v>30</v>
      </c>
      <c r="J614" s="97">
        <v>0</v>
      </c>
      <c r="K614" s="98">
        <f t="shared" si="28"/>
        <v>30</v>
      </c>
    </row>
    <row r="615" spans="1:11" ht="13.5" hidden="1" thickBot="1">
      <c r="A615" s="78" t="s">
        <v>72</v>
      </c>
      <c r="B615" s="180" t="s">
        <v>618</v>
      </c>
      <c r="C615" s="181"/>
      <c r="D615" s="181" t="s">
        <v>73</v>
      </c>
      <c r="E615" s="181" t="s">
        <v>73</v>
      </c>
      <c r="F615" s="79" t="s">
        <v>619</v>
      </c>
      <c r="G615" s="161">
        <f>G616</f>
        <v>0</v>
      </c>
      <c r="H615" s="80">
        <f>H616</f>
        <v>6</v>
      </c>
      <c r="I615" s="81">
        <f>I616</f>
        <v>6</v>
      </c>
      <c r="J615" s="80">
        <f>J616</f>
        <v>0</v>
      </c>
      <c r="K615" s="81">
        <f>K616</f>
        <v>6</v>
      </c>
    </row>
    <row r="616" spans="1:11" ht="12.75" hidden="1">
      <c r="A616" s="83" t="s">
        <v>72</v>
      </c>
      <c r="B616" s="84" t="s">
        <v>620</v>
      </c>
      <c r="C616" s="85" t="s">
        <v>76</v>
      </c>
      <c r="D616" s="86" t="s">
        <v>73</v>
      </c>
      <c r="E616" s="87" t="s">
        <v>73</v>
      </c>
      <c r="F616" s="88" t="s">
        <v>619</v>
      </c>
      <c r="G616" s="162">
        <v>0</v>
      </c>
      <c r="H616" s="90">
        <f>H617</f>
        <v>6</v>
      </c>
      <c r="I616" s="91">
        <f>G616+H616</f>
        <v>6</v>
      </c>
      <c r="J616" s="90">
        <f>J617</f>
        <v>0</v>
      </c>
      <c r="K616" s="91">
        <f>I616+J616</f>
        <v>6</v>
      </c>
    </row>
    <row r="617" spans="1:11" ht="13.5" hidden="1" thickBot="1">
      <c r="A617" s="92"/>
      <c r="B617" s="178"/>
      <c r="C617" s="179"/>
      <c r="D617" s="93">
        <v>3299</v>
      </c>
      <c r="E617" s="94">
        <v>5901</v>
      </c>
      <c r="F617" s="95" t="s">
        <v>79</v>
      </c>
      <c r="G617" s="163">
        <v>0</v>
      </c>
      <c r="H617" s="97">
        <v>6</v>
      </c>
      <c r="I617" s="98">
        <f>H617</f>
        <v>6</v>
      </c>
      <c r="J617" s="97">
        <v>0</v>
      </c>
      <c r="K617" s="98">
        <f>J617</f>
        <v>0</v>
      </c>
    </row>
    <row r="618" spans="1:11" ht="13.5" hidden="1" thickBot="1">
      <c r="A618" s="78" t="s">
        <v>72</v>
      </c>
      <c r="B618" s="180" t="s">
        <v>621</v>
      </c>
      <c r="C618" s="181"/>
      <c r="D618" s="181" t="s">
        <v>73</v>
      </c>
      <c r="E618" s="181" t="s">
        <v>73</v>
      </c>
      <c r="F618" s="79" t="s">
        <v>622</v>
      </c>
      <c r="G618" s="166">
        <f>G619+G621+G623+G625+G627+G629+G631+G633+G635+G637+G639</f>
        <v>0</v>
      </c>
      <c r="H618" s="116">
        <f>H619+H621+H623+H625+H627+H629+H631+H633+H635+H637+H639</f>
        <v>250</v>
      </c>
      <c r="I618" s="117">
        <f>I619+I621+I623+I625+I627+I629+I631+I633+I635+I637+I639</f>
        <v>250</v>
      </c>
      <c r="J618" s="116">
        <f>J619+J621+J623+J625+J627+J629+J631+J633+J635+J637+J639</f>
        <v>0</v>
      </c>
      <c r="K618" s="117">
        <f>K619+K621+K623+K625+K627+K629+K631+K633+K635+K637+K639</f>
        <v>250</v>
      </c>
    </row>
    <row r="619" spans="1:11" ht="12.75" hidden="1">
      <c r="A619" s="83" t="s">
        <v>72</v>
      </c>
      <c r="B619" s="84" t="s">
        <v>623</v>
      </c>
      <c r="C619" s="85" t="s">
        <v>76</v>
      </c>
      <c r="D619" s="86" t="s">
        <v>73</v>
      </c>
      <c r="E619" s="87" t="s">
        <v>73</v>
      </c>
      <c r="F619" s="88" t="s">
        <v>622</v>
      </c>
      <c r="G619" s="162">
        <v>0</v>
      </c>
      <c r="H619" s="90">
        <f>H620</f>
        <v>1</v>
      </c>
      <c r="I619" s="91">
        <f>G619+H619</f>
        <v>1</v>
      </c>
      <c r="J619" s="90">
        <f>J620</f>
        <v>0</v>
      </c>
      <c r="K619" s="91">
        <f>I619+J619</f>
        <v>1</v>
      </c>
    </row>
    <row r="620" spans="1:11" ht="13.5" hidden="1" thickBot="1">
      <c r="A620" s="92"/>
      <c r="B620" s="178"/>
      <c r="C620" s="179"/>
      <c r="D620" s="93">
        <v>3299</v>
      </c>
      <c r="E620" s="94">
        <v>5901</v>
      </c>
      <c r="F620" s="95" t="s">
        <v>79</v>
      </c>
      <c r="G620" s="163">
        <v>0</v>
      </c>
      <c r="H620" s="97">
        <v>1</v>
      </c>
      <c r="I620" s="98">
        <f>H620</f>
        <v>1</v>
      </c>
      <c r="J620" s="97">
        <v>0</v>
      </c>
      <c r="K620" s="98">
        <f>J620</f>
        <v>0</v>
      </c>
    </row>
    <row r="621" spans="1:11" ht="22.5" hidden="1">
      <c r="A621" s="140" t="s">
        <v>72</v>
      </c>
      <c r="B621" s="141">
        <v>4030001</v>
      </c>
      <c r="C621" s="142" t="s">
        <v>121</v>
      </c>
      <c r="D621" s="128" t="s">
        <v>73</v>
      </c>
      <c r="E621" s="129" t="s">
        <v>73</v>
      </c>
      <c r="F621" s="130" t="s">
        <v>624</v>
      </c>
      <c r="G621" s="164">
        <v>0</v>
      </c>
      <c r="H621" s="104">
        <v>14</v>
      </c>
      <c r="I621" s="105">
        <f aca="true" t="shared" si="29" ref="I621:I640">+G621+H621</f>
        <v>14</v>
      </c>
      <c r="J621" s="90">
        <f>J622</f>
        <v>0</v>
      </c>
      <c r="K621" s="105">
        <f aca="true" t="shared" si="30" ref="K621:K640">+I621+J621</f>
        <v>14</v>
      </c>
    </row>
    <row r="622" spans="1:11" ht="13.5" hidden="1" thickBot="1">
      <c r="A622" s="143"/>
      <c r="B622" s="144"/>
      <c r="C622" s="145"/>
      <c r="D622" s="134">
        <v>3299</v>
      </c>
      <c r="E622" s="135">
        <v>5321</v>
      </c>
      <c r="F622" s="136" t="s">
        <v>100</v>
      </c>
      <c r="G622" s="165">
        <v>0</v>
      </c>
      <c r="H622" s="97">
        <v>14</v>
      </c>
      <c r="I622" s="98">
        <f t="shared" si="29"/>
        <v>14</v>
      </c>
      <c r="J622" s="97">
        <v>0</v>
      </c>
      <c r="K622" s="98">
        <f t="shared" si="30"/>
        <v>14</v>
      </c>
    </row>
    <row r="623" spans="1:11" ht="22.5" hidden="1">
      <c r="A623" s="140" t="s">
        <v>72</v>
      </c>
      <c r="B623" s="141">
        <v>4030002</v>
      </c>
      <c r="C623" s="142" t="s">
        <v>625</v>
      </c>
      <c r="D623" s="128" t="s">
        <v>73</v>
      </c>
      <c r="E623" s="129" t="s">
        <v>73</v>
      </c>
      <c r="F623" s="130" t="s">
        <v>626</v>
      </c>
      <c r="G623" s="164">
        <v>0</v>
      </c>
      <c r="H623" s="104">
        <v>39</v>
      </c>
      <c r="I623" s="105">
        <f t="shared" si="29"/>
        <v>39</v>
      </c>
      <c r="J623" s="90">
        <f>J624</f>
        <v>0</v>
      </c>
      <c r="K623" s="105">
        <f t="shared" si="30"/>
        <v>39</v>
      </c>
    </row>
    <row r="624" spans="1:11" ht="13.5" hidden="1" thickBot="1">
      <c r="A624" s="143"/>
      <c r="B624" s="144"/>
      <c r="C624" s="145"/>
      <c r="D624" s="134">
        <v>3299</v>
      </c>
      <c r="E624" s="135">
        <v>5321</v>
      </c>
      <c r="F624" s="136" t="s">
        <v>100</v>
      </c>
      <c r="G624" s="165">
        <v>0</v>
      </c>
      <c r="H624" s="97">
        <v>39</v>
      </c>
      <c r="I624" s="98">
        <f t="shared" si="29"/>
        <v>39</v>
      </c>
      <c r="J624" s="97">
        <v>0</v>
      </c>
      <c r="K624" s="98">
        <f t="shared" si="30"/>
        <v>39</v>
      </c>
    </row>
    <row r="625" spans="1:11" ht="22.5" hidden="1">
      <c r="A625" s="140" t="s">
        <v>72</v>
      </c>
      <c r="B625" s="141">
        <v>4030003</v>
      </c>
      <c r="C625" s="142" t="s">
        <v>602</v>
      </c>
      <c r="D625" s="128" t="s">
        <v>73</v>
      </c>
      <c r="E625" s="129" t="s">
        <v>73</v>
      </c>
      <c r="F625" s="130" t="s">
        <v>627</v>
      </c>
      <c r="G625" s="164">
        <v>0</v>
      </c>
      <c r="H625" s="104">
        <v>39</v>
      </c>
      <c r="I625" s="105">
        <f t="shared" si="29"/>
        <v>39</v>
      </c>
      <c r="J625" s="90">
        <f>J626</f>
        <v>0</v>
      </c>
      <c r="K625" s="105">
        <f t="shared" si="30"/>
        <v>39</v>
      </c>
    </row>
    <row r="626" spans="1:11" ht="13.5" hidden="1" thickBot="1">
      <c r="A626" s="143"/>
      <c r="B626" s="144"/>
      <c r="C626" s="145"/>
      <c r="D626" s="134">
        <v>3299</v>
      </c>
      <c r="E626" s="135">
        <v>5331</v>
      </c>
      <c r="F626" s="136" t="s">
        <v>579</v>
      </c>
      <c r="G626" s="165">
        <v>0</v>
      </c>
      <c r="H626" s="97">
        <v>39</v>
      </c>
      <c r="I626" s="98">
        <f t="shared" si="29"/>
        <v>39</v>
      </c>
      <c r="J626" s="97">
        <v>0</v>
      </c>
      <c r="K626" s="98">
        <f t="shared" si="30"/>
        <v>39</v>
      </c>
    </row>
    <row r="627" spans="1:11" ht="22.5" hidden="1">
      <c r="A627" s="140" t="s">
        <v>72</v>
      </c>
      <c r="B627" s="141">
        <v>4030004</v>
      </c>
      <c r="C627" s="142" t="s">
        <v>628</v>
      </c>
      <c r="D627" s="128" t="s">
        <v>73</v>
      </c>
      <c r="E627" s="129" t="s">
        <v>73</v>
      </c>
      <c r="F627" s="130" t="s">
        <v>629</v>
      </c>
      <c r="G627" s="164">
        <v>0</v>
      </c>
      <c r="H627" s="104">
        <v>25</v>
      </c>
      <c r="I627" s="105">
        <f t="shared" si="29"/>
        <v>25</v>
      </c>
      <c r="J627" s="90">
        <f>J628</f>
        <v>0</v>
      </c>
      <c r="K627" s="105">
        <f t="shared" si="30"/>
        <v>25</v>
      </c>
    </row>
    <row r="628" spans="1:11" ht="13.5" hidden="1" thickBot="1">
      <c r="A628" s="143"/>
      <c r="B628" s="144"/>
      <c r="C628" s="145"/>
      <c r="D628" s="134">
        <v>3299</v>
      </c>
      <c r="E628" s="135">
        <v>5321</v>
      </c>
      <c r="F628" s="136" t="s">
        <v>100</v>
      </c>
      <c r="G628" s="165">
        <v>0</v>
      </c>
      <c r="H628" s="97">
        <v>25</v>
      </c>
      <c r="I628" s="98">
        <f t="shared" si="29"/>
        <v>25</v>
      </c>
      <c r="J628" s="97">
        <v>0</v>
      </c>
      <c r="K628" s="98">
        <f t="shared" si="30"/>
        <v>25</v>
      </c>
    </row>
    <row r="629" spans="1:11" ht="12.75" hidden="1">
      <c r="A629" s="140" t="s">
        <v>72</v>
      </c>
      <c r="B629" s="141">
        <v>4030005</v>
      </c>
      <c r="C629" s="142" t="s">
        <v>582</v>
      </c>
      <c r="D629" s="128" t="s">
        <v>73</v>
      </c>
      <c r="E629" s="129" t="s">
        <v>73</v>
      </c>
      <c r="F629" s="130" t="s">
        <v>630</v>
      </c>
      <c r="G629" s="164">
        <v>0</v>
      </c>
      <c r="H629" s="104">
        <v>22</v>
      </c>
      <c r="I629" s="105">
        <f t="shared" si="29"/>
        <v>22</v>
      </c>
      <c r="J629" s="90">
        <f>J630</f>
        <v>0</v>
      </c>
      <c r="K629" s="105">
        <f t="shared" si="30"/>
        <v>22</v>
      </c>
    </row>
    <row r="630" spans="1:11" ht="13.5" hidden="1" thickBot="1">
      <c r="A630" s="143"/>
      <c r="B630" s="144"/>
      <c r="C630" s="145"/>
      <c r="D630" s="134">
        <v>3299</v>
      </c>
      <c r="E630" s="135">
        <v>5321</v>
      </c>
      <c r="F630" s="136" t="s">
        <v>100</v>
      </c>
      <c r="G630" s="165">
        <v>0</v>
      </c>
      <c r="H630" s="97">
        <v>22</v>
      </c>
      <c r="I630" s="98">
        <f t="shared" si="29"/>
        <v>22</v>
      </c>
      <c r="J630" s="97">
        <v>0</v>
      </c>
      <c r="K630" s="98">
        <f t="shared" si="30"/>
        <v>22</v>
      </c>
    </row>
    <row r="631" spans="1:11" ht="22.5" hidden="1">
      <c r="A631" s="140" t="s">
        <v>72</v>
      </c>
      <c r="B631" s="141">
        <v>4030006</v>
      </c>
      <c r="C631" s="142" t="s">
        <v>609</v>
      </c>
      <c r="D631" s="128" t="s">
        <v>73</v>
      </c>
      <c r="E631" s="129" t="s">
        <v>73</v>
      </c>
      <c r="F631" s="130" t="s">
        <v>631</v>
      </c>
      <c r="G631" s="164">
        <v>0</v>
      </c>
      <c r="H631" s="104">
        <v>39</v>
      </c>
      <c r="I631" s="105">
        <f t="shared" si="29"/>
        <v>39</v>
      </c>
      <c r="J631" s="90">
        <f>J632</f>
        <v>0</v>
      </c>
      <c r="K631" s="105">
        <f t="shared" si="30"/>
        <v>39</v>
      </c>
    </row>
    <row r="632" spans="1:11" ht="13.5" hidden="1" thickBot="1">
      <c r="A632" s="143"/>
      <c r="B632" s="144"/>
      <c r="C632" s="145"/>
      <c r="D632" s="134">
        <v>3299</v>
      </c>
      <c r="E632" s="135">
        <v>5321</v>
      </c>
      <c r="F632" s="136" t="s">
        <v>100</v>
      </c>
      <c r="G632" s="165">
        <v>0</v>
      </c>
      <c r="H632" s="97">
        <v>39</v>
      </c>
      <c r="I632" s="98">
        <f t="shared" si="29"/>
        <v>39</v>
      </c>
      <c r="J632" s="97">
        <v>0</v>
      </c>
      <c r="K632" s="98">
        <f t="shared" si="30"/>
        <v>39</v>
      </c>
    </row>
    <row r="633" spans="1:11" ht="22.5" hidden="1">
      <c r="A633" s="140" t="s">
        <v>72</v>
      </c>
      <c r="B633" s="141">
        <v>4030007</v>
      </c>
      <c r="C633" s="142" t="s">
        <v>632</v>
      </c>
      <c r="D633" s="128" t="s">
        <v>73</v>
      </c>
      <c r="E633" s="129" t="s">
        <v>73</v>
      </c>
      <c r="F633" s="130" t="s">
        <v>633</v>
      </c>
      <c r="G633" s="164">
        <v>0</v>
      </c>
      <c r="H633" s="104">
        <v>18</v>
      </c>
      <c r="I633" s="105">
        <f t="shared" si="29"/>
        <v>18</v>
      </c>
      <c r="J633" s="90">
        <f>J634</f>
        <v>0</v>
      </c>
      <c r="K633" s="105">
        <f t="shared" si="30"/>
        <v>18</v>
      </c>
    </row>
    <row r="634" spans="1:11" ht="13.5" hidden="1" thickBot="1">
      <c r="A634" s="143"/>
      <c r="B634" s="144"/>
      <c r="C634" s="145"/>
      <c r="D634" s="134">
        <v>3299</v>
      </c>
      <c r="E634" s="135">
        <v>5331</v>
      </c>
      <c r="F634" s="136" t="s">
        <v>579</v>
      </c>
      <c r="G634" s="165">
        <v>0</v>
      </c>
      <c r="H634" s="97">
        <v>18</v>
      </c>
      <c r="I634" s="98">
        <f t="shared" si="29"/>
        <v>18</v>
      </c>
      <c r="J634" s="97">
        <v>0</v>
      </c>
      <c r="K634" s="98">
        <f t="shared" si="30"/>
        <v>18</v>
      </c>
    </row>
    <row r="635" spans="1:11" ht="33.75" hidden="1">
      <c r="A635" s="140" t="s">
        <v>72</v>
      </c>
      <c r="B635" s="141">
        <v>4030008</v>
      </c>
      <c r="C635" s="142" t="s">
        <v>634</v>
      </c>
      <c r="D635" s="128" t="s">
        <v>73</v>
      </c>
      <c r="E635" s="129" t="s">
        <v>73</v>
      </c>
      <c r="F635" s="130" t="s">
        <v>635</v>
      </c>
      <c r="G635" s="164">
        <v>0</v>
      </c>
      <c r="H635" s="104">
        <v>22</v>
      </c>
      <c r="I635" s="105">
        <f t="shared" si="29"/>
        <v>22</v>
      </c>
      <c r="J635" s="90">
        <f>J636</f>
        <v>0</v>
      </c>
      <c r="K635" s="105">
        <f t="shared" si="30"/>
        <v>22</v>
      </c>
    </row>
    <row r="636" spans="1:11" ht="13.5" hidden="1" thickBot="1">
      <c r="A636" s="143"/>
      <c r="B636" s="144"/>
      <c r="C636" s="145"/>
      <c r="D636" s="134">
        <v>3299</v>
      </c>
      <c r="E636" s="135">
        <v>5331</v>
      </c>
      <c r="F636" s="136" t="s">
        <v>579</v>
      </c>
      <c r="G636" s="165">
        <v>0</v>
      </c>
      <c r="H636" s="97">
        <v>22</v>
      </c>
      <c r="I636" s="98">
        <f t="shared" si="29"/>
        <v>22</v>
      </c>
      <c r="J636" s="97">
        <v>0</v>
      </c>
      <c r="K636" s="98">
        <f t="shared" si="30"/>
        <v>22</v>
      </c>
    </row>
    <row r="637" spans="1:11" ht="12.75" hidden="1">
      <c r="A637" s="140" t="s">
        <v>72</v>
      </c>
      <c r="B637" s="141">
        <v>4030009</v>
      </c>
      <c r="C637" s="142" t="s">
        <v>636</v>
      </c>
      <c r="D637" s="128" t="s">
        <v>73</v>
      </c>
      <c r="E637" s="129" t="s">
        <v>73</v>
      </c>
      <c r="F637" s="130" t="s">
        <v>637</v>
      </c>
      <c r="G637" s="164">
        <v>0</v>
      </c>
      <c r="H637" s="104">
        <v>10</v>
      </c>
      <c r="I637" s="105">
        <f t="shared" si="29"/>
        <v>10</v>
      </c>
      <c r="J637" s="90">
        <f>J638</f>
        <v>0</v>
      </c>
      <c r="K637" s="105">
        <f t="shared" si="30"/>
        <v>10</v>
      </c>
    </row>
    <row r="638" spans="1:11" ht="13.5" hidden="1" thickBot="1">
      <c r="A638" s="143"/>
      <c r="B638" s="144"/>
      <c r="C638" s="145"/>
      <c r="D638" s="134">
        <v>3299</v>
      </c>
      <c r="E638" s="135">
        <v>5321</v>
      </c>
      <c r="F638" s="136" t="s">
        <v>100</v>
      </c>
      <c r="G638" s="165">
        <v>0</v>
      </c>
      <c r="H638" s="97">
        <v>10</v>
      </c>
      <c r="I638" s="98">
        <f t="shared" si="29"/>
        <v>10</v>
      </c>
      <c r="J638" s="97">
        <v>0</v>
      </c>
      <c r="K638" s="98">
        <f t="shared" si="30"/>
        <v>10</v>
      </c>
    </row>
    <row r="639" spans="1:11" ht="22.5" hidden="1">
      <c r="A639" s="140" t="s">
        <v>72</v>
      </c>
      <c r="B639" s="141">
        <v>4030010</v>
      </c>
      <c r="C639" s="142" t="s">
        <v>547</v>
      </c>
      <c r="D639" s="128" t="s">
        <v>73</v>
      </c>
      <c r="E639" s="129" t="s">
        <v>73</v>
      </c>
      <c r="F639" s="130" t="s">
        <v>638</v>
      </c>
      <c r="G639" s="164">
        <v>0</v>
      </c>
      <c r="H639" s="104">
        <v>21</v>
      </c>
      <c r="I639" s="105">
        <f t="shared" si="29"/>
        <v>21</v>
      </c>
      <c r="J639" s="90">
        <f>J640</f>
        <v>0</v>
      </c>
      <c r="K639" s="105">
        <f t="shared" si="30"/>
        <v>21</v>
      </c>
    </row>
    <row r="640" spans="1:11" ht="13.5" hidden="1" thickBot="1">
      <c r="A640" s="143"/>
      <c r="B640" s="144"/>
      <c r="C640" s="145"/>
      <c r="D640" s="134">
        <v>3299</v>
      </c>
      <c r="E640" s="135">
        <v>5213</v>
      </c>
      <c r="F640" s="136" t="s">
        <v>639</v>
      </c>
      <c r="G640" s="165">
        <v>0</v>
      </c>
      <c r="H640" s="97">
        <v>21</v>
      </c>
      <c r="I640" s="98">
        <f t="shared" si="29"/>
        <v>21</v>
      </c>
      <c r="J640" s="97">
        <v>0</v>
      </c>
      <c r="K640" s="98">
        <f t="shared" si="30"/>
        <v>21</v>
      </c>
    </row>
    <row r="641" spans="1:11" ht="13.5" hidden="1" thickBot="1">
      <c r="A641" s="78" t="s">
        <v>72</v>
      </c>
      <c r="B641" s="180" t="s">
        <v>640</v>
      </c>
      <c r="C641" s="181"/>
      <c r="D641" s="181" t="s">
        <v>73</v>
      </c>
      <c r="E641" s="181" t="s">
        <v>73</v>
      </c>
      <c r="F641" s="79" t="s">
        <v>641</v>
      </c>
      <c r="G641" s="166">
        <f>G642+G644+G646+G648+G650+G652+G654+G656+G658+G660</f>
        <v>0</v>
      </c>
      <c r="H641" s="116">
        <f>H642+H644+H646+H648+H650+H652+H654+H656+H658+H660</f>
        <v>199.66</v>
      </c>
      <c r="I641" s="117">
        <f>I642+I644+I646+I648+I650+I652+I654+I656+I658+I660</f>
        <v>199.66</v>
      </c>
      <c r="J641" s="116">
        <f>J642+J644+J646+J648+J650+J652+J654+J656+J658+J660</f>
        <v>0</v>
      </c>
      <c r="K641" s="117">
        <f>K642+K644+K646+K648+K650+K652+K654+K656+K658+K660</f>
        <v>199.66</v>
      </c>
    </row>
    <row r="642" spans="1:11" ht="33.75" hidden="1">
      <c r="A642" s="140" t="s">
        <v>72</v>
      </c>
      <c r="B642" s="141">
        <v>4040009</v>
      </c>
      <c r="C642" s="142" t="s">
        <v>642</v>
      </c>
      <c r="D642" s="128" t="s">
        <v>73</v>
      </c>
      <c r="E642" s="129" t="s">
        <v>73</v>
      </c>
      <c r="F642" s="130" t="s">
        <v>643</v>
      </c>
      <c r="G642" s="164">
        <v>0</v>
      </c>
      <c r="H642" s="104">
        <v>20</v>
      </c>
      <c r="I642" s="105">
        <f aca="true" t="shared" si="31" ref="I642:I661">+G642+H642</f>
        <v>20</v>
      </c>
      <c r="J642" s="90">
        <f>J643</f>
        <v>0</v>
      </c>
      <c r="K642" s="105">
        <f aca="true" t="shared" si="32" ref="K642:K661">+I642+J642</f>
        <v>20</v>
      </c>
    </row>
    <row r="643" spans="1:11" ht="13.5" hidden="1" thickBot="1">
      <c r="A643" s="143"/>
      <c r="B643" s="144"/>
      <c r="C643" s="145"/>
      <c r="D643" s="134">
        <v>3299</v>
      </c>
      <c r="E643" s="135">
        <v>5321</v>
      </c>
      <c r="F643" s="136" t="s">
        <v>100</v>
      </c>
      <c r="G643" s="165">
        <v>0</v>
      </c>
      <c r="H643" s="97">
        <v>20</v>
      </c>
      <c r="I643" s="98">
        <f t="shared" si="31"/>
        <v>20</v>
      </c>
      <c r="J643" s="97">
        <v>0</v>
      </c>
      <c r="K643" s="98">
        <f t="shared" si="32"/>
        <v>20</v>
      </c>
    </row>
    <row r="644" spans="1:11" ht="22.5" hidden="1">
      <c r="A644" s="140" t="s">
        <v>72</v>
      </c>
      <c r="B644" s="141">
        <v>4040010</v>
      </c>
      <c r="C644" s="142" t="s">
        <v>76</v>
      </c>
      <c r="D644" s="128" t="s">
        <v>73</v>
      </c>
      <c r="E644" s="129" t="s">
        <v>73</v>
      </c>
      <c r="F644" s="130" t="s">
        <v>644</v>
      </c>
      <c r="G644" s="164">
        <v>0</v>
      </c>
      <c r="H644" s="104">
        <v>35</v>
      </c>
      <c r="I644" s="105">
        <f t="shared" si="31"/>
        <v>35</v>
      </c>
      <c r="J644" s="90">
        <f>J645</f>
        <v>0</v>
      </c>
      <c r="K644" s="105">
        <f t="shared" si="32"/>
        <v>35</v>
      </c>
    </row>
    <row r="645" spans="1:11" ht="13.5" hidden="1" thickBot="1">
      <c r="A645" s="143"/>
      <c r="B645" s="144"/>
      <c r="C645" s="145"/>
      <c r="D645" s="134">
        <v>3299</v>
      </c>
      <c r="E645" s="135">
        <v>5222</v>
      </c>
      <c r="F645" s="136" t="s">
        <v>103</v>
      </c>
      <c r="G645" s="165">
        <v>0</v>
      </c>
      <c r="H645" s="97">
        <v>35</v>
      </c>
      <c r="I645" s="98">
        <f t="shared" si="31"/>
        <v>35</v>
      </c>
      <c r="J645" s="97">
        <v>0</v>
      </c>
      <c r="K645" s="98">
        <f t="shared" si="32"/>
        <v>35</v>
      </c>
    </row>
    <row r="646" spans="1:11" ht="12.75" hidden="1">
      <c r="A646" s="140" t="s">
        <v>72</v>
      </c>
      <c r="B646" s="141">
        <v>4040011</v>
      </c>
      <c r="C646" s="142" t="s">
        <v>76</v>
      </c>
      <c r="D646" s="128" t="s">
        <v>73</v>
      </c>
      <c r="E646" s="129" t="s">
        <v>73</v>
      </c>
      <c r="F646" s="130" t="s">
        <v>645</v>
      </c>
      <c r="G646" s="164">
        <v>0</v>
      </c>
      <c r="H646" s="104">
        <v>13</v>
      </c>
      <c r="I646" s="105">
        <f t="shared" si="31"/>
        <v>13</v>
      </c>
      <c r="J646" s="90">
        <f>J647</f>
        <v>0</v>
      </c>
      <c r="K646" s="105">
        <f t="shared" si="32"/>
        <v>13</v>
      </c>
    </row>
    <row r="647" spans="1:11" ht="13.5" hidden="1" thickBot="1">
      <c r="A647" s="143"/>
      <c r="B647" s="144"/>
      <c r="C647" s="145"/>
      <c r="D647" s="134">
        <v>3299</v>
      </c>
      <c r="E647" s="135">
        <v>5222</v>
      </c>
      <c r="F647" s="136" t="s">
        <v>103</v>
      </c>
      <c r="G647" s="165">
        <v>0</v>
      </c>
      <c r="H647" s="97">
        <v>13</v>
      </c>
      <c r="I647" s="98">
        <f t="shared" si="31"/>
        <v>13</v>
      </c>
      <c r="J647" s="97">
        <v>0</v>
      </c>
      <c r="K647" s="98">
        <f t="shared" si="32"/>
        <v>13</v>
      </c>
    </row>
    <row r="648" spans="1:11" ht="22.5" hidden="1">
      <c r="A648" s="140" t="s">
        <v>72</v>
      </c>
      <c r="B648" s="141">
        <v>4040012</v>
      </c>
      <c r="C648" s="142" t="s">
        <v>646</v>
      </c>
      <c r="D648" s="128" t="s">
        <v>73</v>
      </c>
      <c r="E648" s="129" t="s">
        <v>73</v>
      </c>
      <c r="F648" s="130" t="s">
        <v>647</v>
      </c>
      <c r="G648" s="164">
        <v>0</v>
      </c>
      <c r="H648" s="104">
        <v>10</v>
      </c>
      <c r="I648" s="105">
        <f t="shared" si="31"/>
        <v>10</v>
      </c>
      <c r="J648" s="90">
        <f>J649</f>
        <v>0</v>
      </c>
      <c r="K648" s="105">
        <f t="shared" si="32"/>
        <v>10</v>
      </c>
    </row>
    <row r="649" spans="1:11" ht="13.5" hidden="1" thickBot="1">
      <c r="A649" s="143"/>
      <c r="B649" s="144"/>
      <c r="C649" s="145"/>
      <c r="D649" s="134">
        <v>3299</v>
      </c>
      <c r="E649" s="135">
        <v>5321</v>
      </c>
      <c r="F649" s="136" t="s">
        <v>100</v>
      </c>
      <c r="G649" s="165">
        <v>0</v>
      </c>
      <c r="H649" s="97">
        <v>10</v>
      </c>
      <c r="I649" s="98">
        <f t="shared" si="31"/>
        <v>10</v>
      </c>
      <c r="J649" s="97">
        <v>0</v>
      </c>
      <c r="K649" s="98">
        <f t="shared" si="32"/>
        <v>10</v>
      </c>
    </row>
    <row r="650" spans="1:11" ht="22.5" hidden="1">
      <c r="A650" s="140" t="s">
        <v>72</v>
      </c>
      <c r="B650" s="141">
        <v>4040013</v>
      </c>
      <c r="C650" s="142" t="s">
        <v>648</v>
      </c>
      <c r="D650" s="128" t="s">
        <v>73</v>
      </c>
      <c r="E650" s="129" t="s">
        <v>73</v>
      </c>
      <c r="F650" s="130" t="s">
        <v>649</v>
      </c>
      <c r="G650" s="164">
        <v>0</v>
      </c>
      <c r="H650" s="104">
        <v>7</v>
      </c>
      <c r="I650" s="105">
        <f t="shared" si="31"/>
        <v>7</v>
      </c>
      <c r="J650" s="90">
        <f>J651</f>
        <v>0</v>
      </c>
      <c r="K650" s="105">
        <f t="shared" si="32"/>
        <v>7</v>
      </c>
    </row>
    <row r="651" spans="1:11" ht="13.5" hidden="1" thickBot="1">
      <c r="A651" s="143"/>
      <c r="B651" s="144"/>
      <c r="C651" s="145"/>
      <c r="D651" s="134">
        <v>3299</v>
      </c>
      <c r="E651" s="135">
        <v>5331</v>
      </c>
      <c r="F651" s="136" t="s">
        <v>579</v>
      </c>
      <c r="G651" s="165">
        <v>0</v>
      </c>
      <c r="H651" s="97">
        <v>7</v>
      </c>
      <c r="I651" s="98">
        <f t="shared" si="31"/>
        <v>7</v>
      </c>
      <c r="J651" s="97">
        <v>0</v>
      </c>
      <c r="K651" s="98">
        <f t="shared" si="32"/>
        <v>7</v>
      </c>
    </row>
    <row r="652" spans="1:11" ht="22.5" hidden="1">
      <c r="A652" s="140" t="s">
        <v>72</v>
      </c>
      <c r="B652" s="141">
        <v>4040014</v>
      </c>
      <c r="C652" s="142" t="s">
        <v>650</v>
      </c>
      <c r="D652" s="128" t="s">
        <v>73</v>
      </c>
      <c r="E652" s="129" t="s">
        <v>73</v>
      </c>
      <c r="F652" s="130" t="s">
        <v>651</v>
      </c>
      <c r="G652" s="164">
        <v>0</v>
      </c>
      <c r="H652" s="104">
        <v>10.5</v>
      </c>
      <c r="I652" s="105">
        <f t="shared" si="31"/>
        <v>10.5</v>
      </c>
      <c r="J652" s="90">
        <f>J653</f>
        <v>0</v>
      </c>
      <c r="K652" s="105">
        <f t="shared" si="32"/>
        <v>10.5</v>
      </c>
    </row>
    <row r="653" spans="1:11" ht="13.5" hidden="1" thickBot="1">
      <c r="A653" s="143"/>
      <c r="B653" s="144"/>
      <c r="C653" s="145"/>
      <c r="D653" s="134">
        <v>3299</v>
      </c>
      <c r="E653" s="135">
        <v>5331</v>
      </c>
      <c r="F653" s="136" t="s">
        <v>579</v>
      </c>
      <c r="G653" s="165">
        <v>0</v>
      </c>
      <c r="H653" s="97">
        <v>10.5</v>
      </c>
      <c r="I653" s="98">
        <f t="shared" si="31"/>
        <v>10.5</v>
      </c>
      <c r="J653" s="97">
        <v>0</v>
      </c>
      <c r="K653" s="98">
        <f t="shared" si="32"/>
        <v>10.5</v>
      </c>
    </row>
    <row r="654" spans="1:11" ht="22.5" hidden="1">
      <c r="A654" s="140" t="s">
        <v>72</v>
      </c>
      <c r="B654" s="141">
        <v>4040015</v>
      </c>
      <c r="C654" s="142" t="s">
        <v>547</v>
      </c>
      <c r="D654" s="128" t="s">
        <v>73</v>
      </c>
      <c r="E654" s="129" t="s">
        <v>73</v>
      </c>
      <c r="F654" s="130" t="s">
        <v>652</v>
      </c>
      <c r="G654" s="164">
        <v>0</v>
      </c>
      <c r="H654" s="104">
        <v>18.4</v>
      </c>
      <c r="I654" s="105">
        <f t="shared" si="31"/>
        <v>18.4</v>
      </c>
      <c r="J654" s="90">
        <f>J655</f>
        <v>0</v>
      </c>
      <c r="K654" s="105">
        <f t="shared" si="32"/>
        <v>18.4</v>
      </c>
    </row>
    <row r="655" spans="1:11" ht="23.25" hidden="1" thickBot="1">
      <c r="A655" s="143"/>
      <c r="B655" s="144"/>
      <c r="C655" s="145"/>
      <c r="D655" s="134">
        <v>3299</v>
      </c>
      <c r="E655" s="135">
        <v>5213</v>
      </c>
      <c r="F655" s="136" t="s">
        <v>653</v>
      </c>
      <c r="G655" s="165">
        <v>0</v>
      </c>
      <c r="H655" s="97">
        <v>18.4</v>
      </c>
      <c r="I655" s="98">
        <f t="shared" si="31"/>
        <v>18.4</v>
      </c>
      <c r="J655" s="97">
        <v>0</v>
      </c>
      <c r="K655" s="98">
        <f t="shared" si="32"/>
        <v>18.4</v>
      </c>
    </row>
    <row r="656" spans="1:11" ht="33.75" hidden="1">
      <c r="A656" s="140" t="s">
        <v>72</v>
      </c>
      <c r="B656" s="141">
        <v>4040016</v>
      </c>
      <c r="C656" s="142" t="s">
        <v>654</v>
      </c>
      <c r="D656" s="128" t="s">
        <v>73</v>
      </c>
      <c r="E656" s="129" t="s">
        <v>73</v>
      </c>
      <c r="F656" s="130" t="s">
        <v>655</v>
      </c>
      <c r="G656" s="164">
        <v>0</v>
      </c>
      <c r="H656" s="104">
        <v>25.76</v>
      </c>
      <c r="I656" s="105">
        <f t="shared" si="31"/>
        <v>25.76</v>
      </c>
      <c r="J656" s="90">
        <f>J657</f>
        <v>0</v>
      </c>
      <c r="K656" s="105">
        <f t="shared" si="32"/>
        <v>25.76</v>
      </c>
    </row>
    <row r="657" spans="1:11" ht="13.5" hidden="1" thickBot="1">
      <c r="A657" s="143"/>
      <c r="B657" s="144"/>
      <c r="C657" s="145"/>
      <c r="D657" s="134">
        <v>3299</v>
      </c>
      <c r="E657" s="135">
        <v>5321</v>
      </c>
      <c r="F657" s="136" t="s">
        <v>100</v>
      </c>
      <c r="G657" s="165">
        <v>0</v>
      </c>
      <c r="H657" s="97">
        <v>25.76</v>
      </c>
      <c r="I657" s="98">
        <f t="shared" si="31"/>
        <v>25.76</v>
      </c>
      <c r="J657" s="97">
        <v>0</v>
      </c>
      <c r="K657" s="98">
        <f t="shared" si="32"/>
        <v>25.76</v>
      </c>
    </row>
    <row r="658" spans="1:11" ht="22.5" hidden="1">
      <c r="A658" s="140" t="s">
        <v>72</v>
      </c>
      <c r="B658" s="141">
        <v>4040017</v>
      </c>
      <c r="C658" s="142" t="s">
        <v>76</v>
      </c>
      <c r="D658" s="128" t="s">
        <v>73</v>
      </c>
      <c r="E658" s="129" t="s">
        <v>73</v>
      </c>
      <c r="F658" s="130" t="s">
        <v>656</v>
      </c>
      <c r="G658" s="164">
        <v>0</v>
      </c>
      <c r="H658" s="104">
        <v>10</v>
      </c>
      <c r="I658" s="105">
        <f t="shared" si="31"/>
        <v>10</v>
      </c>
      <c r="J658" s="90">
        <f>J659</f>
        <v>0</v>
      </c>
      <c r="K658" s="105">
        <f t="shared" si="32"/>
        <v>10</v>
      </c>
    </row>
    <row r="659" spans="1:11" ht="13.5" hidden="1" thickBot="1">
      <c r="A659" s="143"/>
      <c r="B659" s="144"/>
      <c r="C659" s="145"/>
      <c r="D659" s="134">
        <v>3299</v>
      </c>
      <c r="E659" s="135">
        <v>5222</v>
      </c>
      <c r="F659" s="136" t="s">
        <v>103</v>
      </c>
      <c r="G659" s="165">
        <v>0</v>
      </c>
      <c r="H659" s="97">
        <v>10</v>
      </c>
      <c r="I659" s="98">
        <f t="shared" si="31"/>
        <v>10</v>
      </c>
      <c r="J659" s="97">
        <v>0</v>
      </c>
      <c r="K659" s="98">
        <f t="shared" si="32"/>
        <v>10</v>
      </c>
    </row>
    <row r="660" spans="1:11" ht="33.75" hidden="1">
      <c r="A660" s="140" t="s">
        <v>72</v>
      </c>
      <c r="B660" s="141">
        <v>4040018</v>
      </c>
      <c r="C660" s="142" t="s">
        <v>76</v>
      </c>
      <c r="D660" s="128" t="s">
        <v>73</v>
      </c>
      <c r="E660" s="129" t="s">
        <v>73</v>
      </c>
      <c r="F660" s="130" t="s">
        <v>657</v>
      </c>
      <c r="G660" s="164">
        <v>0</v>
      </c>
      <c r="H660" s="104">
        <v>50</v>
      </c>
      <c r="I660" s="105">
        <f t="shared" si="31"/>
        <v>50</v>
      </c>
      <c r="J660" s="90">
        <f>J661</f>
        <v>0</v>
      </c>
      <c r="K660" s="105">
        <f t="shared" si="32"/>
        <v>50</v>
      </c>
    </row>
    <row r="661" spans="1:11" ht="13.5" hidden="1" thickBot="1">
      <c r="A661" s="143"/>
      <c r="B661" s="144"/>
      <c r="C661" s="145"/>
      <c r="D661" s="134">
        <v>3299</v>
      </c>
      <c r="E661" s="135">
        <v>5222</v>
      </c>
      <c r="F661" s="136" t="s">
        <v>103</v>
      </c>
      <c r="G661" s="165">
        <v>0</v>
      </c>
      <c r="H661" s="97">
        <v>50</v>
      </c>
      <c r="I661" s="98">
        <f t="shared" si="31"/>
        <v>50</v>
      </c>
      <c r="J661" s="97">
        <v>0</v>
      </c>
      <c r="K661" s="98">
        <f t="shared" si="32"/>
        <v>50</v>
      </c>
    </row>
    <row r="662" spans="1:11" ht="13.5" hidden="1" thickBot="1">
      <c r="A662" s="78" t="s">
        <v>72</v>
      </c>
      <c r="B662" s="180" t="s">
        <v>658</v>
      </c>
      <c r="C662" s="181"/>
      <c r="D662" s="181" t="s">
        <v>73</v>
      </c>
      <c r="E662" s="181" t="s">
        <v>73</v>
      </c>
      <c r="F662" s="79" t="s">
        <v>659</v>
      </c>
      <c r="G662" s="161">
        <f>G663+G665+G667+G669+G671+G673+G675+G677+G679+G681+G683+G685</f>
        <v>0</v>
      </c>
      <c r="H662" s="80">
        <f>H663+H665+H667+H669+H671+H673+H675+H677+H679+H681+H683+H685</f>
        <v>177.737</v>
      </c>
      <c r="I662" s="81">
        <f>I663+I665+I667+I669+I671+I673+I675+I677+I679+I681+I683+I685</f>
        <v>177.737</v>
      </c>
      <c r="J662" s="80">
        <f>J663+J665+J667+J669+J671+J673+J675+J677+J679+J681+J683+J685</f>
        <v>0</v>
      </c>
      <c r="K662" s="81">
        <f>K663+K665+K667+K669+K671+K673+K675+K677+K679+K681+K683+K685</f>
        <v>177.737</v>
      </c>
    </row>
    <row r="663" spans="1:11" ht="12.75" hidden="1">
      <c r="A663" s="83" t="s">
        <v>72</v>
      </c>
      <c r="B663" s="84" t="s">
        <v>660</v>
      </c>
      <c r="C663" s="85" t="s">
        <v>76</v>
      </c>
      <c r="D663" s="86" t="s">
        <v>73</v>
      </c>
      <c r="E663" s="87" t="s">
        <v>73</v>
      </c>
      <c r="F663" s="88" t="s">
        <v>659</v>
      </c>
      <c r="G663" s="162">
        <v>0</v>
      </c>
      <c r="H663" s="90">
        <f>H664</f>
        <v>1.694</v>
      </c>
      <c r="I663" s="91">
        <f>G663+H663</f>
        <v>1.694</v>
      </c>
      <c r="J663" s="90">
        <f>J664</f>
        <v>0</v>
      </c>
      <c r="K663" s="91">
        <f>I663+J663</f>
        <v>1.694</v>
      </c>
    </row>
    <row r="664" spans="1:11" ht="13.5" hidden="1" thickBot="1">
      <c r="A664" s="92"/>
      <c r="B664" s="178"/>
      <c r="C664" s="179"/>
      <c r="D664" s="93">
        <v>3299</v>
      </c>
      <c r="E664" s="94">
        <v>5901</v>
      </c>
      <c r="F664" s="95" t="s">
        <v>79</v>
      </c>
      <c r="G664" s="163">
        <v>0</v>
      </c>
      <c r="H664" s="97">
        <v>1.694</v>
      </c>
      <c r="I664" s="98">
        <f>H664</f>
        <v>1.694</v>
      </c>
      <c r="J664" s="97">
        <v>0</v>
      </c>
      <c r="K664" s="98">
        <f>J664</f>
        <v>0</v>
      </c>
    </row>
    <row r="665" spans="1:11" ht="22.5" hidden="1">
      <c r="A665" s="140" t="s">
        <v>72</v>
      </c>
      <c r="B665" s="141">
        <v>4050003</v>
      </c>
      <c r="C665" s="142" t="s">
        <v>661</v>
      </c>
      <c r="D665" s="128" t="s">
        <v>73</v>
      </c>
      <c r="E665" s="129" t="s">
        <v>73</v>
      </c>
      <c r="F665" s="130" t="s">
        <v>662</v>
      </c>
      <c r="G665" s="164">
        <v>0</v>
      </c>
      <c r="H665" s="104">
        <v>1.448</v>
      </c>
      <c r="I665" s="105">
        <f aca="true" t="shared" si="33" ref="I665:I686">+G665+H665</f>
        <v>1.448</v>
      </c>
      <c r="J665" s="90">
        <f>J666</f>
        <v>0</v>
      </c>
      <c r="K665" s="105">
        <f aca="true" t="shared" si="34" ref="K665:K686">+I665+J665</f>
        <v>1.448</v>
      </c>
    </row>
    <row r="666" spans="1:11" ht="13.5" hidden="1" thickBot="1">
      <c r="A666" s="143"/>
      <c r="B666" s="144"/>
      <c r="C666" s="145"/>
      <c r="D666" s="134">
        <v>3299</v>
      </c>
      <c r="E666" s="135">
        <v>5321</v>
      </c>
      <c r="F666" s="136" t="s">
        <v>100</v>
      </c>
      <c r="G666" s="165">
        <v>0</v>
      </c>
      <c r="H666" s="97">
        <v>1.448</v>
      </c>
      <c r="I666" s="98">
        <f t="shared" si="33"/>
        <v>1.448</v>
      </c>
      <c r="J666" s="97">
        <v>0</v>
      </c>
      <c r="K666" s="98">
        <f t="shared" si="34"/>
        <v>1.448</v>
      </c>
    </row>
    <row r="667" spans="1:11" ht="33.75" hidden="1">
      <c r="A667" s="140" t="s">
        <v>72</v>
      </c>
      <c r="B667" s="141">
        <v>4050004</v>
      </c>
      <c r="C667" s="142" t="s">
        <v>663</v>
      </c>
      <c r="D667" s="128" t="s">
        <v>73</v>
      </c>
      <c r="E667" s="129" t="s">
        <v>73</v>
      </c>
      <c r="F667" s="130" t="s">
        <v>664</v>
      </c>
      <c r="G667" s="164">
        <v>0</v>
      </c>
      <c r="H667" s="104">
        <v>19</v>
      </c>
      <c r="I667" s="105">
        <f t="shared" si="33"/>
        <v>19</v>
      </c>
      <c r="J667" s="90">
        <f>J668</f>
        <v>0</v>
      </c>
      <c r="K667" s="105">
        <f t="shared" si="34"/>
        <v>19</v>
      </c>
    </row>
    <row r="668" spans="1:11" ht="13.5" hidden="1" thickBot="1">
      <c r="A668" s="143"/>
      <c r="B668" s="144"/>
      <c r="C668" s="145"/>
      <c r="D668" s="134">
        <v>3299</v>
      </c>
      <c r="E668" s="135">
        <v>5331</v>
      </c>
      <c r="F668" s="136" t="s">
        <v>579</v>
      </c>
      <c r="G668" s="165">
        <v>0</v>
      </c>
      <c r="H668" s="97">
        <v>19</v>
      </c>
      <c r="I668" s="98">
        <f t="shared" si="33"/>
        <v>19</v>
      </c>
      <c r="J668" s="97">
        <v>0</v>
      </c>
      <c r="K668" s="98">
        <f t="shared" si="34"/>
        <v>19</v>
      </c>
    </row>
    <row r="669" spans="1:11" ht="22.5" hidden="1">
      <c r="A669" s="140" t="s">
        <v>72</v>
      </c>
      <c r="B669" s="141">
        <v>4050005</v>
      </c>
      <c r="C669" s="142" t="s">
        <v>665</v>
      </c>
      <c r="D669" s="128" t="s">
        <v>73</v>
      </c>
      <c r="E669" s="129" t="s">
        <v>73</v>
      </c>
      <c r="F669" s="130" t="s">
        <v>666</v>
      </c>
      <c r="G669" s="164">
        <v>0</v>
      </c>
      <c r="H669" s="104">
        <v>19</v>
      </c>
      <c r="I669" s="105">
        <f t="shared" si="33"/>
        <v>19</v>
      </c>
      <c r="J669" s="90">
        <f>J670</f>
        <v>0</v>
      </c>
      <c r="K669" s="105">
        <f t="shared" si="34"/>
        <v>19</v>
      </c>
    </row>
    <row r="670" spans="1:11" ht="13.5" hidden="1" thickBot="1">
      <c r="A670" s="143"/>
      <c r="B670" s="144"/>
      <c r="C670" s="145"/>
      <c r="D670" s="134">
        <v>3299</v>
      </c>
      <c r="E670" s="135">
        <v>5331</v>
      </c>
      <c r="F670" s="136" t="s">
        <v>579</v>
      </c>
      <c r="G670" s="165">
        <v>0</v>
      </c>
      <c r="H670" s="97">
        <v>19</v>
      </c>
      <c r="I670" s="98">
        <f t="shared" si="33"/>
        <v>19</v>
      </c>
      <c r="J670" s="97">
        <v>0</v>
      </c>
      <c r="K670" s="98">
        <f t="shared" si="34"/>
        <v>19</v>
      </c>
    </row>
    <row r="671" spans="1:11" ht="33.75" hidden="1">
      <c r="A671" s="140" t="s">
        <v>72</v>
      </c>
      <c r="B671" s="141">
        <v>4050007</v>
      </c>
      <c r="C671" s="142" t="s">
        <v>602</v>
      </c>
      <c r="D671" s="128" t="s">
        <v>73</v>
      </c>
      <c r="E671" s="129" t="s">
        <v>73</v>
      </c>
      <c r="F671" s="130" t="s">
        <v>667</v>
      </c>
      <c r="G671" s="164">
        <v>0</v>
      </c>
      <c r="H671" s="104">
        <v>19</v>
      </c>
      <c r="I671" s="105">
        <f t="shared" si="33"/>
        <v>19</v>
      </c>
      <c r="J671" s="90">
        <f>J672</f>
        <v>0</v>
      </c>
      <c r="K671" s="105">
        <f t="shared" si="34"/>
        <v>19</v>
      </c>
    </row>
    <row r="672" spans="1:11" ht="13.5" hidden="1" thickBot="1">
      <c r="A672" s="143"/>
      <c r="B672" s="144"/>
      <c r="C672" s="145"/>
      <c r="D672" s="134">
        <v>3299</v>
      </c>
      <c r="E672" s="135">
        <v>5331</v>
      </c>
      <c r="F672" s="136" t="s">
        <v>579</v>
      </c>
      <c r="G672" s="165">
        <v>0</v>
      </c>
      <c r="H672" s="97">
        <v>19</v>
      </c>
      <c r="I672" s="98">
        <f t="shared" si="33"/>
        <v>19</v>
      </c>
      <c r="J672" s="97">
        <v>0</v>
      </c>
      <c r="K672" s="98">
        <f t="shared" si="34"/>
        <v>19</v>
      </c>
    </row>
    <row r="673" spans="1:11" ht="33.75" hidden="1">
      <c r="A673" s="140" t="s">
        <v>72</v>
      </c>
      <c r="B673" s="141">
        <v>4050008</v>
      </c>
      <c r="C673" s="142" t="s">
        <v>668</v>
      </c>
      <c r="D673" s="128" t="s">
        <v>73</v>
      </c>
      <c r="E673" s="129" t="s">
        <v>73</v>
      </c>
      <c r="F673" s="130" t="s">
        <v>669</v>
      </c>
      <c r="G673" s="164">
        <v>0</v>
      </c>
      <c r="H673" s="104">
        <v>19</v>
      </c>
      <c r="I673" s="105">
        <f t="shared" si="33"/>
        <v>19</v>
      </c>
      <c r="J673" s="90">
        <f>J674</f>
        <v>0</v>
      </c>
      <c r="K673" s="105">
        <f t="shared" si="34"/>
        <v>19</v>
      </c>
    </row>
    <row r="674" spans="1:11" ht="13.5" hidden="1" thickBot="1">
      <c r="A674" s="143"/>
      <c r="B674" s="144"/>
      <c r="C674" s="145"/>
      <c r="D674" s="134">
        <v>3299</v>
      </c>
      <c r="E674" s="135">
        <v>5321</v>
      </c>
      <c r="F674" s="136" t="s">
        <v>100</v>
      </c>
      <c r="G674" s="165">
        <v>0</v>
      </c>
      <c r="H674" s="97">
        <v>19</v>
      </c>
      <c r="I674" s="98">
        <f t="shared" si="33"/>
        <v>19</v>
      </c>
      <c r="J674" s="97">
        <v>0</v>
      </c>
      <c r="K674" s="98">
        <f t="shared" si="34"/>
        <v>19</v>
      </c>
    </row>
    <row r="675" spans="1:11" ht="33.75" hidden="1">
      <c r="A675" s="140" t="s">
        <v>72</v>
      </c>
      <c r="B675" s="141">
        <v>4050009</v>
      </c>
      <c r="C675" s="142" t="s">
        <v>670</v>
      </c>
      <c r="D675" s="128" t="s">
        <v>73</v>
      </c>
      <c r="E675" s="129" t="s">
        <v>73</v>
      </c>
      <c r="F675" s="130" t="s">
        <v>671</v>
      </c>
      <c r="G675" s="164">
        <v>0</v>
      </c>
      <c r="H675" s="104">
        <v>19</v>
      </c>
      <c r="I675" s="105">
        <f t="shared" si="33"/>
        <v>19</v>
      </c>
      <c r="J675" s="90">
        <f>J676</f>
        <v>0</v>
      </c>
      <c r="K675" s="105">
        <f t="shared" si="34"/>
        <v>19</v>
      </c>
    </row>
    <row r="676" spans="1:11" ht="13.5" hidden="1" thickBot="1">
      <c r="A676" s="143"/>
      <c r="B676" s="144"/>
      <c r="C676" s="145"/>
      <c r="D676" s="134">
        <v>3299</v>
      </c>
      <c r="E676" s="135">
        <v>5321</v>
      </c>
      <c r="F676" s="136" t="s">
        <v>100</v>
      </c>
      <c r="G676" s="165">
        <v>0</v>
      </c>
      <c r="H676" s="97">
        <v>19</v>
      </c>
      <c r="I676" s="98">
        <f t="shared" si="33"/>
        <v>19</v>
      </c>
      <c r="J676" s="97">
        <v>0</v>
      </c>
      <c r="K676" s="98">
        <f t="shared" si="34"/>
        <v>19</v>
      </c>
    </row>
    <row r="677" spans="1:11" ht="22.5" hidden="1">
      <c r="A677" s="140" t="s">
        <v>72</v>
      </c>
      <c r="B677" s="141">
        <v>4050015</v>
      </c>
      <c r="C677" s="142" t="s">
        <v>672</v>
      </c>
      <c r="D677" s="128" t="s">
        <v>73</v>
      </c>
      <c r="E677" s="129" t="s">
        <v>73</v>
      </c>
      <c r="F677" s="130" t="s">
        <v>673</v>
      </c>
      <c r="G677" s="164">
        <v>0</v>
      </c>
      <c r="H677" s="104">
        <v>6.465</v>
      </c>
      <c r="I677" s="105">
        <f t="shared" si="33"/>
        <v>6.465</v>
      </c>
      <c r="J677" s="90">
        <f>J678</f>
        <v>0</v>
      </c>
      <c r="K677" s="105">
        <f t="shared" si="34"/>
        <v>6.465</v>
      </c>
    </row>
    <row r="678" spans="1:11" ht="13.5" hidden="1" thickBot="1">
      <c r="A678" s="143"/>
      <c r="B678" s="144"/>
      <c r="C678" s="145"/>
      <c r="D678" s="134">
        <v>3299</v>
      </c>
      <c r="E678" s="135">
        <v>5321</v>
      </c>
      <c r="F678" s="136" t="s">
        <v>100</v>
      </c>
      <c r="G678" s="165">
        <v>0</v>
      </c>
      <c r="H678" s="97">
        <v>6.465</v>
      </c>
      <c r="I678" s="98">
        <f t="shared" si="33"/>
        <v>6.465</v>
      </c>
      <c r="J678" s="97">
        <v>0</v>
      </c>
      <c r="K678" s="98">
        <f t="shared" si="34"/>
        <v>6.465</v>
      </c>
    </row>
    <row r="679" spans="1:11" ht="22.5" hidden="1">
      <c r="A679" s="140" t="s">
        <v>72</v>
      </c>
      <c r="B679" s="141">
        <v>4050018</v>
      </c>
      <c r="C679" s="142" t="s">
        <v>674</v>
      </c>
      <c r="D679" s="128" t="s">
        <v>73</v>
      </c>
      <c r="E679" s="129" t="s">
        <v>73</v>
      </c>
      <c r="F679" s="130" t="s">
        <v>675</v>
      </c>
      <c r="G679" s="164">
        <v>0</v>
      </c>
      <c r="H679" s="104">
        <v>16.13</v>
      </c>
      <c r="I679" s="105">
        <f t="shared" si="33"/>
        <v>16.13</v>
      </c>
      <c r="J679" s="90">
        <f>J680</f>
        <v>0</v>
      </c>
      <c r="K679" s="105">
        <f t="shared" si="34"/>
        <v>16.13</v>
      </c>
    </row>
    <row r="680" spans="1:11" ht="13.5" hidden="1" thickBot="1">
      <c r="A680" s="143"/>
      <c r="B680" s="144"/>
      <c r="C680" s="145"/>
      <c r="D680" s="134">
        <v>3299</v>
      </c>
      <c r="E680" s="135">
        <v>5321</v>
      </c>
      <c r="F680" s="136" t="s">
        <v>100</v>
      </c>
      <c r="G680" s="165">
        <v>0</v>
      </c>
      <c r="H680" s="97">
        <v>16.13</v>
      </c>
      <c r="I680" s="98">
        <f t="shared" si="33"/>
        <v>16.13</v>
      </c>
      <c r="J680" s="97">
        <v>0</v>
      </c>
      <c r="K680" s="98">
        <f t="shared" si="34"/>
        <v>16.13</v>
      </c>
    </row>
    <row r="681" spans="1:11" ht="22.5" hidden="1">
      <c r="A681" s="140" t="s">
        <v>72</v>
      </c>
      <c r="B681" s="141">
        <v>4050021</v>
      </c>
      <c r="C681" s="142" t="s">
        <v>676</v>
      </c>
      <c r="D681" s="128" t="s">
        <v>73</v>
      </c>
      <c r="E681" s="129" t="s">
        <v>73</v>
      </c>
      <c r="F681" s="130" t="s">
        <v>677</v>
      </c>
      <c r="G681" s="164">
        <v>0</v>
      </c>
      <c r="H681" s="104">
        <v>19</v>
      </c>
      <c r="I681" s="105">
        <f t="shared" si="33"/>
        <v>19</v>
      </c>
      <c r="J681" s="90">
        <f>J682</f>
        <v>0</v>
      </c>
      <c r="K681" s="105">
        <f t="shared" si="34"/>
        <v>19</v>
      </c>
    </row>
    <row r="682" spans="1:11" ht="13.5" hidden="1" thickBot="1">
      <c r="A682" s="143"/>
      <c r="B682" s="144"/>
      <c r="C682" s="145"/>
      <c r="D682" s="134">
        <v>3299</v>
      </c>
      <c r="E682" s="135">
        <v>5331</v>
      </c>
      <c r="F682" s="136" t="s">
        <v>579</v>
      </c>
      <c r="G682" s="165">
        <v>0</v>
      </c>
      <c r="H682" s="97">
        <v>19</v>
      </c>
      <c r="I682" s="98">
        <f t="shared" si="33"/>
        <v>19</v>
      </c>
      <c r="J682" s="97">
        <v>0</v>
      </c>
      <c r="K682" s="98">
        <f t="shared" si="34"/>
        <v>19</v>
      </c>
    </row>
    <row r="683" spans="1:11" ht="22.5" hidden="1">
      <c r="A683" s="140" t="s">
        <v>72</v>
      </c>
      <c r="B683" s="141">
        <v>4050023</v>
      </c>
      <c r="C683" s="142" t="s">
        <v>609</v>
      </c>
      <c r="D683" s="128" t="s">
        <v>73</v>
      </c>
      <c r="E683" s="129" t="s">
        <v>73</v>
      </c>
      <c r="F683" s="130" t="s">
        <v>678</v>
      </c>
      <c r="G683" s="164">
        <v>0</v>
      </c>
      <c r="H683" s="104">
        <v>19</v>
      </c>
      <c r="I683" s="105">
        <f t="shared" si="33"/>
        <v>19</v>
      </c>
      <c r="J683" s="90">
        <f>J684</f>
        <v>0</v>
      </c>
      <c r="K683" s="105">
        <f t="shared" si="34"/>
        <v>19</v>
      </c>
    </row>
    <row r="684" spans="1:11" ht="13.5" hidden="1" thickBot="1">
      <c r="A684" s="143"/>
      <c r="B684" s="144"/>
      <c r="C684" s="145"/>
      <c r="D684" s="134">
        <v>3299</v>
      </c>
      <c r="E684" s="135">
        <v>5321</v>
      </c>
      <c r="F684" s="136" t="s">
        <v>100</v>
      </c>
      <c r="G684" s="165">
        <v>0</v>
      </c>
      <c r="H684" s="97">
        <v>19</v>
      </c>
      <c r="I684" s="98">
        <f t="shared" si="33"/>
        <v>19</v>
      </c>
      <c r="J684" s="97">
        <v>0</v>
      </c>
      <c r="K684" s="98">
        <f t="shared" si="34"/>
        <v>19</v>
      </c>
    </row>
    <row r="685" spans="1:11" ht="33.75" hidden="1">
      <c r="A685" s="140" t="s">
        <v>72</v>
      </c>
      <c r="B685" s="141">
        <v>4050024</v>
      </c>
      <c r="C685" s="142" t="s">
        <v>679</v>
      </c>
      <c r="D685" s="128" t="s">
        <v>73</v>
      </c>
      <c r="E685" s="129" t="s">
        <v>73</v>
      </c>
      <c r="F685" s="130" t="s">
        <v>680</v>
      </c>
      <c r="G685" s="164">
        <v>0</v>
      </c>
      <c r="H685" s="104">
        <v>19</v>
      </c>
      <c r="I685" s="105">
        <f t="shared" si="33"/>
        <v>19</v>
      </c>
      <c r="J685" s="90">
        <f>J686</f>
        <v>0</v>
      </c>
      <c r="K685" s="105">
        <f t="shared" si="34"/>
        <v>19</v>
      </c>
    </row>
    <row r="686" spans="1:11" ht="13.5" hidden="1" thickBot="1">
      <c r="A686" s="143"/>
      <c r="B686" s="144"/>
      <c r="C686" s="145"/>
      <c r="D686" s="134">
        <v>3299</v>
      </c>
      <c r="E686" s="135">
        <v>5321</v>
      </c>
      <c r="F686" s="136" t="s">
        <v>100</v>
      </c>
      <c r="G686" s="165">
        <v>0</v>
      </c>
      <c r="H686" s="97">
        <v>19</v>
      </c>
      <c r="I686" s="98">
        <f t="shared" si="33"/>
        <v>19</v>
      </c>
      <c r="J686" s="97">
        <v>0</v>
      </c>
      <c r="K686" s="98">
        <f t="shared" si="34"/>
        <v>19</v>
      </c>
    </row>
    <row r="687" spans="1:11" ht="13.5" hidden="1" thickBot="1">
      <c r="A687" s="78" t="s">
        <v>72</v>
      </c>
      <c r="B687" s="180" t="s">
        <v>681</v>
      </c>
      <c r="C687" s="181"/>
      <c r="D687" s="181" t="s">
        <v>73</v>
      </c>
      <c r="E687" s="181" t="s">
        <v>73</v>
      </c>
      <c r="F687" s="79" t="s">
        <v>682</v>
      </c>
      <c r="G687" s="161">
        <f>G688+G690+G692+G694</f>
        <v>0</v>
      </c>
      <c r="H687" s="80">
        <f>H688+H690+H692+H694</f>
        <v>170.26899999999998</v>
      </c>
      <c r="I687" s="81">
        <f>I688+I690+I692+I694</f>
        <v>170.26899999999998</v>
      </c>
      <c r="J687" s="80">
        <f>J688+J690+J692+J694</f>
        <v>0</v>
      </c>
      <c r="K687" s="81">
        <f>K688+K690+K692+K694</f>
        <v>170.26899999999998</v>
      </c>
    </row>
    <row r="688" spans="1:11" ht="12.75" hidden="1">
      <c r="A688" s="83" t="s">
        <v>72</v>
      </c>
      <c r="B688" s="84" t="s">
        <v>683</v>
      </c>
      <c r="C688" s="85" t="s">
        <v>76</v>
      </c>
      <c r="D688" s="86" t="s">
        <v>73</v>
      </c>
      <c r="E688" s="87" t="s">
        <v>73</v>
      </c>
      <c r="F688" s="88" t="s">
        <v>682</v>
      </c>
      <c r="G688" s="162">
        <v>0</v>
      </c>
      <c r="H688" s="90">
        <f>H689</f>
        <v>100.214</v>
      </c>
      <c r="I688" s="91">
        <f>G688+H688</f>
        <v>100.214</v>
      </c>
      <c r="J688" s="90">
        <f>J689</f>
        <v>0</v>
      </c>
      <c r="K688" s="91">
        <f>I688+J688</f>
        <v>100.214</v>
      </c>
    </row>
    <row r="689" spans="1:11" ht="13.5" hidden="1" thickBot="1">
      <c r="A689" s="92"/>
      <c r="B689" s="178"/>
      <c r="C689" s="179"/>
      <c r="D689" s="93">
        <v>3299</v>
      </c>
      <c r="E689" s="94">
        <v>5901</v>
      </c>
      <c r="F689" s="95" t="s">
        <v>79</v>
      </c>
      <c r="G689" s="163">
        <v>0</v>
      </c>
      <c r="H689" s="97">
        <v>100.214</v>
      </c>
      <c r="I689" s="98">
        <f>H689</f>
        <v>100.214</v>
      </c>
      <c r="J689" s="97">
        <v>0</v>
      </c>
      <c r="K689" s="98">
        <f>J689</f>
        <v>0</v>
      </c>
    </row>
    <row r="690" spans="1:11" ht="33.75" hidden="1">
      <c r="A690" s="140" t="s">
        <v>72</v>
      </c>
      <c r="B690" s="141">
        <v>4060001</v>
      </c>
      <c r="C690" s="142" t="s">
        <v>632</v>
      </c>
      <c r="D690" s="128" t="s">
        <v>73</v>
      </c>
      <c r="E690" s="129" t="s">
        <v>73</v>
      </c>
      <c r="F690" s="130" t="s">
        <v>684</v>
      </c>
      <c r="G690" s="164">
        <v>0</v>
      </c>
      <c r="H690" s="104">
        <v>18.564</v>
      </c>
      <c r="I690" s="105">
        <f aca="true" t="shared" si="35" ref="I690:I695">+G690+H690</f>
        <v>18.564</v>
      </c>
      <c r="J690" s="90">
        <f>J691</f>
        <v>0</v>
      </c>
      <c r="K690" s="105">
        <f aca="true" t="shared" si="36" ref="K690:K695">+I690+J690</f>
        <v>18.564</v>
      </c>
    </row>
    <row r="691" spans="1:11" ht="13.5" hidden="1" thickBot="1">
      <c r="A691" s="143"/>
      <c r="B691" s="144"/>
      <c r="C691" s="145"/>
      <c r="D691" s="134">
        <v>3299</v>
      </c>
      <c r="E691" s="135">
        <v>5331</v>
      </c>
      <c r="F691" s="136" t="s">
        <v>579</v>
      </c>
      <c r="G691" s="165">
        <v>0</v>
      </c>
      <c r="H691" s="97">
        <v>18.564</v>
      </c>
      <c r="I691" s="98">
        <f t="shared" si="35"/>
        <v>18.564</v>
      </c>
      <c r="J691" s="97">
        <v>0</v>
      </c>
      <c r="K691" s="98">
        <f t="shared" si="36"/>
        <v>18.564</v>
      </c>
    </row>
    <row r="692" spans="1:11" ht="22.5" hidden="1">
      <c r="A692" s="140" t="s">
        <v>72</v>
      </c>
      <c r="B692" s="141">
        <v>4060003</v>
      </c>
      <c r="C692" s="142" t="s">
        <v>685</v>
      </c>
      <c r="D692" s="128" t="s">
        <v>73</v>
      </c>
      <c r="E692" s="129" t="s">
        <v>73</v>
      </c>
      <c r="F692" s="130" t="s">
        <v>686</v>
      </c>
      <c r="G692" s="164">
        <v>0</v>
      </c>
      <c r="H692" s="104">
        <v>26.6</v>
      </c>
      <c r="I692" s="105">
        <f t="shared" si="35"/>
        <v>26.6</v>
      </c>
      <c r="J692" s="90">
        <f>J693</f>
        <v>0</v>
      </c>
      <c r="K692" s="105">
        <f t="shared" si="36"/>
        <v>26.6</v>
      </c>
    </row>
    <row r="693" spans="1:11" ht="13.5" hidden="1" thickBot="1">
      <c r="A693" s="143"/>
      <c r="B693" s="144"/>
      <c r="C693" s="145"/>
      <c r="D693" s="134">
        <v>3299</v>
      </c>
      <c r="E693" s="135">
        <v>5321</v>
      </c>
      <c r="F693" s="136" t="s">
        <v>100</v>
      </c>
      <c r="G693" s="165">
        <v>0</v>
      </c>
      <c r="H693" s="97">
        <v>26.6</v>
      </c>
      <c r="I693" s="98">
        <f t="shared" si="35"/>
        <v>26.6</v>
      </c>
      <c r="J693" s="97">
        <v>0</v>
      </c>
      <c r="K693" s="98">
        <f t="shared" si="36"/>
        <v>26.6</v>
      </c>
    </row>
    <row r="694" spans="1:11" ht="22.5" hidden="1">
      <c r="A694" s="140" t="s">
        <v>72</v>
      </c>
      <c r="B694" s="141">
        <v>4060004</v>
      </c>
      <c r="C694" s="142" t="s">
        <v>547</v>
      </c>
      <c r="D694" s="128" t="s">
        <v>73</v>
      </c>
      <c r="E694" s="129" t="s">
        <v>73</v>
      </c>
      <c r="F694" s="130" t="s">
        <v>687</v>
      </c>
      <c r="G694" s="164">
        <v>0</v>
      </c>
      <c r="H694" s="104">
        <v>24.891</v>
      </c>
      <c r="I694" s="105">
        <f t="shared" si="35"/>
        <v>24.891</v>
      </c>
      <c r="J694" s="90">
        <f>J695</f>
        <v>0</v>
      </c>
      <c r="K694" s="105">
        <f t="shared" si="36"/>
        <v>24.891</v>
      </c>
    </row>
    <row r="695" spans="1:11" ht="23.25" hidden="1" thickBot="1">
      <c r="A695" s="143"/>
      <c r="B695" s="144"/>
      <c r="C695" s="145"/>
      <c r="D695" s="134">
        <v>3299</v>
      </c>
      <c r="E695" s="135">
        <v>5213</v>
      </c>
      <c r="F695" s="136" t="s">
        <v>653</v>
      </c>
      <c r="G695" s="165">
        <v>0</v>
      </c>
      <c r="H695" s="97">
        <v>24.891</v>
      </c>
      <c r="I695" s="98">
        <f t="shared" si="35"/>
        <v>24.891</v>
      </c>
      <c r="J695" s="97">
        <v>0</v>
      </c>
      <c r="K695" s="98">
        <f t="shared" si="36"/>
        <v>24.891</v>
      </c>
    </row>
    <row r="697" ht="12.75">
      <c r="B697" s="168">
        <v>41771</v>
      </c>
    </row>
  </sheetData>
  <sheetProtection/>
  <mergeCells count="36">
    <mergeCell ref="G1:I1"/>
    <mergeCell ref="A2:I2"/>
    <mergeCell ref="A4:I4"/>
    <mergeCell ref="A6:I6"/>
    <mergeCell ref="B8:C8"/>
    <mergeCell ref="B9:E9"/>
    <mergeCell ref="B10:E10"/>
    <mergeCell ref="B12:C12"/>
    <mergeCell ref="B14:C14"/>
    <mergeCell ref="B16:C16"/>
    <mergeCell ref="B18:C18"/>
    <mergeCell ref="B20:C20"/>
    <mergeCell ref="B22:C22"/>
    <mergeCell ref="B24:C24"/>
    <mergeCell ref="B173:E173"/>
    <mergeCell ref="B175:C175"/>
    <mergeCell ref="B338:E338"/>
    <mergeCell ref="B340:C340"/>
    <mergeCell ref="B351:E351"/>
    <mergeCell ref="B356:E356"/>
    <mergeCell ref="B358:C358"/>
    <mergeCell ref="B517:E517"/>
    <mergeCell ref="B519:C519"/>
    <mergeCell ref="B522:E522"/>
    <mergeCell ref="B547:E547"/>
    <mergeCell ref="B548:E548"/>
    <mergeCell ref="B550:C550"/>
    <mergeCell ref="B615:E615"/>
    <mergeCell ref="B617:C617"/>
    <mergeCell ref="B618:E618"/>
    <mergeCell ref="B620:C620"/>
    <mergeCell ref="B641:E641"/>
    <mergeCell ref="B662:E662"/>
    <mergeCell ref="B664:C664"/>
    <mergeCell ref="B687:E687"/>
    <mergeCell ref="B689:C689"/>
  </mergeCells>
  <printOptions/>
  <pageMargins left="0.7" right="0.7" top="0.787401575" bottom="0.787401575" header="0.3" footer="0.3"/>
  <pageSetup horizontalDpi="600" verticalDpi="600" orientation="portrait" paperSize="9" scale="7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I29" sqref="I29:I3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9.574218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91" t="s">
        <v>58</v>
      </c>
      <c r="B1" s="191"/>
      <c r="C1" s="33"/>
      <c r="D1" s="33" t="s">
        <v>64</v>
      </c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55</v>
      </c>
      <c r="D2" s="32" t="s">
        <v>695</v>
      </c>
      <c r="E2" s="32" t="s">
        <v>63</v>
      </c>
    </row>
    <row r="3" spans="1:5" ht="15" customHeight="1">
      <c r="A3" s="2" t="s">
        <v>3</v>
      </c>
      <c r="B3" s="29" t="s">
        <v>39</v>
      </c>
      <c r="C3" s="26">
        <f>C4+C5+C6</f>
        <v>2221012.0574</v>
      </c>
      <c r="D3" s="26">
        <f>D4+D5+D6</f>
        <v>0</v>
      </c>
      <c r="E3" s="27">
        <f aca="true" t="shared" si="0" ref="E3:E24">C3+D3</f>
        <v>2221012.0574</v>
      </c>
    </row>
    <row r="4" spans="1:10" ht="15" customHeight="1">
      <c r="A4" s="6" t="s">
        <v>4</v>
      </c>
      <c r="B4" s="7" t="s">
        <v>5</v>
      </c>
      <c r="C4" s="8">
        <f>'[3]příjmy'!$C$132</f>
        <v>2122198</v>
      </c>
      <c r="D4" s="9">
        <f>'[1]příjmy'!$C$31</f>
        <v>0</v>
      </c>
      <c r="E4" s="10">
        <f t="shared" si="0"/>
        <v>2122198</v>
      </c>
      <c r="J4" s="1"/>
    </row>
    <row r="5" spans="1:5" ht="15" customHeight="1">
      <c r="A5" s="6" t="s">
        <v>6</v>
      </c>
      <c r="B5" s="7" t="s">
        <v>7</v>
      </c>
      <c r="C5" s="8">
        <f>'[3]příjmy'!$D$132</f>
        <v>94764.05739999999</v>
      </c>
      <c r="D5" s="4">
        <v>0</v>
      </c>
      <c r="E5" s="10">
        <f t="shared" si="0"/>
        <v>94764.05739999999</v>
      </c>
    </row>
    <row r="6" spans="1:5" ht="15" customHeight="1">
      <c r="A6" s="6" t="s">
        <v>8</v>
      </c>
      <c r="B6" s="7" t="s">
        <v>9</v>
      </c>
      <c r="C6" s="8">
        <f>'[3]příjmy'!$E$132</f>
        <v>4050</v>
      </c>
      <c r="D6" s="8">
        <f>'[1]příjmy'!$E$31</f>
        <v>0</v>
      </c>
      <c r="E6" s="10">
        <f t="shared" si="0"/>
        <v>4050</v>
      </c>
    </row>
    <row r="7" spans="1:5" ht="15" customHeight="1">
      <c r="A7" s="12" t="s">
        <v>42</v>
      </c>
      <c r="B7" s="7" t="s">
        <v>10</v>
      </c>
      <c r="C7" s="13">
        <f>C8+C13</f>
        <v>3712593.6885899995</v>
      </c>
      <c r="D7" s="13">
        <f>D8+D13</f>
        <v>0</v>
      </c>
      <c r="E7" s="14">
        <f t="shared" si="0"/>
        <v>3712593.6885899995</v>
      </c>
    </row>
    <row r="8" spans="1:5" ht="15" customHeight="1">
      <c r="A8" s="6" t="s">
        <v>47</v>
      </c>
      <c r="B8" s="7" t="s">
        <v>11</v>
      </c>
      <c r="C8" s="8">
        <f>C9+C10+C11+C12</f>
        <v>3712593.6885899995</v>
      </c>
      <c r="D8" s="8">
        <f>D9+D10+D11+D12</f>
        <v>0</v>
      </c>
      <c r="E8" s="11">
        <f t="shared" si="0"/>
        <v>3712593.6885899995</v>
      </c>
    </row>
    <row r="9" spans="1:5" ht="15" customHeight="1">
      <c r="A9" s="6" t="s">
        <v>43</v>
      </c>
      <c r="B9" s="7" t="s">
        <v>12</v>
      </c>
      <c r="C9" s="8">
        <f>'[3]příjmy'!$M$132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'[3]příjmy'!$H$132</f>
        <v>3626751.6885899995</v>
      </c>
      <c r="D10" s="8">
        <v>0</v>
      </c>
      <c r="E10" s="11">
        <f t="shared" si="0"/>
        <v>3626751.6885899995</v>
      </c>
    </row>
    <row r="11" spans="1:5" ht="15" customHeight="1">
      <c r="A11" s="6" t="s">
        <v>44</v>
      </c>
      <c r="B11" s="7" t="s">
        <v>46</v>
      </c>
      <c r="C11" s="8">
        <f>'[3]příjmy'!$I$132</f>
        <v>0</v>
      </c>
      <c r="D11" s="8">
        <v>0</v>
      </c>
      <c r="E11" s="11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45</v>
      </c>
      <c r="B14" s="7" t="s">
        <v>13</v>
      </c>
      <c r="C14" s="8">
        <f>'[3]příjmy'!$J$132</f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40</v>
      </c>
      <c r="C17" s="13">
        <f>C3+C7</f>
        <v>5933605.745989999</v>
      </c>
      <c r="D17" s="13">
        <f>D3+D7</f>
        <v>0</v>
      </c>
      <c r="E17" s="14">
        <f t="shared" si="0"/>
        <v>5933605.745989999</v>
      </c>
    </row>
    <row r="18" spans="1:5" ht="15" customHeight="1">
      <c r="A18" s="12" t="s">
        <v>15</v>
      </c>
      <c r="B18" s="15" t="s">
        <v>16</v>
      </c>
      <c r="C18" s="13">
        <f>SUM(C19:C23)</f>
        <v>960807.31</v>
      </c>
      <c r="D18" s="13">
        <f>SUM(D19:D23)</f>
        <v>0</v>
      </c>
      <c r="E18" s="14">
        <f t="shared" si="0"/>
        <v>960807.31</v>
      </c>
    </row>
    <row r="19" spans="1:5" ht="15" customHeight="1">
      <c r="A19" s="6" t="s">
        <v>60</v>
      </c>
      <c r="B19" s="7" t="s">
        <v>17</v>
      </c>
      <c r="C19" s="8">
        <f>'[3]příjmy'!$O$132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61</v>
      </c>
      <c r="B20" s="7">
        <v>8115</v>
      </c>
      <c r="C20" s="8">
        <f>'[3]příjmy'!$P$132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62</v>
      </c>
      <c r="B21" s="7" t="s">
        <v>17</v>
      </c>
      <c r="C21" s="8">
        <f>'[3]příjmy'!$Q$132</f>
        <v>766876.74</v>
      </c>
      <c r="D21" s="8">
        <v>0</v>
      </c>
      <c r="E21" s="11">
        <f t="shared" si="0"/>
        <v>766876.74</v>
      </c>
    </row>
    <row r="22" spans="1:5" ht="15" customHeight="1">
      <c r="A22" s="6" t="s">
        <v>52</v>
      </c>
      <c r="B22" s="7">
        <v>8123</v>
      </c>
      <c r="C22" s="8">
        <f>'[3]příjmy'!$S$76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53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28</v>
      </c>
      <c r="B24" s="21"/>
      <c r="C24" s="22">
        <f>C3+C7+C18</f>
        <v>6894413.055989999</v>
      </c>
      <c r="D24" s="22">
        <f>D17+D18</f>
        <v>0</v>
      </c>
      <c r="E24" s="23">
        <f t="shared" si="0"/>
        <v>6894413.055989999</v>
      </c>
    </row>
    <row r="25" spans="1:5" ht="13.5" thickBot="1">
      <c r="A25" s="191" t="s">
        <v>59</v>
      </c>
      <c r="B25" s="191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55</v>
      </c>
      <c r="D26" s="32" t="s">
        <v>695</v>
      </c>
      <c r="E26" s="32" t="s">
        <v>63</v>
      </c>
    </row>
    <row r="27" spans="1:5" ht="15" customHeight="1">
      <c r="A27" s="24" t="s">
        <v>27</v>
      </c>
      <c r="B27" s="3" t="s">
        <v>20</v>
      </c>
      <c r="C27" s="4">
        <f>'[3]výdaje'!$B$132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'[3]výdaje'!$C$132</f>
        <v>214061.09</v>
      </c>
      <c r="D28" s="4">
        <v>0</v>
      </c>
      <c r="E28" s="5">
        <f aca="true" t="shared" si="1" ref="E28:E43">C28+D28</f>
        <v>214061.09</v>
      </c>
    </row>
    <row r="29" spans="1:5" ht="15" customHeight="1">
      <c r="A29" s="25" t="s">
        <v>29</v>
      </c>
      <c r="B29" s="7" t="s">
        <v>20</v>
      </c>
      <c r="C29" s="8">
        <f>'[3]výdaje'!$D$132</f>
        <v>873561.07</v>
      </c>
      <c r="D29" s="4">
        <v>0</v>
      </c>
      <c r="E29" s="5">
        <f t="shared" si="1"/>
        <v>873561.07</v>
      </c>
    </row>
    <row r="30" spans="1:5" ht="15" customHeight="1">
      <c r="A30" s="25" t="s">
        <v>22</v>
      </c>
      <c r="B30" s="7" t="s">
        <v>20</v>
      </c>
      <c r="C30" s="8">
        <f>'[3]výdaje'!$E$132</f>
        <v>615646.04</v>
      </c>
      <c r="D30" s="4">
        <v>0</v>
      </c>
      <c r="E30" s="5">
        <f t="shared" si="1"/>
        <v>615646.04</v>
      </c>
    </row>
    <row r="31" spans="1:5" ht="15" customHeight="1">
      <c r="A31" s="25" t="s">
        <v>41</v>
      </c>
      <c r="B31" s="7" t="s">
        <v>20</v>
      </c>
      <c r="C31" s="8">
        <f>'[3]výdaje'!$F$132</f>
        <v>3444302.8</v>
      </c>
      <c r="D31" s="4">
        <v>0</v>
      </c>
      <c r="E31" s="5">
        <f>C31+D31</f>
        <v>3444302.8</v>
      </c>
    </row>
    <row r="32" spans="1:5" ht="15" customHeight="1">
      <c r="A32" s="25" t="s">
        <v>57</v>
      </c>
      <c r="B32" s="7" t="s">
        <v>25</v>
      </c>
      <c r="C32" s="8">
        <f>'[3]výdaje'!$G$132</f>
        <v>85072.12</v>
      </c>
      <c r="D32" s="4">
        <v>0</v>
      </c>
      <c r="E32" s="5">
        <f t="shared" si="1"/>
        <v>85072.12</v>
      </c>
    </row>
    <row r="33" spans="1:7" ht="15" customHeight="1">
      <c r="A33" s="25" t="s">
        <v>23</v>
      </c>
      <c r="B33" s="7" t="s">
        <v>20</v>
      </c>
      <c r="C33" s="8">
        <f>'[3]výdaje'!$H$132</f>
        <v>59477.86</v>
      </c>
      <c r="D33" s="4">
        <v>-9000</v>
      </c>
      <c r="E33" s="5">
        <f t="shared" si="1"/>
        <v>50477.86</v>
      </c>
      <c r="G33" s="1"/>
    </row>
    <row r="34" spans="1:5" ht="15" customHeight="1">
      <c r="A34" s="25" t="s">
        <v>30</v>
      </c>
      <c r="B34" s="7" t="s">
        <v>24</v>
      </c>
      <c r="C34" s="8">
        <f>'[3]výdaje'!$I$132</f>
        <v>594616.14</v>
      </c>
      <c r="D34" s="4">
        <v>0</v>
      </c>
      <c r="E34" s="5">
        <f t="shared" si="1"/>
        <v>594616.14</v>
      </c>
    </row>
    <row r="35" spans="1:5" ht="15" customHeight="1">
      <c r="A35" s="25" t="s">
        <v>31</v>
      </c>
      <c r="B35" s="7" t="s">
        <v>24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'[3]výdaje'!$K$132</f>
        <v>822233.6199999999</v>
      </c>
      <c r="D36" s="4">
        <f>'[1]výdaje'!$J$16</f>
        <v>0</v>
      </c>
      <c r="E36" s="5">
        <f t="shared" si="1"/>
        <v>822233.6199999999</v>
      </c>
    </row>
    <row r="37" spans="1:5" ht="15" customHeight="1">
      <c r="A37" s="25" t="s">
        <v>34</v>
      </c>
      <c r="B37" s="7" t="s">
        <v>25</v>
      </c>
      <c r="C37" s="8">
        <f>'[3]výdaje'!$L$132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33</v>
      </c>
      <c r="B38" s="7" t="s">
        <v>20</v>
      </c>
      <c r="C38" s="8">
        <f>'[3]výdaje'!$M$132</f>
        <v>5278.1900000000005</v>
      </c>
      <c r="D38" s="4">
        <f>'[1]výdaje'!$L$16</f>
        <v>0</v>
      </c>
      <c r="E38" s="5">
        <f t="shared" si="1"/>
        <v>5278.1900000000005</v>
      </c>
    </row>
    <row r="39" spans="1:7" ht="15" customHeight="1">
      <c r="A39" s="25" t="s">
        <v>56</v>
      </c>
      <c r="B39" s="7" t="s">
        <v>25</v>
      </c>
      <c r="C39" s="8">
        <f>'[3]výdaje'!$N$132</f>
        <v>30734.690000000002</v>
      </c>
      <c r="D39" s="4">
        <v>9000</v>
      </c>
      <c r="E39" s="5">
        <f>C39+D39</f>
        <v>39734.69</v>
      </c>
      <c r="G39" s="1"/>
    </row>
    <row r="40" spans="1:5" ht="15" customHeight="1">
      <c r="A40" s="25" t="s">
        <v>35</v>
      </c>
      <c r="B40" s="7" t="s">
        <v>25</v>
      </c>
      <c r="C40" s="8">
        <f>'[3]výdaje'!$O$132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36</v>
      </c>
      <c r="B41" s="7" t="s">
        <v>25</v>
      </c>
      <c r="C41" s="8">
        <f>'[3]výdaje'!$P$132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37</v>
      </c>
      <c r="B42" s="7" t="s">
        <v>25</v>
      </c>
      <c r="C42" s="8">
        <f>'[3]výdaje'!$R$132</f>
        <v>6.28</v>
      </c>
      <c r="D42" s="4">
        <f>'[1]výdaje'!$P$16</f>
        <v>0</v>
      </c>
      <c r="E42" s="5">
        <f t="shared" si="1"/>
        <v>6.28</v>
      </c>
    </row>
    <row r="43" spans="1:5" ht="15" customHeight="1" thickBot="1">
      <c r="A43" s="25" t="s">
        <v>38</v>
      </c>
      <c r="B43" s="7" t="s">
        <v>25</v>
      </c>
      <c r="C43" s="8">
        <f>'[3]výdaje'!$S$132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26</v>
      </c>
      <c r="B44" s="21"/>
      <c r="C44" s="22">
        <f>C27+C28+C29+C30+C31+C32+C33+C34+C35+C36+C37+C38+C39+C40+C41+C42+C43</f>
        <v>6894413.0600000005</v>
      </c>
      <c r="D44" s="22">
        <f>SUM(D27:D43)</f>
        <v>0</v>
      </c>
      <c r="E44" s="23">
        <f>SUM(E27:E43)</f>
        <v>6894413.0600000005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Hodbodova Eva</cp:lastModifiedBy>
  <cp:lastPrinted>2014-05-12T13:49:55Z</cp:lastPrinted>
  <dcterms:created xsi:type="dcterms:W3CDTF">2007-12-18T12:40:54Z</dcterms:created>
  <dcterms:modified xsi:type="dcterms:W3CDTF">2014-05-12T14:41:04Z</dcterms:modified>
  <cp:category/>
  <cp:version/>
  <cp:contentType/>
  <cp:contentStatus/>
</cp:coreProperties>
</file>