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2006" sheetId="2" r:id="rId2"/>
  </sheets>
  <definedNames/>
  <calcPr fullCalcOnLoad="1"/>
</workbook>
</file>

<file path=xl/sharedStrings.xml><?xml version="1.0" encoding="utf-8"?>
<sst xmlns="http://schemas.openxmlformats.org/spreadsheetml/2006/main" count="877" uniqueCount="289">
  <si>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</si>
  <si>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</si>
  <si>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</si>
  <si>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</si>
  <si>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</si>
  <si>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</si>
  <si>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</si>
  <si>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</si>
  <si>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</si>
  <si>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</si>
  <si>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</si>
  <si>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</si>
  <si>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</si>
  <si>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</si>
  <si>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</si>
  <si>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</si>
  <si>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</si>
  <si>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</si>
  <si>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</si>
  <si>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</si>
  <si>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</si>
  <si>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</si>
  <si>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</si>
  <si>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</si>
  <si>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</si>
  <si>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</si>
  <si>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</si>
  <si>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</si>
  <si>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</si>
  <si>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</si>
  <si>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</si>
  <si>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</si>
  <si>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</si>
  <si>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</si>
  <si>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</si>
  <si>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</si>
  <si>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</si>
  <si>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</si>
  <si>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</si>
  <si>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</si>
  <si>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</si>
  <si>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</si>
  <si>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</si>
  <si>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</si>
  <si>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</si>
  <si>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</si>
  <si>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</si>
  <si>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</si>
  <si>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</si>
  <si>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</si>
  <si>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</si>
  <si>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</si>
  <si>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</si>
  <si>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</si>
  <si>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</si>
  <si>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</si>
  <si>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</si>
  <si>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</si>
  <si>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</si>
  <si>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</si>
  <si>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</si>
  <si>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</si>
  <si>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</si>
  <si>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</si>
  <si>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</si>
  <si>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</si>
  <si>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</si>
  <si>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</si>
  <si>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DU</t>
  </si>
  <si>
    <t>nákup ostatních služeb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</si>
  <si>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</si>
  <si>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</si>
  <si>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</si>
  <si>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</si>
  <si>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</si>
  <si>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</si>
  <si>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</si>
  <si>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</si>
  <si>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Povodně 2013 - SFDI</t>
  </si>
  <si>
    <t>0682280000</t>
  </si>
  <si>
    <t>opravy silnic II. a III. tříd včetně opěrných zdí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</si>
  <si>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</si>
  <si>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</si>
  <si>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</si>
  <si>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</si>
  <si>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</si>
  <si>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</si>
  <si>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</si>
  <si>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</si>
  <si>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0681760000</t>
  </si>
  <si>
    <t>Most přes Valteřický potok ve Valteřicích ev.č. 2634-1</t>
  </si>
  <si>
    <t>budovy, haly a stavby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</si>
  <si>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</si>
  <si>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</si>
  <si>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</si>
  <si>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</si>
  <si>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</si>
  <si>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</si>
  <si>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</si>
  <si>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</si>
  <si>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</si>
  <si>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</si>
  <si>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</si>
  <si>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</si>
  <si>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</si>
  <si>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</si>
  <si>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</si>
  <si>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</si>
  <si>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</si>
  <si>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</si>
  <si>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</si>
  <si>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</si>
  <si>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</si>
  <si>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</si>
  <si>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</si>
  <si>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</si>
  <si>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</si>
  <si>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</si>
  <si>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</si>
  <si>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nespecifikované rezervy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</si>
  <si>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</si>
  <si>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</si>
  <si>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</si>
  <si>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</si>
  <si>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</si>
  <si>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</si>
  <si>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</si>
  <si>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</si>
  <si>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</si>
  <si>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</si>
  <si>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</si>
  <si>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</si>
  <si>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</si>
  <si>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</si>
  <si>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</si>
  <si>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</si>
  <si>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</si>
  <si>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</si>
  <si>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</si>
  <si>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</si>
  <si>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</si>
  <si>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</si>
  <si>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</si>
  <si>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</si>
  <si>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</si>
  <si>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</si>
  <si>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</si>
  <si>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</si>
  <si>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</si>
  <si>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</si>
  <si>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</si>
  <si>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</si>
  <si>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</si>
  <si>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</si>
  <si>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</si>
  <si>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</si>
  <si>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</si>
  <si>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</si>
  <si>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</si>
  <si>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</si>
  <si>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</si>
  <si>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</si>
  <si>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</si>
  <si>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</si>
  <si>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</si>
  <si>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</si>
  <si>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</si>
  <si>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</si>
  <si>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</si>
  <si>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</si>
  <si>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</si>
  <si>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</si>
  <si>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</si>
  <si>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</si>
  <si>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</si>
  <si>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</si>
  <si>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</si>
  <si>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</si>
  <si>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</si>
  <si>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</si>
  <si>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</si>
  <si>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</si>
  <si>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</si>
  <si>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</si>
  <si>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</si>
  <si>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</si>
  <si>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</si>
  <si>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</si>
  <si>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</si>
  <si>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</si>
  <si>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</si>
  <si>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</si>
  <si>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</si>
  <si>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</si>
  <si>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</si>
  <si>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</si>
  <si>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</si>
  <si>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</si>
  <si>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</si>
  <si>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</si>
  <si>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</si>
  <si>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</si>
  <si>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</si>
  <si>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</si>
  <si>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</si>
  <si>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</si>
  <si>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</si>
  <si>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</si>
  <si>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</si>
  <si>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</si>
  <si>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</si>
  <si>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</si>
  <si>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</si>
  <si>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</si>
  <si>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</si>
  <si>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</si>
  <si>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</si>
  <si>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</si>
  <si>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</si>
  <si>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</si>
  <si>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</si>
  <si>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</si>
  <si>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</si>
  <si>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</si>
  <si>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</si>
  <si>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</si>
  <si>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</si>
  <si>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</si>
  <si>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</si>
  <si>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</si>
  <si>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</si>
  <si>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</si>
  <si>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</si>
  <si>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</si>
  <si>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</si>
  <si>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</si>
  <si>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</si>
  <si>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</si>
  <si>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</si>
  <si>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</si>
  <si>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</si>
  <si>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</si>
  <si>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</si>
  <si>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</si>
  <si>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</si>
  <si>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</si>
  <si>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</si>
  <si>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</si>
  <si>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</si>
  <si>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</si>
  <si>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</si>
  <si>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</si>
  <si>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</si>
  <si>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</si>
  <si>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</si>
  <si>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</si>
  <si>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</si>
  <si>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</si>
  <si>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</si>
  <si>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</si>
  <si>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</si>
  <si>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</si>
  <si>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</si>
  <si>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</si>
  <si>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</si>
  <si>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</si>
  <si>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</si>
  <si>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</si>
  <si>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</si>
  <si>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</si>
  <si>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</si>
  <si>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</si>
  <si>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</si>
  <si>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</si>
  <si>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</si>
  <si>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</si>
  <si>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</si>
  <si>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</si>
  <si>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</si>
  <si>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</si>
  <si>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</si>
  <si>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</si>
  <si>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</si>
  <si>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</si>
  <si>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</si>
  <si>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</si>
  <si>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0683140000</t>
  </si>
  <si>
    <t>III/26834 Velký Grunov, havárie nábřežní zdi</t>
  </si>
  <si>
    <t>8.změna-RO č. 94/14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</si>
</sst>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9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171" fontId="9" fillId="0" borderId="17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1" fillId="0" borderId="29" xfId="50" applyFont="1" applyBorder="1" applyAlignment="1">
      <alignment vertical="center"/>
      <protection/>
    </xf>
    <xf numFmtId="0" fontId="1" fillId="0" borderId="39" xfId="50" applyFont="1" applyBorder="1" applyAlignment="1">
      <alignment vertical="center"/>
      <protection/>
    </xf>
    <xf numFmtId="0" fontId="34" fillId="0" borderId="21" xfId="51" applyFont="1" applyFill="1" applyBorder="1" applyAlignment="1">
      <alignment horizontal="center" vertical="center"/>
      <protection/>
    </xf>
    <xf numFmtId="4" fontId="4" fillId="0" borderId="40" xfId="51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vertical="center"/>
      <protection/>
    </xf>
    <xf numFmtId="1" fontId="4" fillId="0" borderId="20" xfId="50" applyNumberFormat="1" applyFont="1" applyFill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2" fontId="4" fillId="0" borderId="44" xfId="50" applyNumberFormat="1" applyFont="1" applyBorder="1" applyAlignment="1">
      <alignment horizontal="center" vertical="center"/>
      <protection/>
    </xf>
    <xf numFmtId="49" fontId="4" fillId="0" borderId="26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2" fontId="4" fillId="0" borderId="45" xfId="50" applyNumberFormat="1" applyFont="1" applyBorder="1" applyAlignment="1">
      <alignment vertical="center"/>
      <protection/>
    </xf>
    <xf numFmtId="4" fontId="4" fillId="0" borderId="40" xfId="50" applyNumberFormat="1" applyFont="1" applyFill="1" applyBorder="1" applyAlignment="1">
      <alignment vertical="center"/>
      <protection/>
    </xf>
    <xf numFmtId="4" fontId="4" fillId="0" borderId="46" xfId="50" applyNumberFormat="1" applyFont="1" applyFill="1" applyBorder="1" applyAlignment="1">
      <alignment vertical="center"/>
      <protection/>
    </xf>
    <xf numFmtId="2" fontId="1" fillId="0" borderId="47" xfId="50" applyNumberFormat="1" applyFont="1" applyBorder="1" applyAlignment="1">
      <alignment horizontal="center" vertical="center"/>
      <protection/>
    </xf>
    <xf numFmtId="2" fontId="1" fillId="0" borderId="48" xfId="50" applyNumberFormat="1" applyFont="1" applyBorder="1" applyAlignment="1">
      <alignment horizontal="center" vertical="center"/>
      <protection/>
    </xf>
    <xf numFmtId="1" fontId="1" fillId="0" borderId="48" xfId="50" applyNumberFormat="1" applyFont="1" applyBorder="1" applyAlignment="1">
      <alignment horizontal="center" vertical="center"/>
      <protection/>
    </xf>
    <xf numFmtId="2" fontId="1" fillId="0" borderId="39" xfId="50" applyNumberFormat="1" applyFont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2" fontId="4" fillId="0" borderId="44" xfId="50" applyNumberFormat="1" applyFont="1" applyFill="1" applyBorder="1" applyAlignment="1">
      <alignment horizontal="center" vertical="center" wrapText="1"/>
      <protection/>
    </xf>
    <xf numFmtId="49" fontId="4" fillId="0" borderId="26" xfId="49" applyNumberFormat="1" applyFont="1" applyFill="1" applyBorder="1" applyAlignment="1">
      <alignment horizontal="center" vertical="center"/>
      <protection/>
    </xf>
    <xf numFmtId="1" fontId="4" fillId="0" borderId="26" xfId="50" applyNumberFormat="1" applyFont="1" applyFill="1" applyBorder="1" applyAlignment="1">
      <alignment horizontal="center" vertical="center" wrapText="1"/>
      <protection/>
    </xf>
    <xf numFmtId="2" fontId="4" fillId="0" borderId="27" xfId="50" applyNumberFormat="1" applyFont="1" applyFill="1" applyBorder="1" applyAlignment="1">
      <alignment horizontal="left" vertical="center"/>
      <protection/>
    </xf>
    <xf numFmtId="2" fontId="1" fillId="0" borderId="50" xfId="50" applyNumberFormat="1" applyFont="1" applyFill="1" applyBorder="1" applyAlignment="1">
      <alignment horizontal="center" vertical="center"/>
      <protection/>
    </xf>
    <xf numFmtId="2" fontId="4" fillId="0" borderId="51" xfId="50" applyNumberFormat="1" applyFont="1" applyFill="1" applyBorder="1" applyAlignment="1">
      <alignment horizontal="center" vertical="center"/>
      <protection/>
    </xf>
    <xf numFmtId="1" fontId="1" fillId="0" borderId="51" xfId="50" applyNumberFormat="1" applyFont="1" applyFill="1" applyBorder="1" applyAlignment="1">
      <alignment horizontal="center" vertical="center"/>
      <protection/>
    </xf>
    <xf numFmtId="1" fontId="1" fillId="0" borderId="17" xfId="50" applyNumberFormat="1" applyFont="1" applyFill="1" applyBorder="1" applyAlignment="1">
      <alignment horizontal="center" vertical="center"/>
      <protection/>
    </xf>
    <xf numFmtId="0" fontId="31" fillId="0" borderId="30" xfId="48" applyFont="1" applyFill="1" applyBorder="1" applyAlignment="1">
      <alignment vertical="center" wrapText="1"/>
      <protection/>
    </xf>
    <xf numFmtId="4" fontId="1" fillId="0" borderId="52" xfId="50" applyNumberFormat="1" applyFont="1" applyFill="1" applyBorder="1" applyAlignment="1">
      <alignment vertical="center"/>
      <protection/>
    </xf>
    <xf numFmtId="49" fontId="4" fillId="0" borderId="26" xfId="50" applyNumberFormat="1" applyFont="1" applyFill="1" applyBorder="1" applyAlignment="1">
      <alignment horizontal="center" vertical="center" wrapText="1"/>
      <protection/>
    </xf>
    <xf numFmtId="2" fontId="4" fillId="0" borderId="45" xfId="50" applyNumberFormat="1" applyFont="1" applyFill="1" applyBorder="1" applyAlignment="1">
      <alignment vertical="center" wrapText="1"/>
      <protection/>
    </xf>
    <xf numFmtId="1" fontId="1" fillId="0" borderId="48" xfId="50" applyNumberFormat="1" applyFont="1" applyFill="1" applyBorder="1" applyAlignment="1">
      <alignment horizontal="center" vertical="center"/>
      <protection/>
    </xf>
    <xf numFmtId="2" fontId="1" fillId="0" borderId="39" xfId="50" applyNumberFormat="1" applyFont="1" applyFill="1" applyBorder="1" applyAlignment="1">
      <alignment horizontal="left" vertical="center"/>
      <protection/>
    </xf>
    <xf numFmtId="0" fontId="1" fillId="0" borderId="17" xfId="50" applyFont="1" applyFill="1" applyBorder="1" applyAlignment="1">
      <alignment horizontal="left" vertical="center" wrapText="1"/>
      <protection/>
    </xf>
    <xf numFmtId="4" fontId="1" fillId="0" borderId="52" xfId="51" applyNumberFormat="1" applyFont="1" applyFill="1" applyBorder="1" applyAlignment="1">
      <alignment vertical="center"/>
      <protection/>
    </xf>
    <xf numFmtId="0" fontId="4" fillId="0" borderId="44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45" xfId="50" applyFont="1" applyFill="1" applyBorder="1" applyAlignment="1">
      <alignment vertical="center"/>
      <protection/>
    </xf>
    <xf numFmtId="0" fontId="1" fillId="0" borderId="53" xfId="50" applyFont="1" applyFill="1" applyBorder="1" applyAlignment="1">
      <alignment horizontal="center" vertical="center"/>
      <protection/>
    </xf>
    <xf numFmtId="2" fontId="4" fillId="0" borderId="51" xfId="50" applyNumberFormat="1" applyFont="1" applyBorder="1" applyAlignment="1">
      <alignment horizontal="center" vertical="center"/>
      <protection/>
    </xf>
    <xf numFmtId="0" fontId="4" fillId="0" borderId="45" xfId="50" applyFont="1" applyFill="1" applyBorder="1" applyAlignment="1">
      <alignment vertical="center" wrapText="1"/>
      <protection/>
    </xf>
    <xf numFmtId="2" fontId="4" fillId="0" borderId="44" xfId="50" applyNumberFormat="1" applyFont="1" applyBorder="1" applyAlignment="1">
      <alignment horizontal="center" vertical="center" wrapText="1"/>
      <protection/>
    </xf>
    <xf numFmtId="1" fontId="4" fillId="0" borderId="26" xfId="50" applyNumberFormat="1" applyFont="1" applyBorder="1" applyAlignment="1">
      <alignment horizontal="center" vertical="center" wrapText="1"/>
      <protection/>
    </xf>
    <xf numFmtId="2" fontId="1" fillId="0" borderId="50" xfId="50" applyNumberFormat="1" applyFont="1" applyBorder="1" applyAlignment="1">
      <alignment horizontal="center" vertical="center"/>
      <protection/>
    </xf>
    <xf numFmtId="0" fontId="31" fillId="0" borderId="54" xfId="48" applyFont="1" applyFill="1" applyBorder="1" applyAlignment="1">
      <alignment vertical="center"/>
      <protection/>
    </xf>
    <xf numFmtId="0" fontId="1" fillId="0" borderId="47" xfId="50" applyFont="1" applyFill="1" applyBorder="1" applyAlignment="1">
      <alignment horizontal="center" vertical="center"/>
      <protection/>
    </xf>
    <xf numFmtId="0" fontId="34" fillId="0" borderId="32" xfId="51" applyFont="1" applyFill="1" applyBorder="1" applyAlignment="1">
      <alignment horizontal="center" vertical="center"/>
      <protection/>
    </xf>
    <xf numFmtId="0" fontId="35" fillId="0" borderId="22" xfId="50" applyFont="1" applyFill="1" applyBorder="1" applyAlignment="1">
      <alignment horizontal="center" vertical="center"/>
      <protection/>
    </xf>
    <xf numFmtId="0" fontId="34" fillId="0" borderId="21" xfId="50" applyFont="1" applyFill="1" applyBorder="1" applyAlignment="1">
      <alignment vertical="center"/>
      <protection/>
    </xf>
    <xf numFmtId="4" fontId="34" fillId="0" borderId="10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0" fontId="4" fillId="0" borderId="46" xfId="51" applyFont="1" applyFill="1" applyBorder="1" applyAlignment="1">
      <alignment horizontal="center" vertical="center"/>
      <protection/>
    </xf>
    <xf numFmtId="49" fontId="4" fillId="0" borderId="45" xfId="51" applyNumberFormat="1" applyFont="1" applyFill="1" applyBorder="1" applyAlignment="1">
      <alignment horizontal="center"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49" fontId="1" fillId="0" borderId="29" xfId="51" applyNumberFormat="1" applyFont="1" applyFill="1" applyBorder="1" applyAlignment="1">
      <alignment horizontal="center" vertical="center"/>
      <protection/>
    </xf>
    <xf numFmtId="1" fontId="1" fillId="0" borderId="29" xfId="50" applyNumberFormat="1" applyFont="1" applyFill="1" applyBorder="1" applyAlignment="1">
      <alignment horizontal="center" vertical="center"/>
      <protection/>
    </xf>
    <xf numFmtId="2" fontId="1" fillId="0" borderId="29" xfId="50" applyNumberFormat="1" applyFont="1" applyFill="1" applyBorder="1" applyAlignment="1">
      <alignment horizontal="left" vertical="center"/>
      <protection/>
    </xf>
    <xf numFmtId="2" fontId="1" fillId="0" borderId="13" xfId="47" applyNumberFormat="1" applyFont="1" applyFill="1" applyBorder="1" applyAlignment="1">
      <alignment horizontal="right" vertical="center"/>
      <protection/>
    </xf>
    <xf numFmtId="4" fontId="1" fillId="0" borderId="31" xfId="50" applyNumberFormat="1" applyFont="1" applyFill="1" applyBorder="1" applyAlignment="1">
      <alignment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2" fontId="1" fillId="24" borderId="51" xfId="50" applyNumberFormat="1" applyFont="1" applyFill="1" applyBorder="1" applyAlignment="1">
      <alignment horizontal="center" vertical="center"/>
      <protection/>
    </xf>
    <xf numFmtId="1" fontId="1" fillId="0" borderId="55" xfId="50" applyNumberFormat="1" applyFont="1" applyBorder="1" applyAlignment="1">
      <alignment horizontal="center" vertical="center"/>
      <protection/>
    </xf>
    <xf numFmtId="2" fontId="1" fillId="0" borderId="51" xfId="50" applyNumberFormat="1" applyFont="1" applyBorder="1" applyAlignment="1">
      <alignment horizontal="left" vertical="center"/>
      <protection/>
    </xf>
    <xf numFmtId="0" fontId="4" fillId="0" borderId="46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2" fontId="4" fillId="0" borderId="17" xfId="50" applyNumberFormat="1" applyFont="1" applyBorder="1" applyAlignment="1">
      <alignment horizontal="center" vertical="center"/>
      <protection/>
    </xf>
    <xf numFmtId="1" fontId="1" fillId="0" borderId="29" xfId="50" applyNumberFormat="1" applyFont="1" applyBorder="1" applyAlignment="1">
      <alignment horizontal="center" vertical="center"/>
      <protection/>
    </xf>
    <xf numFmtId="2" fontId="1" fillId="24" borderId="17" xfId="50" applyNumberFormat="1" applyFont="1" applyFill="1" applyBorder="1" applyAlignment="1">
      <alignment horizontal="center" vertical="center"/>
      <protection/>
    </xf>
    <xf numFmtId="2" fontId="1" fillId="0" borderId="17" xfId="50" applyNumberFormat="1" applyFont="1" applyBorder="1" applyAlignment="1">
      <alignment horizontal="left" vertical="center"/>
      <protection/>
    </xf>
    <xf numFmtId="1" fontId="1" fillId="0" borderId="39" xfId="50" applyNumberFormat="1" applyFont="1" applyBorder="1" applyAlignment="1">
      <alignment horizontal="center" vertical="center"/>
      <protection/>
    </xf>
    <xf numFmtId="2" fontId="1" fillId="0" borderId="48" xfId="50" applyNumberFormat="1" applyFont="1" applyBorder="1" applyAlignment="1">
      <alignment horizontal="left"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1" fontId="1" fillId="0" borderId="18" xfId="50" applyNumberFormat="1" applyFont="1" applyFill="1" applyBorder="1" applyAlignment="1">
      <alignment horizontal="center" vertical="center"/>
      <protection/>
    </xf>
    <xf numFmtId="1" fontId="1" fillId="0" borderId="25" xfId="50" applyNumberFormat="1" applyFont="1" applyBorder="1" applyAlignment="1">
      <alignment horizontal="center" vertical="center"/>
      <protection/>
    </xf>
    <xf numFmtId="2" fontId="1" fillId="0" borderId="18" xfId="50" applyNumberFormat="1" applyFont="1" applyBorder="1" applyAlignment="1">
      <alignment horizontal="left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vertical="center"/>
      <protection/>
    </xf>
    <xf numFmtId="4" fontId="4" fillId="0" borderId="15" xfId="50" applyNumberFormat="1" applyFont="1" applyFill="1" applyBorder="1" applyAlignment="1">
      <alignment vertical="center"/>
      <protection/>
    </xf>
    <xf numFmtId="49" fontId="4" fillId="0" borderId="29" xfId="51" applyNumberFormat="1" applyFont="1" applyFill="1" applyBorder="1" applyAlignment="1">
      <alignment horizontal="center" vertical="center"/>
      <protection/>
    </xf>
    <xf numFmtId="0" fontId="1" fillId="0" borderId="29" xfId="50" applyFont="1" applyFill="1" applyBorder="1" applyAlignment="1">
      <alignment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4" fillId="0" borderId="39" xfId="51" applyNumberFormat="1" applyFont="1" applyFill="1" applyBorder="1" applyAlignment="1">
      <alignment horizontal="center" vertical="center"/>
      <protection/>
    </xf>
    <xf numFmtId="1" fontId="1" fillId="0" borderId="39" xfId="50" applyNumberFormat="1" applyFont="1" applyFill="1" applyBorder="1" applyAlignment="1">
      <alignment horizontal="center"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57" xfId="50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2" fontId="1" fillId="24" borderId="37" xfId="50" applyNumberFormat="1" applyFont="1" applyFill="1" applyBorder="1" applyAlignment="1">
      <alignment horizontal="center" vertical="center"/>
      <protection/>
    </xf>
    <xf numFmtId="2" fontId="1" fillId="24" borderId="48" xfId="50" applyNumberFormat="1" applyFont="1" applyFill="1" applyBorder="1" applyAlignment="1">
      <alignment horizontal="center"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19" xfId="50" applyFont="1" applyBorder="1" applyAlignment="1">
      <alignment horizontal="center" vertical="center" textRotation="90" wrapText="1"/>
      <protection/>
    </xf>
    <xf numFmtId="0" fontId="1" fillId="0" borderId="12" xfId="50" applyFont="1" applyBorder="1" applyAlignment="1">
      <alignment horizontal="center" vertical="center" textRotation="90" wrapText="1"/>
      <protection/>
    </xf>
    <xf numFmtId="0" fontId="4" fillId="0" borderId="41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58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59" xfId="5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51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2" fontId="4" fillId="0" borderId="55" xfId="50" applyNumberFormat="1" applyFont="1" applyBorder="1" applyAlignment="1">
      <alignment horizontal="center"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171" fontId="4" fillId="0" borderId="46" xfId="50" applyNumberFormat="1" applyFont="1" applyFill="1" applyBorder="1" applyAlignment="1">
      <alignment vertical="center"/>
      <protection/>
    </xf>
    <xf numFmtId="171" fontId="1" fillId="0" borderId="12" xfId="50" applyNumberFormat="1" applyFont="1" applyFill="1" applyBorder="1" applyAlignment="1">
      <alignment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37.8515625" style="19" customWidth="1"/>
    <col min="2" max="2" width="7.421875" style="19" customWidth="1"/>
    <col min="3" max="4" width="12.8515625" style="19" customWidth="1"/>
    <col min="5" max="6" width="13.140625" style="19" bestFit="1" customWidth="1"/>
    <col min="7" max="16384" width="9.140625" style="19" customWidth="1"/>
  </cols>
  <sheetData>
    <row r="1" spans="1:6" ht="20.25">
      <c r="A1" s="162" t="s">
        <v>70</v>
      </c>
      <c r="B1" s="162"/>
      <c r="C1" s="162"/>
      <c r="D1" s="162"/>
      <c r="E1" s="162"/>
      <c r="F1" s="162"/>
    </row>
    <row r="2" ht="18" customHeight="1"/>
    <row r="3" spans="1:6" ht="16.5" customHeight="1">
      <c r="A3" s="163" t="s">
        <v>51</v>
      </c>
      <c r="B3" s="163"/>
      <c r="C3" s="163"/>
      <c r="D3" s="163"/>
      <c r="E3" s="163"/>
      <c r="F3" s="163"/>
    </row>
    <row r="4" ht="12.75" customHeight="1" thickBot="1"/>
    <row r="5" spans="1:6" ht="14.25" thickBot="1">
      <c r="A5" s="20" t="s">
        <v>1</v>
      </c>
      <c r="B5" s="21" t="s">
        <v>2</v>
      </c>
      <c r="C5" s="22" t="s">
        <v>71</v>
      </c>
      <c r="D5" s="23" t="s">
        <v>72</v>
      </c>
      <c r="E5" s="22" t="s">
        <v>0</v>
      </c>
      <c r="F5" s="24" t="s">
        <v>73</v>
      </c>
    </row>
    <row r="6" spans="1:6" ht="16.5" customHeight="1">
      <c r="A6" s="25" t="s">
        <v>9</v>
      </c>
      <c r="B6" s="26" t="s">
        <v>27</v>
      </c>
      <c r="C6" s="27">
        <f>C7+C8+C9</f>
        <v>2179932</v>
      </c>
      <c r="D6" s="161">
        <f>D7+D8+D9</f>
        <v>2220805.83</v>
      </c>
      <c r="E6" s="28">
        <f>SUM(E7:E9)</f>
        <v>0</v>
      </c>
      <c r="F6" s="29">
        <f>SUM(F7:F9)</f>
        <v>2220805.83</v>
      </c>
    </row>
    <row r="7" spans="1:6" ht="15" customHeight="1">
      <c r="A7" s="30" t="s">
        <v>10</v>
      </c>
      <c r="B7" s="31" t="s">
        <v>11</v>
      </c>
      <c r="C7" s="32">
        <v>2122000</v>
      </c>
      <c r="D7" s="16">
        <v>2122000</v>
      </c>
      <c r="E7" s="35"/>
      <c r="F7" s="34">
        <f aca="true" t="shared" si="0" ref="F7:F23">D7+E7</f>
        <v>2122000</v>
      </c>
    </row>
    <row r="8" spans="1:6" ht="13.5">
      <c r="A8" s="30" t="s">
        <v>12</v>
      </c>
      <c r="B8" s="31" t="s">
        <v>13</v>
      </c>
      <c r="C8" s="32">
        <v>57932</v>
      </c>
      <c r="D8" s="16">
        <v>94755.83</v>
      </c>
      <c r="E8" s="35"/>
      <c r="F8" s="34">
        <f t="shared" si="0"/>
        <v>94755.83</v>
      </c>
    </row>
    <row r="9" spans="1:6" ht="13.5">
      <c r="A9" s="30" t="s">
        <v>14</v>
      </c>
      <c r="B9" s="31" t="s">
        <v>15</v>
      </c>
      <c r="C9" s="32">
        <v>0</v>
      </c>
      <c r="D9" s="16">
        <v>4050</v>
      </c>
      <c r="E9" s="35"/>
      <c r="F9" s="34">
        <f t="shared" si="0"/>
        <v>4050</v>
      </c>
    </row>
    <row r="10" spans="1:6" ht="13.5">
      <c r="A10" s="36" t="s">
        <v>16</v>
      </c>
      <c r="B10" s="31" t="s">
        <v>17</v>
      </c>
      <c r="C10" s="37">
        <f>C11+C16</f>
        <v>85842</v>
      </c>
      <c r="D10" s="17">
        <f>D11+D16</f>
        <v>3704676.2</v>
      </c>
      <c r="E10" s="38">
        <f>E11+E16</f>
        <v>0</v>
      </c>
      <c r="F10" s="39">
        <f>F11+F16</f>
        <v>3704676.2</v>
      </c>
    </row>
    <row r="11" spans="1:6" ht="13.5">
      <c r="A11" s="40" t="s">
        <v>53</v>
      </c>
      <c r="B11" s="31" t="s">
        <v>18</v>
      </c>
      <c r="C11" s="32">
        <f>SUM(C12:C15)</f>
        <v>85842</v>
      </c>
      <c r="D11" s="16">
        <f>SUM(D12:D15)</f>
        <v>3704676.2</v>
      </c>
      <c r="E11" s="16">
        <f>SUM(E12:E15)</f>
        <v>0</v>
      </c>
      <c r="F11" s="34">
        <f>SUM(F12:F15)</f>
        <v>3704676.2</v>
      </c>
    </row>
    <row r="12" spans="1:6" ht="13.5">
      <c r="A12" s="40" t="s">
        <v>54</v>
      </c>
      <c r="B12" s="31" t="s">
        <v>19</v>
      </c>
      <c r="C12" s="41">
        <v>61072</v>
      </c>
      <c r="D12" s="16">
        <v>61072</v>
      </c>
      <c r="E12" s="35"/>
      <c r="F12" s="34">
        <f t="shared" si="0"/>
        <v>61072</v>
      </c>
    </row>
    <row r="13" spans="1:6" ht="13.5">
      <c r="A13" s="40" t="s">
        <v>55</v>
      </c>
      <c r="B13" s="31" t="s">
        <v>18</v>
      </c>
      <c r="C13" s="41">
        <v>0</v>
      </c>
      <c r="D13" s="16">
        <v>3618834.2</v>
      </c>
      <c r="E13" s="33"/>
      <c r="F13" s="34">
        <f>D13+E13</f>
        <v>3618834.2</v>
      </c>
    </row>
    <row r="14" spans="1:6" ht="13.5">
      <c r="A14" s="40" t="s">
        <v>64</v>
      </c>
      <c r="B14" s="31" t="s">
        <v>65</v>
      </c>
      <c r="C14" s="41">
        <v>0</v>
      </c>
      <c r="D14" s="16">
        <v>0</v>
      </c>
      <c r="E14" s="35"/>
      <c r="F14" s="34">
        <f>D14+E14</f>
        <v>0</v>
      </c>
    </row>
    <row r="15" spans="1:6" ht="13.5">
      <c r="A15" s="40" t="s">
        <v>56</v>
      </c>
      <c r="B15" s="31">
        <v>4121</v>
      </c>
      <c r="C15" s="41">
        <v>24770</v>
      </c>
      <c r="D15" s="16">
        <v>24770</v>
      </c>
      <c r="E15" s="35"/>
      <c r="F15" s="34">
        <f t="shared" si="0"/>
        <v>24770</v>
      </c>
    </row>
    <row r="16" spans="1:6" ht="13.5">
      <c r="A16" s="30" t="s">
        <v>28</v>
      </c>
      <c r="B16" s="31" t="s">
        <v>20</v>
      </c>
      <c r="C16" s="41">
        <f>SUM(C17:C19)</f>
        <v>0</v>
      </c>
      <c r="D16" s="16">
        <f>SUM(D17:D19)</f>
        <v>0</v>
      </c>
      <c r="E16" s="16">
        <f>SUM(E17:E19)</f>
        <v>0</v>
      </c>
      <c r="F16" s="34">
        <f>SUM(F17:F19)</f>
        <v>0</v>
      </c>
    </row>
    <row r="17" spans="1:6" ht="13.5">
      <c r="A17" s="30" t="s">
        <v>61</v>
      </c>
      <c r="B17" s="31" t="s">
        <v>20</v>
      </c>
      <c r="C17" s="41">
        <v>0</v>
      </c>
      <c r="D17" s="16">
        <v>0</v>
      </c>
      <c r="E17" s="33"/>
      <c r="F17" s="34">
        <f t="shared" si="0"/>
        <v>0</v>
      </c>
    </row>
    <row r="18" spans="1:6" ht="13.5">
      <c r="A18" s="40" t="s">
        <v>62</v>
      </c>
      <c r="B18" s="31">
        <v>4221</v>
      </c>
      <c r="C18" s="41">
        <v>0</v>
      </c>
      <c r="D18" s="16">
        <v>0</v>
      </c>
      <c r="E18" s="35"/>
      <c r="F18" s="34">
        <f>D18+E18</f>
        <v>0</v>
      </c>
    </row>
    <row r="19" spans="1:6" ht="13.5">
      <c r="A19" s="40" t="s">
        <v>66</v>
      </c>
      <c r="B19" s="31">
        <v>4232</v>
      </c>
      <c r="C19" s="41">
        <v>0</v>
      </c>
      <c r="D19" s="16">
        <v>0</v>
      </c>
      <c r="E19" s="35"/>
      <c r="F19" s="34">
        <f>D19+E19</f>
        <v>0</v>
      </c>
    </row>
    <row r="20" spans="1:6" ht="13.5">
      <c r="A20" s="36" t="s">
        <v>21</v>
      </c>
      <c r="B20" s="42" t="s">
        <v>29</v>
      </c>
      <c r="C20" s="37">
        <f>C6+C10</f>
        <v>2265774</v>
      </c>
      <c r="D20" s="17">
        <f>D6+D10</f>
        <v>5925482.03</v>
      </c>
      <c r="E20" s="17">
        <f>E6+E10</f>
        <v>0</v>
      </c>
      <c r="F20" s="39">
        <f>F6+F10</f>
        <v>5925482.03</v>
      </c>
    </row>
    <row r="21" spans="1:6" ht="13.5">
      <c r="A21" s="36" t="s">
        <v>22</v>
      </c>
      <c r="B21" s="42" t="s">
        <v>23</v>
      </c>
      <c r="C21" s="37">
        <f>SUM(C22:C26)</f>
        <v>-96875</v>
      </c>
      <c r="D21" s="17">
        <f>SUM(D22:D26)</f>
        <v>958807.31</v>
      </c>
      <c r="E21" s="17">
        <f>SUM(E22:E26)</f>
        <v>1493.769</v>
      </c>
      <c r="F21" s="43">
        <f>SUM(F22:F26)</f>
        <v>960301.0789999999</v>
      </c>
    </row>
    <row r="22" spans="1:6" ht="13.5">
      <c r="A22" s="40" t="s">
        <v>74</v>
      </c>
      <c r="B22" s="31" t="s">
        <v>24</v>
      </c>
      <c r="C22" s="41">
        <v>0</v>
      </c>
      <c r="D22" s="16">
        <v>88242.1</v>
      </c>
      <c r="E22" s="44"/>
      <c r="F22" s="34">
        <f t="shared" si="0"/>
        <v>88242.1</v>
      </c>
    </row>
    <row r="23" spans="1:6" ht="13.5">
      <c r="A23" s="40" t="s">
        <v>75</v>
      </c>
      <c r="B23" s="31" t="s">
        <v>24</v>
      </c>
      <c r="C23" s="41">
        <v>0</v>
      </c>
      <c r="D23" s="16">
        <v>202563.47</v>
      </c>
      <c r="E23" s="45"/>
      <c r="F23" s="34">
        <f t="shared" si="0"/>
        <v>202563.47</v>
      </c>
    </row>
    <row r="24" spans="1:6" ht="13.5">
      <c r="A24" s="40" t="s">
        <v>76</v>
      </c>
      <c r="B24" s="31" t="s">
        <v>24</v>
      </c>
      <c r="C24" s="41">
        <v>0</v>
      </c>
      <c r="D24" s="16">
        <v>764876.74</v>
      </c>
      <c r="E24" s="45">
        <v>1493.769</v>
      </c>
      <c r="F24" s="34">
        <f>D24+E24</f>
        <v>766370.509</v>
      </c>
    </row>
    <row r="25" spans="1:6" ht="13.5">
      <c r="A25" s="40" t="s">
        <v>57</v>
      </c>
      <c r="B25" s="31" t="s">
        <v>58</v>
      </c>
      <c r="C25" s="41">
        <v>0</v>
      </c>
      <c r="D25" s="16">
        <v>0</v>
      </c>
      <c r="E25" s="35"/>
      <c r="F25" s="34">
        <f>D25+E25</f>
        <v>0</v>
      </c>
    </row>
    <row r="26" spans="1:6" ht="14.25" thickBot="1">
      <c r="A26" s="40" t="s">
        <v>63</v>
      </c>
      <c r="B26" s="31">
        <v>8124</v>
      </c>
      <c r="C26" s="41">
        <v>-96875</v>
      </c>
      <c r="D26" s="16">
        <v>-96875</v>
      </c>
      <c r="E26" s="45"/>
      <c r="F26" s="34">
        <f>D26+E26</f>
        <v>-96875</v>
      </c>
    </row>
    <row r="27" spans="1:6" ht="14.25" thickBot="1">
      <c r="A27" s="46" t="s">
        <v>25</v>
      </c>
      <c r="B27" s="47"/>
      <c r="C27" s="48">
        <f>C21+C10+C6</f>
        <v>2168899</v>
      </c>
      <c r="D27" s="64">
        <f>D21+D10+D6</f>
        <v>6884289.34</v>
      </c>
      <c r="E27" s="49">
        <f>E6+E10+E21</f>
        <v>1493.769</v>
      </c>
      <c r="F27" s="50">
        <f>D27+E27</f>
        <v>6885783.109</v>
      </c>
    </row>
    <row r="29" ht="9.75">
      <c r="E29" s="51"/>
    </row>
    <row r="30" spans="1:6" ht="17.25">
      <c r="A30" s="163" t="s">
        <v>52</v>
      </c>
      <c r="B30" s="163"/>
      <c r="C30" s="163"/>
      <c r="D30" s="163"/>
      <c r="E30" s="163"/>
      <c r="F30" s="163"/>
    </row>
    <row r="31" spans="1:6" ht="12" customHeight="1" thickBot="1">
      <c r="A31" s="1"/>
      <c r="B31" s="1"/>
      <c r="C31" s="1"/>
      <c r="D31" s="1"/>
      <c r="E31" s="1"/>
      <c r="F31" s="1"/>
    </row>
    <row r="32" spans="1:6" ht="14.25" thickBot="1">
      <c r="A32" s="52" t="s">
        <v>30</v>
      </c>
      <c r="B32" s="23" t="s">
        <v>2</v>
      </c>
      <c r="C32" s="22" t="s">
        <v>71</v>
      </c>
      <c r="D32" s="22" t="s">
        <v>72</v>
      </c>
      <c r="E32" s="22" t="s">
        <v>0</v>
      </c>
      <c r="F32" s="24" t="s">
        <v>73</v>
      </c>
    </row>
    <row r="33" spans="1:6" ht="13.5">
      <c r="A33" s="53" t="s">
        <v>31</v>
      </c>
      <c r="B33" s="54" t="s">
        <v>32</v>
      </c>
      <c r="C33" s="55">
        <v>30454</v>
      </c>
      <c r="D33" s="55">
        <v>27594</v>
      </c>
      <c r="E33" s="55"/>
      <c r="F33" s="56">
        <f>D33+E33</f>
        <v>27594</v>
      </c>
    </row>
    <row r="34" spans="1:6" ht="13.5">
      <c r="A34" s="13" t="s">
        <v>33</v>
      </c>
      <c r="B34" s="14" t="s">
        <v>32</v>
      </c>
      <c r="C34" s="16">
        <v>213803.25</v>
      </c>
      <c r="D34" s="16">
        <v>214061.09</v>
      </c>
      <c r="E34" s="55"/>
      <c r="F34" s="56">
        <f>D34+E34</f>
        <v>214061.09</v>
      </c>
    </row>
    <row r="35" spans="1:6" ht="13.5">
      <c r="A35" s="13" t="s">
        <v>34</v>
      </c>
      <c r="B35" s="14" t="s">
        <v>32</v>
      </c>
      <c r="C35" s="16">
        <v>870010</v>
      </c>
      <c r="D35" s="16">
        <v>873561.07</v>
      </c>
      <c r="E35" s="55"/>
      <c r="F35" s="56">
        <f aca="true" t="shared" si="1" ref="F35:F50">D35+E35</f>
        <v>873561.07</v>
      </c>
    </row>
    <row r="36" spans="1:6" ht="13.5">
      <c r="A36" s="13" t="s">
        <v>35</v>
      </c>
      <c r="B36" s="14" t="s">
        <v>32</v>
      </c>
      <c r="C36" s="16">
        <v>592559.15</v>
      </c>
      <c r="D36" s="16">
        <v>615140.03</v>
      </c>
      <c r="E36" s="15"/>
      <c r="F36" s="56">
        <f>D36+E36</f>
        <v>615140.03</v>
      </c>
    </row>
    <row r="37" spans="1:6" ht="13.5">
      <c r="A37" s="13" t="s">
        <v>36</v>
      </c>
      <c r="B37" s="14" t="s">
        <v>32</v>
      </c>
      <c r="C37" s="16">
        <v>0</v>
      </c>
      <c r="D37" s="16">
        <v>3436764.32</v>
      </c>
      <c r="E37" s="15"/>
      <c r="F37" s="56">
        <f>D37+E37</f>
        <v>3436764.32</v>
      </c>
    </row>
    <row r="38" spans="1:6" ht="13.5">
      <c r="A38" s="13" t="s">
        <v>77</v>
      </c>
      <c r="B38" s="14" t="s">
        <v>32</v>
      </c>
      <c r="C38" s="16">
        <v>40847</v>
      </c>
      <c r="D38" s="16">
        <v>84992.89</v>
      </c>
      <c r="E38" s="15"/>
      <c r="F38" s="56">
        <f>D38+E38</f>
        <v>84992.89</v>
      </c>
    </row>
    <row r="39" spans="1:6" ht="13.5">
      <c r="A39" s="13" t="s">
        <v>37</v>
      </c>
      <c r="B39" s="14" t="s">
        <v>32</v>
      </c>
      <c r="C39" s="16">
        <v>21210</v>
      </c>
      <c r="D39" s="16">
        <v>59477.86</v>
      </c>
      <c r="E39" s="15"/>
      <c r="F39" s="56">
        <f>D39+E39</f>
        <v>59477.86</v>
      </c>
    </row>
    <row r="40" spans="1:6" ht="13.5">
      <c r="A40" s="13" t="s">
        <v>38</v>
      </c>
      <c r="B40" s="14" t="s">
        <v>39</v>
      </c>
      <c r="C40" s="16">
        <v>191745</v>
      </c>
      <c r="D40" s="16">
        <v>592616.14</v>
      </c>
      <c r="E40" s="15">
        <f>'92006'!I7</f>
        <v>1493.769</v>
      </c>
      <c r="F40" s="56">
        <f>D40+E40</f>
        <v>594109.909</v>
      </c>
    </row>
    <row r="41" spans="1:6" ht="13.5">
      <c r="A41" s="13" t="s">
        <v>40</v>
      </c>
      <c r="B41" s="14" t="s">
        <v>39</v>
      </c>
      <c r="C41" s="16">
        <v>0</v>
      </c>
      <c r="D41" s="16">
        <v>0</v>
      </c>
      <c r="E41" s="15"/>
      <c r="F41" s="56">
        <f t="shared" si="1"/>
        <v>0</v>
      </c>
    </row>
    <row r="42" spans="1:6" ht="13.5">
      <c r="A42" s="13" t="s">
        <v>41</v>
      </c>
      <c r="B42" s="14" t="s">
        <v>42</v>
      </c>
      <c r="C42" s="16">
        <v>142850.6</v>
      </c>
      <c r="D42" s="16">
        <v>822233.62</v>
      </c>
      <c r="E42" s="15"/>
      <c r="F42" s="56">
        <f t="shared" si="1"/>
        <v>822233.62</v>
      </c>
    </row>
    <row r="43" spans="1:8" ht="13.5">
      <c r="A43" s="13" t="s">
        <v>43</v>
      </c>
      <c r="B43" s="14" t="s">
        <v>42</v>
      </c>
      <c r="C43" s="16">
        <v>43995</v>
      </c>
      <c r="D43" s="16">
        <v>43995</v>
      </c>
      <c r="E43" s="55"/>
      <c r="F43" s="56">
        <f t="shared" si="1"/>
        <v>43995</v>
      </c>
      <c r="H43" s="51"/>
    </row>
    <row r="44" spans="1:6" ht="13.5">
      <c r="A44" s="13" t="s">
        <v>44</v>
      </c>
      <c r="B44" s="14" t="s">
        <v>32</v>
      </c>
      <c r="C44" s="16">
        <v>3425</v>
      </c>
      <c r="D44" s="16">
        <v>5278.19</v>
      </c>
      <c r="E44" s="55"/>
      <c r="F44" s="56">
        <f t="shared" si="1"/>
        <v>5278.19</v>
      </c>
    </row>
    <row r="45" spans="1:6" ht="13.5">
      <c r="A45" s="13" t="s">
        <v>67</v>
      </c>
      <c r="B45" s="14" t="s">
        <v>42</v>
      </c>
      <c r="C45" s="16">
        <v>0</v>
      </c>
      <c r="D45" s="16">
        <v>30734.69</v>
      </c>
      <c r="E45" s="55"/>
      <c r="F45" s="56">
        <f t="shared" si="1"/>
        <v>30734.69</v>
      </c>
    </row>
    <row r="46" spans="1:6" ht="13.5">
      <c r="A46" s="13" t="s">
        <v>45</v>
      </c>
      <c r="B46" s="14" t="s">
        <v>42</v>
      </c>
      <c r="C46" s="16">
        <v>0</v>
      </c>
      <c r="D46" s="16">
        <v>5000</v>
      </c>
      <c r="E46" s="55"/>
      <c r="F46" s="56">
        <f t="shared" si="1"/>
        <v>5000</v>
      </c>
    </row>
    <row r="47" spans="1:6" ht="13.5">
      <c r="A47" s="13" t="s">
        <v>46</v>
      </c>
      <c r="B47" s="14" t="s">
        <v>42</v>
      </c>
      <c r="C47" s="16">
        <v>18000</v>
      </c>
      <c r="D47" s="16">
        <v>72712.56</v>
      </c>
      <c r="E47" s="55"/>
      <c r="F47" s="56">
        <f t="shared" si="1"/>
        <v>72712.56</v>
      </c>
    </row>
    <row r="48" spans="1:6" ht="13.5">
      <c r="A48" s="13" t="s">
        <v>47</v>
      </c>
      <c r="B48" s="14" t="s">
        <v>42</v>
      </c>
      <c r="C48" s="16">
        <v>0</v>
      </c>
      <c r="D48" s="16">
        <v>6.28</v>
      </c>
      <c r="E48" s="55"/>
      <c r="F48" s="56">
        <f t="shared" si="1"/>
        <v>6.28</v>
      </c>
    </row>
    <row r="49" spans="1:6" ht="13.5">
      <c r="A49" s="13" t="s">
        <v>48</v>
      </c>
      <c r="B49" s="14" t="s">
        <v>42</v>
      </c>
      <c r="C49" s="16">
        <v>0</v>
      </c>
      <c r="D49" s="16">
        <v>121.6</v>
      </c>
      <c r="E49" s="55"/>
      <c r="F49" s="56">
        <f t="shared" si="1"/>
        <v>121.6</v>
      </c>
    </row>
    <row r="50" spans="1:6" ht="14.25" thickBot="1">
      <c r="A50" s="57" t="s">
        <v>49</v>
      </c>
      <c r="B50" s="58" t="s">
        <v>42</v>
      </c>
      <c r="C50" s="59">
        <v>0</v>
      </c>
      <c r="D50" s="59">
        <v>0</v>
      </c>
      <c r="E50" s="60"/>
      <c r="F50" s="61">
        <f t="shared" si="1"/>
        <v>0</v>
      </c>
    </row>
    <row r="51" spans="1:6" ht="14.25" thickBot="1">
      <c r="A51" s="62" t="s">
        <v>50</v>
      </c>
      <c r="B51" s="63"/>
      <c r="C51" s="64">
        <f>SUM(C33:C50)</f>
        <v>2168899</v>
      </c>
      <c r="D51" s="64">
        <f>SUM(D33:D50)</f>
        <v>6884289.34</v>
      </c>
      <c r="E51" s="64">
        <f>SUM(E33:E50)</f>
        <v>1493.769</v>
      </c>
      <c r="F51" s="50">
        <f>SUM(F33:F50)</f>
        <v>6885783.109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3" bottom="0.7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97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0" sqref="I30:I35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0.00390625" style="1" customWidth="1"/>
    <col min="7" max="7" width="8.421875" style="1" customWidth="1"/>
    <col min="8" max="8" width="8.140625" style="1" customWidth="1"/>
    <col min="9" max="9" width="9.8515625" style="1" customWidth="1"/>
    <col min="10" max="16384" width="9.140625" style="1" customWidth="1"/>
  </cols>
  <sheetData>
    <row r="1" spans="1:10" ht="17.25">
      <c r="A1" s="173" t="s">
        <v>81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3"/>
      <c r="B2" s="3"/>
      <c r="C2" s="3"/>
      <c r="D2" s="3"/>
      <c r="E2" s="3"/>
      <c r="F2" s="3"/>
      <c r="G2" s="3"/>
      <c r="H2" s="3"/>
      <c r="I2" s="4"/>
      <c r="J2" s="4"/>
    </row>
    <row r="3" spans="1:10" ht="15">
      <c r="A3" s="174" t="s">
        <v>82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 t="s">
        <v>59</v>
      </c>
    </row>
    <row r="5" spans="1:10" ht="12.75" customHeight="1" thickBot="1">
      <c r="A5" s="175" t="s">
        <v>83</v>
      </c>
      <c r="B5" s="175" t="s">
        <v>4</v>
      </c>
      <c r="C5" s="178" t="s">
        <v>6</v>
      </c>
      <c r="D5" s="178" t="s">
        <v>7</v>
      </c>
      <c r="E5" s="178" t="s">
        <v>8</v>
      </c>
      <c r="F5" s="180" t="s">
        <v>84</v>
      </c>
      <c r="G5" s="167" t="s">
        <v>71</v>
      </c>
      <c r="H5" s="169" t="s">
        <v>72</v>
      </c>
      <c r="I5" s="171" t="s">
        <v>288</v>
      </c>
      <c r="J5" s="172"/>
    </row>
    <row r="6" spans="1:10" ht="12.75" customHeight="1" thickBot="1">
      <c r="A6" s="176"/>
      <c r="B6" s="177"/>
      <c r="C6" s="179"/>
      <c r="D6" s="179"/>
      <c r="E6" s="179"/>
      <c r="F6" s="181"/>
      <c r="G6" s="168"/>
      <c r="H6" s="170"/>
      <c r="I6" s="10" t="s">
        <v>26</v>
      </c>
      <c r="J6" s="11" t="s">
        <v>73</v>
      </c>
    </row>
    <row r="7" spans="1:10" ht="12.75" customHeight="1" thickBot="1">
      <c r="A7" s="70">
        <v>920</v>
      </c>
      <c r="B7" s="71" t="s">
        <v>5</v>
      </c>
      <c r="C7" s="72" t="s">
        <v>6</v>
      </c>
      <c r="D7" s="73" t="s">
        <v>7</v>
      </c>
      <c r="E7" s="73" t="s">
        <v>8</v>
      </c>
      <c r="F7" s="74" t="s">
        <v>85</v>
      </c>
      <c r="G7" s="75">
        <f>G8+G10+G12+G14+G16+G18+G20+G22+G24+G26+G28+G30+G32+G34+G36</f>
        <v>125605</v>
      </c>
      <c r="H7" s="75">
        <f>H8+H10+H12+H14+H16+H18+H20+H22+H24+H26+H28+H30+H32+H34+H36</f>
        <v>468124.29764000035</v>
      </c>
      <c r="I7" s="182">
        <f>I8+I10+I12+I14+I16+I18+I20+I22+I24+I26+I28+I30+I32+I34+I36</f>
        <v>1493.769</v>
      </c>
      <c r="J7" s="2">
        <f>J8+J10+J12+J14+J16+J18+J20+J22+J24+J26+J28+J30+J32+J34+J36</f>
        <v>469618.0666400003</v>
      </c>
    </row>
    <row r="8" spans="1:10" ht="12.75" customHeight="1">
      <c r="A8" s="164" t="s">
        <v>60</v>
      </c>
      <c r="B8" s="76" t="s">
        <v>5</v>
      </c>
      <c r="C8" s="77" t="s">
        <v>86</v>
      </c>
      <c r="D8" s="78" t="s">
        <v>3</v>
      </c>
      <c r="E8" s="78" t="s">
        <v>3</v>
      </c>
      <c r="F8" s="79" t="s">
        <v>87</v>
      </c>
      <c r="G8" s="80">
        <f>SUM(G9:G9)</f>
        <v>500</v>
      </c>
      <c r="H8" s="81">
        <f>SUM(H9:H9)</f>
        <v>7500</v>
      </c>
      <c r="I8" s="81">
        <f>SUM(I9:I9)</f>
        <v>0</v>
      </c>
      <c r="J8" s="80">
        <f>SUM(J9:J9)</f>
        <v>7500</v>
      </c>
    </row>
    <row r="9" spans="1:10" ht="12.75" customHeight="1" thickBot="1">
      <c r="A9" s="165"/>
      <c r="B9" s="82"/>
      <c r="C9" s="83"/>
      <c r="D9" s="84">
        <v>2212</v>
      </c>
      <c r="E9" s="84">
        <v>6130</v>
      </c>
      <c r="F9" s="85" t="s">
        <v>88</v>
      </c>
      <c r="G9" s="7">
        <v>500</v>
      </c>
      <c r="H9" s="86">
        <f>500+7000</f>
        <v>7500</v>
      </c>
      <c r="I9" s="86"/>
      <c r="J9" s="7">
        <f>H9+I9</f>
        <v>7500</v>
      </c>
    </row>
    <row r="10" spans="1:10" ht="12.75" customHeight="1">
      <c r="A10" s="165"/>
      <c r="B10" s="87" t="s">
        <v>5</v>
      </c>
      <c r="C10" s="88" t="s">
        <v>89</v>
      </c>
      <c r="D10" s="89" t="s">
        <v>3</v>
      </c>
      <c r="E10" s="89" t="s">
        <v>3</v>
      </c>
      <c r="F10" s="90" t="s">
        <v>90</v>
      </c>
      <c r="G10" s="81">
        <f>G11</f>
        <v>0</v>
      </c>
      <c r="H10" s="81">
        <f>SUM(H11:H11)</f>
        <v>60</v>
      </c>
      <c r="I10" s="81">
        <f>SUM(I11:I11)</f>
        <v>0</v>
      </c>
      <c r="J10" s="80">
        <f>J11</f>
        <v>60</v>
      </c>
    </row>
    <row r="11" spans="1:10" ht="12.75" customHeight="1" thickBot="1">
      <c r="A11" s="165"/>
      <c r="B11" s="91"/>
      <c r="C11" s="92"/>
      <c r="D11" s="93">
        <v>2212</v>
      </c>
      <c r="E11" s="94">
        <v>6121</v>
      </c>
      <c r="F11" s="95" t="s">
        <v>91</v>
      </c>
      <c r="G11" s="96">
        <v>0</v>
      </c>
      <c r="H11" s="9">
        <v>60</v>
      </c>
      <c r="I11" s="9"/>
      <c r="J11" s="7">
        <f>H11+I11</f>
        <v>60</v>
      </c>
    </row>
    <row r="12" spans="1:10" ht="12.75" customHeight="1">
      <c r="A12" s="165"/>
      <c r="B12" s="87" t="s">
        <v>5</v>
      </c>
      <c r="C12" s="97" t="s">
        <v>92</v>
      </c>
      <c r="D12" s="89" t="s">
        <v>3</v>
      </c>
      <c r="E12" s="89" t="s">
        <v>3</v>
      </c>
      <c r="F12" s="98" t="s">
        <v>93</v>
      </c>
      <c r="G12" s="81">
        <f>G13</f>
        <v>0</v>
      </c>
      <c r="H12" s="81">
        <f>H13</f>
        <v>43.2</v>
      </c>
      <c r="I12" s="81">
        <f>SUM(I13:I13)</f>
        <v>0</v>
      </c>
      <c r="J12" s="80">
        <f>J13</f>
        <v>43.2</v>
      </c>
    </row>
    <row r="13" spans="1:10" ht="12.75" customHeight="1" thickBot="1">
      <c r="A13" s="165"/>
      <c r="B13" s="91"/>
      <c r="C13" s="92"/>
      <c r="D13" s="93">
        <v>2212</v>
      </c>
      <c r="E13" s="99">
        <v>6119</v>
      </c>
      <c r="F13" s="100" t="s">
        <v>94</v>
      </c>
      <c r="G13" s="96">
        <v>0</v>
      </c>
      <c r="H13" s="96">
        <v>43.2</v>
      </c>
      <c r="I13" s="9"/>
      <c r="J13" s="7">
        <f>H13+I13</f>
        <v>43.2</v>
      </c>
    </row>
    <row r="14" spans="1:10" ht="12.75" customHeight="1">
      <c r="A14" s="165"/>
      <c r="B14" s="87" t="s">
        <v>5</v>
      </c>
      <c r="C14" s="97" t="s">
        <v>95</v>
      </c>
      <c r="D14" s="89" t="s">
        <v>3</v>
      </c>
      <c r="E14" s="89" t="s">
        <v>3</v>
      </c>
      <c r="F14" s="98" t="s">
        <v>96</v>
      </c>
      <c r="G14" s="81">
        <f>G15</f>
        <v>0</v>
      </c>
      <c r="H14" s="81">
        <f>H15</f>
        <v>39.97973999999999</v>
      </c>
      <c r="I14" s="81">
        <f>SUM(I15:I15)</f>
        <v>0</v>
      </c>
      <c r="J14" s="80">
        <f>J15</f>
        <v>39.97973999999999</v>
      </c>
    </row>
    <row r="15" spans="1:10" ht="12.75" customHeight="1" thickBot="1">
      <c r="A15" s="165"/>
      <c r="B15" s="91"/>
      <c r="C15" s="92"/>
      <c r="D15" s="93">
        <v>2212</v>
      </c>
      <c r="E15" s="99">
        <v>6121</v>
      </c>
      <c r="F15" s="101" t="s">
        <v>91</v>
      </c>
      <c r="G15" s="96">
        <v>0</v>
      </c>
      <c r="H15" s="102">
        <f>92.64974-50.5-2.17</f>
        <v>39.97973999999999</v>
      </c>
      <c r="I15" s="9"/>
      <c r="J15" s="7">
        <f>H15+I15</f>
        <v>39.97973999999999</v>
      </c>
    </row>
    <row r="16" spans="1:10" ht="12.75" customHeight="1">
      <c r="A16" s="165"/>
      <c r="B16" s="103" t="s">
        <v>5</v>
      </c>
      <c r="C16" s="97" t="s">
        <v>97</v>
      </c>
      <c r="D16" s="104" t="s">
        <v>3</v>
      </c>
      <c r="E16" s="104" t="s">
        <v>3</v>
      </c>
      <c r="F16" s="105" t="s">
        <v>98</v>
      </c>
      <c r="G16" s="81">
        <f>SUM(G17:G17)</f>
        <v>0</v>
      </c>
      <c r="H16" s="81">
        <f>SUM(H17:H17)</f>
        <v>26345.38</v>
      </c>
      <c r="I16" s="81">
        <f>SUM(I17:I17)</f>
        <v>0</v>
      </c>
      <c r="J16" s="80">
        <f>J17</f>
        <v>26345.38</v>
      </c>
    </row>
    <row r="17" spans="1:10" ht="12.75" customHeight="1" thickBot="1">
      <c r="A17" s="165"/>
      <c r="B17" s="106"/>
      <c r="C17" s="107"/>
      <c r="D17" s="94">
        <v>2212</v>
      </c>
      <c r="E17" s="94">
        <v>6121</v>
      </c>
      <c r="F17" s="95" t="s">
        <v>91</v>
      </c>
      <c r="G17" s="9">
        <v>0</v>
      </c>
      <c r="H17" s="9">
        <v>26345.38</v>
      </c>
      <c r="I17" s="9"/>
      <c r="J17" s="7">
        <f>H17+I17</f>
        <v>26345.38</v>
      </c>
    </row>
    <row r="18" spans="1:10" ht="12.75" customHeight="1">
      <c r="A18" s="165"/>
      <c r="B18" s="103" t="s">
        <v>5</v>
      </c>
      <c r="C18" s="97" t="s">
        <v>99</v>
      </c>
      <c r="D18" s="104" t="s">
        <v>3</v>
      </c>
      <c r="E18" s="104" t="s">
        <v>3</v>
      </c>
      <c r="F18" s="108" t="s">
        <v>100</v>
      </c>
      <c r="G18" s="81">
        <f>SUM(G19:G19)</f>
        <v>14090</v>
      </c>
      <c r="H18" s="81">
        <f>SUM(H19:H19)</f>
        <v>89560.03</v>
      </c>
      <c r="I18" s="81">
        <f>SUM(I19:I19)</f>
        <v>0</v>
      </c>
      <c r="J18" s="80">
        <f>J19</f>
        <v>89560.03</v>
      </c>
    </row>
    <row r="19" spans="1:10" ht="12.75" customHeight="1" thickBot="1">
      <c r="A19" s="165"/>
      <c r="B19" s="106"/>
      <c r="C19" s="107"/>
      <c r="D19" s="94">
        <v>2212</v>
      </c>
      <c r="E19" s="94">
        <v>6121</v>
      </c>
      <c r="F19" s="95" t="s">
        <v>91</v>
      </c>
      <c r="G19" s="9">
        <v>14090</v>
      </c>
      <c r="H19" s="9">
        <f>14090+75470.03</f>
        <v>89560.03</v>
      </c>
      <c r="I19" s="9"/>
      <c r="J19" s="7">
        <f>H19+I19</f>
        <v>89560.03</v>
      </c>
    </row>
    <row r="20" spans="1:10" ht="26.25" customHeight="1">
      <c r="A20" s="165"/>
      <c r="B20" s="103" t="s">
        <v>5</v>
      </c>
      <c r="C20" s="97" t="s">
        <v>101</v>
      </c>
      <c r="D20" s="104" t="s">
        <v>3</v>
      </c>
      <c r="E20" s="104" t="s">
        <v>3</v>
      </c>
      <c r="F20" s="98" t="s">
        <v>102</v>
      </c>
      <c r="G20" s="81">
        <f>SUM(G21:G21)</f>
        <v>36310</v>
      </c>
      <c r="H20" s="81">
        <f>SUM(H21:H21)</f>
        <v>69775.03</v>
      </c>
      <c r="I20" s="81">
        <f>SUM(I21:I21)</f>
        <v>0</v>
      </c>
      <c r="J20" s="80">
        <f>J21</f>
        <v>69775.03</v>
      </c>
    </row>
    <row r="21" spans="1:10" ht="12.75" customHeight="1" thickBot="1">
      <c r="A21" s="165"/>
      <c r="B21" s="106"/>
      <c r="C21" s="107"/>
      <c r="D21" s="94">
        <v>2212</v>
      </c>
      <c r="E21" s="94">
        <v>6121</v>
      </c>
      <c r="F21" s="95" t="s">
        <v>91</v>
      </c>
      <c r="G21" s="9">
        <v>36310</v>
      </c>
      <c r="H21" s="9">
        <f>36310+33465.03</f>
        <v>69775.03</v>
      </c>
      <c r="I21" s="9"/>
      <c r="J21" s="7">
        <f>H21+I21</f>
        <v>69775.03</v>
      </c>
    </row>
    <row r="22" spans="1:10" ht="26.25" customHeight="1">
      <c r="A22" s="165"/>
      <c r="B22" s="103" t="s">
        <v>5</v>
      </c>
      <c r="C22" s="97" t="s">
        <v>103</v>
      </c>
      <c r="D22" s="104" t="s">
        <v>3</v>
      </c>
      <c r="E22" s="104" t="s">
        <v>3</v>
      </c>
      <c r="F22" s="98" t="s">
        <v>104</v>
      </c>
      <c r="G22" s="81">
        <f>SUM(G23:G23)</f>
        <v>17205</v>
      </c>
      <c r="H22" s="81">
        <f>SUM(H23:H23)</f>
        <v>40405.04</v>
      </c>
      <c r="I22" s="81">
        <f>SUM(I23:I23)</f>
        <v>0</v>
      </c>
      <c r="J22" s="80">
        <f>J23</f>
        <v>40405.04</v>
      </c>
    </row>
    <row r="23" spans="1:10" ht="12.75" customHeight="1" thickBot="1">
      <c r="A23" s="165"/>
      <c r="B23" s="106"/>
      <c r="C23" s="107"/>
      <c r="D23" s="94">
        <v>2212</v>
      </c>
      <c r="E23" s="94">
        <v>6121</v>
      </c>
      <c r="F23" s="95" t="s">
        <v>91</v>
      </c>
      <c r="G23" s="9">
        <v>17205</v>
      </c>
      <c r="H23" s="9">
        <f>17205+23200.04</f>
        <v>40405.04</v>
      </c>
      <c r="I23" s="9"/>
      <c r="J23" s="7">
        <f>H23+I23</f>
        <v>40405.04</v>
      </c>
    </row>
    <row r="24" spans="1:10" ht="20.25">
      <c r="A24" s="165"/>
      <c r="B24" s="109" t="s">
        <v>5</v>
      </c>
      <c r="C24" s="97" t="s">
        <v>105</v>
      </c>
      <c r="D24" s="110" t="s">
        <v>3</v>
      </c>
      <c r="E24" s="110" t="s">
        <v>3</v>
      </c>
      <c r="F24" s="98" t="s">
        <v>106</v>
      </c>
      <c r="G24" s="80">
        <f>SUM(G25:G25)</f>
        <v>0</v>
      </c>
      <c r="H24" s="80">
        <f>SUM(H25:H25)</f>
        <v>605</v>
      </c>
      <c r="I24" s="81">
        <f>SUM(I25:I25)</f>
        <v>0</v>
      </c>
      <c r="J24" s="80">
        <f>J25</f>
        <v>605</v>
      </c>
    </row>
    <row r="25" spans="1:10" ht="12.75" customHeight="1" thickBot="1">
      <c r="A25" s="165"/>
      <c r="B25" s="111"/>
      <c r="C25" s="107"/>
      <c r="D25" s="93">
        <v>2242</v>
      </c>
      <c r="E25" s="99">
        <v>6119</v>
      </c>
      <c r="F25" s="100" t="s">
        <v>94</v>
      </c>
      <c r="G25" s="7">
        <v>0</v>
      </c>
      <c r="H25" s="7">
        <v>605</v>
      </c>
      <c r="I25" s="86"/>
      <c r="J25" s="7">
        <f>H25+I25</f>
        <v>605</v>
      </c>
    </row>
    <row r="26" spans="1:10" ht="12.75" customHeight="1">
      <c r="A26" s="165"/>
      <c r="B26" s="109" t="s">
        <v>5</v>
      </c>
      <c r="C26" s="97" t="s">
        <v>107</v>
      </c>
      <c r="D26" s="110" t="s">
        <v>3</v>
      </c>
      <c r="E26" s="110" t="s">
        <v>3</v>
      </c>
      <c r="F26" s="98" t="s">
        <v>108</v>
      </c>
      <c r="G26" s="80">
        <f>SUM(G27:G27)</f>
        <v>22000</v>
      </c>
      <c r="H26" s="80">
        <f>SUM(H27:H27)</f>
        <v>25859.2604</v>
      </c>
      <c r="I26" s="81">
        <f>SUM(I27:I27)</f>
        <v>0</v>
      </c>
      <c r="J26" s="80">
        <f>J27</f>
        <v>25859.2604</v>
      </c>
    </row>
    <row r="27" spans="1:10" ht="12.75" customHeight="1" thickBot="1">
      <c r="A27" s="165"/>
      <c r="B27" s="111"/>
      <c r="C27" s="107" t="s">
        <v>109</v>
      </c>
      <c r="D27" s="93">
        <v>2212</v>
      </c>
      <c r="E27" s="99">
        <v>6342</v>
      </c>
      <c r="F27" s="112" t="s">
        <v>110</v>
      </c>
      <c r="G27" s="7">
        <v>22000</v>
      </c>
      <c r="H27" s="7">
        <f>22000+3859.2604</f>
        <v>25859.2604</v>
      </c>
      <c r="I27" s="86"/>
      <c r="J27" s="7">
        <f>H27+I27</f>
        <v>25859.2604</v>
      </c>
    </row>
    <row r="28" spans="1:10" ht="20.25">
      <c r="A28" s="165"/>
      <c r="B28" s="103" t="s">
        <v>5</v>
      </c>
      <c r="C28" s="97" t="s">
        <v>111</v>
      </c>
      <c r="D28" s="104" t="s">
        <v>3</v>
      </c>
      <c r="E28" s="104" t="s">
        <v>3</v>
      </c>
      <c r="F28" s="98" t="s">
        <v>112</v>
      </c>
      <c r="G28" s="81">
        <f>SUM(G29:G29)</f>
        <v>4500</v>
      </c>
      <c r="H28" s="81">
        <f>SUM(H29:H29)</f>
        <v>4156.19</v>
      </c>
      <c r="I28" s="81">
        <f>SUM(I29:I29)</f>
        <v>0</v>
      </c>
      <c r="J28" s="80">
        <f>J29</f>
        <v>4156.19</v>
      </c>
    </row>
    <row r="29" spans="1:10" ht="13.5" thickBot="1">
      <c r="A29" s="165"/>
      <c r="B29" s="113"/>
      <c r="C29" s="107"/>
      <c r="D29" s="93">
        <v>2212</v>
      </c>
      <c r="E29" s="99">
        <v>6121</v>
      </c>
      <c r="F29" s="95" t="s">
        <v>91</v>
      </c>
      <c r="G29" s="7">
        <v>4500</v>
      </c>
      <c r="H29" s="7">
        <f>4500-283.81-60</f>
        <v>4156.19</v>
      </c>
      <c r="I29" s="7"/>
      <c r="J29" s="7">
        <f>H29+I29</f>
        <v>4156.19</v>
      </c>
    </row>
    <row r="30" spans="1:10" ht="12.75">
      <c r="A30" s="165"/>
      <c r="B30" s="103" t="s">
        <v>5</v>
      </c>
      <c r="C30" s="97" t="s">
        <v>113</v>
      </c>
      <c r="D30" s="104" t="s">
        <v>3</v>
      </c>
      <c r="E30" s="104" t="s">
        <v>3</v>
      </c>
      <c r="F30" s="105" t="s">
        <v>114</v>
      </c>
      <c r="G30" s="81">
        <f>SUM(G31:G31)</f>
        <v>9150</v>
      </c>
      <c r="H30" s="81">
        <f>SUM(H31:H31)</f>
        <v>9150</v>
      </c>
      <c r="I30" s="183">
        <f>SUM(I31:I31)</f>
        <v>599.337</v>
      </c>
      <c r="J30" s="80">
        <f>J31</f>
        <v>9749.337</v>
      </c>
    </row>
    <row r="31" spans="1:10" ht="13.5" thickBot="1">
      <c r="A31" s="165"/>
      <c r="B31" s="113"/>
      <c r="C31" s="107"/>
      <c r="D31" s="93">
        <v>2212</v>
      </c>
      <c r="E31" s="99">
        <v>6121</v>
      </c>
      <c r="F31" s="95" t="s">
        <v>91</v>
      </c>
      <c r="G31" s="7">
        <v>9150</v>
      </c>
      <c r="H31" s="7">
        <v>9150</v>
      </c>
      <c r="I31" s="184">
        <v>599.337</v>
      </c>
      <c r="J31" s="7">
        <f>H31+I31</f>
        <v>9749.337</v>
      </c>
    </row>
    <row r="32" spans="1:10" ht="12.75">
      <c r="A32" s="165"/>
      <c r="B32" s="103" t="s">
        <v>5</v>
      </c>
      <c r="C32" s="97" t="s">
        <v>115</v>
      </c>
      <c r="D32" s="104" t="s">
        <v>3</v>
      </c>
      <c r="E32" s="104" t="s">
        <v>3</v>
      </c>
      <c r="F32" s="105" t="s">
        <v>116</v>
      </c>
      <c r="G32" s="81">
        <f>SUM(G33:G33)</f>
        <v>6400</v>
      </c>
      <c r="H32" s="81">
        <f>SUM(H33:H33)</f>
        <v>6400</v>
      </c>
      <c r="I32" s="183">
        <f>SUM(I33:I33)</f>
        <v>550.55</v>
      </c>
      <c r="J32" s="80">
        <f>J33</f>
        <v>6950.55</v>
      </c>
    </row>
    <row r="33" spans="1:10" ht="13.5" thickBot="1">
      <c r="A33" s="165"/>
      <c r="B33" s="113"/>
      <c r="C33" s="107"/>
      <c r="D33" s="93">
        <v>2212</v>
      </c>
      <c r="E33" s="99">
        <v>6121</v>
      </c>
      <c r="F33" s="95" t="s">
        <v>91</v>
      </c>
      <c r="G33" s="7">
        <v>6400</v>
      </c>
      <c r="H33" s="7">
        <v>6400</v>
      </c>
      <c r="I33" s="184">
        <v>550.55</v>
      </c>
      <c r="J33" s="7">
        <f>H33+I33</f>
        <v>6950.55</v>
      </c>
    </row>
    <row r="34" spans="1:10" ht="12.75">
      <c r="A34" s="165"/>
      <c r="B34" s="103" t="s">
        <v>5</v>
      </c>
      <c r="C34" s="97" t="s">
        <v>117</v>
      </c>
      <c r="D34" s="104" t="s">
        <v>3</v>
      </c>
      <c r="E34" s="104" t="s">
        <v>3</v>
      </c>
      <c r="F34" s="105" t="s">
        <v>118</v>
      </c>
      <c r="G34" s="81">
        <f>SUM(G35:G35)</f>
        <v>15450</v>
      </c>
      <c r="H34" s="81">
        <f>SUM(H35:H35)</f>
        <v>15450</v>
      </c>
      <c r="I34" s="183">
        <f>SUM(I35:I35)</f>
        <v>343.882</v>
      </c>
      <c r="J34" s="80">
        <f>J35</f>
        <v>15793.882</v>
      </c>
    </row>
    <row r="35" spans="1:10" ht="13.5" thickBot="1">
      <c r="A35" s="165"/>
      <c r="B35" s="113"/>
      <c r="C35" s="107"/>
      <c r="D35" s="93">
        <v>2212</v>
      </c>
      <c r="E35" s="99">
        <v>6121</v>
      </c>
      <c r="F35" s="95" t="s">
        <v>91</v>
      </c>
      <c r="G35" s="7">
        <v>15450</v>
      </c>
      <c r="H35" s="7">
        <v>15450</v>
      </c>
      <c r="I35" s="184">
        <v>343.882</v>
      </c>
      <c r="J35" s="7">
        <f>H35+I35</f>
        <v>15793.882</v>
      </c>
    </row>
    <row r="36" spans="1:10" s="118" customFormat="1" ht="13.5" thickBot="1">
      <c r="A36" s="165"/>
      <c r="B36" s="114" t="s">
        <v>5</v>
      </c>
      <c r="C36" s="67" t="s">
        <v>3</v>
      </c>
      <c r="D36" s="115" t="s">
        <v>3</v>
      </c>
      <c r="E36" s="115" t="s">
        <v>3</v>
      </c>
      <c r="F36" s="116" t="s">
        <v>78</v>
      </c>
      <c r="G36" s="117">
        <f>G37+G40+G45+G50+G52+G54+G56+G58+G62+G66+G70+G72+G76+G78+G80+G82+G84+G86+G89+G92+G95+G100+G103+G108+G111+G114+G117+G120+G123+G126+G129+G132+G135+G138+G141+G144+G147+G150+G153+G156+G159+G162+G165+G168+G171+G174+G177+G180+G183+G186+G189+G192+G195+G198+G201+G205+G209+G213+G217+G219+G222+G225+G228+G231+G234+G237+G240+G243+G246+G249+G252+G255+G258+G261+G264+G267+G270+G273+G276+G279+G282+G287+G290+G293</f>
        <v>0</v>
      </c>
      <c r="H36" s="117">
        <f>H37+H40+H45+H50+H52+H54+H56+H58+H62+H66+H70+H72+H76+H78+H80+H82+H84+H86+H89+H92+H95+H100+H103+H108+H111+H114+H117+H120+H123+H126+H129+H132+H135+H138+H141+H144+H147+H150+H153+H156+H159+H162+H165+H168+H171+H174+H177+H180+H183+H186+H189+H192+H195+H198+H201+H205+H209+H213+H217+H219+H222+H225+H228+H231+H234+H237+H240+H243+H246+H249+H252+H255+H258+H261+H264+H267+H270+H273+H276+H279+H282+H287+H290+H293</f>
        <v>172775.18750000032</v>
      </c>
      <c r="I36" s="117">
        <f>I37+I40+I45+I50+I52+I54+I56+I58+I62+I66+I70+I72+I76+I78+I80+I82+I84+I86+I89+I92+I95+I100+I103+I108+I111+I114+I117+I120+I123+I126+I129+I132+I135+I138+I141+I144+I147+I150+I153+I156+I159+I162+I165+I168+I171+I174+I177+I180+I183+I186+I189+I192+I195+I198+I201+I205+I209+I213+I217+I219+I222+I225+I228+I231+I234+I237+I240+I243+I246+I249+I252+I255+I258+I261+I264+I267+I270+I273+I276+I279+I282+I287+I290+I293</f>
        <v>0</v>
      </c>
      <c r="J36" s="117">
        <f>J37+J40+J45+J50+J52+J54+J56+J58+J62+J66+J70+J72+J76+J78+J80+J82+J84+J86+J89+J92+J95+J100+J103+J108+J111+J114+J117+J120+J123+J126+J129+J132+J135+J138+J141+J144+J147+J150+J153+J156+J159+J162+J165+J168+J171+J174+J177+J180+J183+J186+J189+J192+J195+J198+J201+J205+J209+J213+J217+J219+J222+J225+J228+J231+J234+J237+J240+J243+J246+J249+J252+J255+J258+J261+J264+J267+J270+J273+J276+J279+J282+J287+J290+J293</f>
        <v>172775.18750000032</v>
      </c>
    </row>
    <row r="37" spans="1:10" s="118" customFormat="1" ht="12.75" hidden="1">
      <c r="A37" s="165"/>
      <c r="B37" s="119" t="s">
        <v>5</v>
      </c>
      <c r="C37" s="120" t="s">
        <v>79</v>
      </c>
      <c r="D37" s="104" t="s">
        <v>3</v>
      </c>
      <c r="E37" s="104" t="s">
        <v>3</v>
      </c>
      <c r="F37" s="105" t="s">
        <v>80</v>
      </c>
      <c r="G37" s="80">
        <f>SUM(G38:G39)</f>
        <v>0</v>
      </c>
      <c r="H37" s="68">
        <f>SUM(H38:H39)</f>
        <v>162067.48849999998</v>
      </c>
      <c r="I37" s="80">
        <f>SUM(I38:I39)</f>
        <v>0</v>
      </c>
      <c r="J37" s="80">
        <f>SUM(J38:J39)</f>
        <v>162067.48849999998</v>
      </c>
    </row>
    <row r="38" spans="1:10" s="118" customFormat="1" ht="12.75" hidden="1">
      <c r="A38" s="165"/>
      <c r="B38" s="121"/>
      <c r="C38" s="122"/>
      <c r="D38" s="94">
        <v>2212</v>
      </c>
      <c r="E38" s="123">
        <v>5901</v>
      </c>
      <c r="F38" s="124" t="s">
        <v>119</v>
      </c>
      <c r="G38" s="125">
        <v>0</v>
      </c>
      <c r="H38" s="9">
        <f>4100-338.8+21824.1875-1267.3645</f>
        <v>24318.023</v>
      </c>
      <c r="I38" s="9"/>
      <c r="J38" s="126">
        <f>H38+I38</f>
        <v>24318.023</v>
      </c>
    </row>
    <row r="39" spans="1:10" s="118" customFormat="1" ht="13.5" hidden="1" thickBot="1">
      <c r="A39" s="165"/>
      <c r="B39" s="127"/>
      <c r="C39" s="128" t="s">
        <v>120</v>
      </c>
      <c r="D39" s="93">
        <v>2212</v>
      </c>
      <c r="E39" s="129">
        <v>5901</v>
      </c>
      <c r="F39" s="130" t="s">
        <v>119</v>
      </c>
      <c r="G39" s="8">
        <v>0</v>
      </c>
      <c r="H39" s="7">
        <f>146851-9101.5345</f>
        <v>137749.4655</v>
      </c>
      <c r="I39" s="8"/>
      <c r="J39" s="8">
        <f>H39+I39</f>
        <v>137749.4655</v>
      </c>
    </row>
    <row r="40" spans="1:10" ht="12" customHeight="1" hidden="1">
      <c r="A40" s="165"/>
      <c r="B40" s="131" t="s">
        <v>68</v>
      </c>
      <c r="C40" s="97" t="s">
        <v>121</v>
      </c>
      <c r="D40" s="104" t="s">
        <v>3</v>
      </c>
      <c r="E40" s="104" t="s">
        <v>3</v>
      </c>
      <c r="F40" s="132" t="s">
        <v>122</v>
      </c>
      <c r="G40" s="80">
        <f>SUM(G41:G44)</f>
        <v>0</v>
      </c>
      <c r="H40" s="80">
        <f>SUM(H41:H44)</f>
        <v>2004.567</v>
      </c>
      <c r="I40" s="80">
        <f>SUM(I41:I44)</f>
        <v>0</v>
      </c>
      <c r="J40" s="80">
        <f>SUM(J41:J44)</f>
        <v>2004.567</v>
      </c>
    </row>
    <row r="41" spans="1:10" ht="12.75" hidden="1">
      <c r="A41" s="165"/>
      <c r="B41" s="133"/>
      <c r="C41" s="134"/>
      <c r="D41" s="94">
        <v>2212</v>
      </c>
      <c r="E41" s="135">
        <v>5169</v>
      </c>
      <c r="F41" s="65" t="s">
        <v>69</v>
      </c>
      <c r="G41" s="9">
        <v>0</v>
      </c>
      <c r="H41" s="9">
        <v>0</v>
      </c>
      <c r="I41" s="12"/>
      <c r="J41" s="9">
        <f>H41+I41</f>
        <v>0</v>
      </c>
    </row>
    <row r="42" spans="1:10" ht="12.75" hidden="1">
      <c r="A42" s="165"/>
      <c r="B42" s="133"/>
      <c r="C42" s="136" t="s">
        <v>120</v>
      </c>
      <c r="D42" s="94">
        <v>2212</v>
      </c>
      <c r="E42" s="135">
        <v>5169</v>
      </c>
      <c r="F42" s="65" t="s">
        <v>69</v>
      </c>
      <c r="G42" s="9">
        <v>0</v>
      </c>
      <c r="H42" s="9">
        <v>0</v>
      </c>
      <c r="I42" s="12"/>
      <c r="J42" s="9">
        <f>H42+I42</f>
        <v>0</v>
      </c>
    </row>
    <row r="43" spans="1:10" ht="12" customHeight="1" hidden="1">
      <c r="A43" s="165"/>
      <c r="B43" s="133"/>
      <c r="C43" s="134"/>
      <c r="D43" s="94">
        <v>2212</v>
      </c>
      <c r="E43" s="135">
        <v>5171</v>
      </c>
      <c r="F43" s="137" t="s">
        <v>123</v>
      </c>
      <c r="G43" s="9">
        <v>0</v>
      </c>
      <c r="H43" s="9">
        <f>2004.567*0.15+0.00045</f>
        <v>300.6855</v>
      </c>
      <c r="I43" s="9"/>
      <c r="J43" s="9">
        <f>H43+I43</f>
        <v>300.6855</v>
      </c>
    </row>
    <row r="44" spans="1:10" ht="12" customHeight="1" hidden="1">
      <c r="A44" s="165"/>
      <c r="B44" s="127"/>
      <c r="C44" s="128" t="s">
        <v>120</v>
      </c>
      <c r="D44" s="99">
        <v>2212</v>
      </c>
      <c r="E44" s="138">
        <v>5171</v>
      </c>
      <c r="F44" s="139" t="s">
        <v>123</v>
      </c>
      <c r="G44" s="8">
        <v>0</v>
      </c>
      <c r="H44" s="7">
        <f>2004.567*0.85-0.00045</f>
        <v>1703.8815</v>
      </c>
      <c r="I44" s="8"/>
      <c r="J44" s="7">
        <f>H44+I44</f>
        <v>1703.8815</v>
      </c>
    </row>
    <row r="45" spans="1:10" ht="12" customHeight="1" hidden="1">
      <c r="A45" s="165"/>
      <c r="B45" s="131" t="s">
        <v>68</v>
      </c>
      <c r="C45" s="97" t="s">
        <v>124</v>
      </c>
      <c r="D45" s="104" t="s">
        <v>3</v>
      </c>
      <c r="E45" s="104" t="s">
        <v>3</v>
      </c>
      <c r="F45" s="132" t="s">
        <v>125</v>
      </c>
      <c r="G45" s="80">
        <f>SUM(G46:G49)</f>
        <v>0</v>
      </c>
      <c r="H45" s="80">
        <f>SUM(H46:H49)</f>
        <v>1185.796</v>
      </c>
      <c r="I45" s="80">
        <f>SUM(I46:I49)</f>
        <v>0</v>
      </c>
      <c r="J45" s="80">
        <f>SUM(J46:J49)</f>
        <v>1185.796</v>
      </c>
    </row>
    <row r="46" spans="1:10" ht="12.75" hidden="1">
      <c r="A46" s="165"/>
      <c r="B46" s="133"/>
      <c r="C46" s="134"/>
      <c r="D46" s="94">
        <v>2212</v>
      </c>
      <c r="E46" s="135">
        <v>5169</v>
      </c>
      <c r="F46" s="65" t="s">
        <v>69</v>
      </c>
      <c r="G46" s="9">
        <v>0</v>
      </c>
      <c r="H46" s="9">
        <v>0</v>
      </c>
      <c r="I46" s="12"/>
      <c r="J46" s="9">
        <f>H46+I46</f>
        <v>0</v>
      </c>
    </row>
    <row r="47" spans="1:10" ht="12.75" hidden="1">
      <c r="A47" s="165"/>
      <c r="B47" s="133"/>
      <c r="C47" s="136" t="s">
        <v>120</v>
      </c>
      <c r="D47" s="94">
        <v>2212</v>
      </c>
      <c r="E47" s="135">
        <v>5169</v>
      </c>
      <c r="F47" s="65" t="s">
        <v>69</v>
      </c>
      <c r="G47" s="9">
        <v>0</v>
      </c>
      <c r="H47" s="9">
        <v>0</v>
      </c>
      <c r="I47" s="12"/>
      <c r="J47" s="9">
        <f>H47+I47</f>
        <v>0</v>
      </c>
    </row>
    <row r="48" spans="1:10" ht="12" customHeight="1" hidden="1" thickBot="1">
      <c r="A48" s="165"/>
      <c r="B48" s="140"/>
      <c r="C48" s="141"/>
      <c r="D48" s="142">
        <v>2212</v>
      </c>
      <c r="E48" s="143">
        <v>5171</v>
      </c>
      <c r="F48" s="144" t="s">
        <v>123</v>
      </c>
      <c r="G48" s="12">
        <v>0</v>
      </c>
      <c r="H48" s="12">
        <f>1185.796*0.15+0.0001</f>
        <v>177.86950000000002</v>
      </c>
      <c r="I48" s="12"/>
      <c r="J48" s="12">
        <f>H48+I48</f>
        <v>177.86950000000002</v>
      </c>
    </row>
    <row r="49" spans="1:10" ht="12" customHeight="1" hidden="1">
      <c r="A49" s="165"/>
      <c r="B49" s="127"/>
      <c r="C49" s="128" t="s">
        <v>120</v>
      </c>
      <c r="D49" s="99">
        <v>2212</v>
      </c>
      <c r="E49" s="138">
        <v>5171</v>
      </c>
      <c r="F49" s="139" t="s">
        <v>123</v>
      </c>
      <c r="G49" s="8">
        <v>0</v>
      </c>
      <c r="H49" s="7">
        <f>1185.796*0.85-0.0001</f>
        <v>1007.9265</v>
      </c>
      <c r="I49" s="7"/>
      <c r="J49" s="7">
        <f>H49+I49</f>
        <v>1007.9265</v>
      </c>
    </row>
    <row r="50" spans="1:10" s="118" customFormat="1" ht="12.75" hidden="1">
      <c r="A50" s="165"/>
      <c r="B50" s="145" t="s">
        <v>5</v>
      </c>
      <c r="C50" s="146" t="s">
        <v>126</v>
      </c>
      <c r="D50" s="147" t="s">
        <v>3</v>
      </c>
      <c r="E50" s="147" t="s">
        <v>3</v>
      </c>
      <c r="F50" s="148" t="s">
        <v>127</v>
      </c>
      <c r="G50" s="149">
        <f>SUM(G51:G51)</f>
        <v>0</v>
      </c>
      <c r="H50" s="68">
        <f>SUM(H51)</f>
        <v>27.224999999999998</v>
      </c>
      <c r="I50" s="80">
        <f>SUM(I51:I51)</f>
        <v>0</v>
      </c>
      <c r="J50" s="149">
        <f>SUM(J51:J51)</f>
        <v>27.224999999999998</v>
      </c>
    </row>
    <row r="51" spans="1:10" s="118" customFormat="1" ht="13.5" hidden="1" thickBot="1">
      <c r="A51" s="165"/>
      <c r="B51" s="121"/>
      <c r="C51" s="150"/>
      <c r="D51" s="94">
        <v>2212</v>
      </c>
      <c r="E51" s="123">
        <v>5169</v>
      </c>
      <c r="F51" s="151" t="s">
        <v>69</v>
      </c>
      <c r="G51" s="125">
        <v>0</v>
      </c>
      <c r="H51" s="7">
        <f>20*1.21+2.5*1.21</f>
        <v>27.224999999999998</v>
      </c>
      <c r="I51" s="7"/>
      <c r="J51" s="126">
        <f>H51+I51</f>
        <v>27.224999999999998</v>
      </c>
    </row>
    <row r="52" spans="1:10" s="118" customFormat="1" ht="12.75" hidden="1">
      <c r="A52" s="165"/>
      <c r="B52" s="119" t="s">
        <v>5</v>
      </c>
      <c r="C52" s="120" t="s">
        <v>128</v>
      </c>
      <c r="D52" s="104" t="s">
        <v>3</v>
      </c>
      <c r="E52" s="104" t="s">
        <v>3</v>
      </c>
      <c r="F52" s="105" t="s">
        <v>129</v>
      </c>
      <c r="G52" s="80">
        <f>SUM(G53:G53)</f>
        <v>0</v>
      </c>
      <c r="H52" s="68">
        <f>SUM(H53)</f>
        <v>27.224999999999998</v>
      </c>
      <c r="I52" s="80">
        <f>SUM(I53:I53)</f>
        <v>0</v>
      </c>
      <c r="J52" s="80">
        <f>SUM(J53:J53)</f>
        <v>27.224999999999998</v>
      </c>
    </row>
    <row r="53" spans="1:10" s="118" customFormat="1" ht="13.5" hidden="1" thickBot="1">
      <c r="A53" s="165"/>
      <c r="B53" s="152"/>
      <c r="C53" s="153"/>
      <c r="D53" s="99">
        <v>2212</v>
      </c>
      <c r="E53" s="154">
        <v>5169</v>
      </c>
      <c r="F53" s="69" t="s">
        <v>69</v>
      </c>
      <c r="G53" s="155">
        <v>0</v>
      </c>
      <c r="H53" s="7">
        <f>20*1.21+2.5*1.21</f>
        <v>27.224999999999998</v>
      </c>
      <c r="I53" s="7"/>
      <c r="J53" s="156">
        <f>H53+I53</f>
        <v>27.224999999999998</v>
      </c>
    </row>
    <row r="54" spans="1:10" s="118" customFormat="1" ht="12.75" hidden="1">
      <c r="A54" s="165"/>
      <c r="B54" s="145" t="s">
        <v>5</v>
      </c>
      <c r="C54" s="146" t="s">
        <v>130</v>
      </c>
      <c r="D54" s="147" t="s">
        <v>3</v>
      </c>
      <c r="E54" s="147" t="s">
        <v>3</v>
      </c>
      <c r="F54" s="148" t="s">
        <v>131</v>
      </c>
      <c r="G54" s="149">
        <f>SUM(G55:G55)</f>
        <v>0</v>
      </c>
      <c r="H54" s="68">
        <f>SUM(H55)</f>
        <v>27.224999999999998</v>
      </c>
      <c r="I54" s="80">
        <f>SUM(I55:I55)</f>
        <v>0</v>
      </c>
      <c r="J54" s="149">
        <f>SUM(J55:J55)</f>
        <v>27.224999999999998</v>
      </c>
    </row>
    <row r="55" spans="1:10" s="118" customFormat="1" ht="13.5" hidden="1" thickBot="1">
      <c r="A55" s="165"/>
      <c r="B55" s="121"/>
      <c r="C55" s="150"/>
      <c r="D55" s="94">
        <v>2212</v>
      </c>
      <c r="E55" s="123">
        <v>5169</v>
      </c>
      <c r="F55" s="151" t="s">
        <v>69</v>
      </c>
      <c r="G55" s="125">
        <v>0</v>
      </c>
      <c r="H55" s="7">
        <f>20*1.21+2.5*1.21</f>
        <v>27.224999999999998</v>
      </c>
      <c r="I55" s="7"/>
      <c r="J55" s="126">
        <f>H55+I55</f>
        <v>27.224999999999998</v>
      </c>
    </row>
    <row r="56" spans="1:10" s="118" customFormat="1" ht="12.75" hidden="1">
      <c r="A56" s="165"/>
      <c r="B56" s="119" t="s">
        <v>5</v>
      </c>
      <c r="C56" s="120" t="s">
        <v>132</v>
      </c>
      <c r="D56" s="104" t="s">
        <v>3</v>
      </c>
      <c r="E56" s="104" t="s">
        <v>3</v>
      </c>
      <c r="F56" s="105" t="s">
        <v>133</v>
      </c>
      <c r="G56" s="80">
        <f>SUM(G57:G57)</f>
        <v>0</v>
      </c>
      <c r="H56" s="68">
        <f>SUM(H57)</f>
        <v>27.224999999999998</v>
      </c>
      <c r="I56" s="80">
        <f>SUM(I57:I57)</f>
        <v>0</v>
      </c>
      <c r="J56" s="80">
        <f>SUM(J57:J57)</f>
        <v>27.224999999999998</v>
      </c>
    </row>
    <row r="57" spans="1:10" s="118" customFormat="1" ht="13.5" hidden="1" thickBot="1">
      <c r="A57" s="165"/>
      <c r="B57" s="121"/>
      <c r="C57" s="150"/>
      <c r="D57" s="94">
        <v>2212</v>
      </c>
      <c r="E57" s="123">
        <v>5169</v>
      </c>
      <c r="F57" s="151" t="s">
        <v>69</v>
      </c>
      <c r="G57" s="125">
        <v>0</v>
      </c>
      <c r="H57" s="7">
        <f>20*1.21+2.5*1.21</f>
        <v>27.224999999999998</v>
      </c>
      <c r="I57" s="7"/>
      <c r="J57" s="126">
        <f>H57+I57</f>
        <v>27.224999999999998</v>
      </c>
    </row>
    <row r="58" spans="1:10" s="118" customFormat="1" ht="12.75" hidden="1">
      <c r="A58" s="165"/>
      <c r="B58" s="119" t="s">
        <v>5</v>
      </c>
      <c r="C58" s="120" t="s">
        <v>134</v>
      </c>
      <c r="D58" s="104" t="s">
        <v>3</v>
      </c>
      <c r="E58" s="104" t="s">
        <v>3</v>
      </c>
      <c r="F58" s="105" t="s">
        <v>135</v>
      </c>
      <c r="G58" s="80">
        <f>SUM(G59:G61)</f>
        <v>0</v>
      </c>
      <c r="H58" s="80">
        <f>SUM(H59:H61)</f>
        <v>27.224999999999998</v>
      </c>
      <c r="I58" s="80">
        <f>SUM(I59:I61)</f>
        <v>0</v>
      </c>
      <c r="J58" s="80">
        <f>SUM(J59:J61)</f>
        <v>27.224999999999998</v>
      </c>
    </row>
    <row r="59" spans="1:10" s="118" customFormat="1" ht="12.75" hidden="1">
      <c r="A59" s="165"/>
      <c r="B59" s="121"/>
      <c r="C59" s="150"/>
      <c r="D59" s="94">
        <v>2212</v>
      </c>
      <c r="E59" s="123">
        <v>5169</v>
      </c>
      <c r="F59" s="151" t="s">
        <v>69</v>
      </c>
      <c r="G59" s="125">
        <v>0</v>
      </c>
      <c r="H59" s="9">
        <f>20*1.21+2.5*1.21</f>
        <v>27.224999999999998</v>
      </c>
      <c r="I59" s="9"/>
      <c r="J59" s="126">
        <f>H59+I59</f>
        <v>27.224999999999998</v>
      </c>
    </row>
    <row r="60" spans="1:10" ht="12.75" hidden="1">
      <c r="A60" s="165"/>
      <c r="B60" s="140"/>
      <c r="C60" s="141"/>
      <c r="D60" s="142">
        <v>2212</v>
      </c>
      <c r="E60" s="143">
        <v>5171</v>
      </c>
      <c r="F60" s="144" t="s">
        <v>123</v>
      </c>
      <c r="G60" s="12">
        <v>0</v>
      </c>
      <c r="H60" s="12">
        <v>0</v>
      </c>
      <c r="I60" s="12"/>
      <c r="J60" s="12">
        <f>H60+I60</f>
        <v>0</v>
      </c>
    </row>
    <row r="61" spans="1:10" ht="13.5" hidden="1" thickBot="1">
      <c r="A61" s="165"/>
      <c r="B61" s="127"/>
      <c r="C61" s="128" t="s">
        <v>120</v>
      </c>
      <c r="D61" s="99">
        <v>2212</v>
      </c>
      <c r="E61" s="138">
        <v>5171</v>
      </c>
      <c r="F61" s="139" t="s">
        <v>123</v>
      </c>
      <c r="G61" s="8">
        <v>0</v>
      </c>
      <c r="H61" s="8">
        <v>0</v>
      </c>
      <c r="I61" s="12"/>
      <c r="J61" s="7">
        <f>H61+I61</f>
        <v>0</v>
      </c>
    </row>
    <row r="62" spans="1:10" s="118" customFormat="1" ht="12.75" hidden="1">
      <c r="A62" s="165"/>
      <c r="B62" s="119" t="s">
        <v>5</v>
      </c>
      <c r="C62" s="120" t="s">
        <v>136</v>
      </c>
      <c r="D62" s="104" t="s">
        <v>3</v>
      </c>
      <c r="E62" s="104" t="s">
        <v>3</v>
      </c>
      <c r="F62" s="132" t="s">
        <v>137</v>
      </c>
      <c r="G62" s="80">
        <f>SUM(G63:G65)</f>
        <v>0</v>
      </c>
      <c r="H62" s="80">
        <f>SUM(H63:H65)</f>
        <v>27.224999999999998</v>
      </c>
      <c r="I62" s="80">
        <f>SUM(I63:I65)</f>
        <v>0</v>
      </c>
      <c r="J62" s="80">
        <f>SUM(J63:J65)</f>
        <v>27.224999999999998</v>
      </c>
    </row>
    <row r="63" spans="1:10" s="118" customFormat="1" ht="12.75" hidden="1">
      <c r="A63" s="165"/>
      <c r="B63" s="121"/>
      <c r="C63" s="150"/>
      <c r="D63" s="94">
        <v>2212</v>
      </c>
      <c r="E63" s="123">
        <v>5169</v>
      </c>
      <c r="F63" s="151" t="s">
        <v>69</v>
      </c>
      <c r="G63" s="125">
        <v>0</v>
      </c>
      <c r="H63" s="9">
        <f>20*1.21+2.5*1.21</f>
        <v>27.224999999999998</v>
      </c>
      <c r="I63" s="9"/>
      <c r="J63" s="126">
        <f>H63+I63</f>
        <v>27.224999999999998</v>
      </c>
    </row>
    <row r="64" spans="1:10" ht="12.75" hidden="1">
      <c r="A64" s="165"/>
      <c r="B64" s="140"/>
      <c r="C64" s="141"/>
      <c r="D64" s="142">
        <v>2212</v>
      </c>
      <c r="E64" s="143">
        <v>5171</v>
      </c>
      <c r="F64" s="144" t="s">
        <v>123</v>
      </c>
      <c r="G64" s="12">
        <v>0</v>
      </c>
      <c r="H64" s="12">
        <v>0</v>
      </c>
      <c r="I64" s="12"/>
      <c r="J64" s="12">
        <f>H64+I64</f>
        <v>0</v>
      </c>
    </row>
    <row r="65" spans="1:10" ht="13.5" hidden="1" thickBot="1">
      <c r="A65" s="165"/>
      <c r="B65" s="127"/>
      <c r="C65" s="128" t="s">
        <v>120</v>
      </c>
      <c r="D65" s="99">
        <v>2212</v>
      </c>
      <c r="E65" s="138">
        <v>5171</v>
      </c>
      <c r="F65" s="139" t="s">
        <v>123</v>
      </c>
      <c r="G65" s="8">
        <v>0</v>
      </c>
      <c r="H65" s="8">
        <v>0</v>
      </c>
      <c r="I65" s="12"/>
      <c r="J65" s="7">
        <f>H65+I65</f>
        <v>0</v>
      </c>
    </row>
    <row r="66" spans="1:10" s="118" customFormat="1" ht="12.75" hidden="1">
      <c r="A66" s="165"/>
      <c r="B66" s="119" t="s">
        <v>5</v>
      </c>
      <c r="C66" s="120" t="s">
        <v>138</v>
      </c>
      <c r="D66" s="104" t="s">
        <v>3</v>
      </c>
      <c r="E66" s="104" t="s">
        <v>3</v>
      </c>
      <c r="F66" s="105" t="s">
        <v>139</v>
      </c>
      <c r="G66" s="80">
        <f>SUM(G67:G69)</f>
        <v>0</v>
      </c>
      <c r="H66" s="80">
        <f>SUM(H67:H69)</f>
        <v>27.224999999999998</v>
      </c>
      <c r="I66" s="80">
        <f>SUM(I67:I69)</f>
        <v>0</v>
      </c>
      <c r="J66" s="80">
        <f>SUM(J67:J69)</f>
        <v>27.224999999999998</v>
      </c>
    </row>
    <row r="67" spans="1:10" s="118" customFormat="1" ht="12.75" hidden="1">
      <c r="A67" s="165"/>
      <c r="B67" s="121"/>
      <c r="C67" s="150"/>
      <c r="D67" s="94">
        <v>2212</v>
      </c>
      <c r="E67" s="123">
        <v>5169</v>
      </c>
      <c r="F67" s="151" t="s">
        <v>69</v>
      </c>
      <c r="G67" s="125">
        <v>0</v>
      </c>
      <c r="H67" s="9">
        <f>20*1.21+2.5*1.21</f>
        <v>27.224999999999998</v>
      </c>
      <c r="I67" s="9"/>
      <c r="J67" s="126">
        <f>H67+I67</f>
        <v>27.224999999999998</v>
      </c>
    </row>
    <row r="68" spans="1:10" ht="12.75" hidden="1">
      <c r="A68" s="165"/>
      <c r="B68" s="140"/>
      <c r="C68" s="141"/>
      <c r="D68" s="142">
        <v>2212</v>
      </c>
      <c r="E68" s="143">
        <v>5171</v>
      </c>
      <c r="F68" s="144" t="s">
        <v>123</v>
      </c>
      <c r="G68" s="12">
        <v>0</v>
      </c>
      <c r="H68" s="12">
        <v>0</v>
      </c>
      <c r="I68" s="12"/>
      <c r="J68" s="12">
        <f>H68+I68</f>
        <v>0</v>
      </c>
    </row>
    <row r="69" spans="1:10" ht="13.5" hidden="1" thickBot="1">
      <c r="A69" s="165"/>
      <c r="B69" s="127"/>
      <c r="C69" s="128" t="s">
        <v>120</v>
      </c>
      <c r="D69" s="99">
        <v>2212</v>
      </c>
      <c r="E69" s="138">
        <v>5171</v>
      </c>
      <c r="F69" s="139" t="s">
        <v>123</v>
      </c>
      <c r="G69" s="8">
        <v>0</v>
      </c>
      <c r="H69" s="8">
        <v>0</v>
      </c>
      <c r="I69" s="12"/>
      <c r="J69" s="7">
        <f>H69+I69</f>
        <v>0</v>
      </c>
    </row>
    <row r="70" spans="1:10" s="118" customFormat="1" ht="12.75" hidden="1">
      <c r="A70" s="165"/>
      <c r="B70" s="145" t="s">
        <v>5</v>
      </c>
      <c r="C70" s="146" t="s">
        <v>140</v>
      </c>
      <c r="D70" s="147" t="s">
        <v>3</v>
      </c>
      <c r="E70" s="147" t="s">
        <v>3</v>
      </c>
      <c r="F70" s="148" t="s">
        <v>141</v>
      </c>
      <c r="G70" s="149">
        <f>SUM(G71:G71)</f>
        <v>0</v>
      </c>
      <c r="H70" s="68">
        <f>SUM(H71)</f>
        <v>27.224999999999998</v>
      </c>
      <c r="I70" s="80">
        <f>SUM(I71:I71)</f>
        <v>0</v>
      </c>
      <c r="J70" s="149">
        <f>SUM(J71:J71)</f>
        <v>27.224999999999998</v>
      </c>
    </row>
    <row r="71" spans="1:10" s="118" customFormat="1" ht="13.5" hidden="1" thickBot="1">
      <c r="A71" s="165"/>
      <c r="B71" s="121"/>
      <c r="C71" s="150"/>
      <c r="D71" s="94">
        <v>2212</v>
      </c>
      <c r="E71" s="123">
        <v>5169</v>
      </c>
      <c r="F71" s="151" t="s">
        <v>69</v>
      </c>
      <c r="G71" s="125">
        <v>0</v>
      </c>
      <c r="H71" s="7">
        <f>20*1.21+2.5*1.21</f>
        <v>27.224999999999998</v>
      </c>
      <c r="I71" s="7"/>
      <c r="J71" s="126">
        <f>H71+I71</f>
        <v>27.224999999999998</v>
      </c>
    </row>
    <row r="72" spans="1:10" s="118" customFormat="1" ht="12.75" hidden="1">
      <c r="A72" s="165"/>
      <c r="B72" s="119" t="s">
        <v>5</v>
      </c>
      <c r="C72" s="120" t="s">
        <v>142</v>
      </c>
      <c r="D72" s="104" t="s">
        <v>3</v>
      </c>
      <c r="E72" s="104" t="s">
        <v>3</v>
      </c>
      <c r="F72" s="105" t="s">
        <v>143</v>
      </c>
      <c r="G72" s="80">
        <f>SUM(G73:G75)</f>
        <v>0</v>
      </c>
      <c r="H72" s="80">
        <f>SUM(H73:H75)</f>
        <v>27.224999999999998</v>
      </c>
      <c r="I72" s="80">
        <f>SUM(I73:I75)</f>
        <v>0</v>
      </c>
      <c r="J72" s="80">
        <f>SUM(J73:J75)</f>
        <v>27.224999999999998</v>
      </c>
    </row>
    <row r="73" spans="1:10" s="118" customFormat="1" ht="12.75" hidden="1">
      <c r="A73" s="165"/>
      <c r="B73" s="121"/>
      <c r="C73" s="150"/>
      <c r="D73" s="94">
        <v>2212</v>
      </c>
      <c r="E73" s="123">
        <v>5169</v>
      </c>
      <c r="F73" s="151" t="s">
        <v>69</v>
      </c>
      <c r="G73" s="125">
        <v>0</v>
      </c>
      <c r="H73" s="9">
        <f>20*1.21+2.5*1.21</f>
        <v>27.224999999999998</v>
      </c>
      <c r="I73" s="9"/>
      <c r="J73" s="126">
        <f>H73+I73</f>
        <v>27.224999999999998</v>
      </c>
    </row>
    <row r="74" spans="1:10" ht="12.75" hidden="1">
      <c r="A74" s="165"/>
      <c r="B74" s="140"/>
      <c r="C74" s="141"/>
      <c r="D74" s="142">
        <v>2212</v>
      </c>
      <c r="E74" s="143">
        <v>5171</v>
      </c>
      <c r="F74" s="144" t="s">
        <v>123</v>
      </c>
      <c r="G74" s="12">
        <v>0</v>
      </c>
      <c r="H74" s="12">
        <v>0</v>
      </c>
      <c r="I74" s="12"/>
      <c r="J74" s="12">
        <f>H74+I74</f>
        <v>0</v>
      </c>
    </row>
    <row r="75" spans="1:10" ht="13.5" hidden="1" thickBot="1">
      <c r="A75" s="165"/>
      <c r="B75" s="127"/>
      <c r="C75" s="128" t="s">
        <v>120</v>
      </c>
      <c r="D75" s="99">
        <v>2212</v>
      </c>
      <c r="E75" s="138">
        <v>5171</v>
      </c>
      <c r="F75" s="139" t="s">
        <v>123</v>
      </c>
      <c r="G75" s="8">
        <v>0</v>
      </c>
      <c r="H75" s="8">
        <v>0</v>
      </c>
      <c r="I75" s="12"/>
      <c r="J75" s="7">
        <f>H75+I75</f>
        <v>0</v>
      </c>
    </row>
    <row r="76" spans="1:10" s="118" customFormat="1" ht="12.75" hidden="1">
      <c r="A76" s="165"/>
      <c r="B76" s="119" t="s">
        <v>5</v>
      </c>
      <c r="C76" s="120" t="s">
        <v>144</v>
      </c>
      <c r="D76" s="104" t="s">
        <v>3</v>
      </c>
      <c r="E76" s="104" t="s">
        <v>3</v>
      </c>
      <c r="F76" s="105" t="s">
        <v>145</v>
      </c>
      <c r="G76" s="80">
        <f>SUM(G77:G77)</f>
        <v>0</v>
      </c>
      <c r="H76" s="68">
        <f>SUM(H77)</f>
        <v>27.224999999999998</v>
      </c>
      <c r="I76" s="80">
        <f>SUM(I77:I77)</f>
        <v>0</v>
      </c>
      <c r="J76" s="80">
        <f>SUM(J77:J77)</f>
        <v>27.224999999999998</v>
      </c>
    </row>
    <row r="77" spans="1:10" s="118" customFormat="1" ht="13.5" hidden="1" thickBot="1">
      <c r="A77" s="165"/>
      <c r="B77" s="152"/>
      <c r="C77" s="153"/>
      <c r="D77" s="99">
        <v>2212</v>
      </c>
      <c r="E77" s="154">
        <v>5169</v>
      </c>
      <c r="F77" s="69" t="s">
        <v>69</v>
      </c>
      <c r="G77" s="155">
        <v>0</v>
      </c>
      <c r="H77" s="7">
        <f>20*1.21+2.5*1.21</f>
        <v>27.224999999999998</v>
      </c>
      <c r="I77" s="7"/>
      <c r="J77" s="156">
        <f>H77+I77</f>
        <v>27.224999999999998</v>
      </c>
    </row>
    <row r="78" spans="1:10" s="118" customFormat="1" ht="12.75" hidden="1">
      <c r="A78" s="165"/>
      <c r="B78" s="145" t="s">
        <v>5</v>
      </c>
      <c r="C78" s="146" t="s">
        <v>146</v>
      </c>
      <c r="D78" s="147" t="s">
        <v>3</v>
      </c>
      <c r="E78" s="147" t="s">
        <v>3</v>
      </c>
      <c r="F78" s="148" t="s">
        <v>147</v>
      </c>
      <c r="G78" s="149">
        <f>SUM(G79:G79)</f>
        <v>0</v>
      </c>
      <c r="H78" s="68">
        <f>SUM(H79)</f>
        <v>27.224999999999998</v>
      </c>
      <c r="I78" s="80">
        <f>SUM(I79:I79)</f>
        <v>0</v>
      </c>
      <c r="J78" s="149">
        <f>SUM(J79:J79)</f>
        <v>27.224999999999998</v>
      </c>
    </row>
    <row r="79" spans="1:10" s="118" customFormat="1" ht="13.5" hidden="1" thickBot="1">
      <c r="A79" s="165"/>
      <c r="B79" s="121"/>
      <c r="C79" s="150"/>
      <c r="D79" s="94">
        <v>2212</v>
      </c>
      <c r="E79" s="123">
        <v>5169</v>
      </c>
      <c r="F79" s="151" t="s">
        <v>69</v>
      </c>
      <c r="G79" s="125">
        <v>0</v>
      </c>
      <c r="H79" s="7">
        <f>20*1.21+2.5*1.21</f>
        <v>27.224999999999998</v>
      </c>
      <c r="I79" s="7"/>
      <c r="J79" s="126">
        <f>H79+I79</f>
        <v>27.224999999999998</v>
      </c>
    </row>
    <row r="80" spans="1:10" s="118" customFormat="1" ht="12.75" hidden="1">
      <c r="A80" s="165"/>
      <c r="B80" s="119" t="s">
        <v>5</v>
      </c>
      <c r="C80" s="120" t="s">
        <v>148</v>
      </c>
      <c r="D80" s="104" t="s">
        <v>3</v>
      </c>
      <c r="E80" s="104" t="s">
        <v>3</v>
      </c>
      <c r="F80" s="105" t="s">
        <v>149</v>
      </c>
      <c r="G80" s="80">
        <f>SUM(G81:G81)</f>
        <v>0</v>
      </c>
      <c r="H80" s="68">
        <f>SUM(H81)</f>
        <v>27.224999999999998</v>
      </c>
      <c r="I80" s="80">
        <f>SUM(I81:I81)</f>
        <v>0</v>
      </c>
      <c r="J80" s="80">
        <f>SUM(J81:J81)</f>
        <v>27.224999999999998</v>
      </c>
    </row>
    <row r="81" spans="1:10" s="118" customFormat="1" ht="13.5" hidden="1" thickBot="1">
      <c r="A81" s="165"/>
      <c r="B81" s="152"/>
      <c r="C81" s="153"/>
      <c r="D81" s="99">
        <v>2212</v>
      </c>
      <c r="E81" s="154">
        <v>5169</v>
      </c>
      <c r="F81" s="69" t="s">
        <v>69</v>
      </c>
      <c r="G81" s="155">
        <v>0</v>
      </c>
      <c r="H81" s="7">
        <f>20*1.21+2.5*1.21</f>
        <v>27.224999999999998</v>
      </c>
      <c r="I81" s="7"/>
      <c r="J81" s="156">
        <f>H81+I81</f>
        <v>27.224999999999998</v>
      </c>
    </row>
    <row r="82" spans="1:10" s="118" customFormat="1" ht="12.75" hidden="1">
      <c r="A82" s="165"/>
      <c r="B82" s="119" t="s">
        <v>5</v>
      </c>
      <c r="C82" s="120" t="s">
        <v>150</v>
      </c>
      <c r="D82" s="104" t="s">
        <v>3</v>
      </c>
      <c r="E82" s="104" t="s">
        <v>3</v>
      </c>
      <c r="F82" s="105" t="s">
        <v>151</v>
      </c>
      <c r="G82" s="80">
        <f>SUM(G83:G83)</f>
        <v>0</v>
      </c>
      <c r="H82" s="68">
        <f>SUM(H83)</f>
        <v>27.224999999999998</v>
      </c>
      <c r="I82" s="80">
        <f>SUM(I83:I83)</f>
        <v>0</v>
      </c>
      <c r="J82" s="80">
        <f>SUM(J83:J83)</f>
        <v>27.224999999999998</v>
      </c>
    </row>
    <row r="83" spans="1:10" s="118" customFormat="1" ht="13.5" hidden="1" thickBot="1">
      <c r="A83" s="165"/>
      <c r="B83" s="121"/>
      <c r="C83" s="150"/>
      <c r="D83" s="94">
        <v>2212</v>
      </c>
      <c r="E83" s="123">
        <v>5169</v>
      </c>
      <c r="F83" s="151" t="s">
        <v>69</v>
      </c>
      <c r="G83" s="125">
        <v>0</v>
      </c>
      <c r="H83" s="7">
        <f>20*1.21+2.5*1.21</f>
        <v>27.224999999999998</v>
      </c>
      <c r="I83" s="7"/>
      <c r="J83" s="126">
        <f>H83+I83</f>
        <v>27.224999999999998</v>
      </c>
    </row>
    <row r="84" spans="1:10" s="118" customFormat="1" ht="12.75" hidden="1">
      <c r="A84" s="165"/>
      <c r="B84" s="119" t="s">
        <v>5</v>
      </c>
      <c r="C84" s="120" t="s">
        <v>152</v>
      </c>
      <c r="D84" s="104" t="s">
        <v>3</v>
      </c>
      <c r="E84" s="104" t="s">
        <v>3</v>
      </c>
      <c r="F84" s="105" t="s">
        <v>153</v>
      </c>
      <c r="G84" s="80">
        <f>SUM(G85:G85)</f>
        <v>0</v>
      </c>
      <c r="H84" s="68">
        <f>SUM(H85)</f>
        <v>27.224999999999998</v>
      </c>
      <c r="I84" s="80">
        <f>SUM(I85:I85)</f>
        <v>0</v>
      </c>
      <c r="J84" s="80">
        <f>SUM(J85:J85)</f>
        <v>27.224999999999998</v>
      </c>
    </row>
    <row r="85" spans="1:10" s="118" customFormat="1" ht="13.5" hidden="1" thickBot="1">
      <c r="A85" s="165"/>
      <c r="B85" s="121"/>
      <c r="C85" s="150"/>
      <c r="D85" s="94">
        <v>2212</v>
      </c>
      <c r="E85" s="123">
        <v>5169</v>
      </c>
      <c r="F85" s="151" t="s">
        <v>69</v>
      </c>
      <c r="G85" s="125">
        <v>0</v>
      </c>
      <c r="H85" s="7">
        <f>20*1.21+2.5*1.21</f>
        <v>27.224999999999998</v>
      </c>
      <c r="I85" s="7"/>
      <c r="J85" s="126">
        <f>H85+I85</f>
        <v>27.224999999999998</v>
      </c>
    </row>
    <row r="86" spans="1:10" ht="12.75" hidden="1">
      <c r="A86" s="165"/>
      <c r="B86" s="119" t="s">
        <v>5</v>
      </c>
      <c r="C86" s="97" t="s">
        <v>154</v>
      </c>
      <c r="D86" s="104" t="s">
        <v>3</v>
      </c>
      <c r="E86" s="104" t="s">
        <v>3</v>
      </c>
      <c r="F86" s="132" t="s">
        <v>155</v>
      </c>
      <c r="G86" s="80">
        <f>SUM(G87:G88)</f>
        <v>0</v>
      </c>
      <c r="H86" s="68">
        <f>SUM(H87:H88)</f>
        <v>65.945</v>
      </c>
      <c r="I86" s="80">
        <f>SUM(I87:I88)</f>
        <v>0</v>
      </c>
      <c r="J86" s="80">
        <f>SUM(J87:J88)</f>
        <v>65.945</v>
      </c>
    </row>
    <row r="87" spans="1:10" ht="12.75" hidden="1">
      <c r="A87" s="165"/>
      <c r="B87" s="133"/>
      <c r="C87" s="134"/>
      <c r="D87" s="94">
        <v>2212</v>
      </c>
      <c r="E87" s="135">
        <v>5169</v>
      </c>
      <c r="F87" s="65" t="s">
        <v>69</v>
      </c>
      <c r="G87" s="9">
        <v>0</v>
      </c>
      <c r="H87" s="9">
        <v>9.892</v>
      </c>
      <c r="I87" s="9"/>
      <c r="J87" s="9">
        <f>H87+I87</f>
        <v>9.892</v>
      </c>
    </row>
    <row r="88" spans="1:10" ht="13.5" hidden="1" thickBot="1">
      <c r="A88" s="165"/>
      <c r="B88" s="157"/>
      <c r="C88" s="158" t="s">
        <v>120</v>
      </c>
      <c r="D88" s="94">
        <v>2212</v>
      </c>
      <c r="E88" s="135">
        <v>5169</v>
      </c>
      <c r="F88" s="65" t="s">
        <v>69</v>
      </c>
      <c r="G88" s="18">
        <v>0</v>
      </c>
      <c r="H88" s="7">
        <v>56.053</v>
      </c>
      <c r="I88" s="7"/>
      <c r="J88" s="9">
        <f>H88+I88</f>
        <v>56.053</v>
      </c>
    </row>
    <row r="89" spans="1:10" ht="12.75" hidden="1">
      <c r="A89" s="165"/>
      <c r="B89" s="119" t="s">
        <v>5</v>
      </c>
      <c r="C89" s="97" t="s">
        <v>156</v>
      </c>
      <c r="D89" s="104" t="s">
        <v>3</v>
      </c>
      <c r="E89" s="104" t="s">
        <v>3</v>
      </c>
      <c r="F89" s="132" t="s">
        <v>157</v>
      </c>
      <c r="G89" s="80">
        <f>SUM(G90:G91)</f>
        <v>0</v>
      </c>
      <c r="H89" s="68">
        <f>SUM(H90:H91)</f>
        <v>65.945</v>
      </c>
      <c r="I89" s="80">
        <f>SUM(I90:I91)</f>
        <v>0</v>
      </c>
      <c r="J89" s="80">
        <f>SUM(J90:J91)</f>
        <v>65.945</v>
      </c>
    </row>
    <row r="90" spans="1:10" ht="12.75" hidden="1">
      <c r="A90" s="165"/>
      <c r="B90" s="133"/>
      <c r="C90" s="134"/>
      <c r="D90" s="94">
        <v>2212</v>
      </c>
      <c r="E90" s="135">
        <v>5169</v>
      </c>
      <c r="F90" s="65" t="s">
        <v>69</v>
      </c>
      <c r="G90" s="9">
        <v>0</v>
      </c>
      <c r="H90" s="9">
        <v>9.892</v>
      </c>
      <c r="I90" s="9"/>
      <c r="J90" s="9">
        <f>H90+I90</f>
        <v>9.892</v>
      </c>
    </row>
    <row r="91" spans="1:10" ht="13.5" hidden="1" thickBot="1">
      <c r="A91" s="165"/>
      <c r="B91" s="157"/>
      <c r="C91" s="158" t="s">
        <v>120</v>
      </c>
      <c r="D91" s="94">
        <v>2212</v>
      </c>
      <c r="E91" s="135">
        <v>5169</v>
      </c>
      <c r="F91" s="65" t="s">
        <v>69</v>
      </c>
      <c r="G91" s="18">
        <v>0</v>
      </c>
      <c r="H91" s="7">
        <v>56.053</v>
      </c>
      <c r="I91" s="7"/>
      <c r="J91" s="9">
        <f>H91+I91</f>
        <v>56.053</v>
      </c>
    </row>
    <row r="92" spans="1:10" ht="12.75" hidden="1">
      <c r="A92" s="165"/>
      <c r="B92" s="119" t="s">
        <v>5</v>
      </c>
      <c r="C92" s="97" t="s">
        <v>158</v>
      </c>
      <c r="D92" s="104" t="s">
        <v>3</v>
      </c>
      <c r="E92" s="104" t="s">
        <v>3</v>
      </c>
      <c r="F92" s="132" t="s">
        <v>159</v>
      </c>
      <c r="G92" s="80">
        <f>SUM(G93:G94)</f>
        <v>0</v>
      </c>
      <c r="H92" s="68">
        <f>SUM(H93:H94)</f>
        <v>59.894999999999996</v>
      </c>
      <c r="I92" s="80">
        <f>SUM(I93:I94)</f>
        <v>0</v>
      </c>
      <c r="J92" s="80">
        <f>SUM(J93:J94)</f>
        <v>59.894999999999996</v>
      </c>
    </row>
    <row r="93" spans="1:10" ht="12.75" hidden="1">
      <c r="A93" s="165"/>
      <c r="B93" s="133"/>
      <c r="C93" s="134"/>
      <c r="D93" s="94">
        <v>2212</v>
      </c>
      <c r="E93" s="135">
        <v>5169</v>
      </c>
      <c r="F93" s="65" t="s">
        <v>69</v>
      </c>
      <c r="G93" s="9">
        <v>0</v>
      </c>
      <c r="H93" s="9">
        <v>8.9845</v>
      </c>
      <c r="I93" s="9"/>
      <c r="J93" s="9">
        <f>H93+I93</f>
        <v>8.9845</v>
      </c>
    </row>
    <row r="94" spans="1:10" ht="13.5" hidden="1" thickBot="1">
      <c r="A94" s="165"/>
      <c r="B94" s="157"/>
      <c r="C94" s="158" t="s">
        <v>120</v>
      </c>
      <c r="D94" s="94">
        <v>2212</v>
      </c>
      <c r="E94" s="135">
        <v>5169</v>
      </c>
      <c r="F94" s="65" t="s">
        <v>69</v>
      </c>
      <c r="G94" s="18">
        <v>0</v>
      </c>
      <c r="H94" s="7">
        <v>50.9105</v>
      </c>
      <c r="I94" s="7"/>
      <c r="J94" s="9">
        <f>H94+I94</f>
        <v>50.9105</v>
      </c>
    </row>
    <row r="95" spans="1:10" ht="12.75" hidden="1">
      <c r="A95" s="165"/>
      <c r="B95" s="119" t="s">
        <v>5</v>
      </c>
      <c r="C95" s="97" t="s">
        <v>160</v>
      </c>
      <c r="D95" s="104" t="s">
        <v>3</v>
      </c>
      <c r="E95" s="104" t="s">
        <v>3</v>
      </c>
      <c r="F95" s="132" t="s">
        <v>161</v>
      </c>
      <c r="G95" s="80">
        <f>SUM(G96:G99)</f>
        <v>0</v>
      </c>
      <c r="H95" s="80">
        <f>SUM(H96:H99)</f>
        <v>59.894999999999996</v>
      </c>
      <c r="I95" s="80">
        <f>SUM(I96:I99)</f>
        <v>0</v>
      </c>
      <c r="J95" s="80">
        <f>SUM(J96:J99)</f>
        <v>59.894999999999996</v>
      </c>
    </row>
    <row r="96" spans="1:10" ht="12.75" hidden="1">
      <c r="A96" s="165"/>
      <c r="B96" s="133"/>
      <c r="C96" s="134"/>
      <c r="D96" s="94">
        <v>2212</v>
      </c>
      <c r="E96" s="135">
        <v>5169</v>
      </c>
      <c r="F96" s="65" t="s">
        <v>69</v>
      </c>
      <c r="G96" s="9">
        <v>0</v>
      </c>
      <c r="H96" s="9">
        <v>8.9845</v>
      </c>
      <c r="I96" s="9"/>
      <c r="J96" s="9">
        <f>H96+I96</f>
        <v>8.9845</v>
      </c>
    </row>
    <row r="97" spans="1:10" ht="12.75" hidden="1">
      <c r="A97" s="165"/>
      <c r="B97" s="133"/>
      <c r="C97" s="136" t="s">
        <v>120</v>
      </c>
      <c r="D97" s="94">
        <v>2212</v>
      </c>
      <c r="E97" s="135">
        <v>5169</v>
      </c>
      <c r="F97" s="65" t="s">
        <v>69</v>
      </c>
      <c r="G97" s="9">
        <v>0</v>
      </c>
      <c r="H97" s="9">
        <v>50.9105</v>
      </c>
      <c r="I97" s="9"/>
      <c r="J97" s="9">
        <f>H97+I97</f>
        <v>50.9105</v>
      </c>
    </row>
    <row r="98" spans="1:10" ht="12.75" hidden="1">
      <c r="A98" s="165"/>
      <c r="B98" s="140"/>
      <c r="C98" s="141"/>
      <c r="D98" s="142">
        <v>2212</v>
      </c>
      <c r="E98" s="143">
        <v>5171</v>
      </c>
      <c r="F98" s="144" t="s">
        <v>123</v>
      </c>
      <c r="G98" s="12">
        <v>0</v>
      </c>
      <c r="H98" s="12">
        <v>0</v>
      </c>
      <c r="I98" s="12"/>
      <c r="J98" s="12">
        <f>H98+I98</f>
        <v>0</v>
      </c>
    </row>
    <row r="99" spans="1:10" ht="13.5" hidden="1" thickBot="1">
      <c r="A99" s="165"/>
      <c r="B99" s="127"/>
      <c r="C99" s="128" t="s">
        <v>120</v>
      </c>
      <c r="D99" s="99">
        <v>2212</v>
      </c>
      <c r="E99" s="138">
        <v>5171</v>
      </c>
      <c r="F99" s="139" t="s">
        <v>123</v>
      </c>
      <c r="G99" s="8">
        <v>0</v>
      </c>
      <c r="H99" s="8">
        <v>0</v>
      </c>
      <c r="I99" s="12"/>
      <c r="J99" s="7">
        <f>H99+I99</f>
        <v>0</v>
      </c>
    </row>
    <row r="100" spans="1:10" ht="12.75" hidden="1">
      <c r="A100" s="165"/>
      <c r="B100" s="119" t="s">
        <v>5</v>
      </c>
      <c r="C100" s="97" t="s">
        <v>162</v>
      </c>
      <c r="D100" s="104" t="s">
        <v>3</v>
      </c>
      <c r="E100" s="104" t="s">
        <v>3</v>
      </c>
      <c r="F100" s="132" t="s">
        <v>163</v>
      </c>
      <c r="G100" s="80">
        <f>SUM(G101:G102)</f>
        <v>0</v>
      </c>
      <c r="H100" s="68">
        <f>SUM(H101:H102)</f>
        <v>65.945</v>
      </c>
      <c r="I100" s="80">
        <f>SUM(I101:I102)</f>
        <v>0</v>
      </c>
      <c r="J100" s="80">
        <f>SUM(J101:J102)</f>
        <v>65.945</v>
      </c>
    </row>
    <row r="101" spans="1:10" ht="12.75" hidden="1">
      <c r="A101" s="165"/>
      <c r="B101" s="133"/>
      <c r="C101" s="134"/>
      <c r="D101" s="94">
        <v>2212</v>
      </c>
      <c r="E101" s="135">
        <v>5169</v>
      </c>
      <c r="F101" s="65" t="s">
        <v>69</v>
      </c>
      <c r="G101" s="9">
        <v>0</v>
      </c>
      <c r="H101" s="9">
        <v>9.892</v>
      </c>
      <c r="I101" s="9"/>
      <c r="J101" s="9">
        <f>H101+I101</f>
        <v>9.892</v>
      </c>
    </row>
    <row r="102" spans="1:10" ht="13.5" hidden="1" thickBot="1">
      <c r="A102" s="165"/>
      <c r="B102" s="157"/>
      <c r="C102" s="158" t="s">
        <v>120</v>
      </c>
      <c r="D102" s="94">
        <v>2212</v>
      </c>
      <c r="E102" s="135">
        <v>5169</v>
      </c>
      <c r="F102" s="65" t="s">
        <v>69</v>
      </c>
      <c r="G102" s="18">
        <v>0</v>
      </c>
      <c r="H102" s="7">
        <v>56.053</v>
      </c>
      <c r="I102" s="7"/>
      <c r="J102" s="9">
        <f>H102+I102</f>
        <v>56.053</v>
      </c>
    </row>
    <row r="103" spans="1:10" ht="12.75" hidden="1">
      <c r="A103" s="165"/>
      <c r="B103" s="119" t="s">
        <v>5</v>
      </c>
      <c r="C103" s="97" t="s">
        <v>164</v>
      </c>
      <c r="D103" s="104" t="s">
        <v>3</v>
      </c>
      <c r="E103" s="104" t="s">
        <v>3</v>
      </c>
      <c r="F103" s="132" t="s">
        <v>165</v>
      </c>
      <c r="G103" s="80">
        <f>SUM(G104:G107)</f>
        <v>0</v>
      </c>
      <c r="H103" s="80">
        <f>SUM(H104:H107)</f>
        <v>59.894999999999996</v>
      </c>
      <c r="I103" s="80">
        <f>SUM(I104:I107)</f>
        <v>0</v>
      </c>
      <c r="J103" s="80">
        <f>SUM(J104:J107)</f>
        <v>59.894999999999996</v>
      </c>
    </row>
    <row r="104" spans="1:10" ht="12.75" hidden="1">
      <c r="A104" s="165"/>
      <c r="B104" s="133"/>
      <c r="C104" s="134"/>
      <c r="D104" s="94">
        <v>2212</v>
      </c>
      <c r="E104" s="135">
        <v>5169</v>
      </c>
      <c r="F104" s="65" t="s">
        <v>69</v>
      </c>
      <c r="G104" s="9">
        <v>0</v>
      </c>
      <c r="H104" s="9">
        <v>8.9845</v>
      </c>
      <c r="I104" s="9"/>
      <c r="J104" s="9">
        <f>H104+I104</f>
        <v>8.9845</v>
      </c>
    </row>
    <row r="105" spans="1:10" ht="12.75" hidden="1">
      <c r="A105" s="165"/>
      <c r="B105" s="133"/>
      <c r="C105" s="136" t="s">
        <v>120</v>
      </c>
      <c r="D105" s="94">
        <v>2212</v>
      </c>
      <c r="E105" s="135">
        <v>5169</v>
      </c>
      <c r="F105" s="65" t="s">
        <v>69</v>
      </c>
      <c r="G105" s="9">
        <v>0</v>
      </c>
      <c r="H105" s="9">
        <v>50.9105</v>
      </c>
      <c r="I105" s="9"/>
      <c r="J105" s="9">
        <f>H105+I105</f>
        <v>50.9105</v>
      </c>
    </row>
    <row r="106" spans="1:10" ht="12.75" hidden="1">
      <c r="A106" s="165"/>
      <c r="B106" s="140"/>
      <c r="C106" s="141"/>
      <c r="D106" s="142">
        <v>2212</v>
      </c>
      <c r="E106" s="143">
        <v>5171</v>
      </c>
      <c r="F106" s="144" t="s">
        <v>123</v>
      </c>
      <c r="G106" s="12">
        <v>0</v>
      </c>
      <c r="H106" s="12">
        <v>0</v>
      </c>
      <c r="I106" s="12"/>
      <c r="J106" s="12">
        <f>H106+I106</f>
        <v>0</v>
      </c>
    </row>
    <row r="107" spans="1:10" ht="13.5" hidden="1" thickBot="1">
      <c r="A107" s="165"/>
      <c r="B107" s="127"/>
      <c r="C107" s="128" t="s">
        <v>120</v>
      </c>
      <c r="D107" s="99">
        <v>2212</v>
      </c>
      <c r="E107" s="138">
        <v>5171</v>
      </c>
      <c r="F107" s="139" t="s">
        <v>123</v>
      </c>
      <c r="G107" s="8">
        <v>0</v>
      </c>
      <c r="H107" s="8">
        <v>0</v>
      </c>
      <c r="I107" s="12"/>
      <c r="J107" s="7">
        <f>H107+I107</f>
        <v>0</v>
      </c>
    </row>
    <row r="108" spans="1:10" ht="12.75" hidden="1">
      <c r="A108" s="165"/>
      <c r="B108" s="119" t="s">
        <v>5</v>
      </c>
      <c r="C108" s="97" t="s">
        <v>166</v>
      </c>
      <c r="D108" s="104" t="s">
        <v>3</v>
      </c>
      <c r="E108" s="104" t="s">
        <v>3</v>
      </c>
      <c r="F108" s="132" t="s">
        <v>167</v>
      </c>
      <c r="G108" s="80">
        <f>SUM(G109:G110)</f>
        <v>0</v>
      </c>
      <c r="H108" s="68">
        <f>SUM(H109:H110)</f>
        <v>65.945</v>
      </c>
      <c r="I108" s="80">
        <f>SUM(I109:I110)</f>
        <v>0</v>
      </c>
      <c r="J108" s="80">
        <f>SUM(J109:J110)</f>
        <v>65.945</v>
      </c>
    </row>
    <row r="109" spans="1:10" ht="12.75" hidden="1">
      <c r="A109" s="165"/>
      <c r="B109" s="133"/>
      <c r="C109" s="134"/>
      <c r="D109" s="94">
        <v>2212</v>
      </c>
      <c r="E109" s="135">
        <v>5169</v>
      </c>
      <c r="F109" s="65" t="s">
        <v>69</v>
      </c>
      <c r="G109" s="9">
        <v>0</v>
      </c>
      <c r="H109" s="9">
        <v>9.892</v>
      </c>
      <c r="I109" s="9"/>
      <c r="J109" s="9">
        <f>H109+I109</f>
        <v>9.892</v>
      </c>
    </row>
    <row r="110" spans="1:10" ht="13.5" hidden="1" thickBot="1">
      <c r="A110" s="165"/>
      <c r="B110" s="157"/>
      <c r="C110" s="158" t="s">
        <v>120</v>
      </c>
      <c r="D110" s="94">
        <v>2212</v>
      </c>
      <c r="E110" s="135">
        <v>5169</v>
      </c>
      <c r="F110" s="65" t="s">
        <v>69</v>
      </c>
      <c r="G110" s="18">
        <v>0</v>
      </c>
      <c r="H110" s="7">
        <v>56.053</v>
      </c>
      <c r="I110" s="7"/>
      <c r="J110" s="9">
        <f>H110+I110</f>
        <v>56.053</v>
      </c>
    </row>
    <row r="111" spans="1:10" ht="12.75" hidden="1">
      <c r="A111" s="165"/>
      <c r="B111" s="119" t="s">
        <v>5</v>
      </c>
      <c r="C111" s="97" t="s">
        <v>168</v>
      </c>
      <c r="D111" s="104" t="s">
        <v>3</v>
      </c>
      <c r="E111" s="104" t="s">
        <v>3</v>
      </c>
      <c r="F111" s="132" t="s">
        <v>169</v>
      </c>
      <c r="G111" s="80">
        <f>SUM(G112:G113)</f>
        <v>0</v>
      </c>
      <c r="H111" s="68">
        <f>SUM(H112:H113)</f>
        <v>59.894999999999996</v>
      </c>
      <c r="I111" s="80">
        <f>SUM(I112:I113)</f>
        <v>0</v>
      </c>
      <c r="J111" s="80">
        <f>SUM(J112:J113)</f>
        <v>59.894999999999996</v>
      </c>
    </row>
    <row r="112" spans="1:10" ht="12.75" hidden="1">
      <c r="A112" s="165"/>
      <c r="B112" s="133"/>
      <c r="C112" s="134"/>
      <c r="D112" s="94">
        <v>2212</v>
      </c>
      <c r="E112" s="135">
        <v>5169</v>
      </c>
      <c r="F112" s="65" t="s">
        <v>69</v>
      </c>
      <c r="G112" s="9">
        <v>0</v>
      </c>
      <c r="H112" s="9">
        <v>8.9845</v>
      </c>
      <c r="I112" s="9"/>
      <c r="J112" s="9">
        <f>H112+I112</f>
        <v>8.9845</v>
      </c>
    </row>
    <row r="113" spans="1:10" ht="13.5" hidden="1" thickBot="1">
      <c r="A113" s="165"/>
      <c r="B113" s="157"/>
      <c r="C113" s="158" t="s">
        <v>120</v>
      </c>
      <c r="D113" s="94">
        <v>2212</v>
      </c>
      <c r="E113" s="135">
        <v>5169</v>
      </c>
      <c r="F113" s="65" t="s">
        <v>69</v>
      </c>
      <c r="G113" s="18">
        <v>0</v>
      </c>
      <c r="H113" s="7">
        <v>50.9105</v>
      </c>
      <c r="I113" s="7"/>
      <c r="J113" s="9">
        <f>H113+I113</f>
        <v>50.9105</v>
      </c>
    </row>
    <row r="114" spans="1:10" ht="12.75" hidden="1">
      <c r="A114" s="165"/>
      <c r="B114" s="119" t="s">
        <v>5</v>
      </c>
      <c r="C114" s="97" t="s">
        <v>170</v>
      </c>
      <c r="D114" s="104" t="s">
        <v>3</v>
      </c>
      <c r="E114" s="104" t="s">
        <v>3</v>
      </c>
      <c r="F114" s="132" t="s">
        <v>171</v>
      </c>
      <c r="G114" s="80">
        <f>SUM(G115:G116)</f>
        <v>0</v>
      </c>
      <c r="H114" s="68">
        <f>SUM(H115:H116)</f>
        <v>65.945</v>
      </c>
      <c r="I114" s="80">
        <f>SUM(I115:I116)</f>
        <v>0</v>
      </c>
      <c r="J114" s="80">
        <f>SUM(J115:J116)</f>
        <v>65.945</v>
      </c>
    </row>
    <row r="115" spans="1:10" ht="12.75" hidden="1">
      <c r="A115" s="165"/>
      <c r="B115" s="133"/>
      <c r="C115" s="134"/>
      <c r="D115" s="94">
        <v>2212</v>
      </c>
      <c r="E115" s="135">
        <v>5169</v>
      </c>
      <c r="F115" s="65" t="s">
        <v>69</v>
      </c>
      <c r="G115" s="9">
        <v>0</v>
      </c>
      <c r="H115" s="9">
        <v>9.892</v>
      </c>
      <c r="I115" s="9"/>
      <c r="J115" s="9">
        <f>H115+I115</f>
        <v>9.892</v>
      </c>
    </row>
    <row r="116" spans="1:10" ht="13.5" hidden="1" thickBot="1">
      <c r="A116" s="165"/>
      <c r="B116" s="157"/>
      <c r="C116" s="158" t="s">
        <v>120</v>
      </c>
      <c r="D116" s="94">
        <v>2212</v>
      </c>
      <c r="E116" s="135">
        <v>5169</v>
      </c>
      <c r="F116" s="65" t="s">
        <v>69</v>
      </c>
      <c r="G116" s="18">
        <v>0</v>
      </c>
      <c r="H116" s="7">
        <v>56.053</v>
      </c>
      <c r="I116" s="7"/>
      <c r="J116" s="9">
        <f>H116+I116</f>
        <v>56.053</v>
      </c>
    </row>
    <row r="117" spans="1:10" ht="12.75" hidden="1">
      <c r="A117" s="165"/>
      <c r="B117" s="119" t="s">
        <v>5</v>
      </c>
      <c r="C117" s="97" t="s">
        <v>172</v>
      </c>
      <c r="D117" s="104" t="s">
        <v>3</v>
      </c>
      <c r="E117" s="104" t="s">
        <v>3</v>
      </c>
      <c r="F117" s="132" t="s">
        <v>173</v>
      </c>
      <c r="G117" s="80">
        <f>SUM(G118:G119)</f>
        <v>0</v>
      </c>
      <c r="H117" s="68">
        <f>SUM(H118:H119)</f>
        <v>65.945</v>
      </c>
      <c r="I117" s="80">
        <f>SUM(I118:I119)</f>
        <v>0</v>
      </c>
      <c r="J117" s="80">
        <f>SUM(J118:J119)</f>
        <v>65.945</v>
      </c>
    </row>
    <row r="118" spans="1:10" ht="12.75" hidden="1">
      <c r="A118" s="165"/>
      <c r="B118" s="133"/>
      <c r="C118" s="134"/>
      <c r="D118" s="94">
        <v>2212</v>
      </c>
      <c r="E118" s="135">
        <v>5169</v>
      </c>
      <c r="F118" s="65" t="s">
        <v>69</v>
      </c>
      <c r="G118" s="9">
        <v>0</v>
      </c>
      <c r="H118" s="9">
        <v>9.892</v>
      </c>
      <c r="I118" s="9"/>
      <c r="J118" s="9">
        <f>H118+I118</f>
        <v>9.892</v>
      </c>
    </row>
    <row r="119" spans="1:10" ht="13.5" hidden="1" thickBot="1">
      <c r="A119" s="165"/>
      <c r="B119" s="157"/>
      <c r="C119" s="158" t="s">
        <v>120</v>
      </c>
      <c r="D119" s="94">
        <v>2212</v>
      </c>
      <c r="E119" s="135">
        <v>5169</v>
      </c>
      <c r="F119" s="65" t="s">
        <v>69</v>
      </c>
      <c r="G119" s="18">
        <v>0</v>
      </c>
      <c r="H119" s="7">
        <v>56.053</v>
      </c>
      <c r="I119" s="7"/>
      <c r="J119" s="9">
        <f>H119+I119</f>
        <v>56.053</v>
      </c>
    </row>
    <row r="120" spans="1:10" ht="12.75" hidden="1">
      <c r="A120" s="165"/>
      <c r="B120" s="119" t="s">
        <v>5</v>
      </c>
      <c r="C120" s="97" t="s">
        <v>174</v>
      </c>
      <c r="D120" s="104" t="s">
        <v>3</v>
      </c>
      <c r="E120" s="104" t="s">
        <v>3</v>
      </c>
      <c r="F120" s="132" t="s">
        <v>175</v>
      </c>
      <c r="G120" s="80">
        <f>SUM(G121:G122)</f>
        <v>0</v>
      </c>
      <c r="H120" s="68">
        <f>SUM(H121:H122)</f>
        <v>59.894999999999996</v>
      </c>
      <c r="I120" s="80">
        <f>SUM(I121:I122)</f>
        <v>0</v>
      </c>
      <c r="J120" s="80">
        <f>SUM(J121:J122)</f>
        <v>59.894999999999996</v>
      </c>
    </row>
    <row r="121" spans="1:10" ht="12.75" hidden="1">
      <c r="A121" s="165"/>
      <c r="B121" s="133"/>
      <c r="C121" s="134"/>
      <c r="D121" s="94">
        <v>2212</v>
      </c>
      <c r="E121" s="135">
        <v>5169</v>
      </c>
      <c r="F121" s="65" t="s">
        <v>69</v>
      </c>
      <c r="G121" s="9">
        <v>0</v>
      </c>
      <c r="H121" s="9">
        <v>8.9845</v>
      </c>
      <c r="I121" s="9"/>
      <c r="J121" s="9">
        <f>H121+I121</f>
        <v>8.9845</v>
      </c>
    </row>
    <row r="122" spans="1:10" ht="13.5" hidden="1" thickBot="1">
      <c r="A122" s="165"/>
      <c r="B122" s="157"/>
      <c r="C122" s="158" t="s">
        <v>120</v>
      </c>
      <c r="D122" s="94">
        <v>2212</v>
      </c>
      <c r="E122" s="135">
        <v>5169</v>
      </c>
      <c r="F122" s="65" t="s">
        <v>69</v>
      </c>
      <c r="G122" s="18">
        <v>0</v>
      </c>
      <c r="H122" s="7">
        <v>50.9105</v>
      </c>
      <c r="I122" s="7"/>
      <c r="J122" s="9">
        <f>H122+I122</f>
        <v>50.9105</v>
      </c>
    </row>
    <row r="123" spans="1:10" ht="12.75" hidden="1">
      <c r="A123" s="165"/>
      <c r="B123" s="119" t="s">
        <v>5</v>
      </c>
      <c r="C123" s="97" t="s">
        <v>176</v>
      </c>
      <c r="D123" s="104" t="s">
        <v>3</v>
      </c>
      <c r="E123" s="104" t="s">
        <v>3</v>
      </c>
      <c r="F123" s="132" t="s">
        <v>177</v>
      </c>
      <c r="G123" s="80">
        <f>SUM(G124:G125)</f>
        <v>0</v>
      </c>
      <c r="H123" s="68">
        <f>SUM(H124:H125)</f>
        <v>78.04499999999999</v>
      </c>
      <c r="I123" s="80">
        <f>SUM(I124:I125)</f>
        <v>0</v>
      </c>
      <c r="J123" s="80">
        <f>SUM(J124:J125)</f>
        <v>78.04499999999999</v>
      </c>
    </row>
    <row r="124" spans="1:10" ht="12.75" hidden="1">
      <c r="A124" s="165"/>
      <c r="B124" s="133"/>
      <c r="C124" s="134"/>
      <c r="D124" s="94">
        <v>2212</v>
      </c>
      <c r="E124" s="135">
        <v>5169</v>
      </c>
      <c r="F124" s="65" t="s">
        <v>69</v>
      </c>
      <c r="G124" s="9">
        <v>0</v>
      </c>
      <c r="H124" s="9">
        <v>11.707</v>
      </c>
      <c r="I124" s="9"/>
      <c r="J124" s="9">
        <f>H124+I124</f>
        <v>11.707</v>
      </c>
    </row>
    <row r="125" spans="1:10" ht="13.5" hidden="1" thickBot="1">
      <c r="A125" s="165"/>
      <c r="B125" s="157"/>
      <c r="C125" s="158" t="s">
        <v>120</v>
      </c>
      <c r="D125" s="94">
        <v>2212</v>
      </c>
      <c r="E125" s="135">
        <v>5169</v>
      </c>
      <c r="F125" s="65" t="s">
        <v>69</v>
      </c>
      <c r="G125" s="18">
        <v>0</v>
      </c>
      <c r="H125" s="7">
        <v>66.338</v>
      </c>
      <c r="I125" s="7"/>
      <c r="J125" s="9">
        <f>H125+I125</f>
        <v>66.338</v>
      </c>
    </row>
    <row r="126" spans="1:10" ht="12.75" hidden="1">
      <c r="A126" s="165"/>
      <c r="B126" s="119" t="s">
        <v>5</v>
      </c>
      <c r="C126" s="97" t="s">
        <v>178</v>
      </c>
      <c r="D126" s="104" t="s">
        <v>3</v>
      </c>
      <c r="E126" s="104" t="s">
        <v>3</v>
      </c>
      <c r="F126" s="132" t="s">
        <v>179</v>
      </c>
      <c r="G126" s="80">
        <f>SUM(G127:G128)</f>
        <v>0</v>
      </c>
      <c r="H126" s="68">
        <f>SUM(H127:H128)</f>
        <v>78.04499999999999</v>
      </c>
      <c r="I126" s="80">
        <f>SUM(I127:I128)</f>
        <v>0</v>
      </c>
      <c r="J126" s="80">
        <f>SUM(J127:J128)</f>
        <v>78.04499999999999</v>
      </c>
    </row>
    <row r="127" spans="1:10" ht="12.75" hidden="1">
      <c r="A127" s="165"/>
      <c r="B127" s="133"/>
      <c r="C127" s="134"/>
      <c r="D127" s="94">
        <v>2212</v>
      </c>
      <c r="E127" s="135">
        <v>5169</v>
      </c>
      <c r="F127" s="65" t="s">
        <v>69</v>
      </c>
      <c r="G127" s="9">
        <v>0</v>
      </c>
      <c r="H127" s="9">
        <v>11.707</v>
      </c>
      <c r="I127" s="9"/>
      <c r="J127" s="9">
        <f>H127+I127</f>
        <v>11.707</v>
      </c>
    </row>
    <row r="128" spans="1:10" ht="13.5" hidden="1" thickBot="1">
      <c r="A128" s="165"/>
      <c r="B128" s="157"/>
      <c r="C128" s="158" t="s">
        <v>120</v>
      </c>
      <c r="D128" s="94">
        <v>2212</v>
      </c>
      <c r="E128" s="135">
        <v>5169</v>
      </c>
      <c r="F128" s="65" t="s">
        <v>69</v>
      </c>
      <c r="G128" s="18">
        <v>0</v>
      </c>
      <c r="H128" s="7">
        <v>66.338</v>
      </c>
      <c r="I128" s="7"/>
      <c r="J128" s="9">
        <f>H128+I128</f>
        <v>66.338</v>
      </c>
    </row>
    <row r="129" spans="1:10" ht="12.75" hidden="1">
      <c r="A129" s="165"/>
      <c r="B129" s="119" t="s">
        <v>5</v>
      </c>
      <c r="C129" s="97" t="s">
        <v>180</v>
      </c>
      <c r="D129" s="104" t="s">
        <v>3</v>
      </c>
      <c r="E129" s="104" t="s">
        <v>3</v>
      </c>
      <c r="F129" s="132" t="s">
        <v>181</v>
      </c>
      <c r="G129" s="80">
        <f>SUM(G130:G131)</f>
        <v>0</v>
      </c>
      <c r="H129" s="68">
        <f>SUM(H130:H131)</f>
        <v>102.245</v>
      </c>
      <c r="I129" s="80">
        <f>SUM(I130:I131)</f>
        <v>0</v>
      </c>
      <c r="J129" s="80">
        <f>SUM(J130:J131)</f>
        <v>102.245</v>
      </c>
    </row>
    <row r="130" spans="1:10" ht="12.75" hidden="1">
      <c r="A130" s="165"/>
      <c r="B130" s="133"/>
      <c r="C130" s="134"/>
      <c r="D130" s="94">
        <v>2212</v>
      </c>
      <c r="E130" s="135">
        <v>5169</v>
      </c>
      <c r="F130" s="65" t="s">
        <v>69</v>
      </c>
      <c r="G130" s="9">
        <v>0</v>
      </c>
      <c r="H130" s="9">
        <v>15.337</v>
      </c>
      <c r="I130" s="9"/>
      <c r="J130" s="9">
        <f>H130+I130</f>
        <v>15.337</v>
      </c>
    </row>
    <row r="131" spans="1:10" ht="13.5" hidden="1" thickBot="1">
      <c r="A131" s="165"/>
      <c r="B131" s="157"/>
      <c r="C131" s="158" t="s">
        <v>120</v>
      </c>
      <c r="D131" s="94">
        <v>2212</v>
      </c>
      <c r="E131" s="135">
        <v>5169</v>
      </c>
      <c r="F131" s="65" t="s">
        <v>69</v>
      </c>
      <c r="G131" s="18">
        <v>0</v>
      </c>
      <c r="H131" s="7">
        <v>86.908</v>
      </c>
      <c r="I131" s="7"/>
      <c r="J131" s="9">
        <f>H131+I131</f>
        <v>86.908</v>
      </c>
    </row>
    <row r="132" spans="1:10" ht="12.75" hidden="1">
      <c r="A132" s="165"/>
      <c r="B132" s="119" t="s">
        <v>5</v>
      </c>
      <c r="C132" s="97" t="s">
        <v>182</v>
      </c>
      <c r="D132" s="104" t="s">
        <v>3</v>
      </c>
      <c r="E132" s="104" t="s">
        <v>3</v>
      </c>
      <c r="F132" s="132" t="s">
        <v>183</v>
      </c>
      <c r="G132" s="80">
        <f>SUM(G133:G134)</f>
        <v>0</v>
      </c>
      <c r="H132" s="68">
        <f>SUM(H133:H134)</f>
        <v>65.945</v>
      </c>
      <c r="I132" s="80">
        <f>SUM(I133:I134)</f>
        <v>0</v>
      </c>
      <c r="J132" s="80">
        <f>SUM(J133:J134)</f>
        <v>65.945</v>
      </c>
    </row>
    <row r="133" spans="1:10" ht="12.75" hidden="1">
      <c r="A133" s="165"/>
      <c r="B133" s="133"/>
      <c r="C133" s="134"/>
      <c r="D133" s="94">
        <v>2212</v>
      </c>
      <c r="E133" s="135">
        <v>5169</v>
      </c>
      <c r="F133" s="65" t="s">
        <v>69</v>
      </c>
      <c r="G133" s="9">
        <v>0</v>
      </c>
      <c r="H133" s="9">
        <v>9.892</v>
      </c>
      <c r="I133" s="9"/>
      <c r="J133" s="9">
        <f>H133+I133</f>
        <v>9.892</v>
      </c>
    </row>
    <row r="134" spans="1:10" ht="13.5" hidden="1" thickBot="1">
      <c r="A134" s="165"/>
      <c r="B134" s="157"/>
      <c r="C134" s="158" t="s">
        <v>120</v>
      </c>
      <c r="D134" s="94">
        <v>2212</v>
      </c>
      <c r="E134" s="135">
        <v>5169</v>
      </c>
      <c r="F134" s="65" t="s">
        <v>69</v>
      </c>
      <c r="G134" s="18">
        <v>0</v>
      </c>
      <c r="H134" s="7">
        <v>56.053</v>
      </c>
      <c r="I134" s="7"/>
      <c r="J134" s="9">
        <f>H134+I134</f>
        <v>56.053</v>
      </c>
    </row>
    <row r="135" spans="1:10" ht="12.75" hidden="1">
      <c r="A135" s="165"/>
      <c r="B135" s="119" t="s">
        <v>5</v>
      </c>
      <c r="C135" s="97" t="s">
        <v>184</v>
      </c>
      <c r="D135" s="104" t="s">
        <v>3</v>
      </c>
      <c r="E135" s="104" t="s">
        <v>3</v>
      </c>
      <c r="F135" s="132" t="s">
        <v>185</v>
      </c>
      <c r="G135" s="80">
        <f>SUM(G136:G137)</f>
        <v>0</v>
      </c>
      <c r="H135" s="68">
        <f>SUM(H136:H137)</f>
        <v>65.945</v>
      </c>
      <c r="I135" s="80">
        <f>SUM(I136:I137)</f>
        <v>0</v>
      </c>
      <c r="J135" s="80">
        <f>SUM(J136:J137)</f>
        <v>65.945</v>
      </c>
    </row>
    <row r="136" spans="1:10" ht="12.75" hidden="1">
      <c r="A136" s="165"/>
      <c r="B136" s="133"/>
      <c r="C136" s="134"/>
      <c r="D136" s="94">
        <v>2212</v>
      </c>
      <c r="E136" s="135">
        <v>5169</v>
      </c>
      <c r="F136" s="65" t="s">
        <v>69</v>
      </c>
      <c r="G136" s="9">
        <v>0</v>
      </c>
      <c r="H136" s="9">
        <v>9.892</v>
      </c>
      <c r="I136" s="9"/>
      <c r="J136" s="9">
        <f>H136+I136</f>
        <v>9.892</v>
      </c>
    </row>
    <row r="137" spans="1:10" ht="13.5" hidden="1" thickBot="1">
      <c r="A137" s="165"/>
      <c r="B137" s="157"/>
      <c r="C137" s="158" t="s">
        <v>120</v>
      </c>
      <c r="D137" s="94">
        <v>2212</v>
      </c>
      <c r="E137" s="135">
        <v>5169</v>
      </c>
      <c r="F137" s="65" t="s">
        <v>69</v>
      </c>
      <c r="G137" s="18">
        <v>0</v>
      </c>
      <c r="H137" s="7">
        <v>56.053</v>
      </c>
      <c r="I137" s="7"/>
      <c r="J137" s="9">
        <f>H137+I137</f>
        <v>56.053</v>
      </c>
    </row>
    <row r="138" spans="1:10" ht="12.75" hidden="1">
      <c r="A138" s="165"/>
      <c r="B138" s="119" t="s">
        <v>5</v>
      </c>
      <c r="C138" s="97" t="s">
        <v>186</v>
      </c>
      <c r="D138" s="104" t="s">
        <v>3</v>
      </c>
      <c r="E138" s="104" t="s">
        <v>3</v>
      </c>
      <c r="F138" s="132" t="s">
        <v>187</v>
      </c>
      <c r="G138" s="80">
        <f>SUM(G139:G140)</f>
        <v>0</v>
      </c>
      <c r="H138" s="68">
        <f>SUM(H139:H140)</f>
        <v>59.894999999999996</v>
      </c>
      <c r="I138" s="80">
        <f>SUM(I139:I140)</f>
        <v>0</v>
      </c>
      <c r="J138" s="80">
        <f>SUM(J139:J140)</f>
        <v>59.894999999999996</v>
      </c>
    </row>
    <row r="139" spans="1:10" ht="12.75" hidden="1">
      <c r="A139" s="165"/>
      <c r="B139" s="133"/>
      <c r="C139" s="134"/>
      <c r="D139" s="94">
        <v>2212</v>
      </c>
      <c r="E139" s="135">
        <v>5169</v>
      </c>
      <c r="F139" s="65" t="s">
        <v>69</v>
      </c>
      <c r="G139" s="9">
        <v>0</v>
      </c>
      <c r="H139" s="9">
        <v>8.9845</v>
      </c>
      <c r="I139" s="9"/>
      <c r="J139" s="9">
        <f>H139+I139</f>
        <v>8.9845</v>
      </c>
    </row>
    <row r="140" spans="1:10" ht="13.5" hidden="1" thickBot="1">
      <c r="A140" s="165"/>
      <c r="B140" s="157"/>
      <c r="C140" s="158" t="s">
        <v>120</v>
      </c>
      <c r="D140" s="94">
        <v>2212</v>
      </c>
      <c r="E140" s="135">
        <v>5169</v>
      </c>
      <c r="F140" s="65" t="s">
        <v>69</v>
      </c>
      <c r="G140" s="18">
        <v>0</v>
      </c>
      <c r="H140" s="7">
        <v>50.9105</v>
      </c>
      <c r="I140" s="7"/>
      <c r="J140" s="9">
        <f>H140+I140</f>
        <v>50.9105</v>
      </c>
    </row>
    <row r="141" spans="1:10" ht="12.75" hidden="1">
      <c r="A141" s="165"/>
      <c r="B141" s="119" t="s">
        <v>5</v>
      </c>
      <c r="C141" s="97" t="s">
        <v>188</v>
      </c>
      <c r="D141" s="104" t="s">
        <v>3</v>
      </c>
      <c r="E141" s="104" t="s">
        <v>3</v>
      </c>
      <c r="F141" s="132" t="s">
        <v>189</v>
      </c>
      <c r="G141" s="80">
        <f>SUM(G142:G143)</f>
        <v>0</v>
      </c>
      <c r="H141" s="68">
        <f>SUM(H142:H143)</f>
        <v>59.894999999999996</v>
      </c>
      <c r="I141" s="80">
        <f>SUM(I142:I143)</f>
        <v>0</v>
      </c>
      <c r="J141" s="80">
        <f>SUM(J142:J143)</f>
        <v>59.894999999999996</v>
      </c>
    </row>
    <row r="142" spans="1:10" ht="12.75" hidden="1">
      <c r="A142" s="165"/>
      <c r="B142" s="133"/>
      <c r="C142" s="134"/>
      <c r="D142" s="94">
        <v>2212</v>
      </c>
      <c r="E142" s="135">
        <v>5169</v>
      </c>
      <c r="F142" s="65" t="s">
        <v>69</v>
      </c>
      <c r="G142" s="9">
        <v>0</v>
      </c>
      <c r="H142" s="9">
        <v>8.9845</v>
      </c>
      <c r="I142" s="9"/>
      <c r="J142" s="9">
        <f>H142+I142</f>
        <v>8.9845</v>
      </c>
    </row>
    <row r="143" spans="1:10" ht="13.5" hidden="1" thickBot="1">
      <c r="A143" s="165"/>
      <c r="B143" s="157"/>
      <c r="C143" s="158" t="s">
        <v>120</v>
      </c>
      <c r="D143" s="94">
        <v>2212</v>
      </c>
      <c r="E143" s="135">
        <v>5169</v>
      </c>
      <c r="F143" s="65" t="s">
        <v>69</v>
      </c>
      <c r="G143" s="18">
        <v>0</v>
      </c>
      <c r="H143" s="7">
        <v>50.9105</v>
      </c>
      <c r="I143" s="7"/>
      <c r="J143" s="9">
        <f>H143+I143</f>
        <v>50.9105</v>
      </c>
    </row>
    <row r="144" spans="1:10" ht="12.75" hidden="1">
      <c r="A144" s="165"/>
      <c r="B144" s="119" t="s">
        <v>5</v>
      </c>
      <c r="C144" s="97" t="s">
        <v>190</v>
      </c>
      <c r="D144" s="104" t="s">
        <v>3</v>
      </c>
      <c r="E144" s="104" t="s">
        <v>3</v>
      </c>
      <c r="F144" s="132" t="s">
        <v>191</v>
      </c>
      <c r="G144" s="80">
        <f>SUM(G145:G146)</f>
        <v>0</v>
      </c>
      <c r="H144" s="68">
        <f>SUM(H145:H146)</f>
        <v>65.945</v>
      </c>
      <c r="I144" s="80">
        <f>SUM(I145:I146)</f>
        <v>0</v>
      </c>
      <c r="J144" s="80">
        <f>SUM(J145:J146)</f>
        <v>65.945</v>
      </c>
    </row>
    <row r="145" spans="1:10" ht="12.75" hidden="1">
      <c r="A145" s="165"/>
      <c r="B145" s="133"/>
      <c r="C145" s="134"/>
      <c r="D145" s="94">
        <v>2212</v>
      </c>
      <c r="E145" s="135">
        <v>5169</v>
      </c>
      <c r="F145" s="65" t="s">
        <v>69</v>
      </c>
      <c r="G145" s="9">
        <v>0</v>
      </c>
      <c r="H145" s="9">
        <v>9.892</v>
      </c>
      <c r="I145" s="9"/>
      <c r="J145" s="9">
        <f>H145+I145</f>
        <v>9.892</v>
      </c>
    </row>
    <row r="146" spans="1:10" ht="13.5" hidden="1" thickBot="1">
      <c r="A146" s="165"/>
      <c r="B146" s="157"/>
      <c r="C146" s="128" t="s">
        <v>120</v>
      </c>
      <c r="D146" s="99">
        <v>2212</v>
      </c>
      <c r="E146" s="138">
        <v>5169</v>
      </c>
      <c r="F146" s="66" t="s">
        <v>69</v>
      </c>
      <c r="G146" s="8">
        <v>0</v>
      </c>
      <c r="H146" s="7">
        <v>56.053</v>
      </c>
      <c r="I146" s="7"/>
      <c r="J146" s="7">
        <f>H146+I146</f>
        <v>56.053</v>
      </c>
    </row>
    <row r="147" spans="1:10" ht="12.75" hidden="1">
      <c r="A147" s="165"/>
      <c r="B147" s="119" t="s">
        <v>5</v>
      </c>
      <c r="C147" s="97" t="s">
        <v>192</v>
      </c>
      <c r="D147" s="104" t="s">
        <v>3</v>
      </c>
      <c r="E147" s="104" t="s">
        <v>3</v>
      </c>
      <c r="F147" s="132" t="s">
        <v>193</v>
      </c>
      <c r="G147" s="80">
        <f>SUM(G148:G149)</f>
        <v>0</v>
      </c>
      <c r="H147" s="68">
        <f>SUM(H148:H149)</f>
        <v>59.894999999999996</v>
      </c>
      <c r="I147" s="80">
        <f>SUM(I148:I149)</f>
        <v>0</v>
      </c>
      <c r="J147" s="80">
        <f>SUM(J148:J149)</f>
        <v>59.894999999999996</v>
      </c>
    </row>
    <row r="148" spans="1:10" ht="12.75" hidden="1">
      <c r="A148" s="165"/>
      <c r="B148" s="133"/>
      <c r="C148" s="134"/>
      <c r="D148" s="94">
        <v>2212</v>
      </c>
      <c r="E148" s="135">
        <v>5169</v>
      </c>
      <c r="F148" s="65" t="s">
        <v>69</v>
      </c>
      <c r="G148" s="9">
        <v>0</v>
      </c>
      <c r="H148" s="9">
        <v>8.9845</v>
      </c>
      <c r="I148" s="9"/>
      <c r="J148" s="9">
        <f>H148+I148</f>
        <v>8.9845</v>
      </c>
    </row>
    <row r="149" spans="1:10" ht="13.5" hidden="1" thickBot="1">
      <c r="A149" s="165"/>
      <c r="B149" s="157"/>
      <c r="C149" s="158" t="s">
        <v>120</v>
      </c>
      <c r="D149" s="94">
        <v>2212</v>
      </c>
      <c r="E149" s="135">
        <v>5169</v>
      </c>
      <c r="F149" s="65" t="s">
        <v>69</v>
      </c>
      <c r="G149" s="18">
        <v>0</v>
      </c>
      <c r="H149" s="7">
        <v>50.9105</v>
      </c>
      <c r="I149" s="7"/>
      <c r="J149" s="9">
        <f>H149+I149</f>
        <v>50.9105</v>
      </c>
    </row>
    <row r="150" spans="1:10" ht="12.75" hidden="1">
      <c r="A150" s="165"/>
      <c r="B150" s="119" t="s">
        <v>5</v>
      </c>
      <c r="C150" s="97" t="s">
        <v>194</v>
      </c>
      <c r="D150" s="104" t="s">
        <v>3</v>
      </c>
      <c r="E150" s="104" t="s">
        <v>3</v>
      </c>
      <c r="F150" s="132" t="s">
        <v>195</v>
      </c>
      <c r="G150" s="80">
        <f>SUM(G151:G152)</f>
        <v>0</v>
      </c>
      <c r="H150" s="68">
        <f>SUM(H151:H152)</f>
        <v>59.894999999999996</v>
      </c>
      <c r="I150" s="80">
        <f>SUM(I151:I152)</f>
        <v>0</v>
      </c>
      <c r="J150" s="80">
        <f>SUM(J151:J152)</f>
        <v>59.894999999999996</v>
      </c>
    </row>
    <row r="151" spans="1:10" ht="12.75" hidden="1">
      <c r="A151" s="165"/>
      <c r="B151" s="133"/>
      <c r="C151" s="134"/>
      <c r="D151" s="94">
        <v>2212</v>
      </c>
      <c r="E151" s="135">
        <v>5169</v>
      </c>
      <c r="F151" s="65" t="s">
        <v>69</v>
      </c>
      <c r="G151" s="9">
        <v>0</v>
      </c>
      <c r="H151" s="9">
        <v>8.9845</v>
      </c>
      <c r="I151" s="9"/>
      <c r="J151" s="9">
        <f>H151+I151</f>
        <v>8.9845</v>
      </c>
    </row>
    <row r="152" spans="1:10" ht="13.5" hidden="1" thickBot="1">
      <c r="A152" s="165"/>
      <c r="B152" s="157"/>
      <c r="C152" s="159" t="s">
        <v>120</v>
      </c>
      <c r="D152" s="99">
        <v>2212</v>
      </c>
      <c r="E152" s="138">
        <v>5169</v>
      </c>
      <c r="F152" s="66" t="s">
        <v>69</v>
      </c>
      <c r="G152" s="7">
        <v>0</v>
      </c>
      <c r="H152" s="7">
        <v>50.9105</v>
      </c>
      <c r="I152" s="7"/>
      <c r="J152" s="7">
        <f>H152+I152</f>
        <v>50.9105</v>
      </c>
    </row>
    <row r="153" spans="1:10" ht="12.75" hidden="1">
      <c r="A153" s="165"/>
      <c r="B153" s="119" t="s">
        <v>5</v>
      </c>
      <c r="C153" s="97" t="s">
        <v>196</v>
      </c>
      <c r="D153" s="104" t="s">
        <v>3</v>
      </c>
      <c r="E153" s="104" t="s">
        <v>3</v>
      </c>
      <c r="F153" s="132" t="s">
        <v>197</v>
      </c>
      <c r="G153" s="80">
        <f>SUM(G154:G155)</f>
        <v>0</v>
      </c>
      <c r="H153" s="68">
        <f>SUM(H154:H155)</f>
        <v>28.1325</v>
      </c>
      <c r="I153" s="80">
        <f>SUM(I154:I155)</f>
        <v>0</v>
      </c>
      <c r="J153" s="80">
        <f>SUM(J154:J155)</f>
        <v>28.1325</v>
      </c>
    </row>
    <row r="154" spans="1:10" ht="12.75" hidden="1">
      <c r="A154" s="165"/>
      <c r="B154" s="133"/>
      <c r="C154" s="134"/>
      <c r="D154" s="94">
        <v>2212</v>
      </c>
      <c r="E154" s="135">
        <v>5169</v>
      </c>
      <c r="F154" s="65" t="s">
        <v>69</v>
      </c>
      <c r="G154" s="9">
        <v>0</v>
      </c>
      <c r="H154" s="160">
        <v>4.22</v>
      </c>
      <c r="I154" s="9"/>
      <c r="J154" s="9">
        <f>H154+I154</f>
        <v>4.22</v>
      </c>
    </row>
    <row r="155" spans="1:10" ht="13.5" hidden="1" thickBot="1">
      <c r="A155" s="165"/>
      <c r="B155" s="157"/>
      <c r="C155" s="158" t="s">
        <v>120</v>
      </c>
      <c r="D155" s="94">
        <v>2212</v>
      </c>
      <c r="E155" s="135">
        <v>5169</v>
      </c>
      <c r="F155" s="65" t="s">
        <v>69</v>
      </c>
      <c r="G155" s="18">
        <v>0</v>
      </c>
      <c r="H155" s="7">
        <v>23.9125</v>
      </c>
      <c r="I155" s="7"/>
      <c r="J155" s="9">
        <f>H155+I155</f>
        <v>23.9125</v>
      </c>
    </row>
    <row r="156" spans="1:10" ht="12.75" hidden="1">
      <c r="A156" s="165"/>
      <c r="B156" s="119" t="s">
        <v>5</v>
      </c>
      <c r="C156" s="97" t="s">
        <v>198</v>
      </c>
      <c r="D156" s="104" t="s">
        <v>3</v>
      </c>
      <c r="E156" s="104" t="s">
        <v>3</v>
      </c>
      <c r="F156" s="132" t="s">
        <v>199</v>
      </c>
      <c r="G156" s="80">
        <f>SUM(G157:G158)</f>
        <v>0</v>
      </c>
      <c r="H156" s="68">
        <f>SUM(H157:H158)</f>
        <v>28.1325</v>
      </c>
      <c r="I156" s="80">
        <f>SUM(I157:I158)</f>
        <v>0</v>
      </c>
      <c r="J156" s="80">
        <f>SUM(J157:J158)</f>
        <v>28.1325</v>
      </c>
    </row>
    <row r="157" spans="1:10" ht="12.75" hidden="1">
      <c r="A157" s="165"/>
      <c r="B157" s="133"/>
      <c r="C157" s="134"/>
      <c r="D157" s="94">
        <v>2212</v>
      </c>
      <c r="E157" s="135">
        <v>5169</v>
      </c>
      <c r="F157" s="65" t="s">
        <v>69</v>
      </c>
      <c r="G157" s="9">
        <v>0</v>
      </c>
      <c r="H157" s="160">
        <v>4.22</v>
      </c>
      <c r="I157" s="9"/>
      <c r="J157" s="9">
        <f>H157+I157</f>
        <v>4.22</v>
      </c>
    </row>
    <row r="158" spans="1:10" ht="13.5" hidden="1" thickBot="1">
      <c r="A158" s="165"/>
      <c r="B158" s="157"/>
      <c r="C158" s="158" t="s">
        <v>120</v>
      </c>
      <c r="D158" s="94">
        <v>2212</v>
      </c>
      <c r="E158" s="135">
        <v>5169</v>
      </c>
      <c r="F158" s="65" t="s">
        <v>69</v>
      </c>
      <c r="G158" s="18">
        <v>0</v>
      </c>
      <c r="H158" s="7">
        <v>23.9125</v>
      </c>
      <c r="I158" s="7"/>
      <c r="J158" s="9">
        <f>H158+I158</f>
        <v>23.9125</v>
      </c>
    </row>
    <row r="159" spans="1:10" ht="12.75" hidden="1">
      <c r="A159" s="165"/>
      <c r="B159" s="119" t="s">
        <v>5</v>
      </c>
      <c r="C159" s="97" t="s">
        <v>200</v>
      </c>
      <c r="D159" s="104" t="s">
        <v>3</v>
      </c>
      <c r="E159" s="104" t="s">
        <v>3</v>
      </c>
      <c r="F159" s="132" t="s">
        <v>201</v>
      </c>
      <c r="G159" s="80">
        <f>SUM(G160:G161)</f>
        <v>0</v>
      </c>
      <c r="H159" s="68">
        <f>SUM(H160:H161)</f>
        <v>28.1325</v>
      </c>
      <c r="I159" s="80">
        <f>SUM(I160:I161)</f>
        <v>0</v>
      </c>
      <c r="J159" s="80">
        <f>SUM(J160:J161)</f>
        <v>28.1325</v>
      </c>
    </row>
    <row r="160" spans="1:10" ht="12.75" hidden="1">
      <c r="A160" s="165"/>
      <c r="B160" s="133"/>
      <c r="C160" s="134"/>
      <c r="D160" s="94">
        <v>2212</v>
      </c>
      <c r="E160" s="135">
        <v>5169</v>
      </c>
      <c r="F160" s="65" t="s">
        <v>69</v>
      </c>
      <c r="G160" s="9">
        <v>0</v>
      </c>
      <c r="H160" s="160">
        <v>4.22</v>
      </c>
      <c r="I160" s="9"/>
      <c r="J160" s="9">
        <f>H160+I160</f>
        <v>4.22</v>
      </c>
    </row>
    <row r="161" spans="1:10" ht="13.5" hidden="1" thickBot="1">
      <c r="A161" s="165"/>
      <c r="B161" s="157"/>
      <c r="C161" s="158" t="s">
        <v>120</v>
      </c>
      <c r="D161" s="94">
        <v>2212</v>
      </c>
      <c r="E161" s="135">
        <v>5169</v>
      </c>
      <c r="F161" s="65" t="s">
        <v>69</v>
      </c>
      <c r="G161" s="18">
        <v>0</v>
      </c>
      <c r="H161" s="7">
        <v>23.9125</v>
      </c>
      <c r="I161" s="7"/>
      <c r="J161" s="9">
        <f>H161+I161</f>
        <v>23.9125</v>
      </c>
    </row>
    <row r="162" spans="1:10" ht="12.75" hidden="1">
      <c r="A162" s="165"/>
      <c r="B162" s="119" t="s">
        <v>5</v>
      </c>
      <c r="C162" s="97" t="s">
        <v>202</v>
      </c>
      <c r="D162" s="104" t="s">
        <v>3</v>
      </c>
      <c r="E162" s="104" t="s">
        <v>3</v>
      </c>
      <c r="F162" s="132" t="s">
        <v>203</v>
      </c>
      <c r="G162" s="80">
        <f>SUM(G163:G164)</f>
        <v>0</v>
      </c>
      <c r="H162" s="68">
        <f>SUM(H163:H164)</f>
        <v>34.1825</v>
      </c>
      <c r="I162" s="80">
        <f>SUM(I163:I164)</f>
        <v>0</v>
      </c>
      <c r="J162" s="80">
        <f>SUM(J163:J164)</f>
        <v>34.1825</v>
      </c>
    </row>
    <row r="163" spans="1:10" ht="12.75" hidden="1">
      <c r="A163" s="165"/>
      <c r="B163" s="133"/>
      <c r="C163" s="134"/>
      <c r="D163" s="94">
        <v>2212</v>
      </c>
      <c r="E163" s="135">
        <v>5169</v>
      </c>
      <c r="F163" s="65" t="s">
        <v>69</v>
      </c>
      <c r="G163" s="9">
        <v>0</v>
      </c>
      <c r="H163" s="9">
        <v>5.1275</v>
      </c>
      <c r="I163" s="9"/>
      <c r="J163" s="9">
        <f>H163+I163</f>
        <v>5.1275</v>
      </c>
    </row>
    <row r="164" spans="1:10" ht="13.5" hidden="1" thickBot="1">
      <c r="A164" s="165"/>
      <c r="B164" s="157"/>
      <c r="C164" s="158" t="s">
        <v>120</v>
      </c>
      <c r="D164" s="94">
        <v>2212</v>
      </c>
      <c r="E164" s="135">
        <v>5169</v>
      </c>
      <c r="F164" s="65" t="s">
        <v>69</v>
      </c>
      <c r="G164" s="18">
        <v>0</v>
      </c>
      <c r="H164" s="7">
        <v>29.055</v>
      </c>
      <c r="I164" s="7"/>
      <c r="J164" s="9">
        <f>H164+I164</f>
        <v>29.055</v>
      </c>
    </row>
    <row r="165" spans="1:10" ht="12.75" hidden="1">
      <c r="A165" s="165"/>
      <c r="B165" s="119" t="s">
        <v>5</v>
      </c>
      <c r="C165" s="97" t="s">
        <v>204</v>
      </c>
      <c r="D165" s="104" t="s">
        <v>3</v>
      </c>
      <c r="E165" s="104" t="s">
        <v>3</v>
      </c>
      <c r="F165" s="132" t="s">
        <v>205</v>
      </c>
      <c r="G165" s="80">
        <f>SUM(G166:G167)</f>
        <v>0</v>
      </c>
      <c r="H165" s="68">
        <f>SUM(H166:H167)</f>
        <v>28.1325</v>
      </c>
      <c r="I165" s="80">
        <f>SUM(I166:I167)</f>
        <v>0</v>
      </c>
      <c r="J165" s="80">
        <f>SUM(J166:J167)</f>
        <v>28.1325</v>
      </c>
    </row>
    <row r="166" spans="1:10" ht="12.75" hidden="1">
      <c r="A166" s="165"/>
      <c r="B166" s="133"/>
      <c r="C166" s="134"/>
      <c r="D166" s="94">
        <v>2212</v>
      </c>
      <c r="E166" s="135">
        <v>5169</v>
      </c>
      <c r="F166" s="65" t="s">
        <v>69</v>
      </c>
      <c r="G166" s="9">
        <v>0</v>
      </c>
      <c r="H166" s="160">
        <v>4.22</v>
      </c>
      <c r="I166" s="9"/>
      <c r="J166" s="9">
        <f>H166+I166</f>
        <v>4.22</v>
      </c>
    </row>
    <row r="167" spans="1:10" ht="13.5" hidden="1" thickBot="1">
      <c r="A167" s="165"/>
      <c r="B167" s="157"/>
      <c r="C167" s="158" t="s">
        <v>120</v>
      </c>
      <c r="D167" s="94">
        <v>2212</v>
      </c>
      <c r="E167" s="135">
        <v>5169</v>
      </c>
      <c r="F167" s="65" t="s">
        <v>69</v>
      </c>
      <c r="G167" s="18">
        <v>0</v>
      </c>
      <c r="H167" s="7">
        <v>23.9125</v>
      </c>
      <c r="I167" s="7"/>
      <c r="J167" s="9">
        <f>H167+I167</f>
        <v>23.9125</v>
      </c>
    </row>
    <row r="168" spans="1:10" ht="12.75" hidden="1">
      <c r="A168" s="165"/>
      <c r="B168" s="119" t="s">
        <v>5</v>
      </c>
      <c r="C168" s="97" t="s">
        <v>206</v>
      </c>
      <c r="D168" s="104" t="s">
        <v>3</v>
      </c>
      <c r="E168" s="104" t="s">
        <v>3</v>
      </c>
      <c r="F168" s="132" t="s">
        <v>207</v>
      </c>
      <c r="G168" s="80">
        <f>SUM(G169:G170)</f>
        <v>0</v>
      </c>
      <c r="H168" s="68">
        <f>SUM(H169:H170)</f>
        <v>28.1325</v>
      </c>
      <c r="I168" s="80">
        <f>SUM(I169:I170)</f>
        <v>0</v>
      </c>
      <c r="J168" s="80">
        <f>SUM(J169:J170)</f>
        <v>28.1325</v>
      </c>
    </row>
    <row r="169" spans="1:10" ht="12.75" hidden="1">
      <c r="A169" s="165"/>
      <c r="B169" s="133"/>
      <c r="C169" s="134"/>
      <c r="D169" s="94">
        <v>2212</v>
      </c>
      <c r="E169" s="135">
        <v>5169</v>
      </c>
      <c r="F169" s="65" t="s">
        <v>69</v>
      </c>
      <c r="G169" s="9">
        <v>0</v>
      </c>
      <c r="H169" s="160">
        <v>4.22</v>
      </c>
      <c r="I169" s="9"/>
      <c r="J169" s="9">
        <f>H169+I169</f>
        <v>4.22</v>
      </c>
    </row>
    <row r="170" spans="1:10" ht="13.5" hidden="1" thickBot="1">
      <c r="A170" s="165"/>
      <c r="B170" s="157"/>
      <c r="C170" s="158" t="s">
        <v>120</v>
      </c>
      <c r="D170" s="94">
        <v>2212</v>
      </c>
      <c r="E170" s="135">
        <v>5169</v>
      </c>
      <c r="F170" s="65" t="s">
        <v>69</v>
      </c>
      <c r="G170" s="18">
        <v>0</v>
      </c>
      <c r="H170" s="7">
        <v>23.9125</v>
      </c>
      <c r="I170" s="7"/>
      <c r="J170" s="9">
        <f>H170+I170</f>
        <v>23.9125</v>
      </c>
    </row>
    <row r="171" spans="1:10" ht="12.75" hidden="1">
      <c r="A171" s="165"/>
      <c r="B171" s="119" t="s">
        <v>5</v>
      </c>
      <c r="C171" s="97" t="s">
        <v>208</v>
      </c>
      <c r="D171" s="104" t="s">
        <v>3</v>
      </c>
      <c r="E171" s="104" t="s">
        <v>3</v>
      </c>
      <c r="F171" s="132" t="s">
        <v>209</v>
      </c>
      <c r="G171" s="80">
        <f>SUM(G172:G173)</f>
        <v>0</v>
      </c>
      <c r="H171" s="68">
        <f>SUM(H172:H173)</f>
        <v>28.1325</v>
      </c>
      <c r="I171" s="80">
        <f>SUM(I172:I173)</f>
        <v>0</v>
      </c>
      <c r="J171" s="80">
        <f>SUM(J172:J173)</f>
        <v>28.1325</v>
      </c>
    </row>
    <row r="172" spans="1:10" ht="12.75" hidden="1">
      <c r="A172" s="165"/>
      <c r="B172" s="133"/>
      <c r="C172" s="134"/>
      <c r="D172" s="94">
        <v>2212</v>
      </c>
      <c r="E172" s="135">
        <v>5169</v>
      </c>
      <c r="F172" s="65" t="s">
        <v>69</v>
      </c>
      <c r="G172" s="9">
        <v>0</v>
      </c>
      <c r="H172" s="160">
        <v>4.22</v>
      </c>
      <c r="I172" s="9"/>
      <c r="J172" s="9">
        <f>H172+I172</f>
        <v>4.22</v>
      </c>
    </row>
    <row r="173" spans="1:10" ht="13.5" hidden="1" thickBot="1">
      <c r="A173" s="165"/>
      <c r="B173" s="157"/>
      <c r="C173" s="158" t="s">
        <v>120</v>
      </c>
      <c r="D173" s="94">
        <v>2212</v>
      </c>
      <c r="E173" s="135">
        <v>5169</v>
      </c>
      <c r="F173" s="65" t="s">
        <v>69</v>
      </c>
      <c r="G173" s="18">
        <v>0</v>
      </c>
      <c r="H173" s="7">
        <v>23.9125</v>
      </c>
      <c r="I173" s="7"/>
      <c r="J173" s="9">
        <f>H173+I173</f>
        <v>23.9125</v>
      </c>
    </row>
    <row r="174" spans="1:10" ht="12.75" hidden="1">
      <c r="A174" s="165"/>
      <c r="B174" s="119" t="s">
        <v>5</v>
      </c>
      <c r="C174" s="97" t="s">
        <v>210</v>
      </c>
      <c r="D174" s="104" t="s">
        <v>3</v>
      </c>
      <c r="E174" s="104" t="s">
        <v>3</v>
      </c>
      <c r="F174" s="132" t="s">
        <v>211</v>
      </c>
      <c r="G174" s="80">
        <f>SUM(G175:G176)</f>
        <v>0</v>
      </c>
      <c r="H174" s="68">
        <f>SUM(H175:H176)</f>
        <v>28.1325</v>
      </c>
      <c r="I174" s="80">
        <f>SUM(I175:I176)</f>
        <v>0</v>
      </c>
      <c r="J174" s="80">
        <f>SUM(J175:J176)</f>
        <v>28.1325</v>
      </c>
    </row>
    <row r="175" spans="1:10" ht="12.75" hidden="1">
      <c r="A175" s="165"/>
      <c r="B175" s="133"/>
      <c r="C175" s="134"/>
      <c r="D175" s="94">
        <v>2212</v>
      </c>
      <c r="E175" s="135">
        <v>5169</v>
      </c>
      <c r="F175" s="65" t="s">
        <v>69</v>
      </c>
      <c r="G175" s="9">
        <v>0</v>
      </c>
      <c r="H175" s="160">
        <v>4.22</v>
      </c>
      <c r="I175" s="9"/>
      <c r="J175" s="9">
        <f>H175+I175</f>
        <v>4.22</v>
      </c>
    </row>
    <row r="176" spans="1:10" ht="13.5" hidden="1" thickBot="1">
      <c r="A176" s="165"/>
      <c r="B176" s="157"/>
      <c r="C176" s="158" t="s">
        <v>120</v>
      </c>
      <c r="D176" s="94">
        <v>2212</v>
      </c>
      <c r="E176" s="135">
        <v>5169</v>
      </c>
      <c r="F176" s="65" t="s">
        <v>69</v>
      </c>
      <c r="G176" s="18">
        <v>0</v>
      </c>
      <c r="H176" s="7">
        <v>23.9125</v>
      </c>
      <c r="I176" s="7"/>
      <c r="J176" s="9">
        <f>H176+I176</f>
        <v>23.9125</v>
      </c>
    </row>
    <row r="177" spans="1:10" ht="12.75" hidden="1">
      <c r="A177" s="165"/>
      <c r="B177" s="119" t="s">
        <v>5</v>
      </c>
      <c r="C177" s="97" t="s">
        <v>212</v>
      </c>
      <c r="D177" s="104" t="s">
        <v>3</v>
      </c>
      <c r="E177" s="104" t="s">
        <v>3</v>
      </c>
      <c r="F177" s="132" t="s">
        <v>213</v>
      </c>
      <c r="G177" s="80">
        <f>SUM(G178:G179)</f>
        <v>0</v>
      </c>
      <c r="H177" s="68">
        <f>SUM(H178:H179)</f>
        <v>28.1325</v>
      </c>
      <c r="I177" s="80">
        <f>SUM(I178:I179)</f>
        <v>0</v>
      </c>
      <c r="J177" s="80">
        <f>SUM(J178:J179)</f>
        <v>28.1325</v>
      </c>
    </row>
    <row r="178" spans="1:10" ht="12.75" hidden="1">
      <c r="A178" s="165"/>
      <c r="B178" s="133"/>
      <c r="C178" s="134"/>
      <c r="D178" s="94">
        <v>2212</v>
      </c>
      <c r="E178" s="135">
        <v>5169</v>
      </c>
      <c r="F178" s="65" t="s">
        <v>69</v>
      </c>
      <c r="G178" s="9">
        <v>0</v>
      </c>
      <c r="H178" s="160">
        <v>4.22</v>
      </c>
      <c r="I178" s="9"/>
      <c r="J178" s="9">
        <f>H178+I178</f>
        <v>4.22</v>
      </c>
    </row>
    <row r="179" spans="1:10" ht="13.5" hidden="1" thickBot="1">
      <c r="A179" s="165"/>
      <c r="B179" s="157"/>
      <c r="C179" s="158" t="s">
        <v>120</v>
      </c>
      <c r="D179" s="94">
        <v>2212</v>
      </c>
      <c r="E179" s="135">
        <v>5169</v>
      </c>
      <c r="F179" s="65" t="s">
        <v>69</v>
      </c>
      <c r="G179" s="18">
        <v>0</v>
      </c>
      <c r="H179" s="7">
        <v>23.9125</v>
      </c>
      <c r="I179" s="7"/>
      <c r="J179" s="9">
        <f>H179+I179</f>
        <v>23.9125</v>
      </c>
    </row>
    <row r="180" spans="1:10" ht="12.75" hidden="1">
      <c r="A180" s="165"/>
      <c r="B180" s="119" t="s">
        <v>5</v>
      </c>
      <c r="C180" s="97" t="s">
        <v>214</v>
      </c>
      <c r="D180" s="104" t="s">
        <v>3</v>
      </c>
      <c r="E180" s="104" t="s">
        <v>3</v>
      </c>
      <c r="F180" s="132" t="s">
        <v>215</v>
      </c>
      <c r="G180" s="80">
        <f>SUM(G181:G182)</f>
        <v>0</v>
      </c>
      <c r="H180" s="68">
        <f>SUM(H181:H182)</f>
        <v>28.1325</v>
      </c>
      <c r="I180" s="80">
        <f>SUM(I181:I182)</f>
        <v>0</v>
      </c>
      <c r="J180" s="80">
        <f>SUM(J181:J182)</f>
        <v>28.1325</v>
      </c>
    </row>
    <row r="181" spans="1:10" ht="12.75" hidden="1">
      <c r="A181" s="165"/>
      <c r="B181" s="133"/>
      <c r="C181" s="134"/>
      <c r="D181" s="94">
        <v>2212</v>
      </c>
      <c r="E181" s="135">
        <v>5169</v>
      </c>
      <c r="F181" s="65" t="s">
        <v>69</v>
      </c>
      <c r="G181" s="9">
        <v>0</v>
      </c>
      <c r="H181" s="160">
        <v>4.22</v>
      </c>
      <c r="I181" s="9"/>
      <c r="J181" s="9">
        <f>H181+I181</f>
        <v>4.22</v>
      </c>
    </row>
    <row r="182" spans="1:10" ht="13.5" hidden="1" thickBot="1">
      <c r="A182" s="165"/>
      <c r="B182" s="157"/>
      <c r="C182" s="158" t="s">
        <v>120</v>
      </c>
      <c r="D182" s="94">
        <v>2212</v>
      </c>
      <c r="E182" s="135">
        <v>5169</v>
      </c>
      <c r="F182" s="65" t="s">
        <v>69</v>
      </c>
      <c r="G182" s="18">
        <v>0</v>
      </c>
      <c r="H182" s="7">
        <v>23.9125</v>
      </c>
      <c r="I182" s="7"/>
      <c r="J182" s="9">
        <f>H182+I182</f>
        <v>23.9125</v>
      </c>
    </row>
    <row r="183" spans="1:10" ht="12.75" hidden="1">
      <c r="A183" s="165"/>
      <c r="B183" s="119" t="s">
        <v>5</v>
      </c>
      <c r="C183" s="97" t="s">
        <v>216</v>
      </c>
      <c r="D183" s="104" t="s">
        <v>3</v>
      </c>
      <c r="E183" s="104" t="s">
        <v>3</v>
      </c>
      <c r="F183" s="132" t="s">
        <v>217</v>
      </c>
      <c r="G183" s="80">
        <f>SUM(G184:G185)</f>
        <v>0</v>
      </c>
      <c r="H183" s="68">
        <f>SUM(H184:H185)</f>
        <v>28.1325</v>
      </c>
      <c r="I183" s="80">
        <f>SUM(I184:I185)</f>
        <v>0</v>
      </c>
      <c r="J183" s="80">
        <f>SUM(J184:J185)</f>
        <v>28.1325</v>
      </c>
    </row>
    <row r="184" spans="1:10" ht="12.75" hidden="1">
      <c r="A184" s="165"/>
      <c r="B184" s="133"/>
      <c r="C184" s="134"/>
      <c r="D184" s="94">
        <v>2212</v>
      </c>
      <c r="E184" s="135">
        <v>5169</v>
      </c>
      <c r="F184" s="65" t="s">
        <v>69</v>
      </c>
      <c r="G184" s="9">
        <v>0</v>
      </c>
      <c r="H184" s="160">
        <v>4.22</v>
      </c>
      <c r="I184" s="9"/>
      <c r="J184" s="9">
        <f>H184+I184</f>
        <v>4.22</v>
      </c>
    </row>
    <row r="185" spans="1:10" ht="13.5" hidden="1" thickBot="1">
      <c r="A185" s="165"/>
      <c r="B185" s="157"/>
      <c r="C185" s="158" t="s">
        <v>120</v>
      </c>
      <c r="D185" s="94">
        <v>2212</v>
      </c>
      <c r="E185" s="135">
        <v>5169</v>
      </c>
      <c r="F185" s="65" t="s">
        <v>69</v>
      </c>
      <c r="G185" s="18">
        <v>0</v>
      </c>
      <c r="H185" s="7">
        <v>23.9125</v>
      </c>
      <c r="I185" s="7"/>
      <c r="J185" s="9">
        <f>H185+I185</f>
        <v>23.9125</v>
      </c>
    </row>
    <row r="186" spans="1:10" ht="12.75" hidden="1">
      <c r="A186" s="165"/>
      <c r="B186" s="119" t="s">
        <v>5</v>
      </c>
      <c r="C186" s="97" t="s">
        <v>218</v>
      </c>
      <c r="D186" s="104" t="s">
        <v>3</v>
      </c>
      <c r="E186" s="104" t="s">
        <v>3</v>
      </c>
      <c r="F186" s="132" t="s">
        <v>219</v>
      </c>
      <c r="G186" s="80">
        <f>SUM(G187:G188)</f>
        <v>0</v>
      </c>
      <c r="H186" s="68">
        <f>SUM(H187:H188)</f>
        <v>28.1325</v>
      </c>
      <c r="I186" s="80">
        <f>SUM(I187:I188)</f>
        <v>0</v>
      </c>
      <c r="J186" s="80">
        <f>SUM(J187:J188)</f>
        <v>28.1325</v>
      </c>
    </row>
    <row r="187" spans="1:10" ht="12.75" hidden="1">
      <c r="A187" s="165"/>
      <c r="B187" s="133"/>
      <c r="C187" s="134"/>
      <c r="D187" s="94">
        <v>2212</v>
      </c>
      <c r="E187" s="135">
        <v>5169</v>
      </c>
      <c r="F187" s="65" t="s">
        <v>69</v>
      </c>
      <c r="G187" s="9">
        <v>0</v>
      </c>
      <c r="H187" s="160">
        <v>4.22</v>
      </c>
      <c r="I187" s="9"/>
      <c r="J187" s="9">
        <f>H187+I187</f>
        <v>4.22</v>
      </c>
    </row>
    <row r="188" spans="1:10" ht="13.5" hidden="1" thickBot="1">
      <c r="A188" s="165"/>
      <c r="B188" s="157"/>
      <c r="C188" s="158" t="s">
        <v>120</v>
      </c>
      <c r="D188" s="94">
        <v>2212</v>
      </c>
      <c r="E188" s="135">
        <v>5169</v>
      </c>
      <c r="F188" s="65" t="s">
        <v>69</v>
      </c>
      <c r="G188" s="18">
        <v>0</v>
      </c>
      <c r="H188" s="7">
        <v>23.9125</v>
      </c>
      <c r="I188" s="7"/>
      <c r="J188" s="9">
        <f>H188+I188</f>
        <v>23.9125</v>
      </c>
    </row>
    <row r="189" spans="1:10" ht="12.75" hidden="1">
      <c r="A189" s="165"/>
      <c r="B189" s="119" t="s">
        <v>5</v>
      </c>
      <c r="C189" s="97" t="s">
        <v>220</v>
      </c>
      <c r="D189" s="104" t="s">
        <v>3</v>
      </c>
      <c r="E189" s="104" t="s">
        <v>3</v>
      </c>
      <c r="F189" s="132" t="s">
        <v>221</v>
      </c>
      <c r="G189" s="80">
        <f>SUM(G190:G191)</f>
        <v>0</v>
      </c>
      <c r="H189" s="68">
        <f>SUM(H190:H191)</f>
        <v>28.1325</v>
      </c>
      <c r="I189" s="80">
        <f>SUM(I190:I191)</f>
        <v>0</v>
      </c>
      <c r="J189" s="80">
        <f>SUM(J190:J191)</f>
        <v>28.1325</v>
      </c>
    </row>
    <row r="190" spans="1:10" ht="12.75" hidden="1">
      <c r="A190" s="165"/>
      <c r="B190" s="133"/>
      <c r="C190" s="134"/>
      <c r="D190" s="94">
        <v>2212</v>
      </c>
      <c r="E190" s="135">
        <v>5169</v>
      </c>
      <c r="F190" s="65" t="s">
        <v>69</v>
      </c>
      <c r="G190" s="9">
        <v>0</v>
      </c>
      <c r="H190" s="160">
        <v>4.22</v>
      </c>
      <c r="I190" s="9"/>
      <c r="J190" s="9">
        <f>H190+I190</f>
        <v>4.22</v>
      </c>
    </row>
    <row r="191" spans="1:10" ht="13.5" hidden="1" thickBot="1">
      <c r="A191" s="165"/>
      <c r="B191" s="157"/>
      <c r="C191" s="158" t="s">
        <v>120</v>
      </c>
      <c r="D191" s="94">
        <v>2212</v>
      </c>
      <c r="E191" s="135">
        <v>5169</v>
      </c>
      <c r="F191" s="65" t="s">
        <v>69</v>
      </c>
      <c r="G191" s="18">
        <v>0</v>
      </c>
      <c r="H191" s="7">
        <v>23.9125</v>
      </c>
      <c r="I191" s="7"/>
      <c r="J191" s="9">
        <f>H191+I191</f>
        <v>23.9125</v>
      </c>
    </row>
    <row r="192" spans="1:10" ht="12.75" hidden="1">
      <c r="A192" s="165"/>
      <c r="B192" s="119" t="s">
        <v>5</v>
      </c>
      <c r="C192" s="97" t="s">
        <v>222</v>
      </c>
      <c r="D192" s="104" t="s">
        <v>3</v>
      </c>
      <c r="E192" s="104" t="s">
        <v>3</v>
      </c>
      <c r="F192" s="132" t="s">
        <v>223</v>
      </c>
      <c r="G192" s="80">
        <f>SUM(G193:G194)</f>
        <v>0</v>
      </c>
      <c r="H192" s="68">
        <f>SUM(H193:H194)</f>
        <v>28.1325</v>
      </c>
      <c r="I192" s="80">
        <f>SUM(I193:I194)</f>
        <v>0</v>
      </c>
      <c r="J192" s="80">
        <f>SUM(J193:J194)</f>
        <v>28.1325</v>
      </c>
    </row>
    <row r="193" spans="1:10" ht="12.75" hidden="1">
      <c r="A193" s="165"/>
      <c r="B193" s="133"/>
      <c r="C193" s="134"/>
      <c r="D193" s="94">
        <v>2212</v>
      </c>
      <c r="E193" s="135">
        <v>5169</v>
      </c>
      <c r="F193" s="65" t="s">
        <v>69</v>
      </c>
      <c r="G193" s="9">
        <v>0</v>
      </c>
      <c r="H193" s="160">
        <v>4.22</v>
      </c>
      <c r="I193" s="9"/>
      <c r="J193" s="9">
        <f>H193+I193</f>
        <v>4.22</v>
      </c>
    </row>
    <row r="194" spans="1:10" ht="13.5" hidden="1" thickBot="1">
      <c r="A194" s="165"/>
      <c r="B194" s="157"/>
      <c r="C194" s="158" t="s">
        <v>120</v>
      </c>
      <c r="D194" s="94">
        <v>2212</v>
      </c>
      <c r="E194" s="135">
        <v>5169</v>
      </c>
      <c r="F194" s="65" t="s">
        <v>69</v>
      </c>
      <c r="G194" s="18">
        <v>0</v>
      </c>
      <c r="H194" s="7">
        <v>23.9125</v>
      </c>
      <c r="I194" s="7"/>
      <c r="J194" s="9">
        <f>H194+I194</f>
        <v>23.9125</v>
      </c>
    </row>
    <row r="195" spans="1:10" ht="12.75" hidden="1">
      <c r="A195" s="165"/>
      <c r="B195" s="119" t="s">
        <v>5</v>
      </c>
      <c r="C195" s="97" t="s">
        <v>224</v>
      </c>
      <c r="D195" s="104" t="s">
        <v>3</v>
      </c>
      <c r="E195" s="104" t="s">
        <v>3</v>
      </c>
      <c r="F195" s="132" t="s">
        <v>225</v>
      </c>
      <c r="G195" s="80">
        <f>SUM(G196:G197)</f>
        <v>0</v>
      </c>
      <c r="H195" s="68">
        <f>SUM(H196:H197)</f>
        <v>28.1325</v>
      </c>
      <c r="I195" s="80">
        <f>SUM(I196:I197)</f>
        <v>0</v>
      </c>
      <c r="J195" s="80">
        <f>SUM(J196:J197)</f>
        <v>28.1325</v>
      </c>
    </row>
    <row r="196" spans="1:10" ht="12.75" hidden="1">
      <c r="A196" s="165"/>
      <c r="B196" s="133"/>
      <c r="C196" s="134"/>
      <c r="D196" s="94">
        <v>2212</v>
      </c>
      <c r="E196" s="135">
        <v>5169</v>
      </c>
      <c r="F196" s="65" t="s">
        <v>69</v>
      </c>
      <c r="G196" s="9">
        <v>0</v>
      </c>
      <c r="H196" s="160">
        <v>4.22</v>
      </c>
      <c r="I196" s="9"/>
      <c r="J196" s="9">
        <f>H196+I196</f>
        <v>4.22</v>
      </c>
    </row>
    <row r="197" spans="1:10" ht="13.5" hidden="1" thickBot="1">
      <c r="A197" s="165"/>
      <c r="B197" s="157"/>
      <c r="C197" s="158" t="s">
        <v>120</v>
      </c>
      <c r="D197" s="94">
        <v>2212</v>
      </c>
      <c r="E197" s="135">
        <v>5169</v>
      </c>
      <c r="F197" s="65" t="s">
        <v>69</v>
      </c>
      <c r="G197" s="18">
        <v>0</v>
      </c>
      <c r="H197" s="7">
        <v>23.9125</v>
      </c>
      <c r="I197" s="7"/>
      <c r="J197" s="9">
        <f>H197+I197</f>
        <v>23.9125</v>
      </c>
    </row>
    <row r="198" spans="1:10" ht="12.75" hidden="1">
      <c r="A198" s="165"/>
      <c r="B198" s="119" t="s">
        <v>5</v>
      </c>
      <c r="C198" s="97" t="s">
        <v>226</v>
      </c>
      <c r="D198" s="104" t="s">
        <v>3</v>
      </c>
      <c r="E198" s="104" t="s">
        <v>3</v>
      </c>
      <c r="F198" s="132" t="s">
        <v>227</v>
      </c>
      <c r="G198" s="80">
        <f>SUM(G199:G200)</f>
        <v>0</v>
      </c>
      <c r="H198" s="68">
        <f>SUM(H199:H200)</f>
        <v>28.1325</v>
      </c>
      <c r="I198" s="80">
        <f>SUM(I199:I200)</f>
        <v>0</v>
      </c>
      <c r="J198" s="80">
        <f>SUM(J199:J200)</f>
        <v>28.1325</v>
      </c>
    </row>
    <row r="199" spans="1:10" ht="12.75" hidden="1">
      <c r="A199" s="165"/>
      <c r="B199" s="133"/>
      <c r="C199" s="134"/>
      <c r="D199" s="94">
        <v>2212</v>
      </c>
      <c r="E199" s="135">
        <v>5169</v>
      </c>
      <c r="F199" s="65" t="s">
        <v>69</v>
      </c>
      <c r="G199" s="9">
        <v>0</v>
      </c>
      <c r="H199" s="160">
        <v>4.22</v>
      </c>
      <c r="I199" s="9"/>
      <c r="J199" s="9">
        <f>H199+I199</f>
        <v>4.22</v>
      </c>
    </row>
    <row r="200" spans="1:10" ht="13.5" hidden="1" thickBot="1">
      <c r="A200" s="165"/>
      <c r="B200" s="157"/>
      <c r="C200" s="158" t="s">
        <v>120</v>
      </c>
      <c r="D200" s="94">
        <v>2212</v>
      </c>
      <c r="E200" s="135">
        <v>5169</v>
      </c>
      <c r="F200" s="65" t="s">
        <v>69</v>
      </c>
      <c r="G200" s="18">
        <v>0</v>
      </c>
      <c r="H200" s="7">
        <v>23.9125</v>
      </c>
      <c r="I200" s="7"/>
      <c r="J200" s="9">
        <f>H200+I200</f>
        <v>23.9125</v>
      </c>
    </row>
    <row r="201" spans="1:10" ht="12.75" hidden="1">
      <c r="A201" s="165"/>
      <c r="B201" s="119" t="s">
        <v>5</v>
      </c>
      <c r="C201" s="97" t="s">
        <v>228</v>
      </c>
      <c r="D201" s="104" t="s">
        <v>3</v>
      </c>
      <c r="E201" s="104" t="s">
        <v>3</v>
      </c>
      <c r="F201" s="132" t="s">
        <v>229</v>
      </c>
      <c r="G201" s="80">
        <f>SUM(G202:G204)</f>
        <v>0</v>
      </c>
      <c r="H201" s="80">
        <f>SUM(H202:H204)</f>
        <v>27.225</v>
      </c>
      <c r="I201" s="80">
        <f>SUM(I202:I204)</f>
        <v>0</v>
      </c>
      <c r="J201" s="80">
        <f>SUM(J202:J204)</f>
        <v>27.225</v>
      </c>
    </row>
    <row r="202" spans="1:10" ht="12.75" hidden="1">
      <c r="A202" s="165"/>
      <c r="B202" s="133"/>
      <c r="C202" s="134"/>
      <c r="D202" s="94">
        <v>2212</v>
      </c>
      <c r="E202" s="135">
        <v>5169</v>
      </c>
      <c r="F202" s="65" t="s">
        <v>69</v>
      </c>
      <c r="G202" s="9">
        <v>0</v>
      </c>
      <c r="H202" s="9">
        <v>27.225</v>
      </c>
      <c r="I202" s="9"/>
      <c r="J202" s="9">
        <f>H202+I202</f>
        <v>27.225</v>
      </c>
    </row>
    <row r="203" spans="1:10" ht="12.75" hidden="1">
      <c r="A203" s="165"/>
      <c r="B203" s="133"/>
      <c r="C203" s="134"/>
      <c r="D203" s="94">
        <v>2212</v>
      </c>
      <c r="E203" s="135">
        <v>5171</v>
      </c>
      <c r="F203" s="137" t="s">
        <v>123</v>
      </c>
      <c r="G203" s="9">
        <v>0</v>
      </c>
      <c r="H203" s="12">
        <v>0</v>
      </c>
      <c r="I203" s="9"/>
      <c r="J203" s="9">
        <f>H203+I203</f>
        <v>0</v>
      </c>
    </row>
    <row r="204" spans="1:10" ht="13.5" hidden="1" thickBot="1">
      <c r="A204" s="165"/>
      <c r="B204" s="127"/>
      <c r="C204" s="128" t="s">
        <v>120</v>
      </c>
      <c r="D204" s="99">
        <v>2212</v>
      </c>
      <c r="E204" s="138">
        <v>5171</v>
      </c>
      <c r="F204" s="139" t="s">
        <v>123</v>
      </c>
      <c r="G204" s="8">
        <v>0</v>
      </c>
      <c r="H204" s="8">
        <v>0</v>
      </c>
      <c r="I204" s="9"/>
      <c r="J204" s="7">
        <f>H204+I204</f>
        <v>0</v>
      </c>
    </row>
    <row r="205" spans="1:10" ht="12.75" hidden="1">
      <c r="A205" s="165"/>
      <c r="B205" s="119" t="s">
        <v>5</v>
      </c>
      <c r="C205" s="97" t="s">
        <v>230</v>
      </c>
      <c r="D205" s="104" t="s">
        <v>3</v>
      </c>
      <c r="E205" s="104" t="s">
        <v>3</v>
      </c>
      <c r="F205" s="132" t="s">
        <v>231</v>
      </c>
      <c r="G205" s="80">
        <f>SUM(G206:G208)</f>
        <v>0</v>
      </c>
      <c r="H205" s="80">
        <f>SUM(H206:H208)</f>
        <v>39.325</v>
      </c>
      <c r="I205" s="80">
        <f>SUM(I206:I208)</f>
        <v>0</v>
      </c>
      <c r="J205" s="80">
        <f>SUM(J206:J208)</f>
        <v>39.325</v>
      </c>
    </row>
    <row r="206" spans="1:10" ht="12.75" hidden="1">
      <c r="A206" s="165"/>
      <c r="B206" s="133"/>
      <c r="C206" s="134"/>
      <c r="D206" s="94">
        <v>2212</v>
      </c>
      <c r="E206" s="135">
        <v>5169</v>
      </c>
      <c r="F206" s="65" t="s">
        <v>69</v>
      </c>
      <c r="G206" s="9">
        <v>0</v>
      </c>
      <c r="H206" s="9">
        <v>39.325</v>
      </c>
      <c r="I206" s="9"/>
      <c r="J206" s="9">
        <f>H206+I206</f>
        <v>39.325</v>
      </c>
    </row>
    <row r="207" spans="1:10" ht="12.75" hidden="1">
      <c r="A207" s="165"/>
      <c r="B207" s="133"/>
      <c r="C207" s="134"/>
      <c r="D207" s="94">
        <v>2212</v>
      </c>
      <c r="E207" s="135">
        <v>5171</v>
      </c>
      <c r="F207" s="137" t="s">
        <v>123</v>
      </c>
      <c r="G207" s="9">
        <v>0</v>
      </c>
      <c r="H207" s="9">
        <v>0</v>
      </c>
      <c r="I207" s="9"/>
      <c r="J207" s="9">
        <f>H207+I207</f>
        <v>0</v>
      </c>
    </row>
    <row r="208" spans="1:10" ht="13.5" hidden="1" thickBot="1">
      <c r="A208" s="165"/>
      <c r="B208" s="127"/>
      <c r="C208" s="128" t="s">
        <v>120</v>
      </c>
      <c r="D208" s="99">
        <v>2212</v>
      </c>
      <c r="E208" s="138">
        <v>5171</v>
      </c>
      <c r="F208" s="139" t="s">
        <v>123</v>
      </c>
      <c r="G208" s="8">
        <v>0</v>
      </c>
      <c r="H208" s="8">
        <v>0</v>
      </c>
      <c r="I208" s="9"/>
      <c r="J208" s="7">
        <f>H208+I208</f>
        <v>0</v>
      </c>
    </row>
    <row r="209" spans="1:10" ht="12.75" hidden="1">
      <c r="A209" s="165"/>
      <c r="B209" s="119" t="s">
        <v>5</v>
      </c>
      <c r="C209" s="97" t="s">
        <v>232</v>
      </c>
      <c r="D209" s="104" t="s">
        <v>3</v>
      </c>
      <c r="E209" s="104" t="s">
        <v>3</v>
      </c>
      <c r="F209" s="132" t="s">
        <v>233</v>
      </c>
      <c r="G209" s="80">
        <f>SUM(G210:G212)</f>
        <v>0</v>
      </c>
      <c r="H209" s="80">
        <f>SUM(H210:H212)</f>
        <v>63.525</v>
      </c>
      <c r="I209" s="80">
        <f>SUM(I210:I212)</f>
        <v>0</v>
      </c>
      <c r="J209" s="80">
        <f>SUM(J210:J212)</f>
        <v>63.525</v>
      </c>
    </row>
    <row r="210" spans="1:10" ht="12.75" hidden="1">
      <c r="A210" s="165"/>
      <c r="B210" s="133"/>
      <c r="C210" s="134"/>
      <c r="D210" s="94">
        <v>2212</v>
      </c>
      <c r="E210" s="135">
        <v>5169</v>
      </c>
      <c r="F210" s="65" t="s">
        <v>69</v>
      </c>
      <c r="G210" s="9">
        <v>0</v>
      </c>
      <c r="H210" s="9">
        <v>63.525</v>
      </c>
      <c r="I210" s="9"/>
      <c r="J210" s="9">
        <f>H210+I210</f>
        <v>63.525</v>
      </c>
    </row>
    <row r="211" spans="1:10" ht="12.75" hidden="1">
      <c r="A211" s="165"/>
      <c r="B211" s="133"/>
      <c r="C211" s="134"/>
      <c r="D211" s="94">
        <v>2212</v>
      </c>
      <c r="E211" s="135">
        <v>5171</v>
      </c>
      <c r="F211" s="137" t="s">
        <v>123</v>
      </c>
      <c r="G211" s="9">
        <v>0</v>
      </c>
      <c r="H211" s="9">
        <v>0</v>
      </c>
      <c r="I211" s="9"/>
      <c r="J211" s="9">
        <f>H211+I211</f>
        <v>0</v>
      </c>
    </row>
    <row r="212" spans="1:10" ht="13.5" hidden="1" thickBot="1">
      <c r="A212" s="165"/>
      <c r="B212" s="127"/>
      <c r="C212" s="128" t="s">
        <v>120</v>
      </c>
      <c r="D212" s="99">
        <v>2212</v>
      </c>
      <c r="E212" s="138">
        <v>5171</v>
      </c>
      <c r="F212" s="139" t="s">
        <v>123</v>
      </c>
      <c r="G212" s="8">
        <v>0</v>
      </c>
      <c r="H212" s="8">
        <v>0</v>
      </c>
      <c r="I212" s="9"/>
      <c r="J212" s="7">
        <f>H212+I212</f>
        <v>0</v>
      </c>
    </row>
    <row r="213" spans="1:10" ht="12.75" hidden="1">
      <c r="A213" s="165"/>
      <c r="B213" s="119" t="s">
        <v>5</v>
      </c>
      <c r="C213" s="97" t="s">
        <v>234</v>
      </c>
      <c r="D213" s="104" t="s">
        <v>3</v>
      </c>
      <c r="E213" s="104" t="s">
        <v>3</v>
      </c>
      <c r="F213" s="132" t="s">
        <v>235</v>
      </c>
      <c r="G213" s="80">
        <f>SUM(G214:G216)</f>
        <v>0</v>
      </c>
      <c r="H213" s="80">
        <f>SUM(H214:H216)</f>
        <v>39.325</v>
      </c>
      <c r="I213" s="80">
        <f>SUM(I214:I216)</f>
        <v>0</v>
      </c>
      <c r="J213" s="80">
        <f>SUM(J214:J216)</f>
        <v>39.325</v>
      </c>
    </row>
    <row r="214" spans="1:10" ht="12.75" hidden="1">
      <c r="A214" s="165"/>
      <c r="B214" s="133"/>
      <c r="C214" s="134"/>
      <c r="D214" s="94">
        <v>2212</v>
      </c>
      <c r="E214" s="135">
        <v>5169</v>
      </c>
      <c r="F214" s="65" t="s">
        <v>69</v>
      </c>
      <c r="G214" s="9">
        <v>0</v>
      </c>
      <c r="H214" s="9">
        <v>39.325</v>
      </c>
      <c r="I214" s="9"/>
      <c r="J214" s="9">
        <f>H214+I214</f>
        <v>39.325</v>
      </c>
    </row>
    <row r="215" spans="1:10" ht="12.75" hidden="1">
      <c r="A215" s="165"/>
      <c r="B215" s="133"/>
      <c r="C215" s="134"/>
      <c r="D215" s="94">
        <v>2212</v>
      </c>
      <c r="E215" s="135">
        <v>5171</v>
      </c>
      <c r="F215" s="137" t="s">
        <v>123</v>
      </c>
      <c r="G215" s="9">
        <v>0</v>
      </c>
      <c r="H215" s="9">
        <v>0</v>
      </c>
      <c r="I215" s="9"/>
      <c r="J215" s="9">
        <f>H215+I215</f>
        <v>0</v>
      </c>
    </row>
    <row r="216" spans="1:10" ht="13.5" hidden="1" thickBot="1">
      <c r="A216" s="165"/>
      <c r="B216" s="127"/>
      <c r="C216" s="128" t="s">
        <v>120</v>
      </c>
      <c r="D216" s="99">
        <v>2212</v>
      </c>
      <c r="E216" s="138">
        <v>5171</v>
      </c>
      <c r="F216" s="139" t="s">
        <v>123</v>
      </c>
      <c r="G216" s="8">
        <v>0</v>
      </c>
      <c r="H216" s="8">
        <v>0</v>
      </c>
      <c r="I216" s="9"/>
      <c r="J216" s="7">
        <f>H216+I216</f>
        <v>0</v>
      </c>
    </row>
    <row r="217" spans="1:10" ht="12.75" hidden="1">
      <c r="A217" s="165"/>
      <c r="B217" s="119" t="s">
        <v>5</v>
      </c>
      <c r="C217" s="97" t="s">
        <v>236</v>
      </c>
      <c r="D217" s="104" t="s">
        <v>3</v>
      </c>
      <c r="E217" s="104" t="s">
        <v>3</v>
      </c>
      <c r="F217" s="132" t="s">
        <v>237</v>
      </c>
      <c r="G217" s="80">
        <f>SUM(G218:G218)</f>
        <v>0</v>
      </c>
      <c r="H217" s="68">
        <f>SUM(H218:H218)</f>
        <v>51.425</v>
      </c>
      <c r="I217" s="80">
        <f>SUM(I218:I218)</f>
        <v>0</v>
      </c>
      <c r="J217" s="80">
        <f>SUM(J218:J218)</f>
        <v>51.425</v>
      </c>
    </row>
    <row r="218" spans="1:10" ht="13.5" hidden="1" thickBot="1">
      <c r="A218" s="165"/>
      <c r="B218" s="133"/>
      <c r="C218" s="134"/>
      <c r="D218" s="94">
        <v>2212</v>
      </c>
      <c r="E218" s="135">
        <v>5169</v>
      </c>
      <c r="F218" s="65" t="s">
        <v>69</v>
      </c>
      <c r="G218" s="9">
        <v>0</v>
      </c>
      <c r="H218" s="7">
        <v>51.425</v>
      </c>
      <c r="I218" s="9"/>
      <c r="J218" s="9">
        <f>H218+I218</f>
        <v>51.425</v>
      </c>
    </row>
    <row r="219" spans="1:10" ht="12.75" hidden="1">
      <c r="A219" s="165"/>
      <c r="B219" s="119" t="s">
        <v>5</v>
      </c>
      <c r="C219" s="97" t="s">
        <v>238</v>
      </c>
      <c r="D219" s="104" t="s">
        <v>3</v>
      </c>
      <c r="E219" s="104" t="s">
        <v>3</v>
      </c>
      <c r="F219" s="132" t="s">
        <v>239</v>
      </c>
      <c r="G219" s="80">
        <f>SUM(G220:G221)</f>
        <v>0</v>
      </c>
      <c r="H219" s="68">
        <f>SUM(H220:H221)</f>
        <v>29.04</v>
      </c>
      <c r="I219" s="80">
        <f>SUM(I220:I221)</f>
        <v>0</v>
      </c>
      <c r="J219" s="80">
        <f>SUM(J220:J221)</f>
        <v>29.04</v>
      </c>
    </row>
    <row r="220" spans="1:10" ht="12.75" hidden="1">
      <c r="A220" s="165"/>
      <c r="B220" s="133"/>
      <c r="C220" s="134"/>
      <c r="D220" s="94">
        <v>2212</v>
      </c>
      <c r="E220" s="135">
        <v>5169</v>
      </c>
      <c r="F220" s="65" t="s">
        <v>69</v>
      </c>
      <c r="G220" s="9">
        <v>0</v>
      </c>
      <c r="H220" s="9">
        <v>4.356</v>
      </c>
      <c r="I220" s="9"/>
      <c r="J220" s="9">
        <f>H220+I220</f>
        <v>4.356</v>
      </c>
    </row>
    <row r="221" spans="1:10" ht="13.5" hidden="1" thickBot="1">
      <c r="A221" s="165"/>
      <c r="B221" s="157"/>
      <c r="C221" s="158" t="s">
        <v>120</v>
      </c>
      <c r="D221" s="94">
        <v>2212</v>
      </c>
      <c r="E221" s="135">
        <v>5169</v>
      </c>
      <c r="F221" s="65" t="s">
        <v>69</v>
      </c>
      <c r="G221" s="18">
        <v>0</v>
      </c>
      <c r="H221" s="7">
        <v>24.684</v>
      </c>
      <c r="I221" s="7"/>
      <c r="J221" s="9">
        <f>H221+I221</f>
        <v>24.684</v>
      </c>
    </row>
    <row r="222" spans="1:10" ht="12.75" hidden="1">
      <c r="A222" s="165"/>
      <c r="B222" s="119" t="s">
        <v>5</v>
      </c>
      <c r="C222" s="97" t="s">
        <v>240</v>
      </c>
      <c r="D222" s="104" t="s">
        <v>3</v>
      </c>
      <c r="E222" s="104" t="s">
        <v>3</v>
      </c>
      <c r="F222" s="132" t="s">
        <v>241</v>
      </c>
      <c r="G222" s="80">
        <f>SUM(G223:G224)</f>
        <v>0</v>
      </c>
      <c r="H222" s="68">
        <f>SUM(H223:H224)</f>
        <v>29.04</v>
      </c>
      <c r="I222" s="80">
        <f>SUM(I223:I224)</f>
        <v>0</v>
      </c>
      <c r="J222" s="80">
        <f>SUM(J223:J224)</f>
        <v>29.04</v>
      </c>
    </row>
    <row r="223" spans="1:10" ht="12.75" hidden="1">
      <c r="A223" s="165"/>
      <c r="B223" s="133"/>
      <c r="C223" s="134"/>
      <c r="D223" s="94">
        <v>2212</v>
      </c>
      <c r="E223" s="135">
        <v>5169</v>
      </c>
      <c r="F223" s="65" t="s">
        <v>69</v>
      </c>
      <c r="G223" s="9">
        <v>0</v>
      </c>
      <c r="H223" s="9">
        <v>4.356</v>
      </c>
      <c r="I223" s="9"/>
      <c r="J223" s="9">
        <f>H223+I223</f>
        <v>4.356</v>
      </c>
    </row>
    <row r="224" spans="1:10" ht="13.5" hidden="1" thickBot="1">
      <c r="A224" s="165"/>
      <c r="B224" s="157"/>
      <c r="C224" s="158" t="s">
        <v>120</v>
      </c>
      <c r="D224" s="94">
        <v>2212</v>
      </c>
      <c r="E224" s="135">
        <v>5169</v>
      </c>
      <c r="F224" s="65" t="s">
        <v>69</v>
      </c>
      <c r="G224" s="18">
        <v>0</v>
      </c>
      <c r="H224" s="7">
        <v>24.684</v>
      </c>
      <c r="I224" s="7"/>
      <c r="J224" s="9">
        <f>H224+I224</f>
        <v>24.684</v>
      </c>
    </row>
    <row r="225" spans="1:10" ht="12.75" hidden="1">
      <c r="A225" s="165"/>
      <c r="B225" s="119" t="s">
        <v>5</v>
      </c>
      <c r="C225" s="97" t="s">
        <v>242</v>
      </c>
      <c r="D225" s="104" t="s">
        <v>3</v>
      </c>
      <c r="E225" s="104" t="s">
        <v>3</v>
      </c>
      <c r="F225" s="132" t="s">
        <v>243</v>
      </c>
      <c r="G225" s="80">
        <f>SUM(G226:G227)</f>
        <v>0</v>
      </c>
      <c r="H225" s="68">
        <f>SUM(H226:H227)</f>
        <v>29.04</v>
      </c>
      <c r="I225" s="80">
        <f>SUM(I226:I227)</f>
        <v>0</v>
      </c>
      <c r="J225" s="80">
        <f>SUM(J226:J227)</f>
        <v>29.04</v>
      </c>
    </row>
    <row r="226" spans="1:10" ht="12.75" hidden="1">
      <c r="A226" s="165"/>
      <c r="B226" s="133"/>
      <c r="C226" s="134"/>
      <c r="D226" s="94">
        <v>2212</v>
      </c>
      <c r="E226" s="135">
        <v>5169</v>
      </c>
      <c r="F226" s="65" t="s">
        <v>69</v>
      </c>
      <c r="G226" s="9">
        <v>0</v>
      </c>
      <c r="H226" s="9">
        <v>4.356</v>
      </c>
      <c r="I226" s="9"/>
      <c r="J226" s="9">
        <f>H226+I226</f>
        <v>4.356</v>
      </c>
    </row>
    <row r="227" spans="1:10" ht="13.5" hidden="1" thickBot="1">
      <c r="A227" s="165"/>
      <c r="B227" s="157"/>
      <c r="C227" s="159" t="s">
        <v>120</v>
      </c>
      <c r="D227" s="99">
        <v>2212</v>
      </c>
      <c r="E227" s="138">
        <v>5169</v>
      </c>
      <c r="F227" s="66" t="s">
        <v>69</v>
      </c>
      <c r="G227" s="7">
        <v>0</v>
      </c>
      <c r="H227" s="7">
        <v>24.684</v>
      </c>
      <c r="I227" s="7"/>
      <c r="J227" s="7">
        <f>H227+I227</f>
        <v>24.684</v>
      </c>
    </row>
    <row r="228" spans="1:10" ht="12.75" hidden="1">
      <c r="A228" s="165"/>
      <c r="B228" s="119" t="s">
        <v>5</v>
      </c>
      <c r="C228" s="97" t="s">
        <v>244</v>
      </c>
      <c r="D228" s="104" t="s">
        <v>3</v>
      </c>
      <c r="E228" s="104" t="s">
        <v>3</v>
      </c>
      <c r="F228" s="132" t="s">
        <v>245</v>
      </c>
      <c r="G228" s="80">
        <f>SUM(G229:G230)</f>
        <v>0</v>
      </c>
      <c r="H228" s="68">
        <f>SUM(H229:H230)</f>
        <v>29.04</v>
      </c>
      <c r="I228" s="80">
        <f>SUM(I229:I230)</f>
        <v>0</v>
      </c>
      <c r="J228" s="80">
        <f>SUM(J229:J230)</f>
        <v>29.04</v>
      </c>
    </row>
    <row r="229" spans="1:10" ht="12.75" hidden="1">
      <c r="A229" s="165"/>
      <c r="B229" s="133"/>
      <c r="C229" s="134"/>
      <c r="D229" s="94">
        <v>2212</v>
      </c>
      <c r="E229" s="135">
        <v>5169</v>
      </c>
      <c r="F229" s="65" t="s">
        <v>69</v>
      </c>
      <c r="G229" s="9">
        <v>0</v>
      </c>
      <c r="H229" s="9">
        <v>4.356</v>
      </c>
      <c r="I229" s="9"/>
      <c r="J229" s="9">
        <f>H229+I229</f>
        <v>4.356</v>
      </c>
    </row>
    <row r="230" spans="1:10" ht="13.5" hidden="1" thickBot="1">
      <c r="A230" s="165"/>
      <c r="B230" s="157"/>
      <c r="C230" s="158" t="s">
        <v>120</v>
      </c>
      <c r="D230" s="94">
        <v>2212</v>
      </c>
      <c r="E230" s="135">
        <v>5169</v>
      </c>
      <c r="F230" s="65" t="s">
        <v>69</v>
      </c>
      <c r="G230" s="18">
        <v>0</v>
      </c>
      <c r="H230" s="7">
        <v>24.684</v>
      </c>
      <c r="I230" s="7"/>
      <c r="J230" s="9">
        <f>H230+I230</f>
        <v>24.684</v>
      </c>
    </row>
    <row r="231" spans="1:10" ht="12.75" hidden="1">
      <c r="A231" s="165"/>
      <c r="B231" s="119" t="s">
        <v>5</v>
      </c>
      <c r="C231" s="97" t="s">
        <v>246</v>
      </c>
      <c r="D231" s="104" t="s">
        <v>3</v>
      </c>
      <c r="E231" s="104" t="s">
        <v>3</v>
      </c>
      <c r="F231" s="132" t="s">
        <v>247</v>
      </c>
      <c r="G231" s="80">
        <f>SUM(G232:G233)</f>
        <v>0</v>
      </c>
      <c r="H231" s="68">
        <f>SUM(H232:H233)</f>
        <v>29.04</v>
      </c>
      <c r="I231" s="80">
        <f>SUM(I232:I233)</f>
        <v>0</v>
      </c>
      <c r="J231" s="80">
        <f>SUM(J232:J233)</f>
        <v>29.04</v>
      </c>
    </row>
    <row r="232" spans="1:10" ht="12.75" hidden="1">
      <c r="A232" s="165"/>
      <c r="B232" s="133"/>
      <c r="C232" s="134"/>
      <c r="D232" s="94">
        <v>2212</v>
      </c>
      <c r="E232" s="135">
        <v>5169</v>
      </c>
      <c r="F232" s="65" t="s">
        <v>69</v>
      </c>
      <c r="G232" s="9">
        <v>0</v>
      </c>
      <c r="H232" s="9">
        <v>4.356</v>
      </c>
      <c r="I232" s="9"/>
      <c r="J232" s="9">
        <f>H232+I232</f>
        <v>4.356</v>
      </c>
    </row>
    <row r="233" spans="1:10" ht="13.5" hidden="1" thickBot="1">
      <c r="A233" s="165"/>
      <c r="B233" s="157"/>
      <c r="C233" s="158" t="s">
        <v>120</v>
      </c>
      <c r="D233" s="94">
        <v>2212</v>
      </c>
      <c r="E233" s="135">
        <v>5169</v>
      </c>
      <c r="F233" s="65" t="s">
        <v>69</v>
      </c>
      <c r="G233" s="18">
        <v>0</v>
      </c>
      <c r="H233" s="7">
        <v>24.684</v>
      </c>
      <c r="I233" s="7"/>
      <c r="J233" s="9">
        <f>H233+I233</f>
        <v>24.684</v>
      </c>
    </row>
    <row r="234" spans="1:10" ht="12.75" hidden="1">
      <c r="A234" s="165"/>
      <c r="B234" s="119" t="s">
        <v>5</v>
      </c>
      <c r="C234" s="97" t="s">
        <v>248</v>
      </c>
      <c r="D234" s="104" t="s">
        <v>3</v>
      </c>
      <c r="E234" s="104" t="s">
        <v>3</v>
      </c>
      <c r="F234" s="132" t="s">
        <v>249</v>
      </c>
      <c r="G234" s="80">
        <f>SUM(G235:G236)</f>
        <v>0</v>
      </c>
      <c r="H234" s="68">
        <f>SUM(H235:H236)</f>
        <v>29.04</v>
      </c>
      <c r="I234" s="80">
        <f>SUM(I235:I236)</f>
        <v>0</v>
      </c>
      <c r="J234" s="80">
        <f>SUM(J235:J236)</f>
        <v>29.04</v>
      </c>
    </row>
    <row r="235" spans="1:10" ht="12.75" hidden="1">
      <c r="A235" s="165"/>
      <c r="B235" s="133"/>
      <c r="C235" s="134"/>
      <c r="D235" s="94">
        <v>2212</v>
      </c>
      <c r="E235" s="135">
        <v>5169</v>
      </c>
      <c r="F235" s="65" t="s">
        <v>69</v>
      </c>
      <c r="G235" s="9">
        <v>0</v>
      </c>
      <c r="H235" s="9">
        <v>4.356</v>
      </c>
      <c r="I235" s="9"/>
      <c r="J235" s="9">
        <f>H235+I235</f>
        <v>4.356</v>
      </c>
    </row>
    <row r="236" spans="1:10" ht="13.5" hidden="1" thickBot="1">
      <c r="A236" s="165"/>
      <c r="B236" s="157"/>
      <c r="C236" s="158" t="s">
        <v>120</v>
      </c>
      <c r="D236" s="94">
        <v>2212</v>
      </c>
      <c r="E236" s="135">
        <v>5169</v>
      </c>
      <c r="F236" s="65" t="s">
        <v>69</v>
      </c>
      <c r="G236" s="18">
        <v>0</v>
      </c>
      <c r="H236" s="7">
        <v>24.684</v>
      </c>
      <c r="I236" s="7"/>
      <c r="J236" s="9">
        <f>H236+I236</f>
        <v>24.684</v>
      </c>
    </row>
    <row r="237" spans="1:10" ht="12.75" hidden="1">
      <c r="A237" s="165"/>
      <c r="B237" s="119" t="s">
        <v>5</v>
      </c>
      <c r="C237" s="97" t="s">
        <v>250</v>
      </c>
      <c r="D237" s="104" t="s">
        <v>3</v>
      </c>
      <c r="E237" s="104" t="s">
        <v>3</v>
      </c>
      <c r="F237" s="132" t="s">
        <v>251</v>
      </c>
      <c r="G237" s="80">
        <f>SUM(G238:G239)</f>
        <v>0</v>
      </c>
      <c r="H237" s="68">
        <f>SUM(H238:H239)</f>
        <v>29.04</v>
      </c>
      <c r="I237" s="80">
        <f>SUM(I238:I239)</f>
        <v>0</v>
      </c>
      <c r="J237" s="80">
        <f>SUM(J238:J239)</f>
        <v>29.04</v>
      </c>
    </row>
    <row r="238" spans="1:10" ht="12.75" hidden="1">
      <c r="A238" s="165"/>
      <c r="B238" s="133"/>
      <c r="C238" s="134"/>
      <c r="D238" s="94">
        <v>2212</v>
      </c>
      <c r="E238" s="135">
        <v>5169</v>
      </c>
      <c r="F238" s="65" t="s">
        <v>69</v>
      </c>
      <c r="G238" s="9">
        <v>0</v>
      </c>
      <c r="H238" s="9">
        <v>4.356</v>
      </c>
      <c r="I238" s="9"/>
      <c r="J238" s="9">
        <f>H238+I238</f>
        <v>4.356</v>
      </c>
    </row>
    <row r="239" spans="1:10" ht="13.5" hidden="1" thickBot="1">
      <c r="A239" s="165"/>
      <c r="B239" s="157"/>
      <c r="C239" s="158" t="s">
        <v>120</v>
      </c>
      <c r="D239" s="94">
        <v>2212</v>
      </c>
      <c r="E239" s="135">
        <v>5169</v>
      </c>
      <c r="F239" s="65" t="s">
        <v>69</v>
      </c>
      <c r="G239" s="18">
        <v>0</v>
      </c>
      <c r="H239" s="7">
        <v>24.684</v>
      </c>
      <c r="I239" s="7"/>
      <c r="J239" s="9">
        <f>H239+I239</f>
        <v>24.684</v>
      </c>
    </row>
    <row r="240" spans="1:10" ht="12.75" hidden="1">
      <c r="A240" s="165"/>
      <c r="B240" s="119" t="s">
        <v>5</v>
      </c>
      <c r="C240" s="97" t="s">
        <v>252</v>
      </c>
      <c r="D240" s="104" t="s">
        <v>3</v>
      </c>
      <c r="E240" s="104" t="s">
        <v>3</v>
      </c>
      <c r="F240" s="132" t="s">
        <v>253</v>
      </c>
      <c r="G240" s="80">
        <f>SUM(G241:G242)</f>
        <v>0</v>
      </c>
      <c r="H240" s="68">
        <f>SUM(H241:H242)</f>
        <v>29.04</v>
      </c>
      <c r="I240" s="80">
        <f>SUM(I241:I242)</f>
        <v>0</v>
      </c>
      <c r="J240" s="80">
        <f>SUM(J241:J242)</f>
        <v>29.04</v>
      </c>
    </row>
    <row r="241" spans="1:10" ht="12.75" hidden="1">
      <c r="A241" s="165"/>
      <c r="B241" s="133"/>
      <c r="C241" s="134"/>
      <c r="D241" s="94">
        <v>2212</v>
      </c>
      <c r="E241" s="135">
        <v>5169</v>
      </c>
      <c r="F241" s="65" t="s">
        <v>69</v>
      </c>
      <c r="G241" s="9">
        <v>0</v>
      </c>
      <c r="H241" s="9">
        <v>4.356</v>
      </c>
      <c r="I241" s="9"/>
      <c r="J241" s="9">
        <f>H241+I241</f>
        <v>4.356</v>
      </c>
    </row>
    <row r="242" spans="1:10" ht="13.5" hidden="1" thickBot="1">
      <c r="A242" s="165"/>
      <c r="B242" s="157"/>
      <c r="C242" s="158" t="s">
        <v>120</v>
      </c>
      <c r="D242" s="94">
        <v>2212</v>
      </c>
      <c r="E242" s="135">
        <v>5169</v>
      </c>
      <c r="F242" s="65" t="s">
        <v>69</v>
      </c>
      <c r="G242" s="18">
        <v>0</v>
      </c>
      <c r="H242" s="7">
        <v>24.684</v>
      </c>
      <c r="I242" s="7"/>
      <c r="J242" s="9">
        <f>H242+I242</f>
        <v>24.684</v>
      </c>
    </row>
    <row r="243" spans="1:10" ht="12.75" hidden="1">
      <c r="A243" s="165"/>
      <c r="B243" s="119" t="s">
        <v>5</v>
      </c>
      <c r="C243" s="97" t="s">
        <v>254</v>
      </c>
      <c r="D243" s="104" t="s">
        <v>3</v>
      </c>
      <c r="E243" s="104" t="s">
        <v>3</v>
      </c>
      <c r="F243" s="132" t="s">
        <v>255</v>
      </c>
      <c r="G243" s="80">
        <f>SUM(G244:G245)</f>
        <v>0</v>
      </c>
      <c r="H243" s="68">
        <f>SUM(H244:H245)</f>
        <v>29.04</v>
      </c>
      <c r="I243" s="80">
        <f>SUM(I244:I245)</f>
        <v>0</v>
      </c>
      <c r="J243" s="80">
        <f>SUM(J244:J245)</f>
        <v>29.04</v>
      </c>
    </row>
    <row r="244" spans="1:10" ht="12.75" hidden="1">
      <c r="A244" s="165"/>
      <c r="B244" s="133"/>
      <c r="C244" s="134"/>
      <c r="D244" s="94">
        <v>2212</v>
      </c>
      <c r="E244" s="135">
        <v>5169</v>
      </c>
      <c r="F244" s="65" t="s">
        <v>69</v>
      </c>
      <c r="G244" s="9">
        <v>0</v>
      </c>
      <c r="H244" s="9">
        <v>4.356</v>
      </c>
      <c r="I244" s="9"/>
      <c r="J244" s="9">
        <f>H244+I244</f>
        <v>4.356</v>
      </c>
    </row>
    <row r="245" spans="1:10" ht="13.5" hidden="1" thickBot="1">
      <c r="A245" s="165"/>
      <c r="B245" s="157"/>
      <c r="C245" s="158" t="s">
        <v>120</v>
      </c>
      <c r="D245" s="94">
        <v>2212</v>
      </c>
      <c r="E245" s="135">
        <v>5169</v>
      </c>
      <c r="F245" s="65" t="s">
        <v>69</v>
      </c>
      <c r="G245" s="18">
        <v>0</v>
      </c>
      <c r="H245" s="7">
        <v>24.684</v>
      </c>
      <c r="I245" s="7"/>
      <c r="J245" s="9">
        <f>H245+I245</f>
        <v>24.684</v>
      </c>
    </row>
    <row r="246" spans="1:10" ht="12.75" hidden="1">
      <c r="A246" s="165"/>
      <c r="B246" s="119" t="s">
        <v>5</v>
      </c>
      <c r="C246" s="97" t="s">
        <v>256</v>
      </c>
      <c r="D246" s="104" t="s">
        <v>3</v>
      </c>
      <c r="E246" s="104" t="s">
        <v>3</v>
      </c>
      <c r="F246" s="132" t="s">
        <v>257</v>
      </c>
      <c r="G246" s="80">
        <f>SUM(G247:G248)</f>
        <v>0</v>
      </c>
      <c r="H246" s="68">
        <f>SUM(H247:H248)</f>
        <v>29.04</v>
      </c>
      <c r="I246" s="80">
        <f>SUM(I247:I248)</f>
        <v>0</v>
      </c>
      <c r="J246" s="80">
        <f>SUM(J247:J248)</f>
        <v>29.04</v>
      </c>
    </row>
    <row r="247" spans="1:10" ht="12.75" hidden="1">
      <c r="A247" s="165"/>
      <c r="B247" s="133"/>
      <c r="C247" s="134"/>
      <c r="D247" s="94">
        <v>2212</v>
      </c>
      <c r="E247" s="135">
        <v>5169</v>
      </c>
      <c r="F247" s="65" t="s">
        <v>69</v>
      </c>
      <c r="G247" s="9">
        <v>0</v>
      </c>
      <c r="H247" s="9">
        <v>4.356</v>
      </c>
      <c r="I247" s="9"/>
      <c r="J247" s="9">
        <f>H247+I247</f>
        <v>4.356</v>
      </c>
    </row>
    <row r="248" spans="1:10" ht="13.5" hidden="1" thickBot="1">
      <c r="A248" s="165"/>
      <c r="B248" s="157"/>
      <c r="C248" s="158" t="s">
        <v>120</v>
      </c>
      <c r="D248" s="94">
        <v>2212</v>
      </c>
      <c r="E248" s="135">
        <v>5169</v>
      </c>
      <c r="F248" s="65" t="s">
        <v>69</v>
      </c>
      <c r="G248" s="18">
        <v>0</v>
      </c>
      <c r="H248" s="7">
        <v>24.684</v>
      </c>
      <c r="I248" s="7"/>
      <c r="J248" s="9">
        <f>H248+I248</f>
        <v>24.684</v>
      </c>
    </row>
    <row r="249" spans="1:10" ht="12.75" hidden="1">
      <c r="A249" s="165"/>
      <c r="B249" s="119" t="s">
        <v>5</v>
      </c>
      <c r="C249" s="97" t="s">
        <v>258</v>
      </c>
      <c r="D249" s="104" t="s">
        <v>3</v>
      </c>
      <c r="E249" s="104" t="s">
        <v>3</v>
      </c>
      <c r="F249" s="132" t="s">
        <v>259</v>
      </c>
      <c r="G249" s="80">
        <f>SUM(G250:G251)</f>
        <v>0</v>
      </c>
      <c r="H249" s="68">
        <f>SUM(H250:H251)</f>
        <v>29.04</v>
      </c>
      <c r="I249" s="80">
        <f>SUM(I250:I251)</f>
        <v>0</v>
      </c>
      <c r="J249" s="80">
        <f>SUM(J250:J251)</f>
        <v>29.04</v>
      </c>
    </row>
    <row r="250" spans="1:10" ht="12.75" hidden="1">
      <c r="A250" s="165"/>
      <c r="B250" s="133"/>
      <c r="C250" s="134"/>
      <c r="D250" s="94">
        <v>2212</v>
      </c>
      <c r="E250" s="135">
        <v>5169</v>
      </c>
      <c r="F250" s="65" t="s">
        <v>69</v>
      </c>
      <c r="G250" s="9">
        <v>0</v>
      </c>
      <c r="H250" s="9">
        <v>4.356</v>
      </c>
      <c r="I250" s="9"/>
      <c r="J250" s="9">
        <f>H250+I250</f>
        <v>4.356</v>
      </c>
    </row>
    <row r="251" spans="1:10" ht="13.5" hidden="1" thickBot="1">
      <c r="A251" s="165"/>
      <c r="B251" s="157"/>
      <c r="C251" s="158" t="s">
        <v>120</v>
      </c>
      <c r="D251" s="94">
        <v>2212</v>
      </c>
      <c r="E251" s="135">
        <v>5169</v>
      </c>
      <c r="F251" s="65" t="s">
        <v>69</v>
      </c>
      <c r="G251" s="18">
        <v>0</v>
      </c>
      <c r="H251" s="7">
        <v>24.684</v>
      </c>
      <c r="I251" s="7"/>
      <c r="J251" s="9">
        <f>H251+I251</f>
        <v>24.684</v>
      </c>
    </row>
    <row r="252" spans="1:10" ht="12.75" hidden="1">
      <c r="A252" s="165"/>
      <c r="B252" s="119" t="s">
        <v>5</v>
      </c>
      <c r="C252" s="97" t="s">
        <v>260</v>
      </c>
      <c r="D252" s="104" t="s">
        <v>3</v>
      </c>
      <c r="E252" s="104" t="s">
        <v>3</v>
      </c>
      <c r="F252" s="132" t="s">
        <v>261</v>
      </c>
      <c r="G252" s="80">
        <f>SUM(G253:G254)</f>
        <v>0</v>
      </c>
      <c r="H252" s="68">
        <f>SUM(H253:H254)</f>
        <v>29.04</v>
      </c>
      <c r="I252" s="80">
        <f>SUM(I253:I254)</f>
        <v>0</v>
      </c>
      <c r="J252" s="80">
        <f>SUM(J253:J254)</f>
        <v>29.04</v>
      </c>
    </row>
    <row r="253" spans="1:10" ht="12.75" hidden="1">
      <c r="A253" s="165"/>
      <c r="B253" s="133"/>
      <c r="C253" s="134"/>
      <c r="D253" s="94">
        <v>2212</v>
      </c>
      <c r="E253" s="135">
        <v>5169</v>
      </c>
      <c r="F253" s="65" t="s">
        <v>69</v>
      </c>
      <c r="G253" s="9">
        <v>0</v>
      </c>
      <c r="H253" s="9">
        <v>4.356</v>
      </c>
      <c r="I253" s="9"/>
      <c r="J253" s="9">
        <f>H253+I253</f>
        <v>4.356</v>
      </c>
    </row>
    <row r="254" spans="1:10" ht="13.5" hidden="1" thickBot="1">
      <c r="A254" s="165"/>
      <c r="B254" s="157"/>
      <c r="C254" s="158" t="s">
        <v>120</v>
      </c>
      <c r="D254" s="94">
        <v>2212</v>
      </c>
      <c r="E254" s="135">
        <v>5169</v>
      </c>
      <c r="F254" s="65" t="s">
        <v>69</v>
      </c>
      <c r="G254" s="18">
        <v>0</v>
      </c>
      <c r="H254" s="7">
        <v>24.684</v>
      </c>
      <c r="I254" s="7"/>
      <c r="J254" s="9">
        <f>H254+I254</f>
        <v>24.684</v>
      </c>
    </row>
    <row r="255" spans="1:10" ht="12.75" hidden="1">
      <c r="A255" s="165"/>
      <c r="B255" s="119" t="s">
        <v>5</v>
      </c>
      <c r="C255" s="97" t="s">
        <v>262</v>
      </c>
      <c r="D255" s="104" t="s">
        <v>3</v>
      </c>
      <c r="E255" s="104" t="s">
        <v>3</v>
      </c>
      <c r="F255" s="132" t="s">
        <v>263</v>
      </c>
      <c r="G255" s="80">
        <f>SUM(G256:G257)</f>
        <v>0</v>
      </c>
      <c r="H255" s="68">
        <f>SUM(H256:H257)</f>
        <v>29.04</v>
      </c>
      <c r="I255" s="80">
        <f>SUM(I256:I257)</f>
        <v>0</v>
      </c>
      <c r="J255" s="80">
        <f>SUM(J256:J257)</f>
        <v>29.04</v>
      </c>
    </row>
    <row r="256" spans="1:10" ht="12.75" hidden="1">
      <c r="A256" s="165"/>
      <c r="B256" s="133"/>
      <c r="C256" s="134"/>
      <c r="D256" s="94">
        <v>2212</v>
      </c>
      <c r="E256" s="135">
        <v>5169</v>
      </c>
      <c r="F256" s="65" t="s">
        <v>69</v>
      </c>
      <c r="G256" s="9">
        <v>0</v>
      </c>
      <c r="H256" s="9">
        <v>4.356</v>
      </c>
      <c r="I256" s="9"/>
      <c r="J256" s="9">
        <f>H256+I256</f>
        <v>4.356</v>
      </c>
    </row>
    <row r="257" spans="1:10" ht="13.5" hidden="1" thickBot="1">
      <c r="A257" s="165"/>
      <c r="B257" s="157"/>
      <c r="C257" s="158" t="s">
        <v>120</v>
      </c>
      <c r="D257" s="94">
        <v>2212</v>
      </c>
      <c r="E257" s="135">
        <v>5169</v>
      </c>
      <c r="F257" s="65" t="s">
        <v>69</v>
      </c>
      <c r="G257" s="18">
        <v>0</v>
      </c>
      <c r="H257" s="7">
        <v>24.684</v>
      </c>
      <c r="I257" s="7"/>
      <c r="J257" s="9">
        <f>H257+I257</f>
        <v>24.684</v>
      </c>
    </row>
    <row r="258" spans="1:10" ht="12.75" hidden="1">
      <c r="A258" s="165"/>
      <c r="B258" s="119" t="s">
        <v>5</v>
      </c>
      <c r="C258" s="97" t="s">
        <v>264</v>
      </c>
      <c r="D258" s="104" t="s">
        <v>3</v>
      </c>
      <c r="E258" s="104" t="s">
        <v>3</v>
      </c>
      <c r="F258" s="132" t="s">
        <v>265</v>
      </c>
      <c r="G258" s="80">
        <f>SUM(G259:G260)</f>
        <v>0</v>
      </c>
      <c r="H258" s="68">
        <f>SUM(H259:H260)</f>
        <v>29.04</v>
      </c>
      <c r="I258" s="80">
        <f>SUM(I259:I260)</f>
        <v>0</v>
      </c>
      <c r="J258" s="80">
        <f>SUM(J259:J260)</f>
        <v>29.04</v>
      </c>
    </row>
    <row r="259" spans="1:10" ht="12.75" hidden="1">
      <c r="A259" s="165"/>
      <c r="B259" s="133"/>
      <c r="C259" s="134"/>
      <c r="D259" s="94">
        <v>2212</v>
      </c>
      <c r="E259" s="135">
        <v>5169</v>
      </c>
      <c r="F259" s="65" t="s">
        <v>69</v>
      </c>
      <c r="G259" s="9">
        <v>0</v>
      </c>
      <c r="H259" s="9">
        <v>4.356</v>
      </c>
      <c r="I259" s="9"/>
      <c r="J259" s="9">
        <f>H259+I259</f>
        <v>4.356</v>
      </c>
    </row>
    <row r="260" spans="1:10" ht="13.5" hidden="1" thickBot="1">
      <c r="A260" s="165"/>
      <c r="B260" s="157"/>
      <c r="C260" s="158" t="s">
        <v>120</v>
      </c>
      <c r="D260" s="94">
        <v>2212</v>
      </c>
      <c r="E260" s="135">
        <v>5169</v>
      </c>
      <c r="F260" s="65" t="s">
        <v>69</v>
      </c>
      <c r="G260" s="18">
        <v>0</v>
      </c>
      <c r="H260" s="7">
        <v>24.684</v>
      </c>
      <c r="I260" s="7"/>
      <c r="J260" s="9">
        <f>H260+I260</f>
        <v>24.684</v>
      </c>
    </row>
    <row r="261" spans="1:10" ht="12.75" hidden="1">
      <c r="A261" s="165"/>
      <c r="B261" s="119" t="s">
        <v>5</v>
      </c>
      <c r="C261" s="97" t="s">
        <v>266</v>
      </c>
      <c r="D261" s="104" t="s">
        <v>3</v>
      </c>
      <c r="E261" s="104" t="s">
        <v>3</v>
      </c>
      <c r="F261" s="132" t="s">
        <v>267</v>
      </c>
      <c r="G261" s="80">
        <f>SUM(G262:G263)</f>
        <v>0</v>
      </c>
      <c r="H261" s="68">
        <f>SUM(H262:H263)</f>
        <v>29.04</v>
      </c>
      <c r="I261" s="80">
        <f>SUM(I262:I263)</f>
        <v>0</v>
      </c>
      <c r="J261" s="80">
        <f>SUM(J262:J263)</f>
        <v>29.04</v>
      </c>
    </row>
    <row r="262" spans="1:10" ht="12.75" hidden="1">
      <c r="A262" s="165"/>
      <c r="B262" s="133"/>
      <c r="C262" s="134"/>
      <c r="D262" s="94">
        <v>2212</v>
      </c>
      <c r="E262" s="135">
        <v>5169</v>
      </c>
      <c r="F262" s="65" t="s">
        <v>69</v>
      </c>
      <c r="G262" s="9">
        <v>0</v>
      </c>
      <c r="H262" s="9">
        <v>4.356</v>
      </c>
      <c r="I262" s="9"/>
      <c r="J262" s="9">
        <f>H262+I262</f>
        <v>4.356</v>
      </c>
    </row>
    <row r="263" spans="1:10" ht="13.5" hidden="1" thickBot="1">
      <c r="A263" s="165"/>
      <c r="B263" s="157"/>
      <c r="C263" s="158" t="s">
        <v>120</v>
      </c>
      <c r="D263" s="94">
        <v>2212</v>
      </c>
      <c r="E263" s="135">
        <v>5169</v>
      </c>
      <c r="F263" s="65" t="s">
        <v>69</v>
      </c>
      <c r="G263" s="18">
        <v>0</v>
      </c>
      <c r="H263" s="7">
        <v>24.684</v>
      </c>
      <c r="I263" s="7"/>
      <c r="J263" s="9">
        <f>H263+I263</f>
        <v>24.684</v>
      </c>
    </row>
    <row r="264" spans="1:10" ht="12.75" hidden="1">
      <c r="A264" s="165"/>
      <c r="B264" s="119" t="s">
        <v>5</v>
      </c>
      <c r="C264" s="97" t="s">
        <v>268</v>
      </c>
      <c r="D264" s="104" t="s">
        <v>3</v>
      </c>
      <c r="E264" s="104" t="s">
        <v>3</v>
      </c>
      <c r="F264" s="132" t="s">
        <v>269</v>
      </c>
      <c r="G264" s="80">
        <f>SUM(G265:G266)</f>
        <v>0</v>
      </c>
      <c r="H264" s="68">
        <f>SUM(H265:H266)</f>
        <v>29.04</v>
      </c>
      <c r="I264" s="80">
        <f>SUM(I265:I266)</f>
        <v>0</v>
      </c>
      <c r="J264" s="80">
        <f>SUM(J265:J266)</f>
        <v>29.04</v>
      </c>
    </row>
    <row r="265" spans="1:10" ht="12.75" hidden="1">
      <c r="A265" s="165"/>
      <c r="B265" s="133"/>
      <c r="C265" s="134"/>
      <c r="D265" s="94">
        <v>2212</v>
      </c>
      <c r="E265" s="135">
        <v>5169</v>
      </c>
      <c r="F265" s="65" t="s">
        <v>69</v>
      </c>
      <c r="G265" s="9">
        <v>0</v>
      </c>
      <c r="H265" s="9">
        <v>4.356</v>
      </c>
      <c r="I265" s="9"/>
      <c r="J265" s="9">
        <f>H265+I265</f>
        <v>4.356</v>
      </c>
    </row>
    <row r="266" spans="1:10" ht="13.5" hidden="1" thickBot="1">
      <c r="A266" s="165"/>
      <c r="B266" s="157"/>
      <c r="C266" s="158" t="s">
        <v>120</v>
      </c>
      <c r="D266" s="94">
        <v>2212</v>
      </c>
      <c r="E266" s="135">
        <v>5169</v>
      </c>
      <c r="F266" s="65" t="s">
        <v>69</v>
      </c>
      <c r="G266" s="18">
        <v>0</v>
      </c>
      <c r="H266" s="7">
        <v>24.684</v>
      </c>
      <c r="I266" s="7"/>
      <c r="J266" s="9">
        <f>H266+I266</f>
        <v>24.684</v>
      </c>
    </row>
    <row r="267" spans="1:10" ht="12.75" hidden="1">
      <c r="A267" s="165"/>
      <c r="B267" s="119" t="s">
        <v>5</v>
      </c>
      <c r="C267" s="97" t="s">
        <v>270</v>
      </c>
      <c r="D267" s="104" t="s">
        <v>3</v>
      </c>
      <c r="E267" s="104" t="s">
        <v>3</v>
      </c>
      <c r="F267" s="132" t="s">
        <v>271</v>
      </c>
      <c r="G267" s="80">
        <f>SUM(G268:G269)</f>
        <v>0</v>
      </c>
      <c r="H267" s="68">
        <f>SUM(H268:H269)</f>
        <v>29.04</v>
      </c>
      <c r="I267" s="80">
        <f>SUM(I268:I269)</f>
        <v>0</v>
      </c>
      <c r="J267" s="80">
        <f>SUM(J268:J269)</f>
        <v>29.04</v>
      </c>
    </row>
    <row r="268" spans="1:10" ht="12.75" hidden="1">
      <c r="A268" s="165"/>
      <c r="B268" s="133"/>
      <c r="C268" s="134"/>
      <c r="D268" s="94">
        <v>2212</v>
      </c>
      <c r="E268" s="135">
        <v>5169</v>
      </c>
      <c r="F268" s="65" t="s">
        <v>69</v>
      </c>
      <c r="G268" s="9">
        <v>0</v>
      </c>
      <c r="H268" s="9">
        <v>4.356</v>
      </c>
      <c r="I268" s="9"/>
      <c r="J268" s="9">
        <f>H268+I268</f>
        <v>4.356</v>
      </c>
    </row>
    <row r="269" spans="1:10" ht="13.5" hidden="1" thickBot="1">
      <c r="A269" s="165"/>
      <c r="B269" s="157"/>
      <c r="C269" s="158" t="s">
        <v>120</v>
      </c>
      <c r="D269" s="94">
        <v>2212</v>
      </c>
      <c r="E269" s="135">
        <v>5169</v>
      </c>
      <c r="F269" s="65" t="s">
        <v>69</v>
      </c>
      <c r="G269" s="18">
        <v>0</v>
      </c>
      <c r="H269" s="7">
        <v>24.684</v>
      </c>
      <c r="I269" s="7"/>
      <c r="J269" s="9">
        <f>H269+I269</f>
        <v>24.684</v>
      </c>
    </row>
    <row r="270" spans="1:10" ht="12.75" hidden="1">
      <c r="A270" s="165"/>
      <c r="B270" s="119" t="s">
        <v>5</v>
      </c>
      <c r="C270" s="97" t="s">
        <v>272</v>
      </c>
      <c r="D270" s="104" t="s">
        <v>3</v>
      </c>
      <c r="E270" s="104" t="s">
        <v>3</v>
      </c>
      <c r="F270" s="132" t="s">
        <v>273</v>
      </c>
      <c r="G270" s="80">
        <f>SUM(G271:G272)</f>
        <v>0</v>
      </c>
      <c r="H270" s="68">
        <f>SUM(H271:H272)</f>
        <v>29.04</v>
      </c>
      <c r="I270" s="80">
        <f>SUM(I271:I272)</f>
        <v>0</v>
      </c>
      <c r="J270" s="80">
        <f>SUM(J271:J272)</f>
        <v>29.04</v>
      </c>
    </row>
    <row r="271" spans="1:10" ht="12.75" hidden="1">
      <c r="A271" s="165"/>
      <c r="B271" s="133"/>
      <c r="C271" s="134"/>
      <c r="D271" s="94">
        <v>2212</v>
      </c>
      <c r="E271" s="135">
        <v>5169</v>
      </c>
      <c r="F271" s="65" t="s">
        <v>69</v>
      </c>
      <c r="G271" s="9">
        <v>0</v>
      </c>
      <c r="H271" s="9">
        <v>4.356</v>
      </c>
      <c r="I271" s="9"/>
      <c r="J271" s="9">
        <f>H271+I271</f>
        <v>4.356</v>
      </c>
    </row>
    <row r="272" spans="1:10" ht="13.5" hidden="1" thickBot="1">
      <c r="A272" s="165"/>
      <c r="B272" s="157"/>
      <c r="C272" s="158" t="s">
        <v>120</v>
      </c>
      <c r="D272" s="94">
        <v>2212</v>
      </c>
      <c r="E272" s="135">
        <v>5169</v>
      </c>
      <c r="F272" s="65" t="s">
        <v>69</v>
      </c>
      <c r="G272" s="18">
        <v>0</v>
      </c>
      <c r="H272" s="7">
        <v>24.684</v>
      </c>
      <c r="I272" s="7"/>
      <c r="J272" s="9">
        <f>H272+I272</f>
        <v>24.684</v>
      </c>
    </row>
    <row r="273" spans="1:10" ht="12.75" hidden="1">
      <c r="A273" s="165"/>
      <c r="B273" s="119" t="s">
        <v>5</v>
      </c>
      <c r="C273" s="97" t="s">
        <v>274</v>
      </c>
      <c r="D273" s="104" t="s">
        <v>3</v>
      </c>
      <c r="E273" s="104" t="s">
        <v>3</v>
      </c>
      <c r="F273" s="132" t="s">
        <v>275</v>
      </c>
      <c r="G273" s="80">
        <f>SUM(G274:G275)</f>
        <v>0</v>
      </c>
      <c r="H273" s="68">
        <f>SUM(H274:H275)</f>
        <v>29.04</v>
      </c>
      <c r="I273" s="80">
        <f>SUM(I274:I275)</f>
        <v>0</v>
      </c>
      <c r="J273" s="80">
        <f>SUM(J274:J275)</f>
        <v>29.04</v>
      </c>
    </row>
    <row r="274" spans="1:10" ht="12.75" hidden="1">
      <c r="A274" s="165"/>
      <c r="B274" s="133"/>
      <c r="C274" s="134"/>
      <c r="D274" s="94">
        <v>2212</v>
      </c>
      <c r="E274" s="135">
        <v>5169</v>
      </c>
      <c r="F274" s="65" t="s">
        <v>69</v>
      </c>
      <c r="G274" s="9">
        <v>0</v>
      </c>
      <c r="H274" s="9">
        <v>4.356</v>
      </c>
      <c r="I274" s="9"/>
      <c r="J274" s="9">
        <f>H274+I274</f>
        <v>4.356</v>
      </c>
    </row>
    <row r="275" spans="1:10" ht="13.5" hidden="1" thickBot="1">
      <c r="A275" s="165"/>
      <c r="B275" s="157"/>
      <c r="C275" s="158" t="s">
        <v>120</v>
      </c>
      <c r="D275" s="94">
        <v>2212</v>
      </c>
      <c r="E275" s="135">
        <v>5169</v>
      </c>
      <c r="F275" s="65" t="s">
        <v>69</v>
      </c>
      <c r="G275" s="18">
        <v>0</v>
      </c>
      <c r="H275" s="7">
        <v>24.684</v>
      </c>
      <c r="I275" s="7"/>
      <c r="J275" s="9">
        <f>H275+I275</f>
        <v>24.684</v>
      </c>
    </row>
    <row r="276" spans="1:10" ht="12.75" hidden="1">
      <c r="A276" s="165"/>
      <c r="B276" s="119" t="s">
        <v>5</v>
      </c>
      <c r="C276" s="97" t="s">
        <v>276</v>
      </c>
      <c r="D276" s="104" t="s">
        <v>3</v>
      </c>
      <c r="E276" s="104" t="s">
        <v>3</v>
      </c>
      <c r="F276" s="132" t="s">
        <v>277</v>
      </c>
      <c r="G276" s="80">
        <f>SUM(G277:G278)</f>
        <v>0</v>
      </c>
      <c r="H276" s="68">
        <f>SUM(H277:H278)</f>
        <v>65.945</v>
      </c>
      <c r="I276" s="80">
        <f>SUM(I277:I278)</f>
        <v>0</v>
      </c>
      <c r="J276" s="80">
        <f>SUM(J277:J278)</f>
        <v>65.945</v>
      </c>
    </row>
    <row r="277" spans="1:10" ht="12.75" hidden="1">
      <c r="A277" s="165"/>
      <c r="B277" s="133"/>
      <c r="C277" s="134"/>
      <c r="D277" s="94">
        <v>2212</v>
      </c>
      <c r="E277" s="135">
        <v>5169</v>
      </c>
      <c r="F277" s="65" t="s">
        <v>69</v>
      </c>
      <c r="G277" s="9">
        <v>0</v>
      </c>
      <c r="H277" s="9">
        <v>9.892</v>
      </c>
      <c r="I277" s="9"/>
      <c r="J277" s="9">
        <f>H277+I277</f>
        <v>9.892</v>
      </c>
    </row>
    <row r="278" spans="1:10" ht="13.5" hidden="1" thickBot="1">
      <c r="A278" s="165"/>
      <c r="B278" s="157"/>
      <c r="C278" s="158" t="s">
        <v>120</v>
      </c>
      <c r="D278" s="94">
        <v>2212</v>
      </c>
      <c r="E278" s="135">
        <v>5169</v>
      </c>
      <c r="F278" s="65" t="s">
        <v>69</v>
      </c>
      <c r="G278" s="18">
        <v>0</v>
      </c>
      <c r="H278" s="7">
        <v>56.053</v>
      </c>
      <c r="I278" s="7"/>
      <c r="J278" s="9">
        <f>H278+I278</f>
        <v>56.053</v>
      </c>
    </row>
    <row r="279" spans="1:10" ht="12.75" hidden="1">
      <c r="A279" s="165"/>
      <c r="B279" s="119" t="s">
        <v>5</v>
      </c>
      <c r="C279" s="97" t="s">
        <v>278</v>
      </c>
      <c r="D279" s="104" t="s">
        <v>3</v>
      </c>
      <c r="E279" s="104" t="s">
        <v>3</v>
      </c>
      <c r="F279" s="132" t="s">
        <v>279</v>
      </c>
      <c r="G279" s="80">
        <f>SUM(G280:G281)</f>
        <v>0</v>
      </c>
      <c r="H279" s="68">
        <f>SUM(H280:H281)</f>
        <v>71.995</v>
      </c>
      <c r="I279" s="80">
        <f>SUM(I280:I281)</f>
        <v>0</v>
      </c>
      <c r="J279" s="80">
        <f>SUM(J280:J281)</f>
        <v>71.995</v>
      </c>
    </row>
    <row r="280" spans="1:10" ht="12.75" hidden="1">
      <c r="A280" s="165"/>
      <c r="B280" s="133"/>
      <c r="C280" s="134"/>
      <c r="D280" s="94">
        <v>2212</v>
      </c>
      <c r="E280" s="135">
        <v>5169</v>
      </c>
      <c r="F280" s="65" t="s">
        <v>69</v>
      </c>
      <c r="G280" s="9">
        <v>0</v>
      </c>
      <c r="H280" s="9">
        <v>10.7995</v>
      </c>
      <c r="I280" s="9"/>
      <c r="J280" s="9">
        <f>H280+I280</f>
        <v>10.7995</v>
      </c>
    </row>
    <row r="281" spans="1:10" ht="13.5" hidden="1" thickBot="1">
      <c r="A281" s="165"/>
      <c r="B281" s="157"/>
      <c r="C281" s="159" t="s">
        <v>120</v>
      </c>
      <c r="D281" s="99">
        <v>2212</v>
      </c>
      <c r="E281" s="138">
        <v>5169</v>
      </c>
      <c r="F281" s="66" t="s">
        <v>69</v>
      </c>
      <c r="G281" s="7">
        <v>0</v>
      </c>
      <c r="H281" s="7">
        <v>61.1955</v>
      </c>
      <c r="I281" s="7"/>
      <c r="J281" s="7">
        <f>H281+I281</f>
        <v>61.1955</v>
      </c>
    </row>
    <row r="282" spans="1:10" ht="12.75" hidden="1">
      <c r="A282" s="165"/>
      <c r="B282" s="119" t="s">
        <v>5</v>
      </c>
      <c r="C282" s="97" t="s">
        <v>280</v>
      </c>
      <c r="D282" s="104" t="s">
        <v>3</v>
      </c>
      <c r="E282" s="104" t="s">
        <v>3</v>
      </c>
      <c r="F282" s="132" t="s">
        <v>281</v>
      </c>
      <c r="G282" s="80">
        <f>SUM(G283:G286)</f>
        <v>0</v>
      </c>
      <c r="H282" s="80">
        <f>SUM(H283:H286)</f>
        <v>65.945</v>
      </c>
      <c r="I282" s="80">
        <f>SUM(I283:I286)</f>
        <v>0</v>
      </c>
      <c r="J282" s="80">
        <f>SUM(J283:J286)</f>
        <v>65.945</v>
      </c>
    </row>
    <row r="283" spans="1:10" ht="12.75" hidden="1">
      <c r="A283" s="165"/>
      <c r="B283" s="133"/>
      <c r="C283" s="134"/>
      <c r="D283" s="94">
        <v>2212</v>
      </c>
      <c r="E283" s="135">
        <v>5169</v>
      </c>
      <c r="F283" s="65" t="s">
        <v>69</v>
      </c>
      <c r="G283" s="9">
        <v>0</v>
      </c>
      <c r="H283" s="9">
        <v>9.892</v>
      </c>
      <c r="I283" s="9"/>
      <c r="J283" s="9">
        <f>H283+I283</f>
        <v>9.892</v>
      </c>
    </row>
    <row r="284" spans="1:10" ht="12.75" hidden="1">
      <c r="A284" s="165"/>
      <c r="B284" s="133"/>
      <c r="C284" s="136" t="s">
        <v>120</v>
      </c>
      <c r="D284" s="94">
        <v>2212</v>
      </c>
      <c r="E284" s="135">
        <v>5169</v>
      </c>
      <c r="F284" s="65" t="s">
        <v>69</v>
      </c>
      <c r="G284" s="9">
        <v>0</v>
      </c>
      <c r="H284" s="9">
        <v>56.053</v>
      </c>
      <c r="I284" s="9"/>
      <c r="J284" s="9">
        <f>H284+I284</f>
        <v>56.053</v>
      </c>
    </row>
    <row r="285" spans="1:10" ht="12.75" hidden="1">
      <c r="A285" s="165"/>
      <c r="B285" s="140"/>
      <c r="C285" s="141"/>
      <c r="D285" s="142">
        <v>2212</v>
      </c>
      <c r="E285" s="143">
        <v>5171</v>
      </c>
      <c r="F285" s="144" t="s">
        <v>123</v>
      </c>
      <c r="G285" s="12">
        <v>0</v>
      </c>
      <c r="H285" s="12">
        <v>0</v>
      </c>
      <c r="I285" s="12"/>
      <c r="J285" s="12">
        <f>H285+I285</f>
        <v>0</v>
      </c>
    </row>
    <row r="286" spans="1:10" ht="13.5" hidden="1" thickBot="1">
      <c r="A286" s="165"/>
      <c r="B286" s="127"/>
      <c r="C286" s="128" t="s">
        <v>120</v>
      </c>
      <c r="D286" s="99">
        <v>2212</v>
      </c>
      <c r="E286" s="138">
        <v>5171</v>
      </c>
      <c r="F286" s="139" t="s">
        <v>123</v>
      </c>
      <c r="G286" s="8">
        <v>0</v>
      </c>
      <c r="H286" s="8">
        <v>0</v>
      </c>
      <c r="I286" s="12"/>
      <c r="J286" s="7">
        <f>H286+I286</f>
        <v>0</v>
      </c>
    </row>
    <row r="287" spans="1:10" ht="12.75" hidden="1">
      <c r="A287" s="165"/>
      <c r="B287" s="119" t="s">
        <v>5</v>
      </c>
      <c r="C287" s="97" t="s">
        <v>282</v>
      </c>
      <c r="D287" s="104" t="s">
        <v>3</v>
      </c>
      <c r="E287" s="104" t="s">
        <v>3</v>
      </c>
      <c r="F287" s="132" t="s">
        <v>283</v>
      </c>
      <c r="G287" s="80">
        <f>SUM(G288:G289)</f>
        <v>0</v>
      </c>
      <c r="H287" s="68">
        <f>SUM(H288:H289)</f>
        <v>65.945</v>
      </c>
      <c r="I287" s="80">
        <f>SUM(I288:I289)</f>
        <v>0</v>
      </c>
      <c r="J287" s="80">
        <f>SUM(J288:J289)</f>
        <v>65.945</v>
      </c>
    </row>
    <row r="288" spans="1:10" ht="12.75" hidden="1">
      <c r="A288" s="165"/>
      <c r="B288" s="133"/>
      <c r="C288" s="134"/>
      <c r="D288" s="94">
        <v>2212</v>
      </c>
      <c r="E288" s="135">
        <v>5169</v>
      </c>
      <c r="F288" s="65" t="s">
        <v>69</v>
      </c>
      <c r="G288" s="9">
        <v>0</v>
      </c>
      <c r="H288" s="9">
        <v>9.892</v>
      </c>
      <c r="I288" s="9"/>
      <c r="J288" s="9">
        <f>H288+I288</f>
        <v>9.892</v>
      </c>
    </row>
    <row r="289" spans="1:10" ht="13.5" hidden="1" thickBot="1">
      <c r="A289" s="165"/>
      <c r="B289" s="157"/>
      <c r="C289" s="158" t="s">
        <v>120</v>
      </c>
      <c r="D289" s="94">
        <v>2212</v>
      </c>
      <c r="E289" s="135">
        <v>5169</v>
      </c>
      <c r="F289" s="65" t="s">
        <v>69</v>
      </c>
      <c r="G289" s="18">
        <v>0</v>
      </c>
      <c r="H289" s="7">
        <v>56.053</v>
      </c>
      <c r="I289" s="7"/>
      <c r="J289" s="9">
        <f>H289+I289</f>
        <v>56.053</v>
      </c>
    </row>
    <row r="290" spans="1:10" ht="12.75" hidden="1">
      <c r="A290" s="165"/>
      <c r="B290" s="119" t="s">
        <v>5</v>
      </c>
      <c r="C290" s="97" t="s">
        <v>284</v>
      </c>
      <c r="D290" s="104" t="s">
        <v>3</v>
      </c>
      <c r="E290" s="104" t="s">
        <v>3</v>
      </c>
      <c r="F290" s="132" t="s">
        <v>285</v>
      </c>
      <c r="G290" s="80">
        <f>SUM(G291:G292)</f>
        <v>0</v>
      </c>
      <c r="H290" s="68">
        <f>SUM(H291:H292)</f>
        <v>59.894999999999996</v>
      </c>
      <c r="I290" s="80">
        <f>SUM(I291:I292)</f>
        <v>0</v>
      </c>
      <c r="J290" s="80">
        <f>SUM(J291:J292)</f>
        <v>59.894999999999996</v>
      </c>
    </row>
    <row r="291" spans="1:10" ht="12.75" hidden="1">
      <c r="A291" s="165"/>
      <c r="B291" s="133"/>
      <c r="C291" s="134"/>
      <c r="D291" s="94">
        <v>2212</v>
      </c>
      <c r="E291" s="135">
        <v>5169</v>
      </c>
      <c r="F291" s="65" t="s">
        <v>69</v>
      </c>
      <c r="G291" s="9">
        <v>0</v>
      </c>
      <c r="H291" s="9">
        <v>8.9845</v>
      </c>
      <c r="I291" s="9"/>
      <c r="J291" s="9">
        <f>H291+I291</f>
        <v>8.9845</v>
      </c>
    </row>
    <row r="292" spans="1:10" ht="13.5" hidden="1" thickBot="1">
      <c r="A292" s="165"/>
      <c r="B292" s="157"/>
      <c r="C292" s="128" t="s">
        <v>120</v>
      </c>
      <c r="D292" s="99">
        <v>2212</v>
      </c>
      <c r="E292" s="138">
        <v>5169</v>
      </c>
      <c r="F292" s="66" t="s">
        <v>69</v>
      </c>
      <c r="G292" s="8">
        <v>0</v>
      </c>
      <c r="H292" s="7">
        <v>50.9105</v>
      </c>
      <c r="I292" s="7"/>
      <c r="J292" s="7">
        <f>H292+I292</f>
        <v>50.9105</v>
      </c>
    </row>
    <row r="293" spans="1:10" ht="12.75" hidden="1">
      <c r="A293" s="165"/>
      <c r="B293" s="131" t="s">
        <v>68</v>
      </c>
      <c r="C293" s="97" t="s">
        <v>286</v>
      </c>
      <c r="D293" s="104" t="s">
        <v>3</v>
      </c>
      <c r="E293" s="104" t="s">
        <v>3</v>
      </c>
      <c r="F293" s="132" t="s">
        <v>287</v>
      </c>
      <c r="G293" s="80">
        <f>SUM(G294:G297)</f>
        <v>0</v>
      </c>
      <c r="H293" s="80">
        <f>SUM(H294:H297)</f>
        <v>4186.811</v>
      </c>
      <c r="I293" s="80">
        <f>SUM(I294:I297)</f>
        <v>0</v>
      </c>
      <c r="J293" s="80">
        <f>SUM(J294:J297)</f>
        <v>4186.811</v>
      </c>
    </row>
    <row r="294" spans="1:10" ht="12.75" hidden="1">
      <c r="A294" s="165"/>
      <c r="B294" s="133"/>
      <c r="C294" s="134"/>
      <c r="D294" s="94">
        <v>2212</v>
      </c>
      <c r="E294" s="135">
        <v>5169</v>
      </c>
      <c r="F294" s="65" t="s">
        <v>69</v>
      </c>
      <c r="G294" s="9">
        <v>0</v>
      </c>
      <c r="H294" s="9">
        <v>0</v>
      </c>
      <c r="I294" s="12"/>
      <c r="J294" s="9">
        <f>H294+I294</f>
        <v>0</v>
      </c>
    </row>
    <row r="295" spans="1:10" ht="12.75" hidden="1">
      <c r="A295" s="165"/>
      <c r="B295" s="133"/>
      <c r="C295" s="136" t="s">
        <v>120</v>
      </c>
      <c r="D295" s="94">
        <v>2212</v>
      </c>
      <c r="E295" s="135">
        <v>5169</v>
      </c>
      <c r="F295" s="65" t="s">
        <v>69</v>
      </c>
      <c r="G295" s="9">
        <v>0</v>
      </c>
      <c r="H295" s="9">
        <v>0</v>
      </c>
      <c r="I295" s="12"/>
      <c r="J295" s="9">
        <f>H295+I295</f>
        <v>0</v>
      </c>
    </row>
    <row r="296" spans="1:10" ht="12.75" hidden="1">
      <c r="A296" s="165"/>
      <c r="B296" s="133"/>
      <c r="C296" s="134"/>
      <c r="D296" s="94">
        <v>2212</v>
      </c>
      <c r="E296" s="135">
        <v>5171</v>
      </c>
      <c r="F296" s="137" t="s">
        <v>123</v>
      </c>
      <c r="G296" s="9">
        <v>0</v>
      </c>
      <c r="H296" s="9">
        <f>4186.811*0.15-511.6785+0.00035</f>
        <v>116.34349999999992</v>
      </c>
      <c r="I296" s="9"/>
      <c r="J296" s="9">
        <f>H296+I296</f>
        <v>116.34349999999992</v>
      </c>
    </row>
    <row r="297" spans="1:10" ht="13.5" hidden="1" thickBot="1">
      <c r="A297" s="166"/>
      <c r="B297" s="127"/>
      <c r="C297" s="128" t="s">
        <v>120</v>
      </c>
      <c r="D297" s="99">
        <v>2212</v>
      </c>
      <c r="E297" s="138">
        <v>5171</v>
      </c>
      <c r="F297" s="139" t="s">
        <v>123</v>
      </c>
      <c r="G297" s="8">
        <v>0</v>
      </c>
      <c r="H297" s="7">
        <f>4186.811*0.85+511.6785-0.00035</f>
        <v>4070.4674999999997</v>
      </c>
      <c r="I297" s="7"/>
      <c r="J297" s="7">
        <f>H297+I297</f>
        <v>4070.4674999999997</v>
      </c>
    </row>
  </sheetData>
  <sheetProtection/>
  <mergeCells count="12">
    <mergeCell ref="E5:E6"/>
    <mergeCell ref="F5:F6"/>
    <mergeCell ref="A8:A297"/>
    <mergeCell ref="G5:G6"/>
    <mergeCell ref="H5:H6"/>
    <mergeCell ref="I5:J5"/>
    <mergeCell ref="A1:J1"/>
    <mergeCell ref="A3:J3"/>
    <mergeCell ref="A5:A6"/>
    <mergeCell ref="B5:B6"/>
    <mergeCell ref="C5:C6"/>
    <mergeCell ref="D5:D6"/>
  </mergeCells>
  <printOptions horizontalCentered="1"/>
  <pageMargins left="0.31496062992125984" right="0.31496062992125984" top="0.984251968503937" bottom="0.3937007874015748" header="0.1968503937007874" footer="0"/>
  <pageSetup fitToHeight="1" fitToWidth="1" horizontalDpi="600" verticalDpi="600" orientation="portrait" paperSize="9" scale="81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2014-04-16T10:42:56Z</cp:lastPrinted>
  <dcterms:created xsi:type="dcterms:W3CDTF">2006-09-25T08:49:57Z</dcterms:created>
  <dcterms:modified xsi:type="dcterms:W3CDTF">2014-06-04T12:29:47Z</dcterms:modified>
  <cp:category/>
  <cp:version/>
  <cp:contentType/>
  <cp:contentStatus/>
</cp:coreProperties>
</file>