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220" windowHeight="14550" activeTab="0"/>
  </bookViews>
  <sheets>
    <sheet name="Bilance PaV" sheetId="1" r:id="rId1"/>
    <sheet name="Dotační fond - výdaje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<sst xmlns="http://schemas.openxmlformats.org/spreadsheetml/2006/main" count="125" uniqueCount="88">
  <si>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</si>
  <si>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</si>
  <si>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</si>
  <si>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</si>
  <si>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</si>
  <si>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</si>
  <si>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</si>
  <si>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</si>
  <si>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</si>
  <si>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</si>
  <si>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</si>
  <si>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</si>
  <si>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</si>
  <si>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</si>
  <si>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</si>
  <si>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</si>
  <si>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</si>
  <si>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</si>
  <si>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</si>
  <si>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</si>
  <si>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</si>
  <si>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</si>
  <si>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</si>
  <si>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</si>
  <si>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</si>
  <si>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</si>
  <si>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</si>
  <si>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</si>
  <si>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</si>
  <si>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 investiční dotace od obcí </t>
  </si>
  <si>
    <t xml:space="preserve">    investiční dotace ze zahraničí</t>
  </si>
  <si>
    <t>4. úvěr</t>
  </si>
  <si>
    <t>upravený rozpočet I.</t>
  </si>
  <si>
    <t>Zdrojová část rozpočtu LK 2014</t>
  </si>
  <si>
    <t>Výdajová část rozpočtu LK 2014</t>
  </si>
  <si>
    <t>1. Zapojení fondů z r. 2013</t>
  </si>
  <si>
    <t>upravený rozpočet II.</t>
  </si>
  <si>
    <t>Změna rozpočtu - rozpočtové opatření č. 122/14</t>
  </si>
  <si>
    <t>Odbor kancelář hejtmana</t>
  </si>
  <si>
    <t>Kapitola 926 01 - Dotační fond</t>
  </si>
  <si>
    <t>tis. Kč</t>
  </si>
  <si>
    <t>uk.</t>
  </si>
  <si>
    <t>č.a.</t>
  </si>
  <si>
    <t>§</t>
  </si>
  <si>
    <t>926 01 -  D O T A Č N Í   F O N D</t>
  </si>
  <si>
    <t>UR I 
2014</t>
  </si>
  <si>
    <t>UR II
2014</t>
  </si>
  <si>
    <t>ZR-RO 
č. 122/14</t>
  </si>
  <si>
    <t>UR III
2014</t>
  </si>
  <si>
    <t>SU</t>
  </si>
  <si>
    <t>x</t>
  </si>
  <si>
    <t>Běžné a kapitálové výdaje resortu celkem</t>
  </si>
  <si>
    <t>100 0000</t>
  </si>
  <si>
    <t>0000</t>
  </si>
  <si>
    <t>Program č. 1 - Podpora rozvoje požární ochrany v Libereckém kraji</t>
  </si>
  <si>
    <t>nespecifikované rezervy</t>
  </si>
  <si>
    <t>1010000</t>
  </si>
  <si>
    <t>Podprogram č. 1.1. - Podpora jednotek požární ochrany obcí Libereckého kraje</t>
  </si>
  <si>
    <t>nedokončené projekty z r. 2013</t>
  </si>
  <si>
    <t>1020000</t>
  </si>
  <si>
    <t>Podprogram č. 1.2. - Podpora Sdružení hasičů Čech, Moravy a Slezska Libereckého kraje</t>
  </si>
  <si>
    <t>3. Zapojení výsledků hospodaření 2013</t>
  </si>
  <si>
    <t>5. uhrazené splátky dlouhodobých půjček</t>
  </si>
  <si>
    <t>2. Zapojení  zvláštních účtů z r. 2013</t>
  </si>
  <si>
    <t xml:space="preserve">   zákon o státním rozpočtu</t>
  </si>
  <si>
    <t xml:space="preserve">   neinvestiční dotace od obcí</t>
  </si>
  <si>
    <t xml:space="preserve">   neinvestiční dotace ze zahraničí</t>
  </si>
  <si>
    <t xml:space="preserve">   resortní účelové neinvestiční dotace</t>
  </si>
  <si>
    <t>3. kapitálové příjmy</t>
  </si>
  <si>
    <t xml:space="preserve">    resort níúčelové  investiční dotace</t>
  </si>
  <si>
    <t>Kap. 910 - zastupitelstvo</t>
  </si>
  <si>
    <t>Kap. 911 - krajský úřad</t>
  </si>
  <si>
    <t>Kap. 913 - příspěvkové organizace</t>
  </si>
  <si>
    <t>Kap. 914 - působnosti</t>
  </si>
  <si>
    <t>Kap. 916 - účelové neinvestiční dotace - školství</t>
  </si>
  <si>
    <t>Kap. 917 - transfery</t>
  </si>
  <si>
    <t>Kap. 919 - Pokladní správa</t>
  </si>
  <si>
    <t>Kap. 920 - kapitálové výdaje</t>
  </si>
  <si>
    <t>Kap. 923 - spolufinancování EU</t>
  </si>
  <si>
    <t>Kap. 921 - účelové investiční dotace - školství</t>
  </si>
  <si>
    <t>Kap. 924 - úvěry</t>
  </si>
  <si>
    <t>Kap. 925 - sociální fond</t>
  </si>
  <si>
    <t>Kap. 926 - dotační fond</t>
  </si>
  <si>
    <t>Kap. 931 - krizový fond</t>
  </si>
  <si>
    <t>Kap. 932 - fond ochrany vod</t>
  </si>
  <si>
    <t xml:space="preserve">Kap. 934 - lesnický fond </t>
  </si>
  <si>
    <t>Kap. 935 - grantový fond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</si>
  <si>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dotace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</si>
</sst>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1">
      <alignment/>
      <protection/>
    </xf>
    <xf numFmtId="4" fontId="0" fillId="0" borderId="0" xfId="51" applyNumberFormat="1">
      <alignment/>
      <protection/>
    </xf>
    <xf numFmtId="0" fontId="9" fillId="0" borderId="0" xfId="53" applyFont="1" applyAlignment="1">
      <alignment/>
      <protection/>
    </xf>
    <xf numFmtId="0" fontId="9" fillId="0" borderId="0" xfId="53" applyFont="1" applyAlignment="1">
      <alignment horizontal="right"/>
      <protection/>
    </xf>
    <xf numFmtId="0" fontId="8" fillId="0" borderId="0" xfId="50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12" fillId="0" borderId="0" xfId="48" applyFont="1" applyAlignment="1">
      <alignment horizontal="center"/>
      <protection/>
    </xf>
    <xf numFmtId="0" fontId="13" fillId="0" borderId="23" xfId="48" applyFont="1" applyBorder="1" applyAlignment="1">
      <alignment horizontal="center" vertical="center" wrapText="1"/>
      <protection/>
    </xf>
    <xf numFmtId="0" fontId="13" fillId="0" borderId="24" xfId="48" applyFont="1" applyBorder="1" applyAlignment="1">
      <alignment horizontal="center" vertical="center" wrapText="1"/>
      <protection/>
    </xf>
    <xf numFmtId="0" fontId="13" fillId="0" borderId="24" xfId="48" applyFont="1" applyBorder="1" applyAlignment="1">
      <alignment horizontal="center" vertical="center" wrapText="1"/>
      <protection/>
    </xf>
    <xf numFmtId="0" fontId="12" fillId="0" borderId="20" xfId="48" applyFont="1" applyBorder="1" applyAlignment="1">
      <alignment horizontal="center" vertical="center" wrapText="1"/>
      <protection/>
    </xf>
    <xf numFmtId="0" fontId="12" fillId="0" borderId="20" xfId="49" applyFont="1" applyBorder="1" applyAlignment="1">
      <alignment horizontal="center" vertical="center" wrapText="1"/>
      <protection/>
    </xf>
    <xf numFmtId="0" fontId="12" fillId="0" borderId="25" xfId="49" applyFont="1" applyBorder="1" applyAlignment="1">
      <alignment horizontal="center" vertical="center" wrapText="1"/>
      <protection/>
    </xf>
    <xf numFmtId="0" fontId="12" fillId="0" borderId="26" xfId="49" applyFont="1" applyBorder="1" applyAlignment="1">
      <alignment horizontal="center" vertical="center" wrapText="1"/>
      <protection/>
    </xf>
    <xf numFmtId="0" fontId="12" fillId="0" borderId="27" xfId="49" applyFont="1" applyBorder="1" applyAlignment="1">
      <alignment horizontal="center" vertical="center" wrapText="1"/>
      <protection/>
    </xf>
    <xf numFmtId="0" fontId="12" fillId="0" borderId="28" xfId="51" applyFont="1" applyBorder="1" applyAlignment="1">
      <alignment horizontal="center" vertical="center"/>
      <protection/>
    </xf>
    <xf numFmtId="0" fontId="12" fillId="0" borderId="29" xfId="51" applyFont="1" applyBorder="1" applyAlignment="1">
      <alignment horizontal="center" vertical="center"/>
      <protection/>
    </xf>
    <xf numFmtId="0" fontId="12" fillId="0" borderId="30" xfId="51" applyFont="1" applyBorder="1" applyAlignment="1">
      <alignment horizontal="center" vertical="center"/>
      <protection/>
    </xf>
    <xf numFmtId="0" fontId="12" fillId="0" borderId="29" xfId="51" applyFont="1" applyFill="1" applyBorder="1" applyAlignment="1">
      <alignment horizontal="center" vertical="center"/>
      <protection/>
    </xf>
    <xf numFmtId="0" fontId="12" fillId="0" borderId="26" xfId="51" applyFont="1" applyFill="1" applyBorder="1" applyAlignment="1">
      <alignment horizontal="left" vertical="center"/>
      <protection/>
    </xf>
    <xf numFmtId="4" fontId="12" fillId="0" borderId="26" xfId="51" applyNumberFormat="1" applyFont="1" applyFill="1" applyBorder="1" applyAlignment="1">
      <alignment vertical="center"/>
      <protection/>
    </xf>
    <xf numFmtId="4" fontId="12" fillId="0" borderId="31" xfId="51" applyNumberFormat="1" applyFont="1" applyFill="1" applyBorder="1" applyAlignment="1">
      <alignment vertical="center"/>
      <protection/>
    </xf>
    <xf numFmtId="4" fontId="12" fillId="0" borderId="32" xfId="51" applyNumberFormat="1" applyFont="1" applyBorder="1" applyAlignment="1">
      <alignment vertical="center"/>
      <protection/>
    </xf>
    <xf numFmtId="0" fontId="12" fillId="0" borderId="33" xfId="51" applyFont="1" applyFill="1" applyBorder="1" applyAlignment="1">
      <alignment horizontal="center" vertical="center"/>
      <protection/>
    </xf>
    <xf numFmtId="49" fontId="12" fillId="0" borderId="34" xfId="51" applyNumberFormat="1" applyFont="1" applyFill="1" applyBorder="1" applyAlignment="1">
      <alignment horizontal="center" vertical="center"/>
      <protection/>
    </xf>
    <xf numFmtId="49" fontId="12" fillId="0" borderId="35" xfId="51" applyNumberFormat="1" applyFont="1" applyFill="1" applyBorder="1" applyAlignment="1">
      <alignment vertical="center"/>
      <protection/>
    </xf>
    <xf numFmtId="0" fontId="12" fillId="0" borderId="36" xfId="51" applyFont="1" applyFill="1" applyBorder="1" applyAlignment="1">
      <alignment horizontal="center" vertical="center"/>
      <protection/>
    </xf>
    <xf numFmtId="0" fontId="12" fillId="0" borderId="36" xfId="52" applyFont="1" applyFill="1" applyBorder="1" applyAlignment="1">
      <alignment vertical="center" wrapText="1"/>
      <protection/>
    </xf>
    <xf numFmtId="4" fontId="12" fillId="0" borderId="36" xfId="52" applyNumberFormat="1" applyFont="1" applyFill="1" applyBorder="1" applyAlignment="1">
      <alignment vertical="center"/>
      <protection/>
    </xf>
    <xf numFmtId="4" fontId="12" fillId="0" borderId="34" xfId="51" applyNumberFormat="1" applyFont="1" applyFill="1" applyBorder="1" applyAlignment="1">
      <alignment vertical="center"/>
      <protection/>
    </xf>
    <xf numFmtId="4" fontId="12" fillId="0" borderId="37" xfId="51" applyNumberFormat="1" applyFont="1" applyFill="1" applyBorder="1" applyAlignment="1">
      <alignment vertical="center"/>
      <protection/>
    </xf>
    <xf numFmtId="0" fontId="14" fillId="0" borderId="38" xfId="51" applyFont="1" applyFill="1" applyBorder="1" applyAlignment="1">
      <alignment horizontal="center" vertical="center"/>
      <protection/>
    </xf>
    <xf numFmtId="49" fontId="52" fillId="0" borderId="39" xfId="51" applyNumberFormat="1" applyFont="1" applyFill="1" applyBorder="1" applyAlignment="1">
      <alignment vertical="center"/>
      <protection/>
    </xf>
    <xf numFmtId="49" fontId="52" fillId="0" borderId="40" xfId="51" applyNumberFormat="1" applyFont="1" applyFill="1" applyBorder="1" applyAlignment="1">
      <alignment vertical="center"/>
      <protection/>
    </xf>
    <xf numFmtId="0" fontId="15" fillId="0" borderId="41" xfId="51" applyFont="1" applyFill="1" applyBorder="1" applyAlignment="1">
      <alignment horizontal="center" vertical="center"/>
      <protection/>
    </xf>
    <xf numFmtId="0" fontId="15" fillId="0" borderId="41" xfId="52" applyFont="1" applyBorder="1" applyAlignment="1">
      <alignment vertical="center"/>
      <protection/>
    </xf>
    <xf numFmtId="4" fontId="15" fillId="0" borderId="41" xfId="52" applyNumberFormat="1" applyFont="1" applyFill="1" applyBorder="1" applyAlignment="1">
      <alignment vertical="center"/>
      <protection/>
    </xf>
    <xf numFmtId="4" fontId="15" fillId="0" borderId="22" xfId="51" applyNumberFormat="1" applyFont="1" applyFill="1" applyBorder="1" applyAlignment="1">
      <alignment vertical="center"/>
      <protection/>
    </xf>
    <xf numFmtId="4" fontId="15" fillId="0" borderId="42" xfId="51" applyNumberFormat="1" applyFont="1" applyBorder="1" applyAlignment="1">
      <alignment vertical="center"/>
      <protection/>
    </xf>
    <xf numFmtId="49" fontId="12" fillId="0" borderId="31" xfId="51" applyNumberFormat="1" applyFont="1" applyFill="1" applyBorder="1" applyAlignment="1">
      <alignment horizontal="center" vertical="center"/>
      <protection/>
    </xf>
    <xf numFmtId="0" fontId="12" fillId="0" borderId="36" xfId="51" applyFont="1" applyFill="1" applyBorder="1" applyAlignment="1">
      <alignment horizontal="center" vertical="center"/>
      <protection/>
    </xf>
    <xf numFmtId="0" fontId="15" fillId="0" borderId="36" xfId="51" applyFont="1" applyFill="1" applyBorder="1" applyAlignment="1">
      <alignment horizontal="center" vertical="center"/>
      <protection/>
    </xf>
    <xf numFmtId="0" fontId="12" fillId="0" borderId="43" xfId="52" applyFont="1" applyFill="1" applyBorder="1" applyAlignment="1">
      <alignment vertical="center" wrapText="1"/>
      <protection/>
    </xf>
    <xf numFmtId="4" fontId="12" fillId="0" borderId="32" xfId="51" applyNumberFormat="1" applyFont="1" applyFill="1" applyBorder="1" applyAlignment="1">
      <alignment vertical="center"/>
      <protection/>
    </xf>
    <xf numFmtId="0" fontId="15" fillId="0" borderId="13" xfId="51" applyFont="1" applyFill="1" applyBorder="1" applyAlignment="1">
      <alignment horizontal="center" vertical="center"/>
      <protection/>
    </xf>
    <xf numFmtId="49" fontId="15" fillId="0" borderId="44" xfId="51" applyNumberFormat="1" applyFont="1" applyFill="1" applyBorder="1" applyAlignment="1">
      <alignment horizontal="center" vertical="center"/>
      <protection/>
    </xf>
    <xf numFmtId="49" fontId="15" fillId="0" borderId="45" xfId="51" applyNumberFormat="1" applyFont="1" applyFill="1" applyBorder="1" applyAlignment="1">
      <alignment horizontal="center" vertical="center"/>
      <protection/>
    </xf>
    <xf numFmtId="0" fontId="15" fillId="0" borderId="14" xfId="51" applyFont="1" applyFill="1" applyBorder="1" applyAlignment="1">
      <alignment horizontal="center" vertical="center"/>
      <protection/>
    </xf>
    <xf numFmtId="0" fontId="15" fillId="0" borderId="14" xfId="48" applyFont="1" applyFill="1" applyBorder="1" applyAlignment="1">
      <alignment horizontal="center" vertical="center"/>
      <protection/>
    </xf>
    <xf numFmtId="0" fontId="15" fillId="0" borderId="46" xfId="52" applyFont="1" applyFill="1" applyBorder="1" applyAlignment="1">
      <alignment vertical="center"/>
      <protection/>
    </xf>
    <xf numFmtId="4" fontId="15" fillId="0" borderId="14" xfId="48" applyNumberFormat="1" applyFont="1" applyFill="1" applyBorder="1" applyAlignment="1">
      <alignment vertical="center"/>
      <protection/>
    </xf>
    <xf numFmtId="4" fontId="15" fillId="0" borderId="15" xfId="51" applyNumberFormat="1" applyFont="1" applyFill="1" applyBorder="1" applyAlignment="1">
      <alignment vertical="center"/>
      <protection/>
    </xf>
    <xf numFmtId="0" fontId="15" fillId="0" borderId="38" xfId="51" applyFont="1" applyFill="1" applyBorder="1" applyAlignment="1">
      <alignment horizontal="center" vertical="center"/>
      <protection/>
    </xf>
    <xf numFmtId="49" fontId="15" fillId="0" borderId="22" xfId="51" applyNumberFormat="1" applyFont="1" applyFill="1" applyBorder="1" applyAlignment="1">
      <alignment horizontal="center" vertical="center"/>
      <protection/>
    </xf>
    <xf numFmtId="0" fontId="15" fillId="0" borderId="41" xfId="48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vertical="center"/>
      <protection/>
    </xf>
    <xf numFmtId="4" fontId="15" fillId="0" borderId="41" xfId="48" applyNumberFormat="1" applyFont="1" applyFill="1" applyBorder="1" applyAlignment="1">
      <alignment vertical="center"/>
      <protection/>
    </xf>
    <xf numFmtId="4" fontId="15" fillId="0" borderId="47" xfId="51" applyNumberFormat="1" applyFont="1" applyFill="1" applyBorder="1" applyAlignment="1">
      <alignment vertical="center"/>
      <protection/>
    </xf>
    <xf numFmtId="0" fontId="12" fillId="0" borderId="33" xfId="47" applyFont="1" applyBorder="1" applyAlignment="1">
      <alignment horizontal="center" vertical="center"/>
      <protection/>
    </xf>
    <xf numFmtId="0" fontId="12" fillId="0" borderId="36" xfId="47" applyFont="1" applyBorder="1" applyAlignment="1">
      <alignment horizontal="center" vertical="center"/>
      <protection/>
    </xf>
    <xf numFmtId="0" fontId="15" fillId="0" borderId="36" xfId="47" applyFont="1" applyBorder="1" applyAlignment="1">
      <alignment horizontal="center" vertical="center"/>
      <protection/>
    </xf>
    <xf numFmtId="4" fontId="12" fillId="0" borderId="36" xfId="47" applyNumberFormat="1" applyFont="1" applyBorder="1" applyAlignment="1">
      <alignment vertical="center"/>
      <protection/>
    </xf>
    <xf numFmtId="0" fontId="15" fillId="0" borderId="38" xfId="47" applyFont="1" applyBorder="1">
      <alignment/>
      <protection/>
    </xf>
    <xf numFmtId="0" fontId="15" fillId="0" borderId="39" xfId="47" applyFont="1" applyBorder="1">
      <alignment/>
      <protection/>
    </xf>
    <xf numFmtId="0" fontId="15" fillId="0" borderId="40" xfId="47" applyFont="1" applyBorder="1">
      <alignment/>
      <protection/>
    </xf>
    <xf numFmtId="0" fontId="15" fillId="0" borderId="41" xfId="47" applyFont="1" applyBorder="1">
      <alignment/>
      <protection/>
    </xf>
    <xf numFmtId="0" fontId="15" fillId="0" borderId="41" xfId="47" applyFont="1" applyBorder="1" applyAlignment="1">
      <alignment horizontal="center"/>
      <protection/>
    </xf>
    <xf numFmtId="0" fontId="15" fillId="0" borderId="48" xfId="52" applyFont="1" applyBorder="1" applyAlignment="1">
      <alignment vertical="center"/>
      <protection/>
    </xf>
    <xf numFmtId="4" fontId="15" fillId="0" borderId="41" xfId="47" applyNumberFormat="1" applyFont="1" applyBorder="1">
      <alignment/>
      <protection/>
    </xf>
    <xf numFmtId="4" fontId="15" fillId="0" borderId="49" xfId="51" applyNumberFormat="1" applyFont="1" applyFill="1" applyBorder="1" applyAlignment="1">
      <alignment vertical="center"/>
      <protection/>
    </xf>
    <xf numFmtId="0" fontId="15" fillId="0" borderId="0" xfId="47" applyFont="1">
      <alignment/>
      <protection/>
    </xf>
    <xf numFmtId="165" fontId="15" fillId="0" borderId="0" xfId="47" applyNumberFormat="1" applyFont="1">
      <alignment/>
      <protection/>
    </xf>
    <xf numFmtId="0" fontId="53" fillId="0" borderId="0" xfId="47" applyFont="1">
      <alignment/>
      <protection/>
    </xf>
    <xf numFmtId="49" fontId="54" fillId="0" borderId="0" xfId="47" applyNumberFormat="1" applyFont="1" applyAlignment="1">
      <alignment horizontal="left" indent="1"/>
      <protection/>
    </xf>
    <xf numFmtId="0" fontId="15" fillId="0" borderId="0" xfId="47" applyFont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0" fontId="15" fillId="0" borderId="0" xfId="47" applyFont="1" applyAlignment="1">
      <alignment wrapText="1"/>
      <protection/>
    </xf>
    <xf numFmtId="0" fontId="6" fillId="33" borderId="22" xfId="0" applyFont="1" applyFill="1" applyBorder="1" applyAlignment="1">
      <alignment horizontal="center"/>
    </xf>
    <xf numFmtId="0" fontId="10" fillId="0" borderId="0" xfId="50" applyFont="1" applyAlignment="1">
      <alignment horizontal="center"/>
      <protection/>
    </xf>
    <xf numFmtId="1" fontId="11" fillId="0" borderId="0" xfId="50" applyNumberFormat="1" applyFont="1" applyAlignment="1">
      <alignment horizontal="center" vertical="center" wrapText="1"/>
      <protection/>
    </xf>
    <xf numFmtId="0" fontId="11" fillId="0" borderId="0" xfId="48" applyFont="1" applyFill="1" applyAlignment="1">
      <alignment horizontal="center"/>
      <protection/>
    </xf>
    <xf numFmtId="0" fontId="13" fillId="0" borderId="24" xfId="48" applyFont="1" applyBorder="1" applyAlignment="1">
      <alignment horizontal="center" vertical="center" wrapText="1"/>
      <protection/>
    </xf>
    <xf numFmtId="0" fontId="13" fillId="0" borderId="50" xfId="48" applyFont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3" xfId="49"/>
    <cellStyle name="normální_2. Rozpočet 2007 - tabulky" xfId="50"/>
    <cellStyle name="normální_Rozpis výdajů 03 bez PO 2" xfId="51"/>
    <cellStyle name="normální_Rozpis výdajů 03 bez PO 2 2" xfId="52"/>
    <cellStyle name="normální_Rozpočet 2004 (ZK)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67">
          <cell r="C167">
            <v>2129133.57</v>
          </cell>
          <cell r="D167">
            <v>115991.6874</v>
          </cell>
          <cell r="E167">
            <v>4050</v>
          </cell>
          <cell r="H167">
            <v>3640493.6885899995</v>
          </cell>
          <cell r="I167">
            <v>1935.29</v>
          </cell>
          <cell r="J167">
            <v>76564.58</v>
          </cell>
          <cell r="M167">
            <v>61072</v>
          </cell>
          <cell r="O167">
            <v>88242.1</v>
          </cell>
          <cell r="P167">
            <v>202563.47</v>
          </cell>
          <cell r="Q167">
            <v>878159.9</v>
          </cell>
          <cell r="R167">
            <v>0</v>
          </cell>
        </row>
      </sheetData>
      <sheetData sheetId="2">
        <row r="167">
          <cell r="B167">
            <v>27594</v>
          </cell>
          <cell r="C167">
            <v>215664.09</v>
          </cell>
          <cell r="D167">
            <v>875352.57</v>
          </cell>
          <cell r="E167">
            <v>641598.6100000001</v>
          </cell>
          <cell r="F167">
            <v>3454684.56</v>
          </cell>
          <cell r="G167">
            <v>94334.12</v>
          </cell>
          <cell r="H167">
            <v>67284.52</v>
          </cell>
          <cell r="I167">
            <v>691895.7</v>
          </cell>
          <cell r="K167">
            <v>854844.7999999999</v>
          </cell>
          <cell r="L167">
            <v>43995</v>
          </cell>
          <cell r="M167">
            <v>5278.1900000000005</v>
          </cell>
          <cell r="N167">
            <v>71734.69</v>
          </cell>
          <cell r="O167">
            <v>5000</v>
          </cell>
          <cell r="P167">
            <v>72712.56</v>
          </cell>
          <cell r="R167">
            <v>4006.28</v>
          </cell>
          <cell r="S167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42.140625" style="0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15" t="s">
        <v>33</v>
      </c>
      <c r="B1" s="115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32</v>
      </c>
      <c r="D2" s="32" t="s">
        <v>47</v>
      </c>
      <c r="E2" s="32" t="s">
        <v>36</v>
      </c>
    </row>
    <row r="3" spans="1:5" ht="15" customHeight="1">
      <c r="A3" s="2" t="s">
        <v>3</v>
      </c>
      <c r="B3" s="29" t="s">
        <v>24</v>
      </c>
      <c r="C3" s="26">
        <f>C4+C5+C6</f>
        <v>2249175.2574</v>
      </c>
      <c r="D3" s="26">
        <f>D4+D5+D6</f>
        <v>0</v>
      </c>
      <c r="E3" s="27">
        <f aca="true" t="shared" si="0" ref="E3:E24">C3+D3</f>
        <v>2249175.2574</v>
      </c>
    </row>
    <row r="4" spans="1:10" ht="15" customHeight="1">
      <c r="A4" s="6" t="s">
        <v>4</v>
      </c>
      <c r="B4" s="7" t="s">
        <v>5</v>
      </c>
      <c r="C4" s="8">
        <f>'[3]příjmy'!$C$167</f>
        <v>2129133.57</v>
      </c>
      <c r="D4" s="9">
        <f>'[1]příjmy'!$C$31</f>
        <v>0</v>
      </c>
      <c r="E4" s="10">
        <f t="shared" si="0"/>
        <v>2129133.57</v>
      </c>
      <c r="J4" s="1"/>
    </row>
    <row r="5" spans="1:5" ht="15" customHeight="1">
      <c r="A5" s="6" t="s">
        <v>6</v>
      </c>
      <c r="B5" s="7" t="s">
        <v>7</v>
      </c>
      <c r="C5" s="8">
        <f>'[3]příjmy'!$D$167</f>
        <v>115991.6874</v>
      </c>
      <c r="D5" s="4">
        <v>0</v>
      </c>
      <c r="E5" s="10">
        <f t="shared" si="0"/>
        <v>115991.6874</v>
      </c>
    </row>
    <row r="6" spans="1:5" ht="15" customHeight="1">
      <c r="A6" s="6" t="s">
        <v>68</v>
      </c>
      <c r="B6" s="7" t="s">
        <v>8</v>
      </c>
      <c r="C6" s="8">
        <f>'[3]příjmy'!$E$167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26</v>
      </c>
      <c r="B7" s="7" t="s">
        <v>9</v>
      </c>
      <c r="C7" s="13">
        <f>C8+C13</f>
        <v>3804835.5585899996</v>
      </c>
      <c r="D7" s="13">
        <f>D8+D13</f>
        <v>0</v>
      </c>
      <c r="E7" s="14">
        <f t="shared" si="0"/>
        <v>3804835.5585899996</v>
      </c>
    </row>
    <row r="8" spans="1:5" ht="15" customHeight="1">
      <c r="A8" s="6" t="s">
        <v>28</v>
      </c>
      <c r="B8" s="7" t="s">
        <v>10</v>
      </c>
      <c r="C8" s="8">
        <f>C9+C10+C11+C12</f>
        <v>3728270.9785899995</v>
      </c>
      <c r="D8" s="8">
        <f>D9+D10+D11+D12</f>
        <v>0</v>
      </c>
      <c r="E8" s="11">
        <f t="shared" si="0"/>
        <v>3728270.9785899995</v>
      </c>
    </row>
    <row r="9" spans="1:5" ht="15" customHeight="1">
      <c r="A9" s="6" t="s">
        <v>64</v>
      </c>
      <c r="B9" s="7" t="s">
        <v>11</v>
      </c>
      <c r="C9" s="8">
        <f>'[3]příjmy'!$M$167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67</v>
      </c>
      <c r="B10" s="7" t="s">
        <v>10</v>
      </c>
      <c r="C10" s="8">
        <f>'[3]příjmy'!$H$167</f>
        <v>3640493.6885899995</v>
      </c>
      <c r="D10" s="8">
        <v>0</v>
      </c>
      <c r="E10" s="11">
        <f t="shared" si="0"/>
        <v>3640493.6885899995</v>
      </c>
    </row>
    <row r="11" spans="1:5" ht="15" customHeight="1">
      <c r="A11" s="6" t="s">
        <v>66</v>
      </c>
      <c r="B11" s="7" t="s">
        <v>27</v>
      </c>
      <c r="C11" s="8">
        <f>'[3]příjmy'!$I$167</f>
        <v>1935.29</v>
      </c>
      <c r="D11" s="8">
        <v>0</v>
      </c>
      <c r="E11" s="11">
        <f>SUM(C11:D11)</f>
        <v>1935.29</v>
      </c>
    </row>
    <row r="12" spans="1:5" ht="15" customHeight="1">
      <c r="A12" s="6" t="s">
        <v>65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87</v>
      </c>
      <c r="B13" s="7" t="s">
        <v>12</v>
      </c>
      <c r="C13" s="8">
        <f>C14+C15+C16</f>
        <v>76564.58</v>
      </c>
      <c r="D13" s="8">
        <f>D14+D15+D16</f>
        <v>0</v>
      </c>
      <c r="E13" s="11">
        <f t="shared" si="0"/>
        <v>76564.58</v>
      </c>
    </row>
    <row r="14" spans="1:5" ht="15" customHeight="1">
      <c r="A14" s="6" t="s">
        <v>69</v>
      </c>
      <c r="B14" s="7" t="s">
        <v>12</v>
      </c>
      <c r="C14" s="8">
        <f>'[3]příjmy'!$J$167</f>
        <v>76564.58</v>
      </c>
      <c r="D14" s="8">
        <f>'[1]příjmy'!$H$16</f>
        <v>0</v>
      </c>
      <c r="E14" s="11">
        <f t="shared" si="0"/>
        <v>76564.58</v>
      </c>
    </row>
    <row r="15" spans="1:5" ht="15" customHeight="1">
      <c r="A15" s="6" t="s">
        <v>29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30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13</v>
      </c>
      <c r="B17" s="15" t="s">
        <v>25</v>
      </c>
      <c r="C17" s="13">
        <f>C3+C7</f>
        <v>6054010.815989999</v>
      </c>
      <c r="D17" s="13">
        <f>D3+D7</f>
        <v>0</v>
      </c>
      <c r="E17" s="14">
        <f t="shared" si="0"/>
        <v>6054010.815989999</v>
      </c>
    </row>
    <row r="18" spans="1:5" ht="15" customHeight="1">
      <c r="A18" s="12" t="s">
        <v>14</v>
      </c>
      <c r="B18" s="15" t="s">
        <v>15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35</v>
      </c>
      <c r="B19" s="7" t="s">
        <v>16</v>
      </c>
      <c r="C19" s="8">
        <f>'[3]příjmy'!$O$167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63</v>
      </c>
      <c r="B20" s="7">
        <v>8115</v>
      </c>
      <c r="C20" s="8">
        <f>'[3]příjmy'!$P$167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16</v>
      </c>
      <c r="C21" s="8">
        <f>'[3]příjmy'!$Q$167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31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62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23</v>
      </c>
      <c r="B24" s="21"/>
      <c r="C24" s="22">
        <f>C3+C7+C18</f>
        <v>7126101.285989999</v>
      </c>
      <c r="D24" s="22">
        <f>D17+D18</f>
        <v>0</v>
      </c>
      <c r="E24" s="23">
        <f t="shared" si="0"/>
        <v>7126101.285989999</v>
      </c>
    </row>
    <row r="25" spans="1:5" ht="13.5" thickBot="1">
      <c r="A25" s="115" t="s">
        <v>34</v>
      </c>
      <c r="B25" s="115"/>
      <c r="C25" s="35"/>
      <c r="D25" s="35"/>
      <c r="E25" s="36" t="s">
        <v>0</v>
      </c>
    </row>
    <row r="26" spans="1:5" ht="24.75" thickBot="1">
      <c r="A26" s="30" t="s">
        <v>17</v>
      </c>
      <c r="B26" s="31" t="s">
        <v>18</v>
      </c>
      <c r="C26" s="32" t="s">
        <v>32</v>
      </c>
      <c r="D26" s="32" t="s">
        <v>47</v>
      </c>
      <c r="E26" s="32" t="s">
        <v>36</v>
      </c>
    </row>
    <row r="27" spans="1:5" ht="15" customHeight="1">
      <c r="A27" s="24" t="s">
        <v>70</v>
      </c>
      <c r="B27" s="3" t="s">
        <v>19</v>
      </c>
      <c r="C27" s="4">
        <f>'[3]výdaje'!$B$167</f>
        <v>27594</v>
      </c>
      <c r="D27" s="4">
        <v>0</v>
      </c>
      <c r="E27" s="5">
        <f>C27+D27</f>
        <v>27594</v>
      </c>
    </row>
    <row r="28" spans="1:5" ht="15" customHeight="1">
      <c r="A28" s="25" t="s">
        <v>71</v>
      </c>
      <c r="B28" s="7" t="s">
        <v>19</v>
      </c>
      <c r="C28" s="8">
        <f>'[3]výdaje'!$C$167</f>
        <v>215664.09</v>
      </c>
      <c r="D28" s="4">
        <v>0</v>
      </c>
      <c r="E28" s="5">
        <f aca="true" t="shared" si="1" ref="E28:E43">C28+D28</f>
        <v>215664.09</v>
      </c>
    </row>
    <row r="29" spans="1:5" ht="15" customHeight="1">
      <c r="A29" s="25" t="s">
        <v>72</v>
      </c>
      <c r="B29" s="7" t="s">
        <v>19</v>
      </c>
      <c r="C29" s="8">
        <f>'[3]výdaje'!$D$167</f>
        <v>875352.57</v>
      </c>
      <c r="D29" s="4">
        <v>0</v>
      </c>
      <c r="E29" s="5">
        <f t="shared" si="1"/>
        <v>875352.57</v>
      </c>
    </row>
    <row r="30" spans="1:5" ht="15" customHeight="1">
      <c r="A30" s="25" t="s">
        <v>73</v>
      </c>
      <c r="B30" s="7" t="s">
        <v>19</v>
      </c>
      <c r="C30" s="8">
        <f>'[3]výdaje'!$E$167</f>
        <v>641598.6100000001</v>
      </c>
      <c r="D30" s="4">
        <v>0</v>
      </c>
      <c r="E30" s="5">
        <f t="shared" si="1"/>
        <v>641598.6100000001</v>
      </c>
    </row>
    <row r="31" spans="1:5" ht="15" customHeight="1">
      <c r="A31" s="25" t="s">
        <v>74</v>
      </c>
      <c r="B31" s="7" t="s">
        <v>19</v>
      </c>
      <c r="C31" s="8">
        <f>'[3]výdaje'!$F$167</f>
        <v>3454684.56</v>
      </c>
      <c r="D31" s="4">
        <v>0</v>
      </c>
      <c r="E31" s="5">
        <f>C31+D31</f>
        <v>3454684.56</v>
      </c>
    </row>
    <row r="32" spans="1:5" ht="15" customHeight="1">
      <c r="A32" s="25" t="s">
        <v>75</v>
      </c>
      <c r="B32" s="7" t="s">
        <v>21</v>
      </c>
      <c r="C32" s="8">
        <f>'[3]výdaje'!$G$167</f>
        <v>94334.12</v>
      </c>
      <c r="D32" s="4">
        <v>0</v>
      </c>
      <c r="E32" s="5">
        <f t="shared" si="1"/>
        <v>94334.12</v>
      </c>
    </row>
    <row r="33" spans="1:5" ht="15" customHeight="1">
      <c r="A33" s="25" t="s">
        <v>76</v>
      </c>
      <c r="B33" s="7" t="s">
        <v>19</v>
      </c>
      <c r="C33" s="8">
        <f>'[3]výdaje'!$H$167</f>
        <v>67284.52</v>
      </c>
      <c r="D33" s="4">
        <f>'[1]výdaje'!$G$16</f>
        <v>0</v>
      </c>
      <c r="E33" s="5">
        <f t="shared" si="1"/>
        <v>67284.52</v>
      </c>
    </row>
    <row r="34" spans="1:5" ht="15" customHeight="1">
      <c r="A34" s="25" t="s">
        <v>77</v>
      </c>
      <c r="B34" s="7" t="s">
        <v>20</v>
      </c>
      <c r="C34" s="8">
        <f>'[3]výdaje'!$I$167</f>
        <v>691895.7</v>
      </c>
      <c r="D34" s="4">
        <v>0</v>
      </c>
      <c r="E34" s="5">
        <f t="shared" si="1"/>
        <v>691895.7</v>
      </c>
    </row>
    <row r="35" spans="1:5" ht="15" customHeight="1">
      <c r="A35" s="25" t="s">
        <v>79</v>
      </c>
      <c r="B35" s="7" t="s">
        <v>20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78</v>
      </c>
      <c r="B36" s="7" t="s">
        <v>21</v>
      </c>
      <c r="C36" s="8">
        <f>'[3]výdaje'!$K$167</f>
        <v>854844.7999999999</v>
      </c>
      <c r="D36" s="4">
        <f>'[1]výdaje'!$J$16</f>
        <v>0</v>
      </c>
      <c r="E36" s="5">
        <f t="shared" si="1"/>
        <v>854844.7999999999</v>
      </c>
    </row>
    <row r="37" spans="1:5" ht="15" customHeight="1">
      <c r="A37" s="25" t="s">
        <v>80</v>
      </c>
      <c r="B37" s="7" t="s">
        <v>21</v>
      </c>
      <c r="C37" s="8">
        <f>'[3]výdaje'!$L$167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81</v>
      </c>
      <c r="B38" s="7" t="s">
        <v>19</v>
      </c>
      <c r="C38" s="8">
        <f>'[3]výdaje'!$M$167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82</v>
      </c>
      <c r="B39" s="7" t="s">
        <v>21</v>
      </c>
      <c r="C39" s="8">
        <f>'[3]výdaje'!$N$167</f>
        <v>71734.69</v>
      </c>
      <c r="D39" s="4">
        <v>0</v>
      </c>
      <c r="E39" s="5">
        <f>C39+D39</f>
        <v>71734.69</v>
      </c>
    </row>
    <row r="40" spans="1:5" ht="15" customHeight="1">
      <c r="A40" s="25" t="s">
        <v>83</v>
      </c>
      <c r="B40" s="7" t="s">
        <v>21</v>
      </c>
      <c r="C40" s="8">
        <f>'[3]výdaje'!$O$167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84</v>
      </c>
      <c r="B41" s="7" t="s">
        <v>21</v>
      </c>
      <c r="C41" s="8">
        <f>'[3]výdaje'!$P$167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85</v>
      </c>
      <c r="B42" s="7" t="s">
        <v>21</v>
      </c>
      <c r="C42" s="8">
        <f>'[3]výdaje'!$R$167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86</v>
      </c>
      <c r="B43" s="7" t="s">
        <v>21</v>
      </c>
      <c r="C43" s="8">
        <f>'[3]výdaje'!$S$167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22</v>
      </c>
      <c r="B44" s="21"/>
      <c r="C44" s="22">
        <f>C27+C28+C29+C30+C31+C32+C33+C34+C35+C36+C37+C38+C39+C40+C41+C42+C43</f>
        <v>7126101.29</v>
      </c>
      <c r="D44" s="22">
        <f>SUM(D27:D43)</f>
        <v>0</v>
      </c>
      <c r="E44" s="23">
        <f>SUM(E27:E43)</f>
        <v>7126101.29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.00390625" style="111" customWidth="1"/>
    <col min="2" max="2" width="7.421875" style="111" customWidth="1"/>
    <col min="3" max="3" width="4.00390625" style="111" customWidth="1"/>
    <col min="4" max="4" width="4.57421875" style="112" customWidth="1"/>
    <col min="5" max="5" width="4.57421875" style="113" customWidth="1"/>
    <col min="6" max="6" width="37.7109375" style="114" customWidth="1"/>
    <col min="7" max="8" width="7.8515625" style="108" bestFit="1" customWidth="1"/>
    <col min="9" max="9" width="8.00390625" style="109" customWidth="1"/>
    <col min="10" max="10" width="8.8515625" style="110" customWidth="1"/>
  </cols>
  <sheetData>
    <row r="1" spans="1:10" ht="12.75">
      <c r="A1" s="37"/>
      <c r="B1" s="37"/>
      <c r="C1" s="37"/>
      <c r="D1" s="37"/>
      <c r="E1" s="37"/>
      <c r="F1" s="37"/>
      <c r="G1" s="38"/>
      <c r="H1" s="39"/>
      <c r="I1" s="39"/>
      <c r="J1" s="40"/>
    </row>
    <row r="2" spans="1:10" ht="18">
      <c r="A2" s="116" t="s">
        <v>37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>
      <c r="A3" s="41"/>
      <c r="B3" s="41"/>
      <c r="C3" s="41"/>
      <c r="D3" s="41"/>
      <c r="E3" s="41"/>
      <c r="F3" s="41"/>
      <c r="G3" s="41"/>
      <c r="H3" s="41"/>
      <c r="I3" s="42"/>
      <c r="J3" s="42"/>
    </row>
    <row r="4" spans="1:10" ht="15.75">
      <c r="A4" s="117" t="s">
        <v>38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.75">
      <c r="A5" s="118" t="s">
        <v>39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.75">
      <c r="A6" s="41"/>
      <c r="B6" s="41"/>
      <c r="C6" s="41"/>
      <c r="D6" s="41"/>
      <c r="E6" s="41"/>
      <c r="F6" s="41"/>
      <c r="G6" s="41"/>
      <c r="H6" s="41"/>
      <c r="I6" s="41"/>
      <c r="J6" s="42"/>
    </row>
    <row r="7" spans="1:10" ht="13.5" thickBot="1">
      <c r="A7" s="43"/>
      <c r="B7" s="43"/>
      <c r="C7" s="43"/>
      <c r="D7" s="43"/>
      <c r="E7" s="42"/>
      <c r="F7" s="42"/>
      <c r="G7" s="42"/>
      <c r="H7" s="44"/>
      <c r="I7" s="44"/>
      <c r="J7" s="44" t="s">
        <v>40</v>
      </c>
    </row>
    <row r="8" spans="1:10" ht="23.25" thickBot="1">
      <c r="A8" s="45" t="s">
        <v>41</v>
      </c>
      <c r="B8" s="119" t="s">
        <v>42</v>
      </c>
      <c r="C8" s="120"/>
      <c r="D8" s="47" t="s">
        <v>43</v>
      </c>
      <c r="E8" s="46" t="s">
        <v>18</v>
      </c>
      <c r="F8" s="48" t="s">
        <v>44</v>
      </c>
      <c r="G8" s="49" t="s">
        <v>45</v>
      </c>
      <c r="H8" s="50" t="s">
        <v>46</v>
      </c>
      <c r="I8" s="51" t="s">
        <v>47</v>
      </c>
      <c r="J8" s="52" t="s">
        <v>48</v>
      </c>
    </row>
    <row r="9" spans="1:10" ht="13.5" thickBot="1">
      <c r="A9" s="53" t="s">
        <v>49</v>
      </c>
      <c r="B9" s="54" t="s">
        <v>50</v>
      </c>
      <c r="C9" s="55" t="s">
        <v>50</v>
      </c>
      <c r="D9" s="54" t="s">
        <v>50</v>
      </c>
      <c r="E9" s="56" t="s">
        <v>50</v>
      </c>
      <c r="F9" s="57" t="s">
        <v>51</v>
      </c>
      <c r="G9" s="58">
        <f>G10</f>
        <v>736.98</v>
      </c>
      <c r="H9" s="59">
        <f>H10</f>
        <v>6736.98</v>
      </c>
      <c r="I9" s="58">
        <v>0</v>
      </c>
      <c r="J9" s="60">
        <f>SUM(H9:I9)</f>
        <v>6736.98</v>
      </c>
    </row>
    <row r="10" spans="1:10" ht="22.5">
      <c r="A10" s="61" t="s">
        <v>49</v>
      </c>
      <c r="B10" s="62" t="s">
        <v>52</v>
      </c>
      <c r="C10" s="63" t="s">
        <v>53</v>
      </c>
      <c r="D10" s="64">
        <v>5512</v>
      </c>
      <c r="E10" s="64" t="s">
        <v>50</v>
      </c>
      <c r="F10" s="65" t="s">
        <v>54</v>
      </c>
      <c r="G10" s="66">
        <f>G12</f>
        <v>736.98</v>
      </c>
      <c r="H10" s="67">
        <f>H11</f>
        <v>6736.98</v>
      </c>
      <c r="I10" s="66">
        <f>SUM(I11:I11)</f>
        <v>-6000</v>
      </c>
      <c r="J10" s="68">
        <f>SUM(H10:I10)</f>
        <v>736.9799999999996</v>
      </c>
    </row>
    <row r="11" spans="1:10" ht="13.5" thickBot="1">
      <c r="A11" s="69"/>
      <c r="B11" s="70"/>
      <c r="C11" s="71"/>
      <c r="D11" s="72"/>
      <c r="E11" s="72">
        <v>5901</v>
      </c>
      <c r="F11" s="73" t="s">
        <v>55</v>
      </c>
      <c r="G11" s="74">
        <v>0</v>
      </c>
      <c r="H11" s="75">
        <v>6736.98</v>
      </c>
      <c r="I11" s="74">
        <v>-6000</v>
      </c>
      <c r="J11" s="76">
        <f>SUM(H11:I11)</f>
        <v>736.9799999999996</v>
      </c>
    </row>
    <row r="12" spans="1:10" ht="22.5">
      <c r="A12" s="61" t="s">
        <v>49</v>
      </c>
      <c r="B12" s="77" t="s">
        <v>56</v>
      </c>
      <c r="C12" s="77" t="s">
        <v>53</v>
      </c>
      <c r="D12" s="78">
        <v>5512</v>
      </c>
      <c r="E12" s="79" t="s">
        <v>50</v>
      </c>
      <c r="F12" s="80" t="s">
        <v>57</v>
      </c>
      <c r="G12" s="66">
        <f>G13+G14</f>
        <v>736.98</v>
      </c>
      <c r="H12" s="66">
        <v>0</v>
      </c>
      <c r="I12" s="66">
        <f>I13+I14</f>
        <v>5836.98</v>
      </c>
      <c r="J12" s="81">
        <f>H12+I12</f>
        <v>5836.98</v>
      </c>
    </row>
    <row r="13" spans="1:10" ht="12.75">
      <c r="A13" s="82"/>
      <c r="B13" s="83"/>
      <c r="C13" s="84"/>
      <c r="D13" s="85"/>
      <c r="E13" s="86">
        <v>5901</v>
      </c>
      <c r="F13" s="87" t="s">
        <v>55</v>
      </c>
      <c r="G13" s="88">
        <v>0</v>
      </c>
      <c r="H13" s="88">
        <v>0</v>
      </c>
      <c r="I13" s="88">
        <v>5100</v>
      </c>
      <c r="J13" s="89">
        <f>H13+I13</f>
        <v>5100</v>
      </c>
    </row>
    <row r="14" spans="1:10" ht="13.5" thickBot="1">
      <c r="A14" s="90"/>
      <c r="B14" s="91"/>
      <c r="C14" s="91"/>
      <c r="D14" s="72"/>
      <c r="E14" s="92" t="s">
        <v>50</v>
      </c>
      <c r="F14" s="93" t="s">
        <v>58</v>
      </c>
      <c r="G14" s="94">
        <v>736.98</v>
      </c>
      <c r="H14" s="94">
        <v>0</v>
      </c>
      <c r="I14" s="94">
        <f>SUM(G14:H14)</f>
        <v>736.98</v>
      </c>
      <c r="J14" s="95">
        <f>H14+I14</f>
        <v>736.98</v>
      </c>
    </row>
    <row r="15" spans="1:10" ht="22.5">
      <c r="A15" s="96" t="s">
        <v>49</v>
      </c>
      <c r="B15" s="77" t="s">
        <v>59</v>
      </c>
      <c r="C15" s="77" t="s">
        <v>53</v>
      </c>
      <c r="D15" s="97">
        <v>5512</v>
      </c>
      <c r="E15" s="98" t="s">
        <v>50</v>
      </c>
      <c r="F15" s="80" t="s">
        <v>60</v>
      </c>
      <c r="G15" s="99">
        <f>G16</f>
        <v>0</v>
      </c>
      <c r="H15" s="99">
        <f>H16</f>
        <v>0</v>
      </c>
      <c r="I15" s="99">
        <f>I16</f>
        <v>900</v>
      </c>
      <c r="J15" s="81">
        <f>H15+I15</f>
        <v>900</v>
      </c>
    </row>
    <row r="16" spans="1:10" ht="13.5" thickBot="1">
      <c r="A16" s="100"/>
      <c r="B16" s="101"/>
      <c r="C16" s="102"/>
      <c r="D16" s="103"/>
      <c r="E16" s="104">
        <v>5901</v>
      </c>
      <c r="F16" s="105" t="s">
        <v>55</v>
      </c>
      <c r="G16" s="106">
        <v>0</v>
      </c>
      <c r="H16" s="106">
        <v>0</v>
      </c>
      <c r="I16" s="106">
        <v>900</v>
      </c>
      <c r="J16" s="107">
        <f>H16+I16</f>
        <v>900</v>
      </c>
    </row>
    <row r="17" spans="1:6" ht="12.75">
      <c r="A17" s="108"/>
      <c r="B17" s="108"/>
      <c r="C17" s="108"/>
      <c r="D17" s="108"/>
      <c r="E17" s="108"/>
      <c r="F17" s="108"/>
    </row>
  </sheetData>
  <sheetProtection/>
  <mergeCells count="4">
    <mergeCell ref="A2:J2"/>
    <mergeCell ref="A4:J4"/>
    <mergeCell ref="A5:J5"/>
    <mergeCell ref="B8:C8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2014-05-27T12:16:38Z</cp:lastPrinted>
  <dcterms:created xsi:type="dcterms:W3CDTF">2007-12-18T12:40:54Z</dcterms:created>
  <dcterms:modified xsi:type="dcterms:W3CDTF">2014-05-27T12:25:08Z</dcterms:modified>
  <cp:category/>
  <cp:version/>
  <cp:contentType/>
  <cp:contentStatus/>
</cp:coreProperties>
</file>