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1407" sheetId="2" r:id="rId2"/>
    <sheet name="91707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<sst xmlns="http://schemas.openxmlformats.org/spreadsheetml/2006/main" count="490" uniqueCount="228">
  <si>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</si>
  <si>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</si>
  <si>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</si>
  <si>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</si>
  <si>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</si>
  <si>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</si>
  <si>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</si>
  <si>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</si>
  <si>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</si>
  <si>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</si>
  <si>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</si>
  <si>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</si>
  <si>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</si>
  <si>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</si>
  <si>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</si>
  <si>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</si>
  <si>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</si>
  <si>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</si>
  <si>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</si>
  <si>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</si>
  <si>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</si>
  <si>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</si>
  <si>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</si>
  <si>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</si>
  <si>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</si>
  <si>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</si>
  <si>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</si>
  <si>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</si>
  <si>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</si>
  <si>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</si>
  <si>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</si>
  <si>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</si>
  <si>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</si>
  <si>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</si>
  <si>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</si>
  <si>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</si>
  <si>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</si>
  <si>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</si>
  <si>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</si>
  <si>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</si>
  <si>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</si>
  <si>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</si>
  <si>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</si>
  <si>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</si>
  <si>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</si>
  <si>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</si>
  <si>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</si>
  <si>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</si>
  <si>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</si>
  <si>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</si>
  <si>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</si>
  <si>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</si>
  <si>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</si>
  <si>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</si>
  <si>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</si>
  <si>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</si>
  <si>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</si>
  <si>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</si>
  <si>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</si>
  <si>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</si>
  <si>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</si>
  <si>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</si>
  <si>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</si>
  <si>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</si>
  <si>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 xml:space="preserve">Odbor kultury, památkové péče a cestovního ruchu </t>
  </si>
  <si>
    <t>Kapitola 914 07 - Působnosti</t>
  </si>
  <si>
    <t>tis. Kč</t>
  </si>
  <si>
    <t>uk.</t>
  </si>
  <si>
    <t>č.a.</t>
  </si>
  <si>
    <t>§</t>
  </si>
  <si>
    <t>91407 - P Ů S O B N O S T I</t>
  </si>
  <si>
    <t>SR 2014</t>
  </si>
  <si>
    <t>UR 2014</t>
  </si>
  <si>
    <t>SU</t>
  </si>
  <si>
    <t>x</t>
  </si>
  <si>
    <t>Běžné (neinvestiční) výdaje resortu celkem</t>
  </si>
  <si>
    <t>DU</t>
  </si>
  <si>
    <t>Činnosti v kultuře</t>
  </si>
  <si>
    <t>RU</t>
  </si>
  <si>
    <t>071200</t>
  </si>
  <si>
    <t>0000</t>
  </si>
  <si>
    <t>propagace kultury LK</t>
  </si>
  <si>
    <t>nákup ostatních služeb</t>
  </si>
  <si>
    <t>Památková péče</t>
  </si>
  <si>
    <t>072100</t>
  </si>
  <si>
    <t>propagace památkové péče</t>
  </si>
  <si>
    <t>ostatní neinv.výdaje j.n. (finanční dar - program MK ČR)</t>
  </si>
  <si>
    <t>072400</t>
  </si>
  <si>
    <t>plány ochrany památkové péče</t>
  </si>
  <si>
    <t>ostatní neinv.výdaje j.n. (plány ochrany památ. péče)</t>
  </si>
  <si>
    <t>Cestovní ruch</t>
  </si>
  <si>
    <t>073100</t>
  </si>
  <si>
    <t>marketingová podpora</t>
  </si>
  <si>
    <t>ostatní osobní výdaje</t>
  </si>
  <si>
    <t>nákup materiálu</t>
  </si>
  <si>
    <t>nájemné</t>
  </si>
  <si>
    <t>pohoštění</t>
  </si>
  <si>
    <t>služby peněžních ústavů vč. komerčního pojištění</t>
  </si>
  <si>
    <t>073300</t>
  </si>
  <si>
    <t>turistická infrastruktura cestovního ruchu</t>
  </si>
  <si>
    <t>073400</t>
  </si>
  <si>
    <t>statistická šetření</t>
  </si>
  <si>
    <t>Kapitola 917 07 - Tranasfery</t>
  </si>
  <si>
    <t>číslo a název kapitoly</t>
  </si>
  <si>
    <t>UR I 2014</t>
  </si>
  <si>
    <t>UR II 2014</t>
  </si>
  <si>
    <t>Běžné a kapitálové výdaje resortu celkem</t>
  </si>
  <si>
    <t>z toho</t>
  </si>
  <si>
    <t>Regionální funkce knihoven</t>
  </si>
  <si>
    <t>Podpora českých divadel - Liberec</t>
  </si>
  <si>
    <t>Podpora rozvoje turist.regionů, KČT a post. přehlídky</t>
  </si>
  <si>
    <t>0770007</t>
  </si>
  <si>
    <t>Podpora rozvoje turistického regionu</t>
  </si>
  <si>
    <t>ost.neinvestiční transfery - Sdružení Český ráj</t>
  </si>
  <si>
    <t>0770008</t>
  </si>
  <si>
    <t>ost.neinvestiční transfery - Sdružení Českolipsko</t>
  </si>
  <si>
    <t>0770009</t>
  </si>
  <si>
    <t>ost.neinvestiční transfery - Jizerské hory</t>
  </si>
  <si>
    <t>0770010</t>
  </si>
  <si>
    <r>
      <t xml:space="preserve">neinvestiční transfery DSO - Krkonoše, </t>
    </r>
    <r>
      <rPr>
        <b/>
        <sz val="8"/>
        <rFont val="Arial"/>
        <family val="2"/>
      </rPr>
      <t>ZJ 035</t>
    </r>
  </si>
  <si>
    <t xml:space="preserve"> </t>
  </si>
  <si>
    <t>0770011</t>
  </si>
  <si>
    <t xml:space="preserve">Podpora rozvoje aktivit v oblasti cestovního ruchu </t>
  </si>
  <si>
    <t>Sdružení pro rozvoj cestovního ruchu LK</t>
  </si>
  <si>
    <t>0770012</t>
  </si>
  <si>
    <t>Obnova značení pěších turistických tras v LK</t>
  </si>
  <si>
    <t xml:space="preserve">neinvestiční transfery spolkům -  KČT </t>
  </si>
  <si>
    <t>0770013</t>
  </si>
  <si>
    <t>Veletrh cestovního ruchu Euroregionotour 2014</t>
  </si>
  <si>
    <t>neinvestiční transfery PO - Eurocentrum Jablonec</t>
  </si>
  <si>
    <t>0770014</t>
  </si>
  <si>
    <t xml:space="preserve">Postupové přehlídky </t>
  </si>
  <si>
    <t>nerozepsaná finanční rererva programu</t>
  </si>
  <si>
    <t>0780003</t>
  </si>
  <si>
    <t>Modrý kocour</t>
  </si>
  <si>
    <t>neinvestiční transfery o.s. - Turnovská Bohéma</t>
  </si>
  <si>
    <t>0780004</t>
  </si>
  <si>
    <t>XXIV. Turnovský drahokam</t>
  </si>
  <si>
    <t>neinvestiční transfery spolkům - LS Na Židli</t>
  </si>
  <si>
    <t>0780005</t>
  </si>
  <si>
    <t>3002</t>
  </si>
  <si>
    <t xml:space="preserve">O Desenského medvěda </t>
  </si>
  <si>
    <t>neinvetiční transfery obcím - město Desná</t>
  </si>
  <si>
    <t>0780006</t>
  </si>
  <si>
    <t>Krajské kolo přehlídky dštských pěv.sborů 2014</t>
  </si>
  <si>
    <t>neinvestiční transfery o.p.s.- Městské divadlo JBC o.p.s.</t>
  </si>
  <si>
    <t>0780007</t>
  </si>
  <si>
    <t>5029</t>
  </si>
  <si>
    <t>12. postupová obl. přehlídka dechových hudeb</t>
  </si>
  <si>
    <t>neinvetiční transfery obcím - obec Košťálov</t>
  </si>
  <si>
    <t>0780008</t>
  </si>
  <si>
    <t>5008</t>
  </si>
  <si>
    <t>Turnovský kos 2014</t>
  </si>
  <si>
    <t>neinvetiční transfery obcím - Středisko pro volný čas</t>
  </si>
  <si>
    <t>0780009</t>
  </si>
  <si>
    <t>Turnovská mateřinka 2014</t>
  </si>
  <si>
    <t>0780010</t>
  </si>
  <si>
    <t>Turnovský štěk 2014</t>
  </si>
  <si>
    <t>0780011</t>
  </si>
  <si>
    <t>Krakonošův  divadelní podzim 2014</t>
  </si>
  <si>
    <t xml:space="preserve">neinvestiční transfery o.s.- O. s. Větrov Vysoké n. J. </t>
  </si>
  <si>
    <t>0780012</t>
  </si>
  <si>
    <t>Josefodolské divadelní jaro 2014</t>
  </si>
  <si>
    <t>neinvestiční transfery spolkům- DS J.K.TYL Josefův Důl</t>
  </si>
  <si>
    <t>0780013</t>
  </si>
  <si>
    <t>17.postupová přehlídka ochotnických souborů</t>
  </si>
  <si>
    <t>neinvestiční transfery spolkům - DS J.K.TYL Lomnice n.P.</t>
  </si>
  <si>
    <t>0780014</t>
  </si>
  <si>
    <t>3001</t>
  </si>
  <si>
    <t>Regionální kola hudebních soutěží</t>
  </si>
  <si>
    <t>neinvetiční transfery obcím - DDM Vikýř JBC</t>
  </si>
  <si>
    <t>0780015</t>
  </si>
  <si>
    <t>Tanec, tanec…. 2014</t>
  </si>
  <si>
    <t>neinvestiční transfery spolkům -Tan.a poh.studio Magdaléna</t>
  </si>
  <si>
    <t>0780016</t>
  </si>
  <si>
    <t>Tanec srdcem 2014</t>
  </si>
  <si>
    <t>0780017</t>
  </si>
  <si>
    <t>Dětská scéna 2014</t>
  </si>
  <si>
    <t>0780018</t>
  </si>
  <si>
    <t>Dospělí dětem 2014 Nový Bor</t>
  </si>
  <si>
    <t>neinvestiční transfery právni.os.- Kultura Nový Bor, s.r.o.</t>
  </si>
  <si>
    <t>0780019</t>
  </si>
  <si>
    <t>Post.mezikrajová přehl.pantomimy a pohyb. divadla</t>
  </si>
  <si>
    <t>neinvestiční transfery spolkům - Evr. centr. pantom. neslyšících</t>
  </si>
  <si>
    <t>0780020</t>
  </si>
  <si>
    <t>Krajská post. přehlídka Wolkrův Prostějov</t>
  </si>
  <si>
    <t>neinvestiční transfery spolkům - DS Odevšad</t>
  </si>
  <si>
    <t>0780021</t>
  </si>
  <si>
    <t>1485</t>
  </si>
  <si>
    <t>Oblastní kolo Liberec - Dětská scéna 2014</t>
  </si>
  <si>
    <t>neinvestiční příspěvky zřízeným POK - DDM Větrník</t>
  </si>
  <si>
    <t>0780022</t>
  </si>
  <si>
    <t xml:space="preserve">Obl. a kraj.kolo-Přehlídka dětských recitárorů DS 2014 </t>
  </si>
  <si>
    <t>0780023</t>
  </si>
  <si>
    <t>Českolipský zvoneček 2014</t>
  </si>
  <si>
    <t>neinvestiční transfery o.p.s. - Taneční škola Duha</t>
  </si>
  <si>
    <t>0780024</t>
  </si>
  <si>
    <t>Celostátní kolo Festivalu tanečního mládí 2014</t>
  </si>
  <si>
    <t>Podpora vybraných  aktivit kultury a památkové péče</t>
  </si>
  <si>
    <t>0770015</t>
  </si>
  <si>
    <t>MHF Lípa Musica 2014</t>
  </si>
  <si>
    <t>neinv.transfery nefin.podnik.sub.-práv.os. - Bohemorum, Č.L.</t>
  </si>
  <si>
    <t>0770016</t>
  </si>
  <si>
    <t>Dvořákův festival-Dvořákův Turnov a Sychrov</t>
  </si>
  <si>
    <t>neinv. transfery spolkům - Spolek přátel hud.festivalu, Turnov</t>
  </si>
  <si>
    <t>0770017</t>
  </si>
  <si>
    <t xml:space="preserve">Mezinárodní pěvecký festival Bohemia Cantat </t>
  </si>
  <si>
    <t>neinvestiční transfery spolkům - Bohemia Cantat Liberec</t>
  </si>
  <si>
    <t>0780001</t>
  </si>
  <si>
    <t>Mezinárodní folkórní festival v Jablonci n. N.</t>
  </si>
  <si>
    <t>neinv.transfery nefin.podnik.sub.-práv.os. - Eurocentrum Jbc.</t>
  </si>
  <si>
    <t>0780002</t>
  </si>
  <si>
    <t>Mezinárodní trienale skla a bižuterie JABLONEC 2014</t>
  </si>
  <si>
    <t>neinvestiční transfery cizím PO - Muzeum Jablonec n.N.</t>
  </si>
  <si>
    <t>0770020</t>
  </si>
  <si>
    <t>Publikační a výzkumná činnost</t>
  </si>
  <si>
    <t>neinvestiční transfery cizím PO - NPÚ Liberec</t>
  </si>
  <si>
    <t>Účelové neinvestiční dotace POK</t>
  </si>
  <si>
    <t>Propagace památková péče</t>
  </si>
  <si>
    <t>0780027</t>
  </si>
  <si>
    <t>2003</t>
  </si>
  <si>
    <t xml:space="preserve">Finanční dar </t>
  </si>
  <si>
    <t>neinvestiční transfery obcím - Město Frýdlant</t>
  </si>
  <si>
    <t>ZR-RO č. 107/14</t>
  </si>
  <si>
    <t>Změna rozpočtu - rozpočtové opatření č. 107/14</t>
  </si>
  <si>
    <t>0780028</t>
  </si>
  <si>
    <t>Plány ochrany památkové péče</t>
  </si>
  <si>
    <t>neinvestiční transfery obcím - Město Turnov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</si>
</sst>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8"/>
      <name val="Tahoma"/>
      <family val="2"/>
    </font>
    <font>
      <sz val="8"/>
      <name val="Arial CE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99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>
        <color indexed="63"/>
      </top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5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9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1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2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2" fillId="41" borderId="0">
      <alignment horizontal="left" vertical="center"/>
      <protection/>
    </xf>
    <xf numFmtId="0" fontId="46" fillId="4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43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49" fillId="44" borderId="15" applyNumberFormat="0" applyAlignment="0" applyProtection="0"/>
    <xf numFmtId="0" fontId="22" fillId="45" borderId="16" applyNumberFormat="0" applyAlignment="0" applyProtection="0"/>
    <xf numFmtId="0" fontId="22" fillId="45" borderId="16" applyNumberFormat="0" applyAlignment="0" applyProtection="0"/>
    <xf numFmtId="0" fontId="50" fillId="44" borderId="17" applyNumberFormat="0" applyAlignment="0" applyProtection="0"/>
    <xf numFmtId="0" fontId="23" fillId="45" borderId="18" applyNumberFormat="0" applyAlignment="0" applyProtection="0"/>
    <xf numFmtId="0" fontId="23" fillId="45" borderId="18" applyNumberFormat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6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6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6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6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</cellStyleXfs>
  <cellXfs count="2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45" borderId="28" xfId="0" applyFont="1" applyFill="1" applyBorder="1" applyAlignment="1">
      <alignment horizontal="center" vertical="center" wrapText="1"/>
    </xf>
    <xf numFmtId="0" fontId="5" fillId="45" borderId="29" xfId="0" applyFont="1" applyFill="1" applyBorder="1" applyAlignment="1">
      <alignment horizontal="center" vertical="center" wrapText="1"/>
    </xf>
    <xf numFmtId="0" fontId="5" fillId="45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31" xfId="0" applyNumberFormat="1" applyFont="1" applyFill="1" applyBorder="1" applyAlignment="1">
      <alignment horizontal="right"/>
    </xf>
    <xf numFmtId="0" fontId="25" fillId="0" borderId="0" xfId="122">
      <alignment/>
      <protection/>
    </xf>
    <xf numFmtId="0" fontId="0" fillId="0" borderId="0" xfId="110">
      <alignment/>
      <protection/>
    </xf>
    <xf numFmtId="0" fontId="0" fillId="0" borderId="0" xfId="110" applyBorder="1">
      <alignment/>
      <protection/>
    </xf>
    <xf numFmtId="0" fontId="28" fillId="0" borderId="0" xfId="110" applyFont="1" applyAlignment="1">
      <alignment horizontal="center"/>
      <protection/>
    </xf>
    <xf numFmtId="0" fontId="29" fillId="0" borderId="32" xfId="110" applyFont="1" applyBorder="1" applyAlignment="1">
      <alignment horizontal="center" vertical="center"/>
      <protection/>
    </xf>
    <xf numFmtId="0" fontId="29" fillId="0" borderId="33" xfId="110" applyFont="1" applyBorder="1" applyAlignment="1">
      <alignment horizontal="center" vertical="center"/>
      <protection/>
    </xf>
    <xf numFmtId="0" fontId="29" fillId="0" borderId="33" xfId="110" applyFont="1" applyBorder="1" applyAlignment="1">
      <alignment horizontal="center" vertical="center"/>
      <protection/>
    </xf>
    <xf numFmtId="0" fontId="28" fillId="0" borderId="29" xfId="110" applyFont="1" applyBorder="1" applyAlignment="1">
      <alignment horizontal="center" vertical="center"/>
      <protection/>
    </xf>
    <xf numFmtId="0" fontId="28" fillId="0" borderId="29" xfId="112" applyFont="1" applyBorder="1" applyAlignment="1">
      <alignment horizontal="center"/>
      <protection/>
    </xf>
    <xf numFmtId="0" fontId="28" fillId="0" borderId="29" xfId="112" applyFont="1" applyBorder="1" applyAlignment="1">
      <alignment horizontal="center" wrapText="1"/>
      <protection/>
    </xf>
    <xf numFmtId="0" fontId="28" fillId="0" borderId="34" xfId="112" applyFont="1" applyBorder="1" applyAlignment="1">
      <alignment horizontal="center"/>
      <protection/>
    </xf>
    <xf numFmtId="0" fontId="28" fillId="0" borderId="35" xfId="123" applyFont="1" applyFill="1" applyBorder="1" applyAlignment="1">
      <alignment horizontal="center"/>
      <protection/>
    </xf>
    <xf numFmtId="0" fontId="28" fillId="0" borderId="33" xfId="123" applyFont="1" applyFill="1" applyBorder="1" applyAlignment="1">
      <alignment horizontal="center"/>
      <protection/>
    </xf>
    <xf numFmtId="0" fontId="28" fillId="0" borderId="36" xfId="123" applyFont="1" applyFill="1" applyBorder="1" applyAlignment="1">
      <alignment horizontal="center"/>
      <protection/>
    </xf>
    <xf numFmtId="0" fontId="28" fillId="0" borderId="37" xfId="123" applyFont="1" applyFill="1" applyBorder="1" applyAlignment="1">
      <alignment horizontal="center"/>
      <protection/>
    </xf>
    <xf numFmtId="0" fontId="28" fillId="0" borderId="37" xfId="123" applyFont="1" applyFill="1" applyBorder="1" applyAlignment="1">
      <alignment horizontal="left"/>
      <protection/>
    </xf>
    <xf numFmtId="4" fontId="28" fillId="0" borderId="38" xfId="123" applyNumberFormat="1" applyFont="1" applyFill="1" applyBorder="1">
      <alignment/>
      <protection/>
    </xf>
    <xf numFmtId="4" fontId="28" fillId="0" borderId="39" xfId="123" applyNumberFormat="1" applyFont="1" applyFill="1" applyBorder="1">
      <alignment/>
      <protection/>
    </xf>
    <xf numFmtId="0" fontId="30" fillId="0" borderId="40" xfId="123" applyFont="1" applyFill="1" applyBorder="1" applyAlignment="1">
      <alignment horizontal="center"/>
      <protection/>
    </xf>
    <xf numFmtId="49" fontId="30" fillId="0" borderId="41" xfId="123" applyNumberFormat="1" applyFont="1" applyFill="1" applyBorder="1" applyAlignment="1">
      <alignment horizontal="center"/>
      <protection/>
    </xf>
    <xf numFmtId="49" fontId="30" fillId="0" borderId="42" xfId="123" applyNumberFormat="1" applyFont="1" applyFill="1" applyBorder="1" applyAlignment="1">
      <alignment horizontal="center"/>
      <protection/>
    </xf>
    <xf numFmtId="49" fontId="30" fillId="0" borderId="43" xfId="123" applyNumberFormat="1" applyFont="1" applyFill="1" applyBorder="1" applyAlignment="1">
      <alignment horizontal="center"/>
      <protection/>
    </xf>
    <xf numFmtId="0" fontId="30" fillId="0" borderId="44" xfId="123" applyFont="1" applyFill="1" applyBorder="1" applyAlignment="1">
      <alignment horizontal="center"/>
      <protection/>
    </xf>
    <xf numFmtId="0" fontId="30" fillId="0" borderId="43" xfId="123" applyFont="1" applyFill="1" applyBorder="1">
      <alignment/>
      <protection/>
    </xf>
    <xf numFmtId="4" fontId="52" fillId="0" borderId="42" xfId="123" applyNumberFormat="1" applyFont="1" applyFill="1" applyBorder="1" applyAlignment="1">
      <alignment horizontal="right"/>
      <protection/>
    </xf>
    <xf numFmtId="4" fontId="52" fillId="0" borderId="45" xfId="123" applyNumberFormat="1" applyFont="1" applyFill="1" applyBorder="1">
      <alignment/>
      <protection/>
    </xf>
    <xf numFmtId="0" fontId="28" fillId="0" borderId="22" xfId="123" applyFont="1" applyFill="1" applyBorder="1" applyAlignment="1">
      <alignment horizontal="center"/>
      <protection/>
    </xf>
    <xf numFmtId="49" fontId="28" fillId="0" borderId="46" xfId="123" applyNumberFormat="1" applyFont="1" applyFill="1" applyBorder="1" applyAlignment="1">
      <alignment horizontal="center"/>
      <protection/>
    </xf>
    <xf numFmtId="49" fontId="28" fillId="0" borderId="47" xfId="123" applyNumberFormat="1" applyFont="1" applyFill="1" applyBorder="1" applyAlignment="1">
      <alignment horizontal="center"/>
      <protection/>
    </xf>
    <xf numFmtId="0" fontId="28" fillId="0" borderId="23" xfId="123" applyFont="1" applyFill="1" applyBorder="1" applyAlignment="1">
      <alignment horizontal="center"/>
      <protection/>
    </xf>
    <xf numFmtId="0" fontId="28" fillId="0" borderId="46" xfId="123" applyFont="1" applyFill="1" applyBorder="1" applyAlignment="1">
      <alignment horizontal="center"/>
      <protection/>
    </xf>
    <xf numFmtId="0" fontId="28" fillId="0" borderId="23" xfId="123" applyFont="1" applyFill="1" applyBorder="1">
      <alignment/>
      <protection/>
    </xf>
    <xf numFmtId="4" fontId="28" fillId="0" borderId="47" xfId="74" applyNumberFormat="1" applyFont="1" applyFill="1" applyBorder="1" applyAlignment="1">
      <alignment horizontal="right"/>
    </xf>
    <xf numFmtId="4" fontId="28" fillId="0" borderId="48" xfId="123" applyNumberFormat="1" applyFont="1" applyFill="1" applyBorder="1">
      <alignment/>
      <protection/>
    </xf>
    <xf numFmtId="0" fontId="31" fillId="0" borderId="49" xfId="123" applyFont="1" applyFill="1" applyBorder="1" applyAlignment="1">
      <alignment horizontal="center"/>
      <protection/>
    </xf>
    <xf numFmtId="49" fontId="31" fillId="0" borderId="50" xfId="123" applyNumberFormat="1" applyFont="1" applyFill="1" applyBorder="1" applyAlignment="1">
      <alignment horizontal="center"/>
      <protection/>
    </xf>
    <xf numFmtId="49" fontId="31" fillId="0" borderId="51" xfId="123" applyNumberFormat="1" applyFont="1" applyFill="1" applyBorder="1" applyAlignment="1">
      <alignment horizontal="center"/>
      <protection/>
    </xf>
    <xf numFmtId="0" fontId="31" fillId="0" borderId="52" xfId="123" applyFont="1" applyFill="1" applyBorder="1" applyAlignment="1">
      <alignment horizontal="center"/>
      <protection/>
    </xf>
    <xf numFmtId="0" fontId="31" fillId="0" borderId="31" xfId="123" applyFont="1" applyFill="1" applyBorder="1" applyAlignment="1">
      <alignment horizontal="center"/>
      <protection/>
    </xf>
    <xf numFmtId="0" fontId="31" fillId="0" borderId="52" xfId="123" applyFont="1" applyFill="1" applyBorder="1">
      <alignment/>
      <protection/>
    </xf>
    <xf numFmtId="4" fontId="31" fillId="0" borderId="51" xfId="74" applyNumberFormat="1" applyFont="1" applyFill="1" applyBorder="1" applyAlignment="1">
      <alignment horizontal="right"/>
    </xf>
    <xf numFmtId="4" fontId="30" fillId="0" borderId="52" xfId="123" applyNumberFormat="1" applyFont="1" applyFill="1" applyBorder="1">
      <alignment/>
      <protection/>
    </xf>
    <xf numFmtId="4" fontId="31" fillId="0" borderId="53" xfId="123" applyNumberFormat="1" applyFont="1" applyFill="1" applyBorder="1">
      <alignment/>
      <protection/>
    </xf>
    <xf numFmtId="0" fontId="28" fillId="0" borderId="19" xfId="123" applyFont="1" applyFill="1" applyBorder="1" applyAlignment="1">
      <alignment horizontal="center"/>
      <protection/>
    </xf>
    <xf numFmtId="49" fontId="28" fillId="0" borderId="54" xfId="123" applyNumberFormat="1" applyFont="1" applyFill="1" applyBorder="1" applyAlignment="1">
      <alignment horizontal="center"/>
      <protection/>
    </xf>
    <xf numFmtId="49" fontId="28" fillId="0" borderId="55" xfId="123" applyNumberFormat="1" applyFont="1" applyFill="1" applyBorder="1" applyAlignment="1">
      <alignment horizontal="center"/>
      <protection/>
    </xf>
    <xf numFmtId="0" fontId="28" fillId="0" borderId="20" xfId="123" applyFont="1" applyFill="1" applyBorder="1" applyAlignment="1">
      <alignment horizontal="center"/>
      <protection/>
    </xf>
    <xf numFmtId="0" fontId="28" fillId="0" borderId="54" xfId="123" applyFont="1" applyFill="1" applyBorder="1" applyAlignment="1">
      <alignment horizontal="center"/>
      <protection/>
    </xf>
    <xf numFmtId="0" fontId="28" fillId="0" borderId="20" xfId="123" applyFont="1" applyFill="1" applyBorder="1">
      <alignment/>
      <protection/>
    </xf>
    <xf numFmtId="4" fontId="28" fillId="0" borderId="55" xfId="74" applyNumberFormat="1" applyFont="1" applyFill="1" applyBorder="1" applyAlignment="1">
      <alignment horizontal="right"/>
    </xf>
    <xf numFmtId="0" fontId="31" fillId="0" borderId="19" xfId="123" applyFont="1" applyFill="1" applyBorder="1" applyAlignment="1">
      <alignment horizontal="center"/>
      <protection/>
    </xf>
    <xf numFmtId="49" fontId="31" fillId="0" borderId="54" xfId="123" applyNumberFormat="1" applyFont="1" applyFill="1" applyBorder="1" applyAlignment="1">
      <alignment horizontal="center"/>
      <protection/>
    </xf>
    <xf numFmtId="49" fontId="31" fillId="0" borderId="55" xfId="123" applyNumberFormat="1" applyFont="1" applyFill="1" applyBorder="1" applyAlignment="1">
      <alignment horizontal="center"/>
      <protection/>
    </xf>
    <xf numFmtId="0" fontId="31" fillId="0" borderId="55" xfId="123" applyFont="1" applyFill="1" applyBorder="1" applyAlignment="1">
      <alignment horizontal="center"/>
      <protection/>
    </xf>
    <xf numFmtId="0" fontId="31" fillId="0" borderId="54" xfId="123" applyFont="1" applyFill="1" applyBorder="1" applyAlignment="1">
      <alignment horizontal="center"/>
      <protection/>
    </xf>
    <xf numFmtId="0" fontId="31" fillId="0" borderId="20" xfId="123" applyFont="1" applyFill="1" applyBorder="1">
      <alignment/>
      <protection/>
    </xf>
    <xf numFmtId="4" fontId="31" fillId="0" borderId="55" xfId="123" applyNumberFormat="1" applyFont="1" applyFill="1" applyBorder="1">
      <alignment/>
      <protection/>
    </xf>
    <xf numFmtId="4" fontId="31" fillId="0" borderId="48" xfId="123" applyNumberFormat="1" applyFont="1" applyFill="1" applyBorder="1">
      <alignment/>
      <protection/>
    </xf>
    <xf numFmtId="0" fontId="31" fillId="0" borderId="51" xfId="123" applyFont="1" applyFill="1" applyBorder="1" applyAlignment="1">
      <alignment horizontal="center"/>
      <protection/>
    </xf>
    <xf numFmtId="0" fontId="31" fillId="0" borderId="50" xfId="123" applyFont="1" applyFill="1" applyBorder="1" applyAlignment="1">
      <alignment horizontal="center"/>
      <protection/>
    </xf>
    <xf numFmtId="4" fontId="31" fillId="0" borderId="52" xfId="123" applyNumberFormat="1" applyFont="1" applyFill="1" applyBorder="1">
      <alignment/>
      <protection/>
    </xf>
    <xf numFmtId="4" fontId="31" fillId="0" borderId="55" xfId="74" applyNumberFormat="1" applyFont="1" applyFill="1" applyBorder="1" applyAlignment="1">
      <alignment horizontal="right"/>
    </xf>
    <xf numFmtId="4" fontId="31" fillId="0" borderId="20" xfId="123" applyNumberFormat="1" applyFont="1" applyFill="1" applyBorder="1">
      <alignment/>
      <protection/>
    </xf>
    <xf numFmtId="4" fontId="31" fillId="0" borderId="23" xfId="123" applyNumberFormat="1" applyFont="1" applyFill="1" applyBorder="1">
      <alignment/>
      <protection/>
    </xf>
    <xf numFmtId="0" fontId="0" fillId="0" borderId="19" xfId="123" applyFont="1" applyFill="1" applyBorder="1">
      <alignment/>
      <protection/>
    </xf>
    <xf numFmtId="0" fontId="0" fillId="0" borderId="54" xfId="123" applyFont="1" applyFill="1" applyBorder="1">
      <alignment/>
      <protection/>
    </xf>
    <xf numFmtId="0" fontId="0" fillId="0" borderId="47" xfId="123" applyFont="1" applyFill="1" applyBorder="1">
      <alignment/>
      <protection/>
    </xf>
    <xf numFmtId="0" fontId="31" fillId="0" borderId="20" xfId="123" applyFont="1" applyFill="1" applyBorder="1" applyAlignment="1">
      <alignment/>
      <protection/>
    </xf>
    <xf numFmtId="0" fontId="0" fillId="0" borderId="22" xfId="123" applyFill="1" applyBorder="1">
      <alignment/>
      <protection/>
    </xf>
    <xf numFmtId="0" fontId="0" fillId="0" borderId="46" xfId="123" applyFill="1" applyBorder="1">
      <alignment/>
      <protection/>
    </xf>
    <xf numFmtId="0" fontId="0" fillId="0" borderId="47" xfId="123" applyFill="1" applyBorder="1">
      <alignment/>
      <protection/>
    </xf>
    <xf numFmtId="0" fontId="31" fillId="0" borderId="47" xfId="123" applyFont="1" applyFill="1" applyBorder="1" applyAlignment="1">
      <alignment horizontal="center"/>
      <protection/>
    </xf>
    <xf numFmtId="0" fontId="31" fillId="0" borderId="46" xfId="123" applyFont="1" applyFill="1" applyBorder="1" applyAlignment="1">
      <alignment horizontal="center"/>
      <protection/>
    </xf>
    <xf numFmtId="0" fontId="31" fillId="0" borderId="23" xfId="123" applyFont="1" applyFill="1" applyBorder="1">
      <alignment/>
      <protection/>
    </xf>
    <xf numFmtId="4" fontId="31" fillId="0" borderId="47" xfId="123" applyNumberFormat="1" applyFont="1" applyFill="1" applyBorder="1">
      <alignment/>
      <protection/>
    </xf>
    <xf numFmtId="0" fontId="0" fillId="0" borderId="56" xfId="123" applyFill="1" applyBorder="1">
      <alignment/>
      <protection/>
    </xf>
    <xf numFmtId="0" fontId="0" fillId="0" borderId="57" xfId="123" applyFill="1" applyBorder="1">
      <alignment/>
      <protection/>
    </xf>
    <xf numFmtId="0" fontId="0" fillId="0" borderId="58" xfId="123" applyFill="1" applyBorder="1">
      <alignment/>
      <protection/>
    </xf>
    <xf numFmtId="0" fontId="31" fillId="0" borderId="58" xfId="123" applyFont="1" applyFill="1" applyBorder="1" applyAlignment="1">
      <alignment horizontal="center"/>
      <protection/>
    </xf>
    <xf numFmtId="0" fontId="31" fillId="0" borderId="57" xfId="123" applyFont="1" applyFill="1" applyBorder="1" applyAlignment="1">
      <alignment horizontal="center"/>
      <protection/>
    </xf>
    <xf numFmtId="0" fontId="31" fillId="0" borderId="59" xfId="123" applyFont="1" applyFill="1" applyBorder="1">
      <alignment/>
      <protection/>
    </xf>
    <xf numFmtId="4" fontId="31" fillId="0" borderId="58" xfId="123" applyNumberFormat="1" applyFont="1" applyFill="1" applyBorder="1">
      <alignment/>
      <protection/>
    </xf>
    <xf numFmtId="4" fontId="31" fillId="0" borderId="59" xfId="123" applyNumberFormat="1" applyFont="1" applyFill="1" applyBorder="1">
      <alignment/>
      <protection/>
    </xf>
    <xf numFmtId="0" fontId="0" fillId="0" borderId="0" xfId="123">
      <alignment/>
      <protection/>
    </xf>
    <xf numFmtId="0" fontId="29" fillId="0" borderId="60" xfId="110" applyFont="1" applyBorder="1" applyAlignment="1">
      <alignment horizontal="center" vertical="center" wrapText="1"/>
      <protection/>
    </xf>
    <xf numFmtId="0" fontId="29" fillId="0" borderId="61" xfId="110" applyFont="1" applyBorder="1" applyAlignment="1">
      <alignment horizontal="center" vertical="center" wrapText="1"/>
      <protection/>
    </xf>
    <xf numFmtId="0" fontId="29" fillId="0" borderId="61" xfId="110" applyFont="1" applyBorder="1" applyAlignment="1">
      <alignment horizontal="center" vertical="center" wrapText="1"/>
      <protection/>
    </xf>
    <xf numFmtId="0" fontId="28" fillId="0" borderId="29" xfId="110" applyFont="1" applyBorder="1" applyAlignment="1">
      <alignment horizontal="center" vertical="center" wrapText="1"/>
      <protection/>
    </xf>
    <xf numFmtId="0" fontId="28" fillId="0" borderId="29" xfId="112" applyFont="1" applyBorder="1" applyAlignment="1">
      <alignment horizontal="center" vertical="center" wrapText="1"/>
      <protection/>
    </xf>
    <xf numFmtId="0" fontId="28" fillId="0" borderId="62" xfId="112" applyFont="1" applyBorder="1" applyAlignment="1">
      <alignment horizontal="center" vertical="center" wrapText="1"/>
      <protection/>
    </xf>
    <xf numFmtId="0" fontId="28" fillId="0" borderId="34" xfId="112" applyFont="1" applyBorder="1" applyAlignment="1">
      <alignment horizontal="center" vertical="center" wrapText="1"/>
      <protection/>
    </xf>
    <xf numFmtId="0" fontId="0" fillId="0" borderId="0" xfId="123" applyAlignment="1">
      <alignment vertical="center" wrapText="1"/>
      <protection/>
    </xf>
    <xf numFmtId="0" fontId="52" fillId="0" borderId="28" xfId="123" applyFont="1" applyBorder="1" applyAlignment="1">
      <alignment horizontal="center" vertical="center"/>
      <protection/>
    </xf>
    <xf numFmtId="0" fontId="52" fillId="0" borderId="61" xfId="123" applyFont="1" applyBorder="1" applyAlignment="1">
      <alignment horizontal="center" vertical="center"/>
      <protection/>
    </xf>
    <xf numFmtId="0" fontId="52" fillId="0" borderId="38" xfId="123" applyFont="1" applyBorder="1" applyAlignment="1">
      <alignment horizontal="center" vertical="center"/>
      <protection/>
    </xf>
    <xf numFmtId="0" fontId="52" fillId="0" borderId="61" xfId="123" applyFont="1" applyFill="1" applyBorder="1" applyAlignment="1">
      <alignment horizontal="center" vertical="center"/>
      <protection/>
    </xf>
    <xf numFmtId="0" fontId="52" fillId="0" borderId="29" xfId="123" applyFont="1" applyFill="1" applyBorder="1" applyAlignment="1">
      <alignment horizontal="left" vertical="center"/>
      <protection/>
    </xf>
    <xf numFmtId="4" fontId="52" fillId="0" borderId="38" xfId="74" applyNumberFormat="1" applyFont="1" applyFill="1" applyBorder="1" applyAlignment="1">
      <alignment horizontal="right" vertical="center"/>
    </xf>
    <xf numFmtId="4" fontId="52" fillId="0" borderId="30" xfId="123" applyNumberFormat="1" applyFont="1" applyFill="1" applyBorder="1" applyAlignment="1">
      <alignment vertical="center"/>
      <protection/>
    </xf>
    <xf numFmtId="0" fontId="34" fillId="0" borderId="0" xfId="123" applyFont="1">
      <alignment/>
      <protection/>
    </xf>
    <xf numFmtId="0" fontId="52" fillId="0" borderId="0" xfId="123" applyFont="1" applyBorder="1" applyAlignment="1">
      <alignment horizontal="center" vertical="center"/>
      <protection/>
    </xf>
    <xf numFmtId="0" fontId="52" fillId="0" borderId="0" xfId="123" applyFont="1" applyFill="1" applyBorder="1" applyAlignment="1">
      <alignment horizontal="center" vertical="center"/>
      <protection/>
    </xf>
    <xf numFmtId="0" fontId="28" fillId="0" borderId="0" xfId="123" applyFont="1" applyFill="1" applyBorder="1" applyAlignment="1">
      <alignment horizontal="center" vertical="center"/>
      <protection/>
    </xf>
    <xf numFmtId="4" fontId="52" fillId="0" borderId="0" xfId="74" applyNumberFormat="1" applyFont="1" applyFill="1" applyBorder="1" applyAlignment="1">
      <alignment horizontal="right" vertical="center"/>
    </xf>
    <xf numFmtId="4" fontId="52" fillId="0" borderId="0" xfId="123" applyNumberFormat="1" applyFont="1" applyFill="1" applyBorder="1" applyAlignment="1">
      <alignment vertical="center"/>
      <protection/>
    </xf>
    <xf numFmtId="0" fontId="34" fillId="0" borderId="0" xfId="123" applyFont="1" applyBorder="1">
      <alignment/>
      <protection/>
    </xf>
    <xf numFmtId="0" fontId="52" fillId="0" borderId="28" xfId="123" applyFont="1" applyFill="1" applyBorder="1" applyAlignment="1">
      <alignment horizontal="center"/>
      <protection/>
    </xf>
    <xf numFmtId="49" fontId="52" fillId="0" borderId="61" xfId="123" applyNumberFormat="1" applyFont="1" applyFill="1" applyBorder="1" applyAlignment="1">
      <alignment horizontal="center"/>
      <protection/>
    </xf>
    <xf numFmtId="49" fontId="52" fillId="0" borderId="38" xfId="123" applyNumberFormat="1" applyFont="1" applyFill="1" applyBorder="1" applyAlignment="1">
      <alignment horizontal="center"/>
      <protection/>
    </xf>
    <xf numFmtId="49" fontId="52" fillId="0" borderId="29" xfId="123" applyNumberFormat="1" applyFont="1" applyFill="1" applyBorder="1" applyAlignment="1">
      <alignment horizontal="center"/>
      <protection/>
    </xf>
    <xf numFmtId="0" fontId="52" fillId="0" borderId="62" xfId="123" applyFont="1" applyFill="1" applyBorder="1" applyAlignment="1">
      <alignment horizontal="center"/>
      <protection/>
    </xf>
    <xf numFmtId="0" fontId="52" fillId="0" borderId="29" xfId="123" applyFont="1" applyFill="1" applyBorder="1">
      <alignment/>
      <protection/>
    </xf>
    <xf numFmtId="4" fontId="52" fillId="0" borderId="38" xfId="123" applyNumberFormat="1" applyFont="1" applyFill="1" applyBorder="1" applyAlignment="1">
      <alignment horizontal="right"/>
      <protection/>
    </xf>
    <xf numFmtId="4" fontId="52" fillId="0" borderId="29" xfId="123" applyNumberFormat="1" applyFont="1" applyFill="1" applyBorder="1">
      <alignment/>
      <protection/>
    </xf>
    <xf numFmtId="4" fontId="52" fillId="0" borderId="34" xfId="123" applyNumberFormat="1" applyFont="1" applyFill="1" applyBorder="1">
      <alignment/>
      <protection/>
    </xf>
    <xf numFmtId="4" fontId="52" fillId="0" borderId="34" xfId="74" applyNumberFormat="1" applyFont="1" applyFill="1" applyBorder="1" applyAlignment="1">
      <alignment horizontal="right" vertical="center"/>
    </xf>
    <xf numFmtId="0" fontId="28" fillId="0" borderId="40" xfId="114" applyFont="1" applyBorder="1">
      <alignment/>
      <protection/>
    </xf>
    <xf numFmtId="49" fontId="28" fillId="0" borderId="44" xfId="114" applyNumberFormat="1" applyFont="1" applyBorder="1" applyAlignment="1">
      <alignment horizontal="center"/>
      <protection/>
    </xf>
    <xf numFmtId="49" fontId="28" fillId="0" borderId="44" xfId="114" applyNumberFormat="1" applyFont="1" applyBorder="1">
      <alignment/>
      <protection/>
    </xf>
    <xf numFmtId="0" fontId="28" fillId="0" borderId="43" xfId="114" applyFont="1" applyBorder="1" applyAlignment="1">
      <alignment horizontal="center"/>
      <protection/>
    </xf>
    <xf numFmtId="0" fontId="28" fillId="0" borderId="42" xfId="114" applyFont="1" applyBorder="1">
      <alignment/>
      <protection/>
    </xf>
    <xf numFmtId="2" fontId="28" fillId="0" borderId="43" xfId="114" applyNumberFormat="1" applyFont="1" applyBorder="1">
      <alignment/>
      <protection/>
    </xf>
    <xf numFmtId="2" fontId="28" fillId="0" borderId="63" xfId="114" applyNumberFormat="1" applyFont="1" applyBorder="1">
      <alignment/>
      <protection/>
    </xf>
    <xf numFmtId="0" fontId="31" fillId="0" borderId="56" xfId="114" applyFont="1" applyBorder="1">
      <alignment/>
      <protection/>
    </xf>
    <xf numFmtId="0" fontId="31" fillId="0" borderId="64" xfId="114" applyFont="1" applyBorder="1" applyAlignment="1">
      <alignment horizontal="center"/>
      <protection/>
    </xf>
    <xf numFmtId="49" fontId="31" fillId="0" borderId="64" xfId="114" applyNumberFormat="1" applyFont="1" applyBorder="1">
      <alignment/>
      <protection/>
    </xf>
    <xf numFmtId="0" fontId="31" fillId="0" borderId="59" xfId="114" applyFont="1" applyBorder="1" applyAlignment="1">
      <alignment horizontal="center"/>
      <protection/>
    </xf>
    <xf numFmtId="0" fontId="31" fillId="0" borderId="51" xfId="114" applyFont="1" applyBorder="1">
      <alignment/>
      <protection/>
    </xf>
    <xf numFmtId="2" fontId="31" fillId="0" borderId="59" xfId="114" applyNumberFormat="1" applyFont="1" applyBorder="1">
      <alignment/>
      <protection/>
    </xf>
    <xf numFmtId="2" fontId="31" fillId="0" borderId="53" xfId="110" applyNumberFormat="1" applyFont="1" applyFill="1" applyBorder="1" applyAlignment="1">
      <alignment horizontal="right" vertical="center"/>
      <protection/>
    </xf>
    <xf numFmtId="0" fontId="31" fillId="0" borderId="52" xfId="114" applyFont="1" applyBorder="1" applyAlignment="1">
      <alignment horizontal="center"/>
      <protection/>
    </xf>
    <xf numFmtId="0" fontId="31" fillId="0" borderId="25" xfId="114" applyFont="1" applyBorder="1">
      <alignment/>
      <protection/>
    </xf>
    <xf numFmtId="49" fontId="31" fillId="0" borderId="65" xfId="114" applyNumberFormat="1" applyFont="1" applyBorder="1">
      <alignment/>
      <protection/>
    </xf>
    <xf numFmtId="0" fontId="31" fillId="0" borderId="26" xfId="114" applyFont="1" applyBorder="1" applyAlignment="1">
      <alignment horizontal="center"/>
      <protection/>
    </xf>
    <xf numFmtId="0" fontId="31" fillId="0" borderId="66" xfId="114" applyFont="1" applyBorder="1" applyAlignment="1">
      <alignment horizontal="center"/>
      <protection/>
    </xf>
    <xf numFmtId="0" fontId="31" fillId="0" borderId="67" xfId="114" applyFont="1" applyBorder="1">
      <alignment/>
      <protection/>
    </xf>
    <xf numFmtId="0" fontId="31" fillId="0" borderId="65" xfId="114" applyFont="1" applyBorder="1" applyAlignment="1">
      <alignment horizontal="center"/>
      <protection/>
    </xf>
    <xf numFmtId="2" fontId="31" fillId="0" borderId="26" xfId="114" applyNumberFormat="1" applyFont="1" applyBorder="1">
      <alignment/>
      <protection/>
    </xf>
    <xf numFmtId="0" fontId="28" fillId="0" borderId="19" xfId="114" applyFont="1" applyBorder="1">
      <alignment/>
      <protection/>
    </xf>
    <xf numFmtId="0" fontId="28" fillId="0" borderId="43" xfId="114" applyFont="1" applyBorder="1">
      <alignment/>
      <protection/>
    </xf>
    <xf numFmtId="0" fontId="31" fillId="0" borderId="49" xfId="114" applyFont="1" applyBorder="1">
      <alignment/>
      <protection/>
    </xf>
    <xf numFmtId="49" fontId="31" fillId="0" borderId="31" xfId="114" applyNumberFormat="1" applyFont="1" applyBorder="1">
      <alignment/>
      <protection/>
    </xf>
    <xf numFmtId="49" fontId="28" fillId="0" borderId="68" xfId="114" applyNumberFormat="1" applyFont="1" applyBorder="1" applyAlignment="1">
      <alignment horizontal="center"/>
      <protection/>
    </xf>
    <xf numFmtId="49" fontId="28" fillId="0" borderId="68" xfId="114" applyNumberFormat="1" applyFont="1" applyBorder="1">
      <alignment/>
      <protection/>
    </xf>
    <xf numFmtId="0" fontId="28" fillId="0" borderId="20" xfId="114" applyFont="1" applyBorder="1" applyAlignment="1">
      <alignment horizontal="center"/>
      <protection/>
    </xf>
    <xf numFmtId="0" fontId="28" fillId="0" borderId="55" xfId="114" applyFont="1" applyBorder="1">
      <alignment/>
      <protection/>
    </xf>
    <xf numFmtId="2" fontId="28" fillId="0" borderId="20" xfId="114" applyNumberFormat="1" applyFont="1" applyBorder="1">
      <alignment/>
      <protection/>
    </xf>
    <xf numFmtId="0" fontId="0" fillId="0" borderId="0" xfId="123" applyFont="1">
      <alignment/>
      <protection/>
    </xf>
    <xf numFmtId="2" fontId="28" fillId="0" borderId="42" xfId="114" applyNumberFormat="1" applyFont="1" applyBorder="1">
      <alignment/>
      <protection/>
    </xf>
    <xf numFmtId="2" fontId="28" fillId="0" borderId="45" xfId="110" applyNumberFormat="1" applyFont="1" applyFill="1" applyBorder="1" applyAlignment="1">
      <alignment horizontal="right" vertical="center"/>
      <protection/>
    </xf>
    <xf numFmtId="0" fontId="31" fillId="0" borderId="69" xfId="114" applyFont="1" applyBorder="1">
      <alignment/>
      <protection/>
    </xf>
    <xf numFmtId="0" fontId="31" fillId="0" borderId="0" xfId="114" applyFont="1" applyBorder="1" applyAlignment="1">
      <alignment horizontal="center"/>
      <protection/>
    </xf>
    <xf numFmtId="49" fontId="31" fillId="0" borderId="0" xfId="114" applyNumberFormat="1" applyFont="1" applyBorder="1">
      <alignment/>
      <protection/>
    </xf>
    <xf numFmtId="2" fontId="31" fillId="0" borderId="67" xfId="114" applyNumberFormat="1" applyFont="1" applyBorder="1">
      <alignment/>
      <protection/>
    </xf>
    <xf numFmtId="2" fontId="31" fillId="0" borderId="70" xfId="110" applyNumberFormat="1" applyFont="1" applyFill="1" applyBorder="1" applyAlignment="1">
      <alignment horizontal="right" vertical="center"/>
      <protection/>
    </xf>
    <xf numFmtId="0" fontId="28" fillId="0" borderId="40" xfId="0" applyFont="1" applyFill="1" applyBorder="1" applyAlignment="1">
      <alignment/>
    </xf>
    <xf numFmtId="49" fontId="28" fillId="0" borderId="44" xfId="0" applyNumberFormat="1" applyFont="1" applyFill="1" applyBorder="1" applyAlignment="1">
      <alignment horizontal="center"/>
    </xf>
    <xf numFmtId="49" fontId="28" fillId="0" borderId="42" xfId="0" applyNumberFormat="1" applyFont="1" applyBorder="1" applyAlignment="1">
      <alignment/>
    </xf>
    <xf numFmtId="0" fontId="28" fillId="0" borderId="43" xfId="0" applyFont="1" applyBorder="1" applyAlignment="1">
      <alignment horizontal="center"/>
    </xf>
    <xf numFmtId="0" fontId="28" fillId="0" borderId="42" xfId="0" applyFont="1" applyBorder="1" applyAlignment="1">
      <alignment/>
    </xf>
    <xf numFmtId="2" fontId="28" fillId="0" borderId="42" xfId="0" applyNumberFormat="1" applyFont="1" applyBorder="1" applyAlignment="1">
      <alignment/>
    </xf>
    <xf numFmtId="2" fontId="28" fillId="0" borderId="45" xfId="0" applyNumberFormat="1" applyFont="1" applyBorder="1" applyAlignment="1">
      <alignment/>
    </xf>
    <xf numFmtId="0" fontId="31" fillId="0" borderId="56" xfId="0" applyFont="1" applyFill="1" applyBorder="1" applyAlignment="1">
      <alignment/>
    </xf>
    <xf numFmtId="49" fontId="31" fillId="0" borderId="64" xfId="0" applyNumberFormat="1" applyFont="1" applyFill="1" applyBorder="1" applyAlignment="1">
      <alignment horizontal="center"/>
    </xf>
    <xf numFmtId="49" fontId="31" fillId="0" borderId="58" xfId="0" applyNumberFormat="1" applyFont="1" applyBorder="1" applyAlignment="1">
      <alignment/>
    </xf>
    <xf numFmtId="0" fontId="31" fillId="0" borderId="59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1" fillId="0" borderId="67" xfId="0" applyFont="1" applyBorder="1" applyAlignment="1">
      <alignment/>
    </xf>
    <xf numFmtId="2" fontId="31" fillId="0" borderId="71" xfId="114" applyNumberFormat="1" applyFont="1" applyBorder="1">
      <alignment/>
      <protection/>
    </xf>
    <xf numFmtId="2" fontId="31" fillId="0" borderId="58" xfId="0" applyNumberFormat="1" applyFont="1" applyBorder="1" applyAlignment="1">
      <alignment/>
    </xf>
    <xf numFmtId="2" fontId="31" fillId="0" borderId="53" xfId="0" applyNumberFormat="1" applyFont="1" applyBorder="1" applyAlignment="1">
      <alignment/>
    </xf>
    <xf numFmtId="0" fontId="28" fillId="0" borderId="32" xfId="0" applyFont="1" applyFill="1" applyBorder="1" applyAlignment="1">
      <alignment/>
    </xf>
    <xf numFmtId="49" fontId="28" fillId="0" borderId="72" xfId="0" applyNumberFormat="1" applyFont="1" applyFill="1" applyBorder="1" applyAlignment="1">
      <alignment horizontal="center"/>
    </xf>
    <xf numFmtId="49" fontId="28" fillId="0" borderId="36" xfId="0" applyNumberFormat="1" applyFont="1" applyBorder="1" applyAlignment="1">
      <alignment/>
    </xf>
    <xf numFmtId="0" fontId="28" fillId="0" borderId="37" xfId="0" applyFont="1" applyBorder="1" applyAlignment="1">
      <alignment horizontal="center"/>
    </xf>
    <xf numFmtId="0" fontId="28" fillId="0" borderId="36" xfId="0" applyFont="1" applyBorder="1" applyAlignment="1">
      <alignment/>
    </xf>
    <xf numFmtId="0" fontId="31" fillId="0" borderId="58" xfId="0" applyFont="1" applyBorder="1" applyAlignment="1">
      <alignment/>
    </xf>
    <xf numFmtId="0" fontId="31" fillId="0" borderId="26" xfId="0" applyFont="1" applyBorder="1" applyAlignment="1">
      <alignment horizontal="center"/>
    </xf>
    <xf numFmtId="0" fontId="31" fillId="0" borderId="67" xfId="0" applyFont="1" applyFill="1" applyBorder="1" applyAlignment="1">
      <alignment/>
    </xf>
    <xf numFmtId="0" fontId="31" fillId="0" borderId="52" xfId="0" applyFont="1" applyBorder="1" applyAlignment="1">
      <alignment horizontal="center"/>
    </xf>
    <xf numFmtId="0" fontId="31" fillId="0" borderId="51" xfId="0" applyFont="1" applyBorder="1" applyAlignment="1">
      <alignment/>
    </xf>
    <xf numFmtId="2" fontId="31" fillId="0" borderId="58" xfId="114" applyNumberFormat="1" applyFont="1" applyBorder="1">
      <alignment/>
      <protection/>
    </xf>
    <xf numFmtId="0" fontId="31" fillId="0" borderId="59" xfId="0" applyFont="1" applyFill="1" applyBorder="1" applyAlignment="1">
      <alignment horizontal="center"/>
    </xf>
    <xf numFmtId="0" fontId="31" fillId="0" borderId="66" xfId="0" applyFont="1" applyFill="1" applyBorder="1" applyAlignment="1">
      <alignment horizontal="center"/>
    </xf>
    <xf numFmtId="0" fontId="31" fillId="0" borderId="71" xfId="0" applyFont="1" applyBorder="1" applyAlignment="1">
      <alignment/>
    </xf>
    <xf numFmtId="0" fontId="28" fillId="0" borderId="42" xfId="123" applyFont="1" applyBorder="1">
      <alignment/>
      <protection/>
    </xf>
    <xf numFmtId="0" fontId="34" fillId="0" borderId="49" xfId="123" applyFont="1" applyBorder="1">
      <alignment/>
      <protection/>
    </xf>
    <xf numFmtId="0" fontId="34" fillId="0" borderId="31" xfId="123" applyFont="1" applyBorder="1">
      <alignment/>
      <protection/>
    </xf>
    <xf numFmtId="0" fontId="31" fillId="0" borderId="52" xfId="123" applyFont="1" applyBorder="1">
      <alignment/>
      <protection/>
    </xf>
    <xf numFmtId="0" fontId="31" fillId="0" borderId="52" xfId="123" applyFont="1" applyBorder="1" applyAlignment="1">
      <alignment horizontal="center"/>
      <protection/>
    </xf>
    <xf numFmtId="0" fontId="31" fillId="0" borderId="51" xfId="123" applyFont="1" applyBorder="1">
      <alignment/>
      <protection/>
    </xf>
    <xf numFmtId="0" fontId="31" fillId="0" borderId="58" xfId="114" applyFont="1" applyBorder="1">
      <alignment/>
      <protection/>
    </xf>
    <xf numFmtId="0" fontId="28" fillId="0" borderId="69" xfId="114" applyFont="1" applyBorder="1">
      <alignment/>
      <protection/>
    </xf>
    <xf numFmtId="49" fontId="28" fillId="0" borderId="0" xfId="114" applyNumberFormat="1" applyFont="1" applyBorder="1">
      <alignment/>
      <protection/>
    </xf>
    <xf numFmtId="0" fontId="28" fillId="0" borderId="66" xfId="114" applyFont="1" applyBorder="1" applyAlignment="1">
      <alignment horizontal="center"/>
      <protection/>
    </xf>
    <xf numFmtId="49" fontId="28" fillId="0" borderId="62" xfId="114" applyNumberFormat="1" applyFont="1" applyBorder="1" applyAlignment="1">
      <alignment horizontal="center"/>
      <protection/>
    </xf>
    <xf numFmtId="4" fontId="52" fillId="0" borderId="29" xfId="74" applyNumberFormat="1" applyFont="1" applyFill="1" applyBorder="1" applyAlignment="1">
      <alignment horizontal="right" vertical="center"/>
    </xf>
    <xf numFmtId="49" fontId="30" fillId="0" borderId="61" xfId="123" applyNumberFormat="1" applyFont="1" applyFill="1" applyBorder="1" applyAlignment="1">
      <alignment horizontal="center"/>
      <protection/>
    </xf>
    <xf numFmtId="49" fontId="30" fillId="0" borderId="38" xfId="123" applyNumberFormat="1" applyFont="1" applyFill="1" applyBorder="1" applyAlignment="1">
      <alignment horizontal="center"/>
      <protection/>
    </xf>
    <xf numFmtId="49" fontId="30" fillId="0" borderId="29" xfId="123" applyNumberFormat="1" applyFont="1" applyFill="1" applyBorder="1" applyAlignment="1">
      <alignment horizontal="center"/>
      <protection/>
    </xf>
    <xf numFmtId="0" fontId="30" fillId="0" borderId="62" xfId="123" applyFont="1" applyFill="1" applyBorder="1" applyAlignment="1">
      <alignment horizontal="center"/>
      <protection/>
    </xf>
    <xf numFmtId="0" fontId="30" fillId="0" borderId="29" xfId="123" applyFont="1" applyFill="1" applyBorder="1">
      <alignment/>
      <protection/>
    </xf>
    <xf numFmtId="0" fontId="31" fillId="0" borderId="43" xfId="114" applyFont="1" applyBorder="1">
      <alignment/>
      <protection/>
    </xf>
    <xf numFmtId="4" fontId="0" fillId="0" borderId="0" xfId="123" applyNumberFormat="1">
      <alignment/>
      <protection/>
    </xf>
    <xf numFmtId="0" fontId="31" fillId="0" borderId="0" xfId="124" applyFont="1" applyFill="1" applyBorder="1" applyAlignment="1">
      <alignment horizontal="center"/>
      <protection/>
    </xf>
    <xf numFmtId="4" fontId="31" fillId="0" borderId="0" xfId="112" applyNumberFormat="1" applyFont="1" applyFill="1" applyBorder="1">
      <alignment/>
      <protection/>
    </xf>
    <xf numFmtId="4" fontId="31" fillId="0" borderId="0" xfId="124" applyNumberFormat="1" applyFont="1" applyFill="1" applyBorder="1" applyAlignment="1">
      <alignment/>
      <protection/>
    </xf>
    <xf numFmtId="165" fontId="31" fillId="0" borderId="0" xfId="124" applyNumberFormat="1" applyFont="1" applyFill="1" applyBorder="1" applyAlignment="1">
      <alignment/>
      <protection/>
    </xf>
    <xf numFmtId="0" fontId="28" fillId="0" borderId="72" xfId="123" applyFont="1" applyFill="1" applyBorder="1" applyAlignment="1">
      <alignment horizontal="center"/>
      <protection/>
    </xf>
    <xf numFmtId="4" fontId="28" fillId="0" borderId="36" xfId="123" applyNumberFormat="1" applyFont="1" applyFill="1" applyBorder="1">
      <alignment/>
      <protection/>
    </xf>
    <xf numFmtId="4" fontId="28" fillId="0" borderId="73" xfId="123" applyNumberFormat="1" applyFont="1" applyFill="1" applyBorder="1">
      <alignment/>
      <protection/>
    </xf>
    <xf numFmtId="0" fontId="30" fillId="0" borderId="28" xfId="123" applyFont="1" applyFill="1" applyBorder="1" applyAlignment="1">
      <alignment horizontal="center"/>
      <protection/>
    </xf>
    <xf numFmtId="0" fontId="6" fillId="45" borderId="31" xfId="0" applyFont="1" applyFill="1" applyBorder="1" applyAlignment="1">
      <alignment horizontal="center"/>
    </xf>
    <xf numFmtId="0" fontId="26" fillId="0" borderId="0" xfId="12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0" borderId="0" xfId="110" applyFont="1" applyFill="1" applyAlignment="1">
      <alignment horizontal="center" vertical="center" wrapText="1"/>
      <protection/>
    </xf>
    <xf numFmtId="0" fontId="29" fillId="0" borderId="33" xfId="110" applyFont="1" applyBorder="1" applyAlignment="1">
      <alignment horizontal="center" vertical="center"/>
      <protection/>
    </xf>
    <xf numFmtId="0" fontId="29" fillId="0" borderId="36" xfId="110" applyFont="1" applyBorder="1" applyAlignment="1">
      <alignment horizontal="center" vertical="center"/>
      <protection/>
    </xf>
    <xf numFmtId="0" fontId="28" fillId="0" borderId="33" xfId="123" applyFont="1" applyFill="1" applyBorder="1" applyAlignment="1">
      <alignment horizontal="center"/>
      <protection/>
    </xf>
    <xf numFmtId="0" fontId="28" fillId="0" borderId="36" xfId="123" applyFont="1" applyFill="1" applyBorder="1" applyAlignment="1">
      <alignment horizontal="center"/>
      <protection/>
    </xf>
    <xf numFmtId="0" fontId="33" fillId="0" borderId="0" xfId="125" applyFont="1" applyAlignment="1">
      <alignment horizontal="right"/>
      <protection/>
    </xf>
    <xf numFmtId="0" fontId="26" fillId="0" borderId="0" xfId="122" applyFont="1" applyAlignment="1">
      <alignment horizontal="center"/>
      <protection/>
    </xf>
    <xf numFmtId="0" fontId="27" fillId="0" borderId="0" xfId="110" applyFont="1" applyFill="1" applyAlignment="1">
      <alignment horizontal="center"/>
      <protection/>
    </xf>
    <xf numFmtId="0" fontId="29" fillId="0" borderId="61" xfId="110" applyFont="1" applyBorder="1" applyAlignment="1">
      <alignment horizontal="center" vertical="center" wrapText="1"/>
      <protection/>
    </xf>
    <xf numFmtId="0" fontId="29" fillId="0" borderId="38" xfId="110" applyFont="1" applyBorder="1" applyAlignment="1">
      <alignment horizontal="center" vertical="center" wrapText="1"/>
      <protection/>
    </xf>
    <xf numFmtId="0" fontId="0" fillId="0" borderId="0" xfId="124" applyFont="1" applyFill="1" applyBorder="1" applyAlignment="1">
      <alignment horizontal="left" wrapText="1"/>
      <protection/>
    </xf>
  </cellXfs>
  <cellStyles count="157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3" xfId="78"/>
    <cellStyle name="Comma [0]" xfId="79"/>
    <cellStyle name="Hyperlink" xfId="80"/>
    <cellStyle name="Chybně" xfId="81"/>
    <cellStyle name="Chybně 2" xfId="82"/>
    <cellStyle name="Chybně 3" xfId="83"/>
    <cellStyle name="Kontrolní buňka" xfId="84"/>
    <cellStyle name="Kontrolní buňka 2" xfId="85"/>
    <cellStyle name="Kontrolní buňka 3" xfId="86"/>
    <cellStyle name="Currency" xfId="87"/>
    <cellStyle name="Currency [0]" xfId="88"/>
    <cellStyle name="Nadpis 1" xfId="89"/>
    <cellStyle name="Nadpis 1 2" xfId="90"/>
    <cellStyle name="Nadpis 1 3" xfId="91"/>
    <cellStyle name="Nadpis 2" xfId="92"/>
    <cellStyle name="Nadpis 2 2" xfId="93"/>
    <cellStyle name="Nadpis 2 3" xfId="94"/>
    <cellStyle name="Nadpis 3" xfId="95"/>
    <cellStyle name="Nadpis 3 2" xfId="96"/>
    <cellStyle name="Nadpis 3 3" xfId="97"/>
    <cellStyle name="Nadpis 4" xfId="98"/>
    <cellStyle name="Nadpis 4 2" xfId="99"/>
    <cellStyle name="Nadpis 4 3" xfId="100"/>
    <cellStyle name="Název" xfId="101"/>
    <cellStyle name="Název 2" xfId="102"/>
    <cellStyle name="Název 3" xfId="103"/>
    <cellStyle name="Neutrální" xfId="104"/>
    <cellStyle name="Neutrální 2" xfId="105"/>
    <cellStyle name="Neutrální 3" xfId="106"/>
    <cellStyle name="Normální 10" xfId="107"/>
    <cellStyle name="Normální 11" xfId="108"/>
    <cellStyle name="Normální 12" xfId="109"/>
    <cellStyle name="normální 2" xfId="110"/>
    <cellStyle name="normální 2 2" xfId="111"/>
    <cellStyle name="Normální 3" xfId="112"/>
    <cellStyle name="Normální 3 2" xfId="113"/>
    <cellStyle name="Normální 4" xfId="114"/>
    <cellStyle name="Normální 4 2" xfId="115"/>
    <cellStyle name="Normální 4 2 2" xfId="116"/>
    <cellStyle name="Normální 5" xfId="117"/>
    <cellStyle name="Normální 6" xfId="118"/>
    <cellStyle name="Normální 7" xfId="119"/>
    <cellStyle name="Normální 8" xfId="120"/>
    <cellStyle name="Normální 9" xfId="121"/>
    <cellStyle name="normální_2. Rozpočet 2007 - tabulky" xfId="122"/>
    <cellStyle name="normální_Rozpis výdajů 03 bez PO 2" xfId="123"/>
    <cellStyle name="normální_Rozpis výdajů 03 bez PO_02 - ORREP" xfId="124"/>
    <cellStyle name="normální_Rozpočet 2004 (ZK)" xfId="125"/>
    <cellStyle name="Followed Hyperlink" xfId="126"/>
    <cellStyle name="Poznámka" xfId="127"/>
    <cellStyle name="Poznámka 2" xfId="128"/>
    <cellStyle name="Poznámka 3" xfId="129"/>
    <cellStyle name="Percent" xfId="130"/>
    <cellStyle name="Propojená buňka" xfId="131"/>
    <cellStyle name="Propojená buňka 2" xfId="132"/>
    <cellStyle name="Propojená buňka 3" xfId="133"/>
    <cellStyle name="S8M1" xfId="134"/>
    <cellStyle name="Správně" xfId="135"/>
    <cellStyle name="Správně 2" xfId="136"/>
    <cellStyle name="Správně 3" xfId="137"/>
    <cellStyle name="Text upozornění" xfId="138"/>
    <cellStyle name="Text upozornění 2" xfId="139"/>
    <cellStyle name="Text upozornění 3" xfId="140"/>
    <cellStyle name="Vstup" xfId="141"/>
    <cellStyle name="Vstup 2" xfId="142"/>
    <cellStyle name="Vstup 3" xfId="143"/>
    <cellStyle name="Výpočet" xfId="144"/>
    <cellStyle name="Výpočet 2" xfId="145"/>
    <cellStyle name="Výpočet 3" xfId="146"/>
    <cellStyle name="Výstup" xfId="147"/>
    <cellStyle name="Výstup 2" xfId="148"/>
    <cellStyle name="Výstup 3" xfId="149"/>
    <cellStyle name="Vysvětlující text" xfId="150"/>
    <cellStyle name="Vysvětlující text 2" xfId="151"/>
    <cellStyle name="Vysvětlující text 3" xfId="152"/>
    <cellStyle name="Zvýraznění 1" xfId="153"/>
    <cellStyle name="Zvýraznění 1 2" xfId="154"/>
    <cellStyle name="Zvýraznění 1 3" xfId="155"/>
    <cellStyle name="Zvýraznění 2" xfId="156"/>
    <cellStyle name="Zvýraznění 2 2" xfId="157"/>
    <cellStyle name="Zvýraznění 2 3" xfId="158"/>
    <cellStyle name="Zvýraznění 3" xfId="159"/>
    <cellStyle name="Zvýraznění 3 2" xfId="160"/>
    <cellStyle name="Zvýraznění 3 3" xfId="161"/>
    <cellStyle name="Zvýraznění 4" xfId="162"/>
    <cellStyle name="Zvýraznění 4 2" xfId="163"/>
    <cellStyle name="Zvýraznění 4 3" xfId="164"/>
    <cellStyle name="Zvýraznění 5" xfId="165"/>
    <cellStyle name="Zvýraznění 5 2" xfId="166"/>
    <cellStyle name="Zvýraznění 5 3" xfId="167"/>
    <cellStyle name="Zvýraznění 6" xfId="168"/>
    <cellStyle name="Zvýraznění 6 2" xfId="169"/>
    <cellStyle name="Zvýraznění 6 3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67">
          <cell r="C167">
            <v>2129133.57</v>
          </cell>
          <cell r="D167">
            <v>94945.1674</v>
          </cell>
          <cell r="E167">
            <v>4050</v>
          </cell>
          <cell r="H167">
            <v>3640393.6885899995</v>
          </cell>
          <cell r="J167">
            <v>0</v>
          </cell>
          <cell r="M167">
            <v>61072</v>
          </cell>
          <cell r="O167">
            <v>88242.1</v>
          </cell>
          <cell r="P167">
            <v>202563.47</v>
          </cell>
          <cell r="Q167">
            <v>878159.9</v>
          </cell>
          <cell r="R167">
            <v>0</v>
          </cell>
        </row>
      </sheetData>
      <sheetData sheetId="2">
        <row r="167">
          <cell r="B167">
            <v>27594</v>
          </cell>
          <cell r="C167">
            <v>215564.09</v>
          </cell>
          <cell r="D167">
            <v>875352.57</v>
          </cell>
          <cell r="E167">
            <v>641698.6100000001</v>
          </cell>
          <cell r="F167">
            <v>3454678.02</v>
          </cell>
          <cell r="G167">
            <v>94234.12</v>
          </cell>
          <cell r="H167">
            <v>67284.52</v>
          </cell>
          <cell r="I167">
            <v>615291.14</v>
          </cell>
          <cell r="K167">
            <v>831909.5099999999</v>
          </cell>
          <cell r="L167">
            <v>43995</v>
          </cell>
          <cell r="M167">
            <v>5278.1900000000005</v>
          </cell>
          <cell r="N167">
            <v>71734.69</v>
          </cell>
          <cell r="O167">
            <v>5000</v>
          </cell>
          <cell r="P167">
            <v>72712.56</v>
          </cell>
          <cell r="R167">
            <v>4006.28</v>
          </cell>
          <cell r="S167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6">
      <selection activeCell="I10" sqref="I1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49" t="s">
        <v>57</v>
      </c>
      <c r="B1" s="249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54</v>
      </c>
      <c r="D2" s="32" t="s">
        <v>223</v>
      </c>
      <c r="E2" s="32" t="s">
        <v>62</v>
      </c>
    </row>
    <row r="3" spans="1:5" ht="15" customHeight="1">
      <c r="A3" s="2" t="s">
        <v>3</v>
      </c>
      <c r="B3" s="29" t="s">
        <v>38</v>
      </c>
      <c r="C3" s="26">
        <f>C4+C5+C6</f>
        <v>2228128.7374</v>
      </c>
      <c r="D3" s="26">
        <f>D4+D5+D6</f>
        <v>0</v>
      </c>
      <c r="E3" s="27">
        <f aca="true" t="shared" si="0" ref="E3:E24">C3+D3</f>
        <v>2228128.7374</v>
      </c>
    </row>
    <row r="4" spans="1:10" ht="15" customHeight="1">
      <c r="A4" s="6" t="s">
        <v>4</v>
      </c>
      <c r="B4" s="7" t="s">
        <v>5</v>
      </c>
      <c r="C4" s="8">
        <f>'[3]příjmy'!$C$167</f>
        <v>2129133.57</v>
      </c>
      <c r="D4" s="9">
        <f>'[1]příjmy'!$C$31</f>
        <v>0</v>
      </c>
      <c r="E4" s="10">
        <f t="shared" si="0"/>
        <v>2129133.57</v>
      </c>
      <c r="J4" s="1"/>
    </row>
    <row r="5" spans="1:5" ht="15" customHeight="1">
      <c r="A5" s="6" t="s">
        <v>6</v>
      </c>
      <c r="B5" s="7" t="s">
        <v>7</v>
      </c>
      <c r="C5" s="8">
        <f>'[3]příjmy'!$D$167</f>
        <v>94945.1674</v>
      </c>
      <c r="D5" s="4">
        <v>0</v>
      </c>
      <c r="E5" s="10">
        <f t="shared" si="0"/>
        <v>94945.1674</v>
      </c>
    </row>
    <row r="6" spans="1:5" ht="15" customHeight="1">
      <c r="A6" s="6" t="s">
        <v>8</v>
      </c>
      <c r="B6" s="7" t="s">
        <v>9</v>
      </c>
      <c r="C6" s="8">
        <f>'[3]příjmy'!$E$167</f>
        <v>4050</v>
      </c>
      <c r="D6" s="8">
        <f>'[1]příjmy'!$E$31</f>
        <v>0</v>
      </c>
      <c r="E6" s="10">
        <f t="shared" si="0"/>
        <v>4050</v>
      </c>
    </row>
    <row r="7" spans="1:5" ht="15" customHeight="1">
      <c r="A7" s="12" t="s">
        <v>41</v>
      </c>
      <c r="B7" s="7" t="s">
        <v>10</v>
      </c>
      <c r="C7" s="13">
        <f>C8+C13</f>
        <v>3726235.6885899995</v>
      </c>
      <c r="D7" s="13">
        <f>D8+D13</f>
        <v>0</v>
      </c>
      <c r="E7" s="14">
        <f t="shared" si="0"/>
        <v>3726235.6885899995</v>
      </c>
    </row>
    <row r="8" spans="1:5" ht="15" customHeight="1">
      <c r="A8" s="6" t="s">
        <v>46</v>
      </c>
      <c r="B8" s="7" t="s">
        <v>11</v>
      </c>
      <c r="C8" s="8">
        <f>C9+C10+C11+C12</f>
        <v>3726235.6885899995</v>
      </c>
      <c r="D8" s="8">
        <f>D9+D10+D11+D12</f>
        <v>0</v>
      </c>
      <c r="E8" s="11">
        <f t="shared" si="0"/>
        <v>3726235.6885899995</v>
      </c>
    </row>
    <row r="9" spans="1:5" ht="15" customHeight="1">
      <c r="A9" s="6" t="s">
        <v>42</v>
      </c>
      <c r="B9" s="7" t="s">
        <v>12</v>
      </c>
      <c r="C9" s="8">
        <f>'[3]příjmy'!$M$167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f>'[3]příjmy'!$H$167</f>
        <v>3640393.6885899995</v>
      </c>
      <c r="D10" s="8">
        <v>0</v>
      </c>
      <c r="E10" s="11">
        <f t="shared" si="0"/>
        <v>3640393.6885899995</v>
      </c>
    </row>
    <row r="11" spans="1:5" ht="15" customHeight="1">
      <c r="A11" s="6" t="s">
        <v>43</v>
      </c>
      <c r="B11" s="7" t="s">
        <v>45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44</v>
      </c>
      <c r="B14" s="7" t="s">
        <v>13</v>
      </c>
      <c r="C14" s="8">
        <f>'[3]příjmy'!$J$167</f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39</v>
      </c>
      <c r="C17" s="13">
        <f>C3+C7</f>
        <v>5954364.425989999</v>
      </c>
      <c r="D17" s="13">
        <f>D3+D7</f>
        <v>0</v>
      </c>
      <c r="E17" s="14">
        <f t="shared" si="0"/>
        <v>5954364.425989999</v>
      </c>
    </row>
    <row r="18" spans="1:5" ht="15" customHeight="1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>
      <c r="A19" s="6" t="s">
        <v>59</v>
      </c>
      <c r="B19" s="7" t="s">
        <v>17</v>
      </c>
      <c r="C19" s="8">
        <f>'[3]příjmy'!$O$167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60</v>
      </c>
      <c r="B20" s="7">
        <v>8115</v>
      </c>
      <c r="C20" s="8">
        <f>'[3]příjmy'!$P$167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61</v>
      </c>
      <c r="B21" s="7" t="s">
        <v>17</v>
      </c>
      <c r="C21" s="8">
        <f>'[3]příjmy'!$Q$167</f>
        <v>878159.9</v>
      </c>
      <c r="D21" s="8">
        <v>0</v>
      </c>
      <c r="E21" s="11">
        <f t="shared" si="0"/>
        <v>878159.9</v>
      </c>
    </row>
    <row r="22" spans="1:5" ht="15" customHeight="1">
      <c r="A22" s="6" t="s">
        <v>51</v>
      </c>
      <c r="B22" s="7">
        <v>8123</v>
      </c>
      <c r="C22" s="8">
        <f>'[3]příjmy'!$R$167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7026454.895989999</v>
      </c>
      <c r="D24" s="22">
        <f>D17+D18</f>
        <v>0</v>
      </c>
      <c r="E24" s="23">
        <f t="shared" si="0"/>
        <v>7026454.895989999</v>
      </c>
    </row>
    <row r="25" spans="1:5" ht="13.5" thickBot="1">
      <c r="A25" s="249" t="s">
        <v>58</v>
      </c>
      <c r="B25" s="249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54</v>
      </c>
      <c r="D26" s="32" t="s">
        <v>223</v>
      </c>
      <c r="E26" s="32" t="s">
        <v>62</v>
      </c>
    </row>
    <row r="27" spans="1:5" ht="15" customHeight="1">
      <c r="A27" s="24" t="s">
        <v>26</v>
      </c>
      <c r="B27" s="3" t="s">
        <v>20</v>
      </c>
      <c r="C27" s="4">
        <f>'[3]výdaje'!$B$167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'[3]výdaje'!$C$167</f>
        <v>215564.09</v>
      </c>
      <c r="D28" s="4">
        <v>0</v>
      </c>
      <c r="E28" s="5">
        <f aca="true" t="shared" si="1" ref="E28:E43">C28+D28</f>
        <v>215564.09</v>
      </c>
    </row>
    <row r="29" spans="1:5" ht="15" customHeight="1">
      <c r="A29" s="25" t="s">
        <v>28</v>
      </c>
      <c r="B29" s="7" t="s">
        <v>20</v>
      </c>
      <c r="C29" s="8">
        <f>'[3]výdaje'!$D$167</f>
        <v>875352.57</v>
      </c>
      <c r="D29" s="4">
        <v>0</v>
      </c>
      <c r="E29" s="5">
        <f t="shared" si="1"/>
        <v>875352.57</v>
      </c>
    </row>
    <row r="30" spans="1:5" ht="15" customHeight="1">
      <c r="A30" s="25" t="s">
        <v>22</v>
      </c>
      <c r="B30" s="7" t="s">
        <v>20</v>
      </c>
      <c r="C30" s="8">
        <f>'[3]výdaje'!$E$167</f>
        <v>641698.6100000001</v>
      </c>
      <c r="D30" s="4">
        <v>-100</v>
      </c>
      <c r="E30" s="5">
        <f t="shared" si="1"/>
        <v>641598.6100000001</v>
      </c>
    </row>
    <row r="31" spans="1:5" ht="15" customHeight="1">
      <c r="A31" s="25" t="s">
        <v>40</v>
      </c>
      <c r="B31" s="7" t="s">
        <v>20</v>
      </c>
      <c r="C31" s="8">
        <f>'[3]výdaje'!$F$167</f>
        <v>3454678.02</v>
      </c>
      <c r="D31" s="4">
        <v>0</v>
      </c>
      <c r="E31" s="5">
        <f>C31+D31</f>
        <v>3454678.02</v>
      </c>
    </row>
    <row r="32" spans="1:5" ht="15" customHeight="1">
      <c r="A32" s="25" t="s">
        <v>56</v>
      </c>
      <c r="B32" s="7" t="s">
        <v>24</v>
      </c>
      <c r="C32" s="8">
        <f>'[3]výdaje'!$G$167</f>
        <v>94234.12</v>
      </c>
      <c r="D32" s="4">
        <v>100</v>
      </c>
      <c r="E32" s="5">
        <f t="shared" si="1"/>
        <v>94334.12</v>
      </c>
    </row>
    <row r="33" spans="1:5" ht="15" customHeight="1">
      <c r="A33" s="25" t="s">
        <v>63</v>
      </c>
      <c r="B33" s="7" t="s">
        <v>20</v>
      </c>
      <c r="C33" s="8">
        <f>'[3]výdaje'!$H$167</f>
        <v>67284.52</v>
      </c>
      <c r="D33" s="4">
        <f>'[1]výdaje'!$G$16</f>
        <v>0</v>
      </c>
      <c r="E33" s="5">
        <f t="shared" si="1"/>
        <v>67284.52</v>
      </c>
    </row>
    <row r="34" spans="1:5" ht="15" customHeight="1">
      <c r="A34" s="25" t="s">
        <v>29</v>
      </c>
      <c r="B34" s="7" t="s">
        <v>23</v>
      </c>
      <c r="C34" s="8">
        <f>'[3]výdaje'!$I$167</f>
        <v>615291.14</v>
      </c>
      <c r="D34" s="4">
        <v>0</v>
      </c>
      <c r="E34" s="5">
        <f t="shared" si="1"/>
        <v>615291.14</v>
      </c>
    </row>
    <row r="35" spans="1:5" ht="15" customHeight="1">
      <c r="A35" s="25" t="s">
        <v>30</v>
      </c>
      <c r="B35" s="7" t="s">
        <v>23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f>'[3]výdaje'!$K$167</f>
        <v>831909.5099999999</v>
      </c>
      <c r="D36" s="4">
        <f>'[1]výdaje'!$J$16</f>
        <v>0</v>
      </c>
      <c r="E36" s="5">
        <f t="shared" si="1"/>
        <v>831909.5099999999</v>
      </c>
    </row>
    <row r="37" spans="1:5" ht="15" customHeight="1">
      <c r="A37" s="25" t="s">
        <v>33</v>
      </c>
      <c r="B37" s="7" t="s">
        <v>24</v>
      </c>
      <c r="C37" s="8">
        <f>'[3]výdaje'!$L$167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32</v>
      </c>
      <c r="B38" s="7" t="s">
        <v>20</v>
      </c>
      <c r="C38" s="8">
        <f>'[3]výdaje'!$M$167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55</v>
      </c>
      <c r="B39" s="7" t="s">
        <v>24</v>
      </c>
      <c r="C39" s="8">
        <f>'[3]výdaje'!$N$167</f>
        <v>71734.69</v>
      </c>
      <c r="D39" s="4">
        <v>0</v>
      </c>
      <c r="E39" s="5">
        <f>C39+D39</f>
        <v>71734.69</v>
      </c>
    </row>
    <row r="40" spans="1:5" ht="15" customHeight="1">
      <c r="A40" s="25" t="s">
        <v>34</v>
      </c>
      <c r="B40" s="7" t="s">
        <v>24</v>
      </c>
      <c r="C40" s="8">
        <f>'[3]výdaje'!$O$167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f>'[3]výdaje'!$P$167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36</v>
      </c>
      <c r="B42" s="7" t="s">
        <v>24</v>
      </c>
      <c r="C42" s="8">
        <f>'[3]výdaje'!$R$167</f>
        <v>4006.28</v>
      </c>
      <c r="D42" s="4">
        <f>'[1]výdaje'!$P$16</f>
        <v>0</v>
      </c>
      <c r="E42" s="5">
        <f t="shared" si="1"/>
        <v>4006.28</v>
      </c>
    </row>
    <row r="43" spans="1:5" ht="15" customHeight="1" thickBot="1">
      <c r="A43" s="25" t="s">
        <v>37</v>
      </c>
      <c r="B43" s="7" t="s">
        <v>24</v>
      </c>
      <c r="C43" s="8">
        <f>'[3]výdaje'!$S$167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7026454.899999999</v>
      </c>
      <c r="D44" s="22">
        <f>SUM(D27:D43)</f>
        <v>0</v>
      </c>
      <c r="E44" s="23">
        <f>SUM(E27:E43)</f>
        <v>7026454.899999999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3.00390625" style="0" customWidth="1"/>
    <col min="2" max="2" width="6.7109375" style="0" customWidth="1"/>
    <col min="3" max="3" width="4.57421875" style="0" customWidth="1"/>
    <col min="4" max="4" width="4.8515625" style="0" customWidth="1"/>
    <col min="5" max="5" width="4.140625" style="0" customWidth="1"/>
    <col min="6" max="6" width="38.57421875" style="0" customWidth="1"/>
    <col min="7" max="7" width="6.7109375" style="0" customWidth="1"/>
    <col min="8" max="8" width="7.00390625" style="0" customWidth="1"/>
    <col min="9" max="9" width="6.140625" style="0" customWidth="1"/>
    <col min="10" max="10" width="7.140625" style="0" customWidth="1"/>
  </cols>
  <sheetData>
    <row r="2" spans="1:10" ht="12.75">
      <c r="A2" s="250" t="s">
        <v>224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8"/>
    </row>
    <row r="4" spans="1:10" ht="12.75">
      <c r="A4" s="252" t="s">
        <v>64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0" ht="12.75">
      <c r="A5" s="37"/>
      <c r="B5" s="37"/>
      <c r="C5" s="37"/>
      <c r="D5" s="37"/>
      <c r="E5" s="37"/>
      <c r="F5" s="37"/>
      <c r="G5" s="37"/>
      <c r="H5" s="37"/>
      <c r="I5" s="37"/>
      <c r="J5" s="38"/>
    </row>
    <row r="6" spans="1:10" ht="12.75">
      <c r="A6" s="252" t="s">
        <v>65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ht="13.5" thickBot="1">
      <c r="A7" s="39"/>
      <c r="B7" s="39"/>
      <c r="C7" s="39"/>
      <c r="D7" s="38"/>
      <c r="E7" s="38"/>
      <c r="F7" s="38"/>
      <c r="G7" s="40"/>
      <c r="H7" s="40"/>
      <c r="I7" s="38"/>
      <c r="J7" s="40" t="s">
        <v>66</v>
      </c>
    </row>
    <row r="8" spans="1:10" ht="26.25" customHeight="1" thickBot="1">
      <c r="A8" s="41" t="s">
        <v>67</v>
      </c>
      <c r="B8" s="253" t="s">
        <v>68</v>
      </c>
      <c r="C8" s="254"/>
      <c r="D8" s="43" t="s">
        <v>69</v>
      </c>
      <c r="E8" s="42" t="s">
        <v>19</v>
      </c>
      <c r="F8" s="44" t="s">
        <v>70</v>
      </c>
      <c r="G8" s="45" t="s">
        <v>71</v>
      </c>
      <c r="H8" s="45" t="s">
        <v>72</v>
      </c>
      <c r="I8" s="46" t="s">
        <v>223</v>
      </c>
      <c r="J8" s="47" t="s">
        <v>105</v>
      </c>
    </row>
    <row r="9" spans="1:10" ht="13.5" thickBot="1">
      <c r="A9" s="48" t="s">
        <v>73</v>
      </c>
      <c r="B9" s="255" t="s">
        <v>74</v>
      </c>
      <c r="C9" s="256"/>
      <c r="D9" s="51" t="s">
        <v>74</v>
      </c>
      <c r="E9" s="49" t="s">
        <v>74</v>
      </c>
      <c r="F9" s="52" t="s">
        <v>75</v>
      </c>
      <c r="G9" s="53">
        <f>G11+G14+G20</f>
        <v>2884.17</v>
      </c>
      <c r="H9" s="53">
        <f>H11+H14+H20</f>
        <v>2784.17</v>
      </c>
      <c r="I9" s="53">
        <f>I11+I14+I20</f>
        <v>-100</v>
      </c>
      <c r="J9" s="54">
        <f>H9+I9</f>
        <v>2684.17</v>
      </c>
    </row>
    <row r="10" spans="1:10" ht="13.5" thickBot="1">
      <c r="A10" s="48"/>
      <c r="B10" s="49"/>
      <c r="C10" s="50"/>
      <c r="D10" s="51"/>
      <c r="E10" s="245"/>
      <c r="F10" s="52" t="s">
        <v>107</v>
      </c>
      <c r="G10" s="246"/>
      <c r="H10" s="246"/>
      <c r="I10" s="246"/>
      <c r="J10" s="54"/>
    </row>
    <row r="11" spans="1:10" ht="13.5" thickBot="1">
      <c r="A11" s="55" t="s">
        <v>76</v>
      </c>
      <c r="B11" s="56" t="s">
        <v>74</v>
      </c>
      <c r="C11" s="57" t="s">
        <v>74</v>
      </c>
      <c r="D11" s="58" t="s">
        <v>74</v>
      </c>
      <c r="E11" s="59" t="s">
        <v>74</v>
      </c>
      <c r="F11" s="60" t="s">
        <v>77</v>
      </c>
      <c r="G11" s="61">
        <f>G12</f>
        <v>400</v>
      </c>
      <c r="H11" s="61">
        <v>400</v>
      </c>
      <c r="I11" s="61">
        <f>I12</f>
        <v>0</v>
      </c>
      <c r="J11" s="62">
        <f>G11+I11</f>
        <v>400</v>
      </c>
    </row>
    <row r="12" spans="1:10" ht="13.5" hidden="1" thickBot="1">
      <c r="A12" s="63" t="s">
        <v>78</v>
      </c>
      <c r="B12" s="64" t="s">
        <v>79</v>
      </c>
      <c r="C12" s="65" t="s">
        <v>80</v>
      </c>
      <c r="D12" s="66" t="s">
        <v>74</v>
      </c>
      <c r="E12" s="67" t="s">
        <v>74</v>
      </c>
      <c r="F12" s="68" t="s">
        <v>81</v>
      </c>
      <c r="G12" s="69">
        <f>G13</f>
        <v>400</v>
      </c>
      <c r="H12" s="69"/>
      <c r="I12" s="69">
        <f>I13</f>
        <v>0</v>
      </c>
      <c r="J12" s="70">
        <f>G12+I12</f>
        <v>400</v>
      </c>
    </row>
    <row r="13" spans="1:10" ht="13.5" hidden="1" thickBot="1">
      <c r="A13" s="71"/>
      <c r="B13" s="72"/>
      <c r="C13" s="73"/>
      <c r="D13" s="74">
        <v>3319</v>
      </c>
      <c r="E13" s="75">
        <v>5169</v>
      </c>
      <c r="F13" s="76" t="s">
        <v>82</v>
      </c>
      <c r="G13" s="77">
        <v>400</v>
      </c>
      <c r="H13" s="77"/>
      <c r="I13" s="78">
        <v>0</v>
      </c>
      <c r="J13" s="79">
        <f aca="true" t="shared" si="0" ref="J13:J31">G13+I13</f>
        <v>400</v>
      </c>
    </row>
    <row r="14" spans="1:10" ht="12.75">
      <c r="A14" s="55" t="s">
        <v>76</v>
      </c>
      <c r="B14" s="56" t="s">
        <v>74</v>
      </c>
      <c r="C14" s="57" t="s">
        <v>74</v>
      </c>
      <c r="D14" s="58" t="s">
        <v>74</v>
      </c>
      <c r="E14" s="59" t="s">
        <v>74</v>
      </c>
      <c r="F14" s="60" t="s">
        <v>83</v>
      </c>
      <c r="G14" s="61">
        <f>G15+G18</f>
        <v>400</v>
      </c>
      <c r="H14" s="61">
        <v>300</v>
      </c>
      <c r="I14" s="61">
        <f>I15+I18</f>
        <v>-100</v>
      </c>
      <c r="J14" s="62">
        <f>H14+I14</f>
        <v>200</v>
      </c>
    </row>
    <row r="15" spans="1:10" ht="12.75">
      <c r="A15" s="80" t="s">
        <v>78</v>
      </c>
      <c r="B15" s="81" t="s">
        <v>84</v>
      </c>
      <c r="C15" s="82" t="s">
        <v>80</v>
      </c>
      <c r="D15" s="83" t="s">
        <v>74</v>
      </c>
      <c r="E15" s="84" t="s">
        <v>74</v>
      </c>
      <c r="F15" s="85" t="s">
        <v>85</v>
      </c>
      <c r="G15" s="86">
        <v>100</v>
      </c>
      <c r="H15" s="86">
        <v>0</v>
      </c>
      <c r="I15" s="86">
        <f>SUM(I16:I17)</f>
        <v>0</v>
      </c>
      <c r="J15" s="70">
        <f t="shared" si="0"/>
        <v>100</v>
      </c>
    </row>
    <row r="16" spans="1:10" ht="12.75">
      <c r="A16" s="87"/>
      <c r="B16" s="88"/>
      <c r="C16" s="89"/>
      <c r="D16" s="90">
        <v>3322</v>
      </c>
      <c r="E16" s="91">
        <v>5169</v>
      </c>
      <c r="F16" s="92" t="s">
        <v>82</v>
      </c>
      <c r="G16" s="93">
        <v>0</v>
      </c>
      <c r="H16" s="93">
        <v>0</v>
      </c>
      <c r="I16" s="93">
        <v>0</v>
      </c>
      <c r="J16" s="94">
        <f t="shared" si="0"/>
        <v>0</v>
      </c>
    </row>
    <row r="17" spans="1:10" ht="12.75">
      <c r="A17" s="87"/>
      <c r="B17" s="88"/>
      <c r="C17" s="89"/>
      <c r="D17" s="90">
        <v>3322</v>
      </c>
      <c r="E17" s="91">
        <v>5909</v>
      </c>
      <c r="F17" s="92" t="s">
        <v>86</v>
      </c>
      <c r="G17" s="93">
        <v>0</v>
      </c>
      <c r="H17" s="93">
        <v>0</v>
      </c>
      <c r="I17" s="93">
        <v>0</v>
      </c>
      <c r="J17" s="94">
        <f t="shared" si="0"/>
        <v>0</v>
      </c>
    </row>
    <row r="18" spans="1:10" ht="12.75">
      <c r="A18" s="80" t="s">
        <v>78</v>
      </c>
      <c r="B18" s="81" t="s">
        <v>87</v>
      </c>
      <c r="C18" s="82" t="s">
        <v>80</v>
      </c>
      <c r="D18" s="83" t="s">
        <v>74</v>
      </c>
      <c r="E18" s="84" t="s">
        <v>74</v>
      </c>
      <c r="F18" s="85" t="s">
        <v>88</v>
      </c>
      <c r="G18" s="86">
        <f>SUM(G19:G19)</f>
        <v>300</v>
      </c>
      <c r="H18" s="86">
        <v>300</v>
      </c>
      <c r="I18" s="86">
        <f>SUM(I19:I19)</f>
        <v>-100</v>
      </c>
      <c r="J18" s="70">
        <f t="shared" si="0"/>
        <v>200</v>
      </c>
    </row>
    <row r="19" spans="1:10" ht="13.5" thickBot="1">
      <c r="A19" s="71"/>
      <c r="B19" s="72"/>
      <c r="C19" s="73"/>
      <c r="D19" s="95">
        <v>3322</v>
      </c>
      <c r="E19" s="96">
        <v>5909</v>
      </c>
      <c r="F19" s="76" t="s">
        <v>89</v>
      </c>
      <c r="G19" s="77">
        <v>300</v>
      </c>
      <c r="H19" s="77">
        <v>300</v>
      </c>
      <c r="I19" s="97">
        <v>-100</v>
      </c>
      <c r="J19" s="79">
        <f t="shared" si="0"/>
        <v>200</v>
      </c>
    </row>
    <row r="20" spans="1:10" ht="13.5" thickBot="1">
      <c r="A20" s="248" t="s">
        <v>76</v>
      </c>
      <c r="B20" s="234" t="s">
        <v>74</v>
      </c>
      <c r="C20" s="235" t="s">
        <v>74</v>
      </c>
      <c r="D20" s="236" t="s">
        <v>74</v>
      </c>
      <c r="E20" s="237" t="s">
        <v>74</v>
      </c>
      <c r="F20" s="148" t="s">
        <v>90</v>
      </c>
      <c r="G20" s="149">
        <f>G21+G28+G30</f>
        <v>2084.17</v>
      </c>
      <c r="H20" s="149">
        <v>2084.17</v>
      </c>
      <c r="I20" s="149">
        <f>I21+I28+I30</f>
        <v>0</v>
      </c>
      <c r="J20" s="151">
        <f t="shared" si="0"/>
        <v>2084.17</v>
      </c>
    </row>
    <row r="21" spans="1:10" ht="12.75" hidden="1">
      <c r="A21" s="80" t="s">
        <v>78</v>
      </c>
      <c r="B21" s="81" t="s">
        <v>91</v>
      </c>
      <c r="C21" s="82" t="s">
        <v>80</v>
      </c>
      <c r="D21" s="83" t="s">
        <v>74</v>
      </c>
      <c r="E21" s="84" t="s">
        <v>74</v>
      </c>
      <c r="F21" s="85" t="s">
        <v>92</v>
      </c>
      <c r="G21" s="86">
        <f>SUM(G22,G23,G24,G25,G26,G27)</f>
        <v>1884.17</v>
      </c>
      <c r="H21" s="86"/>
      <c r="I21" s="86">
        <f>SUM(I22,I23,I24,I25,I26,I27)</f>
        <v>0</v>
      </c>
      <c r="J21" s="247">
        <f t="shared" si="0"/>
        <v>1884.17</v>
      </c>
    </row>
    <row r="22" spans="1:10" ht="12.75" hidden="1">
      <c r="A22" s="87"/>
      <c r="B22" s="88"/>
      <c r="C22" s="89"/>
      <c r="D22" s="90">
        <v>2143</v>
      </c>
      <c r="E22" s="91">
        <v>5021</v>
      </c>
      <c r="F22" s="92" t="s">
        <v>93</v>
      </c>
      <c r="G22" s="98">
        <v>15</v>
      </c>
      <c r="H22" s="98"/>
      <c r="I22" s="99">
        <v>0</v>
      </c>
      <c r="J22" s="94">
        <f t="shared" si="0"/>
        <v>15</v>
      </c>
    </row>
    <row r="23" spans="1:10" ht="12.75" hidden="1">
      <c r="A23" s="87"/>
      <c r="B23" s="88"/>
      <c r="C23" s="89"/>
      <c r="D23" s="90">
        <v>2143</v>
      </c>
      <c r="E23" s="91">
        <v>5139</v>
      </c>
      <c r="F23" s="92" t="s">
        <v>94</v>
      </c>
      <c r="G23" s="93">
        <v>300</v>
      </c>
      <c r="H23" s="93"/>
      <c r="I23" s="100">
        <v>0</v>
      </c>
      <c r="J23" s="94">
        <f t="shared" si="0"/>
        <v>300</v>
      </c>
    </row>
    <row r="24" spans="1:10" ht="12.75" hidden="1">
      <c r="A24" s="87"/>
      <c r="B24" s="88"/>
      <c r="C24" s="89"/>
      <c r="D24" s="90">
        <v>2143</v>
      </c>
      <c r="E24" s="91">
        <v>5164</v>
      </c>
      <c r="F24" s="92" t="s">
        <v>95</v>
      </c>
      <c r="G24" s="93">
        <v>50</v>
      </c>
      <c r="H24" s="93"/>
      <c r="I24" s="99">
        <v>0</v>
      </c>
      <c r="J24" s="94">
        <f t="shared" si="0"/>
        <v>50</v>
      </c>
    </row>
    <row r="25" spans="1:10" ht="12.75" hidden="1">
      <c r="A25" s="87"/>
      <c r="B25" s="88"/>
      <c r="C25" s="89"/>
      <c r="D25" s="90">
        <v>2143</v>
      </c>
      <c r="E25" s="91">
        <v>5169</v>
      </c>
      <c r="F25" s="92" t="s">
        <v>82</v>
      </c>
      <c r="G25" s="93">
        <v>1509.17</v>
      </c>
      <c r="H25" s="93"/>
      <c r="I25" s="100">
        <v>0</v>
      </c>
      <c r="J25" s="94">
        <f t="shared" si="0"/>
        <v>1509.17</v>
      </c>
    </row>
    <row r="26" spans="1:10" ht="12.75" hidden="1">
      <c r="A26" s="87"/>
      <c r="B26" s="88"/>
      <c r="C26" s="89"/>
      <c r="D26" s="90">
        <v>2143</v>
      </c>
      <c r="E26" s="91">
        <v>5175</v>
      </c>
      <c r="F26" s="92" t="s">
        <v>96</v>
      </c>
      <c r="G26" s="93">
        <v>5</v>
      </c>
      <c r="H26" s="93"/>
      <c r="I26" s="99">
        <v>0</v>
      </c>
      <c r="J26" s="94">
        <f t="shared" si="0"/>
        <v>5</v>
      </c>
    </row>
    <row r="27" spans="1:10" ht="12.75" hidden="1">
      <c r="A27" s="101"/>
      <c r="B27" s="102"/>
      <c r="C27" s="103"/>
      <c r="D27" s="90">
        <v>6172</v>
      </c>
      <c r="E27" s="91">
        <v>5163</v>
      </c>
      <c r="F27" s="104" t="s">
        <v>97</v>
      </c>
      <c r="G27" s="93">
        <v>5</v>
      </c>
      <c r="H27" s="93"/>
      <c r="I27" s="100">
        <v>0</v>
      </c>
      <c r="J27" s="94">
        <f t="shared" si="0"/>
        <v>5</v>
      </c>
    </row>
    <row r="28" spans="1:10" ht="12.75" hidden="1">
      <c r="A28" s="63" t="s">
        <v>78</v>
      </c>
      <c r="B28" s="64" t="s">
        <v>98</v>
      </c>
      <c r="C28" s="65" t="s">
        <v>80</v>
      </c>
      <c r="D28" s="66" t="s">
        <v>74</v>
      </c>
      <c r="E28" s="67" t="s">
        <v>74</v>
      </c>
      <c r="F28" s="68" t="s">
        <v>99</v>
      </c>
      <c r="G28" s="69">
        <f>G29</f>
        <v>200</v>
      </c>
      <c r="H28" s="69"/>
      <c r="I28" s="69">
        <f>I29</f>
        <v>0</v>
      </c>
      <c r="J28" s="70">
        <f t="shared" si="0"/>
        <v>200</v>
      </c>
    </row>
    <row r="29" spans="1:10" ht="12.75" hidden="1">
      <c r="A29" s="105"/>
      <c r="B29" s="106"/>
      <c r="C29" s="107"/>
      <c r="D29" s="108">
        <v>2143</v>
      </c>
      <c r="E29" s="109">
        <v>5169</v>
      </c>
      <c r="F29" s="110" t="s">
        <v>82</v>
      </c>
      <c r="G29" s="111">
        <v>200</v>
      </c>
      <c r="H29" s="111"/>
      <c r="I29" s="100">
        <v>0</v>
      </c>
      <c r="J29" s="94">
        <f t="shared" si="0"/>
        <v>200</v>
      </c>
    </row>
    <row r="30" spans="1:10" ht="12.75" hidden="1">
      <c r="A30" s="80" t="s">
        <v>78</v>
      </c>
      <c r="B30" s="81" t="s">
        <v>100</v>
      </c>
      <c r="C30" s="82" t="s">
        <v>80</v>
      </c>
      <c r="D30" s="83" t="s">
        <v>74</v>
      </c>
      <c r="E30" s="84" t="s">
        <v>74</v>
      </c>
      <c r="F30" s="85" t="s">
        <v>101</v>
      </c>
      <c r="G30" s="86">
        <v>0</v>
      </c>
      <c r="H30" s="86"/>
      <c r="I30" s="86">
        <v>0</v>
      </c>
      <c r="J30" s="70">
        <f t="shared" si="0"/>
        <v>0</v>
      </c>
    </row>
    <row r="31" spans="1:10" ht="13.5" hidden="1" thickBot="1">
      <c r="A31" s="112"/>
      <c r="B31" s="113"/>
      <c r="C31" s="114"/>
      <c r="D31" s="115">
        <v>2143</v>
      </c>
      <c r="E31" s="116">
        <v>5169</v>
      </c>
      <c r="F31" s="117" t="s">
        <v>82</v>
      </c>
      <c r="G31" s="118">
        <v>0</v>
      </c>
      <c r="H31" s="118"/>
      <c r="I31" s="119">
        <v>0</v>
      </c>
      <c r="J31" s="79">
        <f t="shared" si="0"/>
        <v>0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121"/>
  <sheetViews>
    <sheetView zoomScalePageLayoutView="0" workbookViewId="0" topLeftCell="A1">
      <selection activeCell="E93" sqref="E93"/>
    </sheetView>
  </sheetViews>
  <sheetFormatPr defaultColWidth="9.140625" defaultRowHeight="12.75"/>
  <cols>
    <col min="1" max="1" width="3.140625" style="120" customWidth="1"/>
    <col min="2" max="2" width="9.28125" style="120" customWidth="1"/>
    <col min="3" max="4" width="4.7109375" style="120" customWidth="1"/>
    <col min="5" max="5" width="9.421875" style="120" customWidth="1"/>
    <col min="6" max="6" width="42.421875" style="120" customWidth="1"/>
    <col min="7" max="7" width="7.7109375" style="120" customWidth="1"/>
    <col min="8" max="8" width="7.57421875" style="240" customWidth="1"/>
    <col min="9" max="10" width="7.7109375" style="120" customWidth="1"/>
    <col min="11" max="16384" width="9.140625" style="120" customWidth="1"/>
  </cols>
  <sheetData>
    <row r="1" spans="8:10" ht="15" customHeight="1">
      <c r="H1" s="257"/>
      <c r="I1" s="257"/>
      <c r="J1" s="257"/>
    </row>
    <row r="2" spans="1:10" ht="18" customHeight="1">
      <c r="A2" s="258" t="s">
        <v>224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ht="12.75" customHeight="1">
      <c r="A3" s="37"/>
      <c r="B3" s="37"/>
      <c r="C3" s="37"/>
      <c r="D3" s="37"/>
      <c r="E3" s="37"/>
      <c r="F3" s="37"/>
      <c r="G3" s="37"/>
      <c r="H3" s="37"/>
      <c r="I3" s="38"/>
      <c r="J3" s="38"/>
    </row>
    <row r="4" spans="1:10" ht="15.75">
      <c r="A4" s="259" t="s">
        <v>64</v>
      </c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" customHeight="1">
      <c r="A5" s="37"/>
      <c r="B5" s="37"/>
      <c r="C5" s="37"/>
      <c r="D5" s="37"/>
      <c r="E5" s="37"/>
      <c r="F5" s="37"/>
      <c r="G5" s="37"/>
      <c r="H5" s="37"/>
      <c r="I5" s="38"/>
      <c r="J5" s="38"/>
    </row>
    <row r="6" spans="1:10" ht="15.75">
      <c r="A6" s="259" t="s">
        <v>102</v>
      </c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2" customHeight="1">
      <c r="A7" s="37"/>
      <c r="B7" s="37"/>
      <c r="C7" s="37"/>
      <c r="D7" s="37"/>
      <c r="E7" s="37"/>
      <c r="F7" s="37"/>
      <c r="G7" s="37"/>
      <c r="H7" s="37"/>
      <c r="I7" s="38"/>
      <c r="J7" s="38"/>
    </row>
    <row r="8" spans="1:10" ht="12" customHeight="1" thickBot="1">
      <c r="A8" s="39"/>
      <c r="B8" s="39"/>
      <c r="C8" s="39"/>
      <c r="D8" s="38"/>
      <c r="E8" s="38"/>
      <c r="F8" s="38"/>
      <c r="G8" s="38"/>
      <c r="H8" s="40"/>
      <c r="I8" s="38"/>
      <c r="J8" s="40" t="s">
        <v>66</v>
      </c>
    </row>
    <row r="9" spans="1:10" s="128" customFormat="1" ht="23.25" thickBot="1">
      <c r="A9" s="121" t="s">
        <v>67</v>
      </c>
      <c r="B9" s="260" t="s">
        <v>68</v>
      </c>
      <c r="C9" s="261"/>
      <c r="D9" s="123" t="s">
        <v>69</v>
      </c>
      <c r="E9" s="122" t="s">
        <v>19</v>
      </c>
      <c r="F9" s="124" t="s">
        <v>103</v>
      </c>
      <c r="G9" s="125" t="s">
        <v>71</v>
      </c>
      <c r="H9" s="126" t="s">
        <v>104</v>
      </c>
      <c r="I9" s="125" t="s">
        <v>223</v>
      </c>
      <c r="J9" s="127" t="s">
        <v>105</v>
      </c>
    </row>
    <row r="10" spans="1:10" s="136" customFormat="1" ht="12.75" customHeight="1" thickBot="1">
      <c r="A10" s="129" t="s">
        <v>73</v>
      </c>
      <c r="B10" s="130" t="s">
        <v>74</v>
      </c>
      <c r="C10" s="131" t="s">
        <v>74</v>
      </c>
      <c r="D10" s="130" t="s">
        <v>74</v>
      </c>
      <c r="E10" s="132" t="s">
        <v>74</v>
      </c>
      <c r="F10" s="133" t="s">
        <v>106</v>
      </c>
      <c r="G10" s="134">
        <v>7200</v>
      </c>
      <c r="H10" s="134">
        <f>7200+H14+H75+H88+H89</f>
        <v>10610</v>
      </c>
      <c r="I10" s="134">
        <f>I12+I13+I14+I75+I88+I89</f>
        <v>100</v>
      </c>
      <c r="J10" s="135">
        <f>H10+I10</f>
        <v>10710</v>
      </c>
    </row>
    <row r="11" spans="1:10" s="142" customFormat="1" ht="12.75" customHeight="1" thickBot="1">
      <c r="A11" s="137"/>
      <c r="B11" s="137"/>
      <c r="C11" s="137"/>
      <c r="D11" s="137"/>
      <c r="E11" s="138"/>
      <c r="F11" s="139" t="s">
        <v>107</v>
      </c>
      <c r="G11" s="140"/>
      <c r="H11" s="140"/>
      <c r="I11" s="141"/>
      <c r="J11" s="141"/>
    </row>
    <row r="12" spans="1:10" s="142" customFormat="1" ht="12.75" customHeight="1" thickBot="1">
      <c r="A12" s="143" t="s">
        <v>73</v>
      </c>
      <c r="B12" s="144" t="s">
        <v>74</v>
      </c>
      <c r="C12" s="145" t="s">
        <v>74</v>
      </c>
      <c r="D12" s="146" t="s">
        <v>74</v>
      </c>
      <c r="E12" s="147" t="s">
        <v>74</v>
      </c>
      <c r="F12" s="148" t="s">
        <v>108</v>
      </c>
      <c r="G12" s="149">
        <v>5500</v>
      </c>
      <c r="H12" s="150">
        <f>G12</f>
        <v>5500</v>
      </c>
      <c r="I12" s="150">
        <v>0</v>
      </c>
      <c r="J12" s="151">
        <f>H12+I12</f>
        <v>5500</v>
      </c>
    </row>
    <row r="13" spans="1:10" s="142" customFormat="1" ht="12.75" customHeight="1" thickBot="1">
      <c r="A13" s="143" t="s">
        <v>73</v>
      </c>
      <c r="B13" s="144" t="s">
        <v>74</v>
      </c>
      <c r="C13" s="145" t="s">
        <v>74</v>
      </c>
      <c r="D13" s="146" t="s">
        <v>74</v>
      </c>
      <c r="E13" s="147" t="s">
        <v>74</v>
      </c>
      <c r="F13" s="148" t="s">
        <v>109</v>
      </c>
      <c r="G13" s="149">
        <v>1700</v>
      </c>
      <c r="H13" s="150">
        <f>G13</f>
        <v>1700</v>
      </c>
      <c r="I13" s="150">
        <v>0</v>
      </c>
      <c r="J13" s="151">
        <f>H13+I13</f>
        <v>1700</v>
      </c>
    </row>
    <row r="14" spans="1:10" s="136" customFormat="1" ht="12.75" customHeight="1" thickBot="1">
      <c r="A14" s="129" t="s">
        <v>73</v>
      </c>
      <c r="B14" s="130" t="s">
        <v>74</v>
      </c>
      <c r="C14" s="131" t="s">
        <v>74</v>
      </c>
      <c r="D14" s="130" t="s">
        <v>74</v>
      </c>
      <c r="E14" s="132" t="s">
        <v>74</v>
      </c>
      <c r="F14" s="133" t="s">
        <v>110</v>
      </c>
      <c r="G14" s="134">
        <f>G15+G17+G19+G21+G23+G25+G27+G29+G31+G33+G35+G37+G39+G41+G43+G45+G47+G49+G51+G53+G55+G57+G59+G61+G63+G65+G67+G69+G71+G73</f>
        <v>0</v>
      </c>
      <c r="H14" s="134">
        <f>H15+H17+H19+H21+H23+H25+H27+H29+H31+H33+H35+H37+H39+H41+H43+H45+H47+H49+H51+H53+H55+H57+H59+H61+H63+H65+H67+H69+H71+H73</f>
        <v>2220</v>
      </c>
      <c r="I14" s="134">
        <f>I15+I17+I19+I21+I23+I25+I27+I29+I31+I33+I35+I37+I39+I41+I43+I45+I47+I49+I51+I53+I55+I57+I59+I61+I63+I65+I67+I69+I71+I73</f>
        <v>0</v>
      </c>
      <c r="J14" s="152">
        <f>H14+I14</f>
        <v>2220</v>
      </c>
    </row>
    <row r="15" spans="1:10" s="136" customFormat="1" ht="12.75" customHeight="1" hidden="1">
      <c r="A15" s="153" t="s">
        <v>73</v>
      </c>
      <c r="B15" s="154" t="s">
        <v>111</v>
      </c>
      <c r="C15" s="155" t="s">
        <v>80</v>
      </c>
      <c r="D15" s="156" t="s">
        <v>74</v>
      </c>
      <c r="E15" s="156" t="s">
        <v>74</v>
      </c>
      <c r="F15" s="157" t="s">
        <v>112</v>
      </c>
      <c r="G15" s="158">
        <f>G16</f>
        <v>0</v>
      </c>
      <c r="H15" s="158">
        <f>H16</f>
        <v>400</v>
      </c>
      <c r="I15" s="158">
        <f>I16</f>
        <v>0</v>
      </c>
      <c r="J15" s="159">
        <f>H15+I15</f>
        <v>400</v>
      </c>
    </row>
    <row r="16" spans="1:10" s="136" customFormat="1" ht="12.75" customHeight="1" hidden="1" thickBot="1">
      <c r="A16" s="160"/>
      <c r="B16" s="161"/>
      <c r="C16" s="162"/>
      <c r="D16" s="163">
        <v>2143</v>
      </c>
      <c r="E16" s="163">
        <v>5229</v>
      </c>
      <c r="F16" s="164" t="s">
        <v>113</v>
      </c>
      <c r="G16" s="165">
        <v>0</v>
      </c>
      <c r="H16" s="165">
        <v>400</v>
      </c>
      <c r="I16" s="165">
        <v>0</v>
      </c>
      <c r="J16" s="166">
        <f>H16+I16</f>
        <v>400</v>
      </c>
    </row>
    <row r="17" spans="1:10" s="136" customFormat="1" ht="12.75" customHeight="1" hidden="1">
      <c r="A17" s="153" t="s">
        <v>73</v>
      </c>
      <c r="B17" s="154" t="s">
        <v>114</v>
      </c>
      <c r="C17" s="155" t="s">
        <v>80</v>
      </c>
      <c r="D17" s="156" t="s">
        <v>74</v>
      </c>
      <c r="E17" s="156" t="s">
        <v>74</v>
      </c>
      <c r="F17" s="157" t="s">
        <v>112</v>
      </c>
      <c r="G17" s="158">
        <f>G18</f>
        <v>0</v>
      </c>
      <c r="H17" s="158">
        <f>H18</f>
        <v>400</v>
      </c>
      <c r="I17" s="158">
        <f>I18</f>
        <v>0</v>
      </c>
      <c r="J17" s="159">
        <f aca="true" t="shared" si="0" ref="J17:J28">H17+I17</f>
        <v>400</v>
      </c>
    </row>
    <row r="18" spans="1:10" s="136" customFormat="1" ht="12.75" customHeight="1" hidden="1" thickBot="1">
      <c r="A18" s="160"/>
      <c r="B18" s="161"/>
      <c r="C18" s="162"/>
      <c r="D18" s="163">
        <v>2143</v>
      </c>
      <c r="E18" s="167">
        <v>5229</v>
      </c>
      <c r="F18" s="164" t="s">
        <v>115</v>
      </c>
      <c r="G18" s="165">
        <v>0</v>
      </c>
      <c r="H18" s="165">
        <v>400</v>
      </c>
      <c r="I18" s="165">
        <v>0</v>
      </c>
      <c r="J18" s="166">
        <f t="shared" si="0"/>
        <v>400</v>
      </c>
    </row>
    <row r="19" spans="1:10" s="136" customFormat="1" ht="12.75" customHeight="1" hidden="1">
      <c r="A19" s="153" t="s">
        <v>73</v>
      </c>
      <c r="B19" s="154" t="s">
        <v>116</v>
      </c>
      <c r="C19" s="155" t="s">
        <v>80</v>
      </c>
      <c r="D19" s="156" t="s">
        <v>74</v>
      </c>
      <c r="E19" s="156" t="s">
        <v>74</v>
      </c>
      <c r="F19" s="157" t="s">
        <v>112</v>
      </c>
      <c r="G19" s="158">
        <f>G20</f>
        <v>0</v>
      </c>
      <c r="H19" s="158">
        <f>H20</f>
        <v>400</v>
      </c>
      <c r="I19" s="158">
        <f>I20</f>
        <v>0</v>
      </c>
      <c r="J19" s="159">
        <f t="shared" si="0"/>
        <v>400</v>
      </c>
    </row>
    <row r="20" spans="1:10" s="136" customFormat="1" ht="12.75" customHeight="1" hidden="1" thickBot="1">
      <c r="A20" s="168"/>
      <c r="B20" s="161"/>
      <c r="C20" s="169"/>
      <c r="D20" s="170">
        <v>2143</v>
      </c>
      <c r="E20" s="171">
        <v>5229</v>
      </c>
      <c r="F20" s="172" t="s">
        <v>117</v>
      </c>
      <c r="G20" s="165">
        <v>0</v>
      </c>
      <c r="H20" s="165">
        <v>400</v>
      </c>
      <c r="I20" s="165">
        <v>0</v>
      </c>
      <c r="J20" s="166">
        <f t="shared" si="0"/>
        <v>400</v>
      </c>
    </row>
    <row r="21" spans="1:10" s="136" customFormat="1" ht="12.75" customHeight="1" hidden="1">
      <c r="A21" s="153" t="s">
        <v>73</v>
      </c>
      <c r="B21" s="154" t="s">
        <v>118</v>
      </c>
      <c r="C21" s="155" t="s">
        <v>80</v>
      </c>
      <c r="D21" s="156" t="s">
        <v>74</v>
      </c>
      <c r="E21" s="156" t="s">
        <v>74</v>
      </c>
      <c r="F21" s="157" t="s">
        <v>112</v>
      </c>
      <c r="G21" s="158">
        <f>G22</f>
        <v>0</v>
      </c>
      <c r="H21" s="158">
        <f>H22</f>
        <v>250</v>
      </c>
      <c r="I21" s="158">
        <f>I22</f>
        <v>0</v>
      </c>
      <c r="J21" s="159">
        <f t="shared" si="0"/>
        <v>250</v>
      </c>
    </row>
    <row r="22" spans="1:13" s="136" customFormat="1" ht="12.75" customHeight="1" hidden="1" thickBot="1">
      <c r="A22" s="168"/>
      <c r="B22" s="173"/>
      <c r="C22" s="169"/>
      <c r="D22" s="170">
        <v>2143</v>
      </c>
      <c r="E22" s="171">
        <v>5329</v>
      </c>
      <c r="F22" s="172" t="s">
        <v>119</v>
      </c>
      <c r="G22" s="174">
        <v>0</v>
      </c>
      <c r="H22" s="174">
        <v>250</v>
      </c>
      <c r="I22" s="174">
        <v>0</v>
      </c>
      <c r="J22" s="166">
        <f t="shared" si="0"/>
        <v>250</v>
      </c>
      <c r="M22" s="136" t="s">
        <v>120</v>
      </c>
    </row>
    <row r="23" spans="1:10" s="136" customFormat="1" ht="12.75" customHeight="1" hidden="1">
      <c r="A23" s="175" t="s">
        <v>73</v>
      </c>
      <c r="B23" s="154" t="s">
        <v>121</v>
      </c>
      <c r="C23" s="155" t="s">
        <v>80</v>
      </c>
      <c r="D23" s="156" t="s">
        <v>74</v>
      </c>
      <c r="E23" s="156" t="s">
        <v>74</v>
      </c>
      <c r="F23" s="176" t="s">
        <v>122</v>
      </c>
      <c r="G23" s="158">
        <f>G24</f>
        <v>0</v>
      </c>
      <c r="H23" s="158">
        <f>H24</f>
        <v>50</v>
      </c>
      <c r="I23" s="158">
        <f>I24</f>
        <v>0</v>
      </c>
      <c r="J23" s="159">
        <f t="shared" si="0"/>
        <v>50</v>
      </c>
    </row>
    <row r="24" spans="1:10" s="136" customFormat="1" ht="12.75" customHeight="1" hidden="1" thickBot="1">
      <c r="A24" s="177"/>
      <c r="B24" s="161"/>
      <c r="C24" s="178"/>
      <c r="D24" s="167">
        <v>2143</v>
      </c>
      <c r="E24" s="167">
        <v>5229</v>
      </c>
      <c r="F24" s="164" t="s">
        <v>123</v>
      </c>
      <c r="G24" s="165">
        <v>0</v>
      </c>
      <c r="H24" s="165">
        <v>50</v>
      </c>
      <c r="I24" s="165">
        <v>0</v>
      </c>
      <c r="J24" s="166">
        <f t="shared" si="0"/>
        <v>50</v>
      </c>
    </row>
    <row r="25" spans="1:10" s="136" customFormat="1" ht="12.75" customHeight="1" hidden="1">
      <c r="A25" s="175" t="s">
        <v>73</v>
      </c>
      <c r="B25" s="179" t="s">
        <v>124</v>
      </c>
      <c r="C25" s="180" t="s">
        <v>80</v>
      </c>
      <c r="D25" s="181" t="s">
        <v>74</v>
      </c>
      <c r="E25" s="181" t="s">
        <v>74</v>
      </c>
      <c r="F25" s="182" t="s">
        <v>125</v>
      </c>
      <c r="G25" s="183">
        <f>G26</f>
        <v>0</v>
      </c>
      <c r="H25" s="183">
        <f>H26</f>
        <v>170</v>
      </c>
      <c r="I25" s="183">
        <f>I26</f>
        <v>0</v>
      </c>
      <c r="J25" s="159">
        <f t="shared" si="0"/>
        <v>170</v>
      </c>
    </row>
    <row r="26" spans="1:10" s="136" customFormat="1" ht="12.75" customHeight="1" hidden="1" thickBot="1">
      <c r="A26" s="168"/>
      <c r="B26" s="161"/>
      <c r="C26" s="169"/>
      <c r="D26" s="170">
        <v>2143</v>
      </c>
      <c r="E26" s="171">
        <v>5222</v>
      </c>
      <c r="F26" s="172" t="s">
        <v>126</v>
      </c>
      <c r="G26" s="165">
        <v>0</v>
      </c>
      <c r="H26" s="165">
        <v>170</v>
      </c>
      <c r="I26" s="165">
        <v>0</v>
      </c>
      <c r="J26" s="166">
        <f t="shared" si="0"/>
        <v>170</v>
      </c>
    </row>
    <row r="27" spans="1:10" s="136" customFormat="1" ht="12.75" customHeight="1" hidden="1">
      <c r="A27" s="153" t="s">
        <v>73</v>
      </c>
      <c r="B27" s="154" t="s">
        <v>127</v>
      </c>
      <c r="C27" s="155" t="s">
        <v>80</v>
      </c>
      <c r="D27" s="156" t="s">
        <v>74</v>
      </c>
      <c r="E27" s="156" t="s">
        <v>74</v>
      </c>
      <c r="F27" s="157" t="s">
        <v>128</v>
      </c>
      <c r="G27" s="158">
        <f>G28</f>
        <v>0</v>
      </c>
      <c r="H27" s="158">
        <f>H28</f>
        <v>50</v>
      </c>
      <c r="I27" s="158">
        <f>I28</f>
        <v>0</v>
      </c>
      <c r="J27" s="159">
        <f t="shared" si="0"/>
        <v>50</v>
      </c>
    </row>
    <row r="28" spans="1:10" s="184" customFormat="1" ht="12.75" customHeight="1" hidden="1" thickBot="1">
      <c r="A28" s="160"/>
      <c r="B28" s="161"/>
      <c r="C28" s="162"/>
      <c r="D28" s="163">
        <v>2143</v>
      </c>
      <c r="E28" s="163">
        <v>5213</v>
      </c>
      <c r="F28" s="164" t="s">
        <v>129</v>
      </c>
      <c r="G28" s="165">
        <v>0</v>
      </c>
      <c r="H28" s="165">
        <v>50</v>
      </c>
      <c r="I28" s="165">
        <v>0</v>
      </c>
      <c r="J28" s="166">
        <f t="shared" si="0"/>
        <v>50</v>
      </c>
    </row>
    <row r="29" spans="1:10" s="136" customFormat="1" ht="12.75" customHeight="1" hidden="1">
      <c r="A29" s="153" t="s">
        <v>73</v>
      </c>
      <c r="B29" s="154" t="s">
        <v>130</v>
      </c>
      <c r="C29" s="155" t="s">
        <v>80</v>
      </c>
      <c r="D29" s="156"/>
      <c r="E29" s="156"/>
      <c r="F29" s="157" t="s">
        <v>131</v>
      </c>
      <c r="G29" s="185">
        <f>G30</f>
        <v>0</v>
      </c>
      <c r="H29" s="185">
        <f>H30</f>
        <v>0</v>
      </c>
      <c r="I29" s="185">
        <f>I30</f>
        <v>0</v>
      </c>
      <c r="J29" s="186">
        <f>H29+I29</f>
        <v>0</v>
      </c>
    </row>
    <row r="30" spans="1:10" s="184" customFormat="1" ht="12.75" customHeight="1" hidden="1" thickBot="1">
      <c r="A30" s="187"/>
      <c r="B30" s="188"/>
      <c r="C30" s="189"/>
      <c r="D30" s="171">
        <v>3319</v>
      </c>
      <c r="E30" s="171">
        <v>5901</v>
      </c>
      <c r="F30" s="172" t="s">
        <v>132</v>
      </c>
      <c r="G30" s="190">
        <v>0</v>
      </c>
      <c r="H30" s="190">
        <v>0</v>
      </c>
      <c r="I30" s="190">
        <v>0</v>
      </c>
      <c r="J30" s="191">
        <f>H30+I30</f>
        <v>0</v>
      </c>
    </row>
    <row r="31" spans="1:10" s="136" customFormat="1" ht="12.75" customHeight="1" hidden="1">
      <c r="A31" s="192" t="s">
        <v>73</v>
      </c>
      <c r="B31" s="193" t="s">
        <v>133</v>
      </c>
      <c r="C31" s="194" t="s">
        <v>80</v>
      </c>
      <c r="D31" s="195" t="s">
        <v>74</v>
      </c>
      <c r="E31" s="195" t="s">
        <v>74</v>
      </c>
      <c r="F31" s="196" t="s">
        <v>134</v>
      </c>
      <c r="G31" s="185">
        <v>0</v>
      </c>
      <c r="H31" s="197">
        <f>H32</f>
        <v>47</v>
      </c>
      <c r="I31" s="197">
        <f>I32</f>
        <v>0</v>
      </c>
      <c r="J31" s="198">
        <f>H31+I31</f>
        <v>47</v>
      </c>
    </row>
    <row r="32" spans="1:10" s="136" customFormat="1" ht="12.75" customHeight="1" hidden="1" thickBot="1">
      <c r="A32" s="199"/>
      <c r="B32" s="200"/>
      <c r="C32" s="201"/>
      <c r="D32" s="202">
        <v>3311</v>
      </c>
      <c r="E32" s="203">
        <v>5222</v>
      </c>
      <c r="F32" s="204" t="s">
        <v>135</v>
      </c>
      <c r="G32" s="205">
        <v>0</v>
      </c>
      <c r="H32" s="206">
        <v>47</v>
      </c>
      <c r="I32" s="206">
        <v>0</v>
      </c>
      <c r="J32" s="207">
        <f>H32+I32</f>
        <v>47</v>
      </c>
    </row>
    <row r="33" spans="1:10" s="136" customFormat="1" ht="12.75" customHeight="1" hidden="1">
      <c r="A33" s="208" t="s">
        <v>73</v>
      </c>
      <c r="B33" s="209" t="s">
        <v>136</v>
      </c>
      <c r="C33" s="210" t="s">
        <v>80</v>
      </c>
      <c r="D33" s="211" t="s">
        <v>74</v>
      </c>
      <c r="E33" s="211" t="s">
        <v>74</v>
      </c>
      <c r="F33" s="212" t="s">
        <v>137</v>
      </c>
      <c r="G33" s="185">
        <v>0</v>
      </c>
      <c r="H33" s="197">
        <f>H34</f>
        <v>16</v>
      </c>
      <c r="I33" s="197">
        <f>I34</f>
        <v>0</v>
      </c>
      <c r="J33" s="198">
        <f aca="true" t="shared" si="1" ref="J33:J74">H33+I33</f>
        <v>16</v>
      </c>
    </row>
    <row r="34" spans="1:10" s="136" customFormat="1" ht="12.75" customHeight="1" hidden="1" thickBot="1">
      <c r="A34" s="199"/>
      <c r="B34" s="200"/>
      <c r="C34" s="201"/>
      <c r="D34" s="202">
        <v>3311</v>
      </c>
      <c r="E34" s="202">
        <v>5222</v>
      </c>
      <c r="F34" s="213" t="s">
        <v>138</v>
      </c>
      <c r="G34" s="205">
        <v>0</v>
      </c>
      <c r="H34" s="206">
        <v>16</v>
      </c>
      <c r="I34" s="206">
        <v>0</v>
      </c>
      <c r="J34" s="207">
        <f t="shared" si="1"/>
        <v>16</v>
      </c>
    </row>
    <row r="35" spans="1:10" s="136" customFormat="1" ht="12.75" customHeight="1" hidden="1">
      <c r="A35" s="192" t="s">
        <v>73</v>
      </c>
      <c r="B35" s="193" t="s">
        <v>139</v>
      </c>
      <c r="C35" s="194" t="s">
        <v>140</v>
      </c>
      <c r="D35" s="195" t="s">
        <v>74</v>
      </c>
      <c r="E35" s="195" t="s">
        <v>74</v>
      </c>
      <c r="F35" s="196" t="s">
        <v>141</v>
      </c>
      <c r="G35" s="185">
        <v>0</v>
      </c>
      <c r="H35" s="197">
        <f>H36</f>
        <v>10</v>
      </c>
      <c r="I35" s="197">
        <f>I36</f>
        <v>0</v>
      </c>
      <c r="J35" s="198">
        <f t="shared" si="1"/>
        <v>10</v>
      </c>
    </row>
    <row r="36" spans="1:10" s="136" customFormat="1" ht="12.75" customHeight="1" hidden="1" thickBot="1">
      <c r="A36" s="199"/>
      <c r="B36" s="200"/>
      <c r="C36" s="201"/>
      <c r="D36" s="202">
        <v>3311</v>
      </c>
      <c r="E36" s="202">
        <v>5321</v>
      </c>
      <c r="F36" s="204" t="s">
        <v>142</v>
      </c>
      <c r="G36" s="205">
        <v>0</v>
      </c>
      <c r="H36" s="206">
        <v>10</v>
      </c>
      <c r="I36" s="206">
        <v>0</v>
      </c>
      <c r="J36" s="207">
        <f t="shared" si="1"/>
        <v>10</v>
      </c>
    </row>
    <row r="37" spans="1:10" s="136" customFormat="1" ht="12.75" customHeight="1" hidden="1">
      <c r="A37" s="192" t="s">
        <v>73</v>
      </c>
      <c r="B37" s="193" t="s">
        <v>143</v>
      </c>
      <c r="C37" s="194" t="s">
        <v>80</v>
      </c>
      <c r="D37" s="195" t="s">
        <v>74</v>
      </c>
      <c r="E37" s="195" t="s">
        <v>74</v>
      </c>
      <c r="F37" s="196" t="s">
        <v>144</v>
      </c>
      <c r="G37" s="185">
        <v>0</v>
      </c>
      <c r="H37" s="197">
        <f>H38</f>
        <v>25</v>
      </c>
      <c r="I37" s="197">
        <f>I38</f>
        <v>0</v>
      </c>
      <c r="J37" s="198">
        <f t="shared" si="1"/>
        <v>25</v>
      </c>
    </row>
    <row r="38" spans="1:10" s="136" customFormat="1" ht="12.75" customHeight="1" hidden="1" thickBot="1">
      <c r="A38" s="199"/>
      <c r="B38" s="200"/>
      <c r="C38" s="201"/>
      <c r="D38" s="202">
        <v>3312</v>
      </c>
      <c r="E38" s="214">
        <v>5221</v>
      </c>
      <c r="F38" s="204" t="s">
        <v>145</v>
      </c>
      <c r="G38" s="205">
        <v>0</v>
      </c>
      <c r="H38" s="206">
        <v>25</v>
      </c>
      <c r="I38" s="206">
        <v>0</v>
      </c>
      <c r="J38" s="207">
        <f t="shared" si="1"/>
        <v>25</v>
      </c>
    </row>
    <row r="39" spans="1:10" s="136" customFormat="1" ht="12.75" customHeight="1" hidden="1">
      <c r="A39" s="192" t="s">
        <v>73</v>
      </c>
      <c r="B39" s="209" t="s">
        <v>146</v>
      </c>
      <c r="C39" s="194" t="s">
        <v>147</v>
      </c>
      <c r="D39" s="195" t="s">
        <v>74</v>
      </c>
      <c r="E39" s="195" t="s">
        <v>74</v>
      </c>
      <c r="F39" s="196" t="s">
        <v>148</v>
      </c>
      <c r="G39" s="185">
        <v>0</v>
      </c>
      <c r="H39" s="197">
        <f>H40</f>
        <v>12</v>
      </c>
      <c r="I39" s="197">
        <f>I40</f>
        <v>0</v>
      </c>
      <c r="J39" s="198">
        <f t="shared" si="1"/>
        <v>12</v>
      </c>
    </row>
    <row r="40" spans="1:10" s="136" customFormat="1" ht="12.75" customHeight="1" hidden="1" thickBot="1">
      <c r="A40" s="199"/>
      <c r="B40" s="200"/>
      <c r="C40" s="201"/>
      <c r="D40" s="202">
        <v>3312</v>
      </c>
      <c r="E40" s="203">
        <v>5321</v>
      </c>
      <c r="F40" s="204" t="s">
        <v>149</v>
      </c>
      <c r="G40" s="205">
        <v>0</v>
      </c>
      <c r="H40" s="206">
        <v>12</v>
      </c>
      <c r="I40" s="206">
        <v>0</v>
      </c>
      <c r="J40" s="207">
        <f t="shared" si="1"/>
        <v>12</v>
      </c>
    </row>
    <row r="41" spans="1:10" s="136" customFormat="1" ht="12.75" customHeight="1" hidden="1">
      <c r="A41" s="192" t="s">
        <v>73</v>
      </c>
      <c r="B41" s="193" t="s">
        <v>150</v>
      </c>
      <c r="C41" s="194" t="s">
        <v>151</v>
      </c>
      <c r="D41" s="195" t="s">
        <v>74</v>
      </c>
      <c r="E41" s="195" t="s">
        <v>74</v>
      </c>
      <c r="F41" s="196" t="s">
        <v>152</v>
      </c>
      <c r="G41" s="185">
        <v>0</v>
      </c>
      <c r="H41" s="197">
        <f>H42</f>
        <v>5</v>
      </c>
      <c r="I41" s="197">
        <f>I42</f>
        <v>0</v>
      </c>
      <c r="J41" s="198">
        <f t="shared" si="1"/>
        <v>5</v>
      </c>
    </row>
    <row r="42" spans="1:10" s="136" customFormat="1" ht="12.75" customHeight="1" hidden="1" thickBot="1">
      <c r="A42" s="199"/>
      <c r="B42" s="200"/>
      <c r="C42" s="201"/>
      <c r="D42" s="202">
        <v>3311</v>
      </c>
      <c r="E42" s="214">
        <v>5321</v>
      </c>
      <c r="F42" s="215" t="s">
        <v>153</v>
      </c>
      <c r="G42" s="205">
        <v>0</v>
      </c>
      <c r="H42" s="206">
        <v>5</v>
      </c>
      <c r="I42" s="206">
        <v>0</v>
      </c>
      <c r="J42" s="207">
        <f t="shared" si="1"/>
        <v>5</v>
      </c>
    </row>
    <row r="43" spans="1:10" s="136" customFormat="1" ht="12.75" customHeight="1" hidden="1">
      <c r="A43" s="192" t="s">
        <v>73</v>
      </c>
      <c r="B43" s="193" t="s">
        <v>154</v>
      </c>
      <c r="C43" s="194" t="s">
        <v>151</v>
      </c>
      <c r="D43" s="195" t="s">
        <v>74</v>
      </c>
      <c r="E43" s="195" t="s">
        <v>74</v>
      </c>
      <c r="F43" s="196" t="s">
        <v>155</v>
      </c>
      <c r="G43" s="185">
        <v>0</v>
      </c>
      <c r="H43" s="197">
        <f>H44</f>
        <v>12</v>
      </c>
      <c r="I43" s="197">
        <f>I44</f>
        <v>0</v>
      </c>
      <c r="J43" s="198">
        <f t="shared" si="1"/>
        <v>12</v>
      </c>
    </row>
    <row r="44" spans="1:10" s="136" customFormat="1" ht="12.75" customHeight="1" hidden="1" thickBot="1">
      <c r="A44" s="199"/>
      <c r="B44" s="200"/>
      <c r="C44" s="201"/>
      <c r="D44" s="202">
        <v>3311</v>
      </c>
      <c r="E44" s="203">
        <v>5321</v>
      </c>
      <c r="F44" s="215" t="s">
        <v>153</v>
      </c>
      <c r="G44" s="205">
        <v>0</v>
      </c>
      <c r="H44" s="206">
        <v>12</v>
      </c>
      <c r="I44" s="206">
        <v>0</v>
      </c>
      <c r="J44" s="207">
        <f t="shared" si="1"/>
        <v>12</v>
      </c>
    </row>
    <row r="45" spans="1:10" s="136" customFormat="1" ht="12.75" customHeight="1" hidden="1">
      <c r="A45" s="192" t="s">
        <v>73</v>
      </c>
      <c r="B45" s="209" t="s">
        <v>156</v>
      </c>
      <c r="C45" s="194" t="s">
        <v>151</v>
      </c>
      <c r="D45" s="195" t="s">
        <v>74</v>
      </c>
      <c r="E45" s="195" t="s">
        <v>74</v>
      </c>
      <c r="F45" s="196" t="s">
        <v>157</v>
      </c>
      <c r="G45" s="185">
        <v>0</v>
      </c>
      <c r="H45" s="197">
        <f>H46</f>
        <v>12</v>
      </c>
      <c r="I45" s="197">
        <f>I46</f>
        <v>0</v>
      </c>
      <c r="J45" s="198">
        <f t="shared" si="1"/>
        <v>12</v>
      </c>
    </row>
    <row r="46" spans="1:10" s="136" customFormat="1" ht="12.75" customHeight="1" hidden="1" thickBot="1">
      <c r="A46" s="199"/>
      <c r="B46" s="200"/>
      <c r="C46" s="201"/>
      <c r="D46" s="202">
        <v>3311</v>
      </c>
      <c r="E46" s="203">
        <v>5321</v>
      </c>
      <c r="F46" s="215" t="s">
        <v>153</v>
      </c>
      <c r="G46" s="205">
        <v>0</v>
      </c>
      <c r="H46" s="206">
        <v>12</v>
      </c>
      <c r="I46" s="206">
        <v>0</v>
      </c>
      <c r="J46" s="207">
        <f t="shared" si="1"/>
        <v>12</v>
      </c>
    </row>
    <row r="47" spans="1:10" s="136" customFormat="1" ht="12.75" customHeight="1" hidden="1">
      <c r="A47" s="192" t="s">
        <v>73</v>
      </c>
      <c r="B47" s="193" t="s">
        <v>158</v>
      </c>
      <c r="C47" s="194" t="s">
        <v>80</v>
      </c>
      <c r="D47" s="195" t="s">
        <v>74</v>
      </c>
      <c r="E47" s="195" t="s">
        <v>74</v>
      </c>
      <c r="F47" s="196" t="s">
        <v>159</v>
      </c>
      <c r="G47" s="185">
        <v>0</v>
      </c>
      <c r="H47" s="197">
        <f>H48</f>
        <v>40</v>
      </c>
      <c r="I47" s="197">
        <f>I48</f>
        <v>0</v>
      </c>
      <c r="J47" s="198">
        <f t="shared" si="1"/>
        <v>40</v>
      </c>
    </row>
    <row r="48" spans="1:10" s="136" customFormat="1" ht="12.75" customHeight="1" hidden="1" thickBot="1">
      <c r="A48" s="199"/>
      <c r="B48" s="200"/>
      <c r="C48" s="201"/>
      <c r="D48" s="202">
        <v>3311</v>
      </c>
      <c r="E48" s="202">
        <v>5222</v>
      </c>
      <c r="F48" s="204" t="s">
        <v>160</v>
      </c>
      <c r="G48" s="205">
        <v>0</v>
      </c>
      <c r="H48" s="206">
        <v>40</v>
      </c>
      <c r="I48" s="206">
        <v>0</v>
      </c>
      <c r="J48" s="207">
        <f t="shared" si="1"/>
        <v>40</v>
      </c>
    </row>
    <row r="49" spans="1:10" s="136" customFormat="1" ht="12.75" customHeight="1" hidden="1">
      <c r="A49" s="192" t="s">
        <v>73</v>
      </c>
      <c r="B49" s="193" t="s">
        <v>161</v>
      </c>
      <c r="C49" s="194" t="s">
        <v>80</v>
      </c>
      <c r="D49" s="195" t="s">
        <v>74</v>
      </c>
      <c r="E49" s="195" t="s">
        <v>74</v>
      </c>
      <c r="F49" s="196" t="s">
        <v>162</v>
      </c>
      <c r="G49" s="185">
        <v>0</v>
      </c>
      <c r="H49" s="197">
        <f>H50</f>
        <v>30</v>
      </c>
      <c r="I49" s="197">
        <f>I50</f>
        <v>0</v>
      </c>
      <c r="J49" s="198">
        <f t="shared" si="1"/>
        <v>30</v>
      </c>
    </row>
    <row r="50" spans="1:10" s="136" customFormat="1" ht="12.75" customHeight="1" hidden="1" thickBot="1">
      <c r="A50" s="199"/>
      <c r="B50" s="200"/>
      <c r="C50" s="201"/>
      <c r="D50" s="202">
        <v>3311</v>
      </c>
      <c r="E50" s="202">
        <v>5222</v>
      </c>
      <c r="F50" s="204" t="s">
        <v>163</v>
      </c>
      <c r="G50" s="205">
        <v>0</v>
      </c>
      <c r="H50" s="206">
        <v>30</v>
      </c>
      <c r="I50" s="206">
        <v>0</v>
      </c>
      <c r="J50" s="207">
        <f t="shared" si="1"/>
        <v>30</v>
      </c>
    </row>
    <row r="51" spans="1:10" s="136" customFormat="1" ht="12.75" customHeight="1" hidden="1">
      <c r="A51" s="192" t="s">
        <v>73</v>
      </c>
      <c r="B51" s="209" t="s">
        <v>164</v>
      </c>
      <c r="C51" s="194" t="s">
        <v>80</v>
      </c>
      <c r="D51" s="195" t="s">
        <v>74</v>
      </c>
      <c r="E51" s="195" t="s">
        <v>74</v>
      </c>
      <c r="F51" s="196" t="s">
        <v>165</v>
      </c>
      <c r="G51" s="185">
        <v>0</v>
      </c>
      <c r="H51" s="197">
        <f>H52</f>
        <v>25</v>
      </c>
      <c r="I51" s="197">
        <f>I52</f>
        <v>0</v>
      </c>
      <c r="J51" s="198">
        <f t="shared" si="1"/>
        <v>25</v>
      </c>
    </row>
    <row r="52" spans="1:10" s="136" customFormat="1" ht="12.75" customHeight="1" hidden="1" thickBot="1">
      <c r="A52" s="199"/>
      <c r="B52" s="200"/>
      <c r="C52" s="201"/>
      <c r="D52" s="202">
        <v>3311</v>
      </c>
      <c r="E52" s="202">
        <v>5222</v>
      </c>
      <c r="F52" s="204" t="s">
        <v>166</v>
      </c>
      <c r="G52" s="205">
        <v>0</v>
      </c>
      <c r="H52" s="206">
        <v>25</v>
      </c>
      <c r="I52" s="206">
        <v>0</v>
      </c>
      <c r="J52" s="207">
        <f t="shared" si="1"/>
        <v>25</v>
      </c>
    </row>
    <row r="53" spans="1:10" s="136" customFormat="1" ht="12.75" customHeight="1" hidden="1">
      <c r="A53" s="192" t="s">
        <v>73</v>
      </c>
      <c r="B53" s="193" t="s">
        <v>167</v>
      </c>
      <c r="C53" s="194" t="s">
        <v>168</v>
      </c>
      <c r="D53" s="195" t="s">
        <v>74</v>
      </c>
      <c r="E53" s="195" t="s">
        <v>74</v>
      </c>
      <c r="F53" s="196" t="s">
        <v>169</v>
      </c>
      <c r="G53" s="185">
        <v>0</v>
      </c>
      <c r="H53" s="197">
        <f>H54</f>
        <v>15</v>
      </c>
      <c r="I53" s="197">
        <f>I54</f>
        <v>0</v>
      </c>
      <c r="J53" s="198">
        <f t="shared" si="1"/>
        <v>15</v>
      </c>
    </row>
    <row r="54" spans="1:10" s="136" customFormat="1" ht="12.75" customHeight="1" hidden="1" thickBot="1">
      <c r="A54" s="199"/>
      <c r="B54" s="200"/>
      <c r="C54" s="201"/>
      <c r="D54" s="202">
        <v>3311</v>
      </c>
      <c r="E54" s="203">
        <v>5321</v>
      </c>
      <c r="F54" s="204" t="s">
        <v>170</v>
      </c>
      <c r="G54" s="205">
        <v>0</v>
      </c>
      <c r="H54" s="206">
        <v>15</v>
      </c>
      <c r="I54" s="206">
        <v>0</v>
      </c>
      <c r="J54" s="207">
        <f t="shared" si="1"/>
        <v>15</v>
      </c>
    </row>
    <row r="55" spans="1:10" s="136" customFormat="1" ht="12.75" customHeight="1" hidden="1">
      <c r="A55" s="192" t="s">
        <v>73</v>
      </c>
      <c r="B55" s="193" t="s">
        <v>171</v>
      </c>
      <c r="C55" s="194" t="s">
        <v>80</v>
      </c>
      <c r="D55" s="195" t="s">
        <v>74</v>
      </c>
      <c r="E55" s="195" t="s">
        <v>74</v>
      </c>
      <c r="F55" s="196" t="s">
        <v>172</v>
      </c>
      <c r="G55" s="185">
        <v>0</v>
      </c>
      <c r="H55" s="197">
        <f>H56</f>
        <v>46</v>
      </c>
      <c r="I55" s="197">
        <f>I56</f>
        <v>0</v>
      </c>
      <c r="J55" s="198">
        <f t="shared" si="1"/>
        <v>46</v>
      </c>
    </row>
    <row r="56" spans="1:10" s="136" customFormat="1" ht="12.75" customHeight="1" hidden="1" thickBot="1">
      <c r="A56" s="199"/>
      <c r="B56" s="200"/>
      <c r="C56" s="201"/>
      <c r="D56" s="202">
        <v>3311</v>
      </c>
      <c r="E56" s="203">
        <v>5222</v>
      </c>
      <c r="F56" s="204" t="s">
        <v>173</v>
      </c>
      <c r="G56" s="205">
        <v>0</v>
      </c>
      <c r="H56" s="206">
        <v>46</v>
      </c>
      <c r="I56" s="206">
        <v>0</v>
      </c>
      <c r="J56" s="207">
        <f t="shared" si="1"/>
        <v>46</v>
      </c>
    </row>
    <row r="57" spans="1:10" s="136" customFormat="1" ht="12.75" customHeight="1" hidden="1">
      <c r="A57" s="192" t="s">
        <v>73</v>
      </c>
      <c r="B57" s="209" t="s">
        <v>174</v>
      </c>
      <c r="C57" s="194" t="s">
        <v>80</v>
      </c>
      <c r="D57" s="195" t="s">
        <v>74</v>
      </c>
      <c r="E57" s="195" t="s">
        <v>74</v>
      </c>
      <c r="F57" s="196" t="s">
        <v>175</v>
      </c>
      <c r="G57" s="185">
        <v>0</v>
      </c>
      <c r="H57" s="197">
        <f>H58</f>
        <v>42</v>
      </c>
      <c r="I57" s="197">
        <f>I58</f>
        <v>0</v>
      </c>
      <c r="J57" s="198">
        <f t="shared" si="1"/>
        <v>42</v>
      </c>
    </row>
    <row r="58" spans="1:10" s="136" customFormat="1" ht="12.75" customHeight="1" hidden="1" thickBot="1">
      <c r="A58" s="199"/>
      <c r="B58" s="200"/>
      <c r="C58" s="201"/>
      <c r="D58" s="202">
        <v>3311</v>
      </c>
      <c r="E58" s="203">
        <v>5222</v>
      </c>
      <c r="F58" s="204" t="s">
        <v>173</v>
      </c>
      <c r="G58" s="205">
        <v>0</v>
      </c>
      <c r="H58" s="206">
        <v>42</v>
      </c>
      <c r="I58" s="206">
        <v>0</v>
      </c>
      <c r="J58" s="207">
        <f t="shared" si="1"/>
        <v>42</v>
      </c>
    </row>
    <row r="59" spans="1:10" s="136" customFormat="1" ht="12.75" customHeight="1" hidden="1">
      <c r="A59" s="192" t="s">
        <v>73</v>
      </c>
      <c r="B59" s="193" t="s">
        <v>176</v>
      </c>
      <c r="C59" s="194" t="s">
        <v>80</v>
      </c>
      <c r="D59" s="195" t="s">
        <v>74</v>
      </c>
      <c r="E59" s="195" t="s">
        <v>74</v>
      </c>
      <c r="F59" s="196" t="s">
        <v>177</v>
      </c>
      <c r="G59" s="185">
        <v>0</v>
      </c>
      <c r="H59" s="197">
        <f>H60</f>
        <v>42</v>
      </c>
      <c r="I59" s="197">
        <f>I60</f>
        <v>0</v>
      </c>
      <c r="J59" s="198">
        <f t="shared" si="1"/>
        <v>42</v>
      </c>
    </row>
    <row r="60" spans="1:10" s="136" customFormat="1" ht="12.75" customHeight="1" hidden="1" thickBot="1">
      <c r="A60" s="199"/>
      <c r="B60" s="200"/>
      <c r="C60" s="201"/>
      <c r="D60" s="202">
        <v>3311</v>
      </c>
      <c r="E60" s="203">
        <v>5222</v>
      </c>
      <c r="F60" s="204" t="s">
        <v>173</v>
      </c>
      <c r="G60" s="205">
        <v>0</v>
      </c>
      <c r="H60" s="206">
        <v>42</v>
      </c>
      <c r="I60" s="206">
        <v>0</v>
      </c>
      <c r="J60" s="207">
        <f t="shared" si="1"/>
        <v>42</v>
      </c>
    </row>
    <row r="61" spans="1:10" s="136" customFormat="1" ht="12.75" customHeight="1" hidden="1">
      <c r="A61" s="192" t="s">
        <v>73</v>
      </c>
      <c r="B61" s="193" t="s">
        <v>178</v>
      </c>
      <c r="C61" s="194" t="s">
        <v>80</v>
      </c>
      <c r="D61" s="195" t="s">
        <v>74</v>
      </c>
      <c r="E61" s="195" t="s">
        <v>74</v>
      </c>
      <c r="F61" s="196" t="s">
        <v>179</v>
      </c>
      <c r="G61" s="185">
        <v>0</v>
      </c>
      <c r="H61" s="197">
        <f>H62</f>
        <v>25</v>
      </c>
      <c r="I61" s="197">
        <f>I62</f>
        <v>0</v>
      </c>
      <c r="J61" s="198">
        <f t="shared" si="1"/>
        <v>25</v>
      </c>
    </row>
    <row r="62" spans="1:10" s="136" customFormat="1" ht="12.75" customHeight="1" hidden="1" thickBot="1">
      <c r="A62" s="199"/>
      <c r="B62" s="200"/>
      <c r="C62" s="201"/>
      <c r="D62" s="216">
        <v>3311</v>
      </c>
      <c r="E62" s="216">
        <v>5213</v>
      </c>
      <c r="F62" s="217" t="s">
        <v>180</v>
      </c>
      <c r="G62" s="218">
        <v>0</v>
      </c>
      <c r="H62" s="206">
        <v>25</v>
      </c>
      <c r="I62" s="206">
        <v>0</v>
      </c>
      <c r="J62" s="207">
        <f t="shared" si="1"/>
        <v>25</v>
      </c>
    </row>
    <row r="63" spans="1:10" s="136" customFormat="1" ht="12.75" customHeight="1" hidden="1">
      <c r="A63" s="192" t="s">
        <v>73</v>
      </c>
      <c r="B63" s="209" t="s">
        <v>181</v>
      </c>
      <c r="C63" s="194" t="s">
        <v>80</v>
      </c>
      <c r="D63" s="195" t="s">
        <v>74</v>
      </c>
      <c r="E63" s="195" t="s">
        <v>74</v>
      </c>
      <c r="F63" s="196" t="s">
        <v>182</v>
      </c>
      <c r="G63" s="185">
        <v>0</v>
      </c>
      <c r="H63" s="197">
        <f>H64</f>
        <v>12</v>
      </c>
      <c r="I63" s="197">
        <f>I64</f>
        <v>0</v>
      </c>
      <c r="J63" s="198">
        <f t="shared" si="1"/>
        <v>12</v>
      </c>
    </row>
    <row r="64" spans="1:10" s="136" customFormat="1" ht="12.75" customHeight="1" hidden="1" thickBot="1">
      <c r="A64" s="199"/>
      <c r="B64" s="200"/>
      <c r="C64" s="201"/>
      <c r="D64" s="219">
        <v>3311</v>
      </c>
      <c r="E64" s="220">
        <v>5222</v>
      </c>
      <c r="F64" s="217" t="s">
        <v>183</v>
      </c>
      <c r="G64" s="205">
        <v>0</v>
      </c>
      <c r="H64" s="206">
        <v>12</v>
      </c>
      <c r="I64" s="206">
        <v>0</v>
      </c>
      <c r="J64" s="207">
        <f t="shared" si="1"/>
        <v>12</v>
      </c>
    </row>
    <row r="65" spans="1:10" s="136" customFormat="1" ht="12.75" customHeight="1" hidden="1">
      <c r="A65" s="192" t="s">
        <v>73</v>
      </c>
      <c r="B65" s="193" t="s">
        <v>184</v>
      </c>
      <c r="C65" s="194" t="s">
        <v>80</v>
      </c>
      <c r="D65" s="195" t="s">
        <v>74</v>
      </c>
      <c r="E65" s="195" t="s">
        <v>74</v>
      </c>
      <c r="F65" s="196" t="s">
        <v>185</v>
      </c>
      <c r="G65" s="185">
        <v>0</v>
      </c>
      <c r="H65" s="197">
        <f>H66</f>
        <v>19</v>
      </c>
      <c r="I65" s="197">
        <f>I66</f>
        <v>0</v>
      </c>
      <c r="J65" s="198">
        <f t="shared" si="1"/>
        <v>19</v>
      </c>
    </row>
    <row r="66" spans="1:10" s="136" customFormat="1" ht="12.75" customHeight="1" hidden="1" thickBot="1">
      <c r="A66" s="199"/>
      <c r="B66" s="200"/>
      <c r="C66" s="201"/>
      <c r="D66" s="202">
        <v>3311</v>
      </c>
      <c r="E66" s="202">
        <v>5222</v>
      </c>
      <c r="F66" s="204" t="s">
        <v>186</v>
      </c>
      <c r="G66" s="205">
        <v>0</v>
      </c>
      <c r="H66" s="206">
        <v>19</v>
      </c>
      <c r="I66" s="206">
        <v>0</v>
      </c>
      <c r="J66" s="207">
        <f t="shared" si="1"/>
        <v>19</v>
      </c>
    </row>
    <row r="67" spans="1:10" s="136" customFormat="1" ht="12.75" customHeight="1" hidden="1">
      <c r="A67" s="192" t="s">
        <v>73</v>
      </c>
      <c r="B67" s="193" t="s">
        <v>187</v>
      </c>
      <c r="C67" s="194" t="s">
        <v>188</v>
      </c>
      <c r="D67" s="195" t="s">
        <v>74</v>
      </c>
      <c r="E67" s="195" t="s">
        <v>74</v>
      </c>
      <c r="F67" s="196" t="s">
        <v>189</v>
      </c>
      <c r="G67" s="185">
        <v>0</v>
      </c>
      <c r="H67" s="197">
        <f>H68</f>
        <v>16</v>
      </c>
      <c r="I67" s="197">
        <f>I68</f>
        <v>0</v>
      </c>
      <c r="J67" s="198">
        <f t="shared" si="1"/>
        <v>16</v>
      </c>
    </row>
    <row r="68" spans="1:10" s="136" customFormat="1" ht="12.75" customHeight="1" hidden="1" thickBot="1">
      <c r="A68" s="199"/>
      <c r="B68" s="200"/>
      <c r="C68" s="201"/>
      <c r="D68" s="202">
        <v>3311</v>
      </c>
      <c r="E68" s="202">
        <v>5331</v>
      </c>
      <c r="F68" s="204" t="s">
        <v>190</v>
      </c>
      <c r="G68" s="205">
        <v>0</v>
      </c>
      <c r="H68" s="206">
        <v>16</v>
      </c>
      <c r="I68" s="206">
        <v>0</v>
      </c>
      <c r="J68" s="207">
        <f t="shared" si="1"/>
        <v>16</v>
      </c>
    </row>
    <row r="69" spans="1:10" s="136" customFormat="1" ht="12.75" customHeight="1" hidden="1">
      <c r="A69" s="192" t="s">
        <v>73</v>
      </c>
      <c r="B69" s="209" t="s">
        <v>191</v>
      </c>
      <c r="C69" s="194" t="s">
        <v>188</v>
      </c>
      <c r="D69" s="195" t="s">
        <v>74</v>
      </c>
      <c r="E69" s="195" t="s">
        <v>74</v>
      </c>
      <c r="F69" s="196" t="s">
        <v>192</v>
      </c>
      <c r="G69" s="185">
        <v>0</v>
      </c>
      <c r="H69" s="197">
        <f>H70</f>
        <v>7</v>
      </c>
      <c r="I69" s="197">
        <f>I70</f>
        <v>0</v>
      </c>
      <c r="J69" s="198">
        <f t="shared" si="1"/>
        <v>7</v>
      </c>
    </row>
    <row r="70" spans="1:10" s="136" customFormat="1" ht="12.75" customHeight="1" hidden="1" thickBot="1">
      <c r="A70" s="199"/>
      <c r="B70" s="200"/>
      <c r="C70" s="201"/>
      <c r="D70" s="202">
        <v>3311</v>
      </c>
      <c r="E70" s="202">
        <v>5331</v>
      </c>
      <c r="F70" s="204" t="s">
        <v>190</v>
      </c>
      <c r="G70" s="205">
        <v>0</v>
      </c>
      <c r="H70" s="206">
        <v>7</v>
      </c>
      <c r="I70" s="206">
        <v>0</v>
      </c>
      <c r="J70" s="207">
        <f t="shared" si="1"/>
        <v>7</v>
      </c>
    </row>
    <row r="71" spans="1:10" s="136" customFormat="1" ht="12.75" customHeight="1" hidden="1">
      <c r="A71" s="192" t="s">
        <v>73</v>
      </c>
      <c r="B71" s="193" t="s">
        <v>193</v>
      </c>
      <c r="C71" s="194" t="s">
        <v>80</v>
      </c>
      <c r="D71" s="195" t="s">
        <v>74</v>
      </c>
      <c r="E71" s="195" t="s">
        <v>74</v>
      </c>
      <c r="F71" s="196" t="s">
        <v>194</v>
      </c>
      <c r="G71" s="185">
        <v>0</v>
      </c>
      <c r="H71" s="197">
        <f>H72</f>
        <v>14</v>
      </c>
      <c r="I71" s="197">
        <f>I72</f>
        <v>0</v>
      </c>
      <c r="J71" s="198">
        <f t="shared" si="1"/>
        <v>14</v>
      </c>
    </row>
    <row r="72" spans="1:10" s="136" customFormat="1" ht="12.75" customHeight="1" hidden="1" thickBot="1">
      <c r="A72" s="199"/>
      <c r="B72" s="200"/>
      <c r="C72" s="201"/>
      <c r="D72" s="202">
        <v>3311</v>
      </c>
      <c r="E72" s="203">
        <v>5221</v>
      </c>
      <c r="F72" s="204" t="s">
        <v>195</v>
      </c>
      <c r="G72" s="205">
        <v>0</v>
      </c>
      <c r="H72" s="206">
        <v>14</v>
      </c>
      <c r="I72" s="206">
        <v>0</v>
      </c>
      <c r="J72" s="207">
        <f t="shared" si="1"/>
        <v>14</v>
      </c>
    </row>
    <row r="73" spans="1:10" s="136" customFormat="1" ht="12.75" customHeight="1" hidden="1">
      <c r="A73" s="192" t="s">
        <v>73</v>
      </c>
      <c r="B73" s="193" t="s">
        <v>196</v>
      </c>
      <c r="C73" s="194" t="s">
        <v>80</v>
      </c>
      <c r="D73" s="195" t="s">
        <v>74</v>
      </c>
      <c r="E73" s="195" t="s">
        <v>74</v>
      </c>
      <c r="F73" s="196" t="s">
        <v>197</v>
      </c>
      <c r="G73" s="185">
        <v>0</v>
      </c>
      <c r="H73" s="197">
        <f>H74</f>
        <v>28</v>
      </c>
      <c r="I73" s="197">
        <f>I74</f>
        <v>0</v>
      </c>
      <c r="J73" s="198">
        <f t="shared" si="1"/>
        <v>28</v>
      </c>
    </row>
    <row r="74" spans="1:10" s="136" customFormat="1" ht="12.75" customHeight="1" hidden="1" thickBot="1">
      <c r="A74" s="199"/>
      <c r="B74" s="200"/>
      <c r="C74" s="201"/>
      <c r="D74" s="202">
        <v>3311</v>
      </c>
      <c r="E74" s="203">
        <v>5221</v>
      </c>
      <c r="F74" s="221" t="s">
        <v>195</v>
      </c>
      <c r="G74" s="205">
        <v>0</v>
      </c>
      <c r="H74" s="206">
        <v>28</v>
      </c>
      <c r="I74" s="206">
        <v>0</v>
      </c>
      <c r="J74" s="207">
        <f t="shared" si="1"/>
        <v>28</v>
      </c>
    </row>
    <row r="75" spans="1:10" s="136" customFormat="1" ht="12.75" customHeight="1" thickBot="1">
      <c r="A75" s="129" t="s">
        <v>73</v>
      </c>
      <c r="B75" s="154"/>
      <c r="C75" s="131" t="s">
        <v>74</v>
      </c>
      <c r="D75" s="130" t="s">
        <v>74</v>
      </c>
      <c r="E75" s="132" t="s">
        <v>74</v>
      </c>
      <c r="F75" s="133" t="s">
        <v>198</v>
      </c>
      <c r="G75" s="134">
        <f>G76+G78+G80+G82+G84+G86</f>
        <v>0</v>
      </c>
      <c r="H75" s="134">
        <f>H76+H78+H80+H82+H84+H86</f>
        <v>590</v>
      </c>
      <c r="I75" s="134">
        <f>I76+I78+I80+I82+I84+I86</f>
        <v>0</v>
      </c>
      <c r="J75" s="152">
        <f>H75+I75</f>
        <v>590</v>
      </c>
    </row>
    <row r="76" spans="1:10" s="136" customFormat="1" ht="12.75" customHeight="1" hidden="1">
      <c r="A76" s="153" t="s">
        <v>73</v>
      </c>
      <c r="B76" s="154" t="s">
        <v>199</v>
      </c>
      <c r="C76" s="155" t="s">
        <v>80</v>
      </c>
      <c r="D76" s="156" t="s">
        <v>74</v>
      </c>
      <c r="E76" s="156" t="s">
        <v>74</v>
      </c>
      <c r="F76" s="157" t="s">
        <v>200</v>
      </c>
      <c r="G76" s="158">
        <f>G77</f>
        <v>0</v>
      </c>
      <c r="H76" s="158">
        <f>H77</f>
        <v>200</v>
      </c>
      <c r="I76" s="158">
        <f>I77</f>
        <v>0</v>
      </c>
      <c r="J76" s="159">
        <f>H76+I76</f>
        <v>200</v>
      </c>
    </row>
    <row r="77" spans="1:10" s="136" customFormat="1" ht="12.75" customHeight="1" hidden="1" thickBot="1">
      <c r="A77" s="160"/>
      <c r="B77" s="161"/>
      <c r="C77" s="162"/>
      <c r="D77" s="163">
        <v>3312</v>
      </c>
      <c r="E77" s="163">
        <v>5213</v>
      </c>
      <c r="F77" s="164" t="s">
        <v>201</v>
      </c>
      <c r="G77" s="165">
        <v>0</v>
      </c>
      <c r="H77" s="165">
        <v>200</v>
      </c>
      <c r="I77" s="165">
        <v>0</v>
      </c>
      <c r="J77" s="166">
        <f>H77+I77</f>
        <v>200</v>
      </c>
    </row>
    <row r="78" spans="1:10" s="136" customFormat="1" ht="12.75" customHeight="1" hidden="1">
      <c r="A78" s="153" t="s">
        <v>73</v>
      </c>
      <c r="B78" s="154" t="s">
        <v>202</v>
      </c>
      <c r="C78" s="155" t="s">
        <v>80</v>
      </c>
      <c r="D78" s="156" t="s">
        <v>74</v>
      </c>
      <c r="E78" s="156" t="s">
        <v>74</v>
      </c>
      <c r="F78" s="157" t="s">
        <v>203</v>
      </c>
      <c r="G78" s="158">
        <f>G79</f>
        <v>0</v>
      </c>
      <c r="H78" s="158">
        <f>H79</f>
        <v>100</v>
      </c>
      <c r="I78" s="158">
        <f>I79</f>
        <v>0</v>
      </c>
      <c r="J78" s="159">
        <f aca="true" t="shared" si="2" ref="J78:J87">H78+I78</f>
        <v>100</v>
      </c>
    </row>
    <row r="79" spans="1:10" s="136" customFormat="1" ht="12.75" customHeight="1" hidden="1" thickBot="1">
      <c r="A79" s="160"/>
      <c r="B79" s="161"/>
      <c r="C79" s="162"/>
      <c r="D79" s="163">
        <v>3312</v>
      </c>
      <c r="E79" s="163">
        <v>5222</v>
      </c>
      <c r="F79" s="164" t="s">
        <v>204</v>
      </c>
      <c r="G79" s="165">
        <v>0</v>
      </c>
      <c r="H79" s="165">
        <v>100</v>
      </c>
      <c r="I79" s="165">
        <v>0</v>
      </c>
      <c r="J79" s="166">
        <f t="shared" si="2"/>
        <v>100</v>
      </c>
    </row>
    <row r="80" spans="1:10" s="136" customFormat="1" ht="12.75" customHeight="1" hidden="1">
      <c r="A80" s="153" t="s">
        <v>73</v>
      </c>
      <c r="B80" s="154" t="s">
        <v>205</v>
      </c>
      <c r="C80" s="155" t="s">
        <v>80</v>
      </c>
      <c r="D80" s="156" t="s">
        <v>74</v>
      </c>
      <c r="E80" s="156" t="s">
        <v>74</v>
      </c>
      <c r="F80" s="157" t="s">
        <v>206</v>
      </c>
      <c r="G80" s="158">
        <f>G81</f>
        <v>0</v>
      </c>
      <c r="H80" s="158">
        <f>H81</f>
        <v>50</v>
      </c>
      <c r="I80" s="158">
        <f>I81</f>
        <v>0</v>
      </c>
      <c r="J80" s="159">
        <f t="shared" si="2"/>
        <v>50</v>
      </c>
    </row>
    <row r="81" spans="1:10" s="136" customFormat="1" ht="12.75" customHeight="1" hidden="1" thickBot="1">
      <c r="A81" s="160"/>
      <c r="B81" s="161"/>
      <c r="C81" s="162"/>
      <c r="D81" s="163">
        <v>3312</v>
      </c>
      <c r="E81" s="163">
        <v>5222</v>
      </c>
      <c r="F81" s="164" t="s">
        <v>207</v>
      </c>
      <c r="G81" s="165">
        <v>0</v>
      </c>
      <c r="H81" s="165">
        <v>50</v>
      </c>
      <c r="I81" s="165">
        <v>0</v>
      </c>
      <c r="J81" s="166">
        <f t="shared" si="2"/>
        <v>50</v>
      </c>
    </row>
    <row r="82" spans="1:10" s="136" customFormat="1" ht="12.75" customHeight="1" hidden="1">
      <c r="A82" s="175" t="s">
        <v>73</v>
      </c>
      <c r="B82" s="154" t="s">
        <v>208</v>
      </c>
      <c r="C82" s="155" t="s">
        <v>80</v>
      </c>
      <c r="D82" s="156" t="s">
        <v>74</v>
      </c>
      <c r="E82" s="156" t="s">
        <v>74</v>
      </c>
      <c r="F82" s="222" t="s">
        <v>209</v>
      </c>
      <c r="G82" s="158">
        <f>G83</f>
        <v>0</v>
      </c>
      <c r="H82" s="158">
        <f>H83</f>
        <v>70</v>
      </c>
      <c r="I82" s="158">
        <f>I83</f>
        <v>0</v>
      </c>
      <c r="J82" s="159">
        <f t="shared" si="2"/>
        <v>70</v>
      </c>
    </row>
    <row r="83" spans="1:10" s="136" customFormat="1" ht="12.75" customHeight="1" hidden="1" thickBot="1">
      <c r="A83" s="223"/>
      <c r="B83" s="161"/>
      <c r="C83" s="224"/>
      <c r="D83" s="225">
        <v>3312</v>
      </c>
      <c r="E83" s="226">
        <v>5213</v>
      </c>
      <c r="F83" s="227" t="s">
        <v>210</v>
      </c>
      <c r="G83" s="165">
        <v>0</v>
      </c>
      <c r="H83" s="165">
        <v>70</v>
      </c>
      <c r="I83" s="165">
        <v>0</v>
      </c>
      <c r="J83" s="166">
        <f t="shared" si="2"/>
        <v>70</v>
      </c>
    </row>
    <row r="84" spans="1:10" s="136" customFormat="1" ht="12.75" customHeight="1" hidden="1">
      <c r="A84" s="175" t="s">
        <v>73</v>
      </c>
      <c r="B84" s="154" t="s">
        <v>211</v>
      </c>
      <c r="C84" s="155" t="s">
        <v>80</v>
      </c>
      <c r="D84" s="156" t="s">
        <v>74</v>
      </c>
      <c r="E84" s="156" t="s">
        <v>74</v>
      </c>
      <c r="F84" s="222" t="s">
        <v>212</v>
      </c>
      <c r="G84" s="158">
        <f>G85</f>
        <v>0</v>
      </c>
      <c r="H84" s="158">
        <f>H85</f>
        <v>70</v>
      </c>
      <c r="I84" s="158">
        <f>I85</f>
        <v>0</v>
      </c>
      <c r="J84" s="159">
        <f t="shared" si="2"/>
        <v>70</v>
      </c>
    </row>
    <row r="85" spans="1:10" s="136" customFormat="1" ht="12.75" customHeight="1" hidden="1" thickBot="1">
      <c r="A85" s="223"/>
      <c r="B85" s="161"/>
      <c r="C85" s="224"/>
      <c r="D85" s="225">
        <v>3315</v>
      </c>
      <c r="E85" s="226">
        <v>5339</v>
      </c>
      <c r="F85" s="228" t="s">
        <v>213</v>
      </c>
      <c r="G85" s="165">
        <v>0</v>
      </c>
      <c r="H85" s="165">
        <v>70</v>
      </c>
      <c r="I85" s="165">
        <v>0</v>
      </c>
      <c r="J85" s="166">
        <f t="shared" si="2"/>
        <v>70</v>
      </c>
    </row>
    <row r="86" spans="1:10" s="136" customFormat="1" ht="12.75" customHeight="1" hidden="1">
      <c r="A86" s="229" t="s">
        <v>73</v>
      </c>
      <c r="B86" s="154" t="s">
        <v>214</v>
      </c>
      <c r="C86" s="230" t="s">
        <v>80</v>
      </c>
      <c r="D86" s="231" t="s">
        <v>74</v>
      </c>
      <c r="E86" s="181" t="s">
        <v>74</v>
      </c>
      <c r="F86" s="182" t="s">
        <v>215</v>
      </c>
      <c r="G86" s="158">
        <f>G87</f>
        <v>0</v>
      </c>
      <c r="H86" s="158">
        <f>H87</f>
        <v>100</v>
      </c>
      <c r="I86" s="158">
        <f>I87</f>
        <v>0</v>
      </c>
      <c r="J86" s="159">
        <f t="shared" si="2"/>
        <v>100</v>
      </c>
    </row>
    <row r="87" spans="1:10" s="136" customFormat="1" ht="12.75" customHeight="1" hidden="1" thickBot="1">
      <c r="A87" s="160"/>
      <c r="B87" s="161"/>
      <c r="C87" s="162"/>
      <c r="D87" s="163">
        <v>3321</v>
      </c>
      <c r="E87" s="163">
        <v>5339</v>
      </c>
      <c r="F87" s="228" t="s">
        <v>216</v>
      </c>
      <c r="G87" s="165">
        <v>0</v>
      </c>
      <c r="H87" s="165">
        <v>100</v>
      </c>
      <c r="I87" s="165">
        <v>0</v>
      </c>
      <c r="J87" s="166">
        <f t="shared" si="2"/>
        <v>100</v>
      </c>
    </row>
    <row r="88" spans="1:10" s="136" customFormat="1" ht="12.75" customHeight="1" thickBot="1">
      <c r="A88" s="129" t="s">
        <v>73</v>
      </c>
      <c r="B88" s="232"/>
      <c r="C88" s="131" t="s">
        <v>74</v>
      </c>
      <c r="D88" s="130" t="s">
        <v>74</v>
      </c>
      <c r="E88" s="132" t="s">
        <v>74</v>
      </c>
      <c r="F88" s="133" t="s">
        <v>217</v>
      </c>
      <c r="G88" s="134">
        <v>0</v>
      </c>
      <c r="H88" s="134">
        <v>500</v>
      </c>
      <c r="I88" s="233">
        <v>0</v>
      </c>
      <c r="J88" s="152">
        <f aca="true" t="shared" si="3" ref="J88:J93">H88+I88</f>
        <v>500</v>
      </c>
    </row>
    <row r="89" spans="1:10" s="136" customFormat="1" ht="12.75" customHeight="1" thickBot="1">
      <c r="A89" s="129" t="s">
        <v>73</v>
      </c>
      <c r="B89" s="234" t="s">
        <v>74</v>
      </c>
      <c r="C89" s="235" t="s">
        <v>74</v>
      </c>
      <c r="D89" s="236" t="s">
        <v>74</v>
      </c>
      <c r="E89" s="237" t="s">
        <v>74</v>
      </c>
      <c r="F89" s="238" t="s">
        <v>218</v>
      </c>
      <c r="G89" s="149">
        <f>G90+G93</f>
        <v>0</v>
      </c>
      <c r="H89" s="149">
        <v>100</v>
      </c>
      <c r="I89" s="150">
        <v>100</v>
      </c>
      <c r="J89" s="151">
        <f t="shared" si="3"/>
        <v>200</v>
      </c>
    </row>
    <row r="90" spans="1:10" s="136" customFormat="1" ht="12.75" customHeight="1">
      <c r="A90" s="229" t="s">
        <v>73</v>
      </c>
      <c r="B90" s="154" t="s">
        <v>219</v>
      </c>
      <c r="C90" s="230" t="s">
        <v>220</v>
      </c>
      <c r="D90" s="231" t="s">
        <v>74</v>
      </c>
      <c r="E90" s="181" t="s">
        <v>74</v>
      </c>
      <c r="F90" s="239" t="s">
        <v>221</v>
      </c>
      <c r="G90" s="158">
        <f>G91</f>
        <v>0</v>
      </c>
      <c r="H90" s="158">
        <v>100</v>
      </c>
      <c r="I90" s="158">
        <v>0</v>
      </c>
      <c r="J90" s="159">
        <f t="shared" si="3"/>
        <v>100</v>
      </c>
    </row>
    <row r="91" spans="1:10" s="136" customFormat="1" ht="12.75" customHeight="1" thickBot="1">
      <c r="A91" s="160"/>
      <c r="B91" s="161"/>
      <c r="C91" s="162"/>
      <c r="D91" s="163">
        <v>3322</v>
      </c>
      <c r="E91" s="163">
        <v>5321</v>
      </c>
      <c r="F91" s="164" t="s">
        <v>222</v>
      </c>
      <c r="G91" s="165">
        <v>0</v>
      </c>
      <c r="H91" s="165">
        <v>100</v>
      </c>
      <c r="I91" s="165">
        <v>0</v>
      </c>
      <c r="J91" s="166">
        <f t="shared" si="3"/>
        <v>100</v>
      </c>
    </row>
    <row r="92" spans="1:10" s="136" customFormat="1" ht="12.75" customHeight="1">
      <c r="A92" s="229" t="s">
        <v>73</v>
      </c>
      <c r="B92" s="154" t="s">
        <v>225</v>
      </c>
      <c r="C92" s="230" t="s">
        <v>151</v>
      </c>
      <c r="D92" s="231" t="s">
        <v>74</v>
      </c>
      <c r="E92" s="181" t="s">
        <v>74</v>
      </c>
      <c r="F92" s="239" t="s">
        <v>226</v>
      </c>
      <c r="G92" s="158">
        <f>G93</f>
        <v>0</v>
      </c>
      <c r="H92" s="158">
        <v>0</v>
      </c>
      <c r="I92" s="158">
        <v>100</v>
      </c>
      <c r="J92" s="159">
        <f t="shared" si="3"/>
        <v>100</v>
      </c>
    </row>
    <row r="93" spans="1:10" s="136" customFormat="1" ht="12.75" customHeight="1" thickBot="1">
      <c r="A93" s="160"/>
      <c r="B93" s="161"/>
      <c r="C93" s="162"/>
      <c r="D93" s="163">
        <v>3329</v>
      </c>
      <c r="E93" s="163">
        <v>5321</v>
      </c>
      <c r="F93" s="164" t="s">
        <v>227</v>
      </c>
      <c r="G93" s="165">
        <v>0</v>
      </c>
      <c r="H93" s="165">
        <v>0</v>
      </c>
      <c r="I93" s="165">
        <v>100</v>
      </c>
      <c r="J93" s="166">
        <f t="shared" si="3"/>
        <v>100</v>
      </c>
    </row>
    <row r="94" spans="1:10" s="136" customFormat="1" ht="12.75" customHeight="1">
      <c r="A94" s="262"/>
      <c r="B94" s="262"/>
      <c r="C94" s="262"/>
      <c r="D94" s="262"/>
      <c r="E94" s="241"/>
      <c r="F94" s="242"/>
      <c r="G94" s="242"/>
      <c r="H94" s="243"/>
      <c r="I94" s="244"/>
      <c r="J94" s="243"/>
    </row>
    <row r="95" spans="1:10" s="136" customFormat="1" ht="12.75" customHeight="1">
      <c r="A95" s="120"/>
      <c r="B95" s="120"/>
      <c r="C95" s="120"/>
      <c r="D95" s="120"/>
      <c r="E95" s="120"/>
      <c r="F95" s="120"/>
      <c r="G95" s="120"/>
      <c r="H95" s="240"/>
      <c r="I95" s="120"/>
      <c r="J95" s="243"/>
    </row>
    <row r="96" spans="1:10" s="136" customFormat="1" ht="12.75" customHeight="1">
      <c r="A96" s="120"/>
      <c r="B96" s="120"/>
      <c r="C96" s="120"/>
      <c r="D96" s="120"/>
      <c r="E96" s="120"/>
      <c r="F96" s="120"/>
      <c r="G96" s="120"/>
      <c r="H96" s="240"/>
      <c r="I96" s="120"/>
      <c r="J96" s="120"/>
    </row>
    <row r="97" spans="1:10" s="136" customFormat="1" ht="12.75" customHeight="1">
      <c r="A97" s="120"/>
      <c r="B97" s="120"/>
      <c r="C97" s="120"/>
      <c r="D97" s="120"/>
      <c r="E97" s="120"/>
      <c r="F97" s="120"/>
      <c r="G97" s="120"/>
      <c r="H97" s="240"/>
      <c r="I97" s="120"/>
      <c r="J97" s="120"/>
    </row>
    <row r="98" spans="1:10" s="136" customFormat="1" ht="12.75" customHeight="1">
      <c r="A98" s="120"/>
      <c r="B98" s="120"/>
      <c r="C98" s="120"/>
      <c r="D98" s="120"/>
      <c r="E98" s="120"/>
      <c r="F98" s="120"/>
      <c r="G98" s="120"/>
      <c r="H98" s="240"/>
      <c r="I98" s="120"/>
      <c r="J98" s="120"/>
    </row>
    <row r="99" spans="1:10" s="136" customFormat="1" ht="12.75" customHeight="1">
      <c r="A99" s="120"/>
      <c r="B99" s="120"/>
      <c r="C99" s="120"/>
      <c r="D99" s="120"/>
      <c r="E99" s="120"/>
      <c r="F99" s="120"/>
      <c r="G99" s="120"/>
      <c r="H99" s="240"/>
      <c r="I99" s="120"/>
      <c r="J99" s="120"/>
    </row>
    <row r="100" spans="1:10" s="136" customFormat="1" ht="12.75" customHeight="1">
      <c r="A100" s="120"/>
      <c r="B100" s="120"/>
      <c r="C100" s="120"/>
      <c r="D100" s="120"/>
      <c r="E100" s="120"/>
      <c r="F100" s="120"/>
      <c r="G100" s="120"/>
      <c r="H100" s="240"/>
      <c r="I100" s="120"/>
      <c r="J100" s="120"/>
    </row>
    <row r="101" spans="1:10" s="136" customFormat="1" ht="12.75" customHeight="1">
      <c r="A101" s="120"/>
      <c r="B101" s="120"/>
      <c r="C101" s="120"/>
      <c r="D101" s="120"/>
      <c r="E101" s="120"/>
      <c r="F101" s="120"/>
      <c r="G101" s="120"/>
      <c r="H101" s="240"/>
      <c r="I101" s="120"/>
      <c r="J101" s="120"/>
    </row>
    <row r="102" spans="1:10" s="136" customFormat="1" ht="12.75" customHeight="1">
      <c r="A102" s="120"/>
      <c r="B102" s="120"/>
      <c r="C102" s="120"/>
      <c r="D102" s="120"/>
      <c r="E102" s="120"/>
      <c r="F102" s="120"/>
      <c r="G102" s="120"/>
      <c r="H102" s="240"/>
      <c r="I102" s="120"/>
      <c r="J102" s="120"/>
    </row>
    <row r="103" spans="1:10" s="136" customFormat="1" ht="12.75" customHeight="1">
      <c r="A103" s="120"/>
      <c r="B103" s="120"/>
      <c r="C103" s="120"/>
      <c r="D103" s="120"/>
      <c r="E103" s="120"/>
      <c r="F103" s="120"/>
      <c r="G103" s="120"/>
      <c r="H103" s="240"/>
      <c r="I103" s="120"/>
      <c r="J103" s="120"/>
    </row>
    <row r="104" spans="1:10" s="136" customFormat="1" ht="12.75" customHeight="1">
      <c r="A104" s="120"/>
      <c r="B104" s="120"/>
      <c r="C104" s="120"/>
      <c r="D104" s="120"/>
      <c r="E104" s="120"/>
      <c r="F104" s="120"/>
      <c r="G104" s="120"/>
      <c r="H104" s="240"/>
      <c r="I104" s="120"/>
      <c r="J104" s="120"/>
    </row>
    <row r="105" spans="1:10" s="184" customFormat="1" ht="12.75" customHeight="1">
      <c r="A105" s="120"/>
      <c r="B105" s="120"/>
      <c r="C105" s="120"/>
      <c r="D105" s="120"/>
      <c r="E105" s="120"/>
      <c r="F105" s="120"/>
      <c r="G105" s="120"/>
      <c r="H105" s="240"/>
      <c r="I105" s="120"/>
      <c r="J105" s="120"/>
    </row>
    <row r="106" spans="1:10" s="136" customFormat="1" ht="12.75" customHeight="1">
      <c r="A106" s="120"/>
      <c r="B106" s="120"/>
      <c r="C106" s="120"/>
      <c r="D106" s="120"/>
      <c r="E106" s="120"/>
      <c r="F106" s="120"/>
      <c r="G106" s="120"/>
      <c r="H106" s="240"/>
      <c r="I106" s="120"/>
      <c r="J106" s="120"/>
    </row>
    <row r="107" spans="1:10" s="136" customFormat="1" ht="12.75" customHeight="1">
      <c r="A107" s="120"/>
      <c r="B107" s="120"/>
      <c r="C107" s="120"/>
      <c r="D107" s="120"/>
      <c r="E107" s="120"/>
      <c r="F107" s="120"/>
      <c r="G107" s="120"/>
      <c r="H107" s="240"/>
      <c r="I107" s="120"/>
      <c r="J107" s="120"/>
    </row>
    <row r="108" spans="1:10" s="136" customFormat="1" ht="12.75" customHeight="1">
      <c r="A108" s="120"/>
      <c r="B108" s="120"/>
      <c r="C108" s="120"/>
      <c r="D108" s="120"/>
      <c r="E108" s="120"/>
      <c r="F108" s="120"/>
      <c r="G108" s="120"/>
      <c r="H108" s="240"/>
      <c r="I108" s="120"/>
      <c r="J108" s="120"/>
    </row>
    <row r="109" spans="1:10" s="136" customFormat="1" ht="12.75" customHeight="1">
      <c r="A109" s="120"/>
      <c r="B109" s="120"/>
      <c r="C109" s="120"/>
      <c r="D109" s="120"/>
      <c r="E109" s="120"/>
      <c r="F109" s="120"/>
      <c r="G109" s="120"/>
      <c r="H109" s="240"/>
      <c r="I109" s="120"/>
      <c r="J109" s="120"/>
    </row>
    <row r="110" spans="1:10" s="136" customFormat="1" ht="12.75" customHeight="1">
      <c r="A110" s="120"/>
      <c r="B110" s="120"/>
      <c r="C110" s="120"/>
      <c r="D110" s="120"/>
      <c r="E110" s="120"/>
      <c r="F110" s="120"/>
      <c r="G110" s="120"/>
      <c r="H110" s="240"/>
      <c r="I110" s="120"/>
      <c r="J110" s="120"/>
    </row>
    <row r="111" spans="1:10" s="136" customFormat="1" ht="12.75" customHeight="1">
      <c r="A111" s="120"/>
      <c r="B111" s="120"/>
      <c r="C111" s="120"/>
      <c r="D111" s="120"/>
      <c r="E111" s="120"/>
      <c r="F111" s="120"/>
      <c r="G111" s="120"/>
      <c r="H111" s="240"/>
      <c r="I111" s="120"/>
      <c r="J111" s="120"/>
    </row>
    <row r="112" spans="1:10" s="136" customFormat="1" ht="12.75" customHeight="1">
      <c r="A112" s="120"/>
      <c r="B112" s="120"/>
      <c r="C112" s="120"/>
      <c r="D112" s="120"/>
      <c r="E112" s="120"/>
      <c r="F112" s="120"/>
      <c r="G112" s="120"/>
      <c r="H112" s="240"/>
      <c r="I112" s="120"/>
      <c r="J112" s="120"/>
    </row>
    <row r="113" spans="1:10" s="136" customFormat="1" ht="12.75" customHeight="1">
      <c r="A113" s="120"/>
      <c r="B113" s="120"/>
      <c r="C113" s="120"/>
      <c r="D113" s="120"/>
      <c r="E113" s="120"/>
      <c r="F113" s="120"/>
      <c r="G113" s="120"/>
      <c r="H113" s="240"/>
      <c r="I113" s="120"/>
      <c r="J113" s="120"/>
    </row>
    <row r="114" spans="1:10" s="136" customFormat="1" ht="12.75" customHeight="1">
      <c r="A114" s="120"/>
      <c r="B114" s="120"/>
      <c r="C114" s="120"/>
      <c r="D114" s="120"/>
      <c r="E114" s="120"/>
      <c r="F114" s="120"/>
      <c r="G114" s="120"/>
      <c r="H114" s="240"/>
      <c r="I114" s="120"/>
      <c r="J114" s="120"/>
    </row>
    <row r="115" spans="1:10" s="136" customFormat="1" ht="12.75" customHeight="1">
      <c r="A115" s="120"/>
      <c r="B115" s="120"/>
      <c r="C115" s="120"/>
      <c r="D115" s="120"/>
      <c r="E115" s="120"/>
      <c r="F115" s="120"/>
      <c r="G115" s="120"/>
      <c r="H115" s="240"/>
      <c r="I115" s="120"/>
      <c r="J115" s="120"/>
    </row>
    <row r="116" spans="1:10" s="136" customFormat="1" ht="12.75" customHeight="1">
      <c r="A116" s="120"/>
      <c r="B116" s="120"/>
      <c r="C116" s="120"/>
      <c r="D116" s="120"/>
      <c r="E116" s="120"/>
      <c r="F116" s="120"/>
      <c r="G116" s="120"/>
      <c r="H116" s="240"/>
      <c r="I116" s="120"/>
      <c r="J116" s="120"/>
    </row>
    <row r="117" spans="1:10" s="136" customFormat="1" ht="12.75" customHeight="1">
      <c r="A117" s="120"/>
      <c r="B117" s="120"/>
      <c r="C117" s="120"/>
      <c r="D117" s="120"/>
      <c r="E117" s="120"/>
      <c r="F117" s="120"/>
      <c r="G117" s="120"/>
      <c r="H117" s="240"/>
      <c r="I117" s="120"/>
      <c r="J117" s="120"/>
    </row>
    <row r="118" spans="1:10" s="136" customFormat="1" ht="12.75" customHeight="1">
      <c r="A118" s="120"/>
      <c r="B118" s="120"/>
      <c r="C118" s="120"/>
      <c r="D118" s="120"/>
      <c r="E118" s="120"/>
      <c r="F118" s="120"/>
      <c r="G118" s="120"/>
      <c r="H118" s="240"/>
      <c r="I118" s="120"/>
      <c r="J118" s="120"/>
    </row>
    <row r="119" spans="1:10" s="184" customFormat="1" ht="12.75" customHeight="1">
      <c r="A119" s="120"/>
      <c r="B119" s="120"/>
      <c r="C119" s="120"/>
      <c r="D119" s="120"/>
      <c r="E119" s="120"/>
      <c r="F119" s="120"/>
      <c r="G119" s="120"/>
      <c r="H119" s="240"/>
      <c r="I119" s="120"/>
      <c r="J119" s="120"/>
    </row>
    <row r="120" spans="1:10" s="184" customFormat="1" ht="12.75" customHeight="1">
      <c r="A120" s="120"/>
      <c r="B120" s="120"/>
      <c r="C120" s="120"/>
      <c r="D120" s="120"/>
      <c r="E120" s="120"/>
      <c r="F120" s="120"/>
      <c r="G120" s="120"/>
      <c r="H120" s="240"/>
      <c r="I120" s="120"/>
      <c r="J120" s="120"/>
    </row>
    <row r="121" spans="1:10" s="184" customFormat="1" ht="12.75" customHeight="1">
      <c r="A121" s="120"/>
      <c r="B121" s="120"/>
      <c r="C121" s="120"/>
      <c r="D121" s="120"/>
      <c r="E121" s="120"/>
      <c r="F121" s="120"/>
      <c r="G121" s="120"/>
      <c r="H121" s="240"/>
      <c r="I121" s="120"/>
      <c r="J121" s="120"/>
    </row>
    <row r="122" ht="12.75" customHeight="1"/>
    <row r="123" ht="12.75" customHeight="1"/>
    <row r="124" ht="12.75" customHeight="1"/>
  </sheetData>
  <sheetProtection/>
  <mergeCells count="6">
    <mergeCell ref="H1:J1"/>
    <mergeCell ref="A2:J2"/>
    <mergeCell ref="A4:J4"/>
    <mergeCell ref="A6:J6"/>
    <mergeCell ref="B9:C9"/>
    <mergeCell ref="A94:D9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Cihakova Lucie</cp:lastModifiedBy>
  <cp:lastPrinted>2014-05-19T15:32:05Z</cp:lastPrinted>
  <dcterms:created xsi:type="dcterms:W3CDTF">2007-12-18T12:40:54Z</dcterms:created>
  <dcterms:modified xsi:type="dcterms:W3CDTF">2014-05-20T08:56:19Z</dcterms:modified>
  <cp:category/>
  <cp:version/>
  <cp:contentType/>
  <cp:contentStatus/>
</cp:coreProperties>
</file>