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0"/>
  </bookViews>
  <sheets>
    <sheet name="Bilance PaV" sheetId="1" r:id="rId1"/>
    <sheet name="92303" sheetId="2" r:id="rId2"/>
    <sheet name="92302" sheetId="3" r:id="rId3"/>
  </sheets>
  <externalReferences>
    <externalReference r:id="rId6"/>
    <externalReference r:id="rId7"/>
    <externalReference r:id="rId8"/>
  </externalReferences>
  <definedNames>
    <definedName name="_xlnm.Print_Area" localSheetId="2">'92302'!$A$1:$J$7</definedName>
    <definedName name="_xlnm.Print_Area" localSheetId="1">'92303'!$A$1:$K$8</definedName>
  </definedNames>
  <calcPr fullCalcOnLoad="1"/>
</workbook>
</file>

<file path=xl/sharedStrings.xml><?xml version="1.0" encoding="utf-8"?>
<sst xmlns="http://schemas.openxmlformats.org/spreadsheetml/2006/main" count="192" uniqueCount="111">
  <si>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</si>
  <si>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</si>
  <si>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</si>
  <si>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</si>
  <si>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</si>
  <si>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</si>
  <si>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</si>
  <si>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</si>
  <si>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</si>
  <si>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</si>
  <si>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</si>
  <si>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</si>
  <si>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</si>
  <si>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</si>
  <si>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</si>
  <si>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</si>
  <si>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</si>
  <si>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</si>
  <si>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</si>
  <si>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</si>
  <si>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</si>
  <si>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</si>
  <si>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</si>
  <si>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</si>
  <si>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</si>
  <si>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</si>
  <si>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</si>
  <si>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</si>
  <si>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</si>
  <si>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</si>
  <si>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</si>
  <si>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</si>
  <si>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</si>
  <si>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</si>
  <si>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</si>
  <si>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</si>
  <si>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</si>
  <si>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</si>
  <si>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</si>
  <si>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</si>
  <si>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</si>
  <si>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</si>
  <si>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</si>
  <si>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</si>
  <si>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</si>
  <si>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</si>
  <si>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</si>
  <si>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</si>
  <si>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</si>
  <si>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</si>
  <si>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</si>
  <si>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</si>
  <si>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</si>
  <si>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</si>
  <si>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</si>
  <si>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</si>
  <si>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</si>
  <si>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</si>
  <si>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</si>
  <si>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</si>
  <si>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</si>
  <si>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</si>
  <si>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</si>
  <si>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Ekonomický odbor</t>
  </si>
  <si>
    <t>92303 - Spolufinancování EU</t>
  </si>
  <si>
    <t>tis.Kč</t>
  </si>
  <si>
    <t>92303</t>
  </si>
  <si>
    <t>uk.</t>
  </si>
  <si>
    <t>č.a.</t>
  </si>
  <si>
    <t>§</t>
  </si>
  <si>
    <t>ÚZ</t>
  </si>
  <si>
    <t>S P O L U F I N A N C O V Á N Í   E U</t>
  </si>
  <si>
    <t>UR I 2014</t>
  </si>
  <si>
    <t>UR II 2014</t>
  </si>
  <si>
    <t>SU</t>
  </si>
  <si>
    <t>x</t>
  </si>
  <si>
    <t>Běžné a kapitálové výdaje resortu celkem</t>
  </si>
  <si>
    <t>0300010000</t>
  </si>
  <si>
    <t>Kofinancování ROP a TOP</t>
  </si>
  <si>
    <t>00000000</t>
  </si>
  <si>
    <t xml:space="preserve">nespecifikované rezervy </t>
  </si>
  <si>
    <t>0300020000</t>
  </si>
  <si>
    <t>Kurzové rozdíly a transakční náklady projektů EU</t>
  </si>
  <si>
    <t>realizované kurzové ztráty</t>
  </si>
  <si>
    <t>služby peněžních ústavů</t>
  </si>
  <si>
    <t>0300030000</t>
  </si>
  <si>
    <t>Vratky z předfin. projektů EU resortu dopravy</t>
  </si>
  <si>
    <t>UZ</t>
  </si>
  <si>
    <t>Běžné a kapitálové výdaje odboru - celkem</t>
  </si>
  <si>
    <t>SR 2014</t>
  </si>
  <si>
    <t>Odbor regionálního rozvoje a evropských projektů</t>
  </si>
  <si>
    <t>92302 - Spolufinancování EU</t>
  </si>
  <si>
    <t>Platy zaměstnanců v pracovním poměru</t>
  </si>
  <si>
    <t>41117007</t>
  </si>
  <si>
    <t>41595113</t>
  </si>
  <si>
    <t>Ostatní osobní výdaje</t>
  </si>
  <si>
    <t>Povin.poj.na soc.zab.a přísp.na st.pol.zaměstnan</t>
  </si>
  <si>
    <t>Povinné poj.na veřejné zdravotní pojištění</t>
  </si>
  <si>
    <t>Cestovné (tuzemské i zahraniční)</t>
  </si>
  <si>
    <t>41100000</t>
  </si>
  <si>
    <t>Služby peněžních ústavů</t>
  </si>
  <si>
    <t>Strategie integrované spolupráce česko-polského příhraničí</t>
  </si>
  <si>
    <t>0256210000</t>
  </si>
  <si>
    <t>3639</t>
  </si>
  <si>
    <t>5169</t>
  </si>
  <si>
    <t>Nákup ostatních služeb</t>
  </si>
  <si>
    <t xml:space="preserve">                  Změna rozpočtu - rozpočtové opatření č. 136/14</t>
  </si>
  <si>
    <t>ZR-RO č. 136/14</t>
  </si>
  <si>
    <t>příloha č. 3 k ZR-RO č. 136/14</t>
  </si>
  <si>
    <t xml:space="preserve">                                          Změna rozpočtu - rozpočtové opatření č. 136/14</t>
  </si>
  <si>
    <t>Kap.919-Pokladní správa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</si>
</sst>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"/>
    <numFmt numFmtId="167" formatCode="0\2\5\6\20\1\40\5"/>
    <numFmt numFmtId="168" formatCode="#,##0.0000"/>
    <numFmt numFmtId="169" formatCode="#,##0.00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0"/>
      <name val="Arial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33CC"/>
      <name val="Arial"/>
      <family val="2"/>
    </font>
    <font>
      <b/>
      <sz val="8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8" fillId="0" borderId="0" xfId="51" applyAlignment="1">
      <alignment vertical="center"/>
      <protection/>
    </xf>
    <xf numFmtId="3" fontId="9" fillId="0" borderId="0" xfId="55" applyNumberFormat="1" applyFont="1" applyAlignment="1">
      <alignment vertical="center"/>
      <protection/>
    </xf>
    <xf numFmtId="0" fontId="10" fillId="0" borderId="0" xfId="51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165" fontId="0" fillId="0" borderId="0" xfId="52" applyNumberFormat="1" applyAlignment="1">
      <alignment vertical="center"/>
      <protection/>
    </xf>
    <xf numFmtId="0" fontId="0" fillId="0" borderId="0" xfId="52" applyAlignment="1">
      <alignment vertical="center"/>
      <protection/>
    </xf>
    <xf numFmtId="0" fontId="13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right" vertical="center"/>
      <protection/>
    </xf>
    <xf numFmtId="0" fontId="14" fillId="34" borderId="19" xfId="52" applyFont="1" applyFill="1" applyBorder="1" applyAlignment="1">
      <alignment horizontal="center" vertical="center"/>
      <protection/>
    </xf>
    <xf numFmtId="0" fontId="14" fillId="34" borderId="20" xfId="52" applyFont="1" applyFill="1" applyBorder="1" applyAlignment="1">
      <alignment horizontal="center" vertical="center"/>
      <protection/>
    </xf>
    <xf numFmtId="0" fontId="14" fillId="34" borderId="23" xfId="52" applyFont="1" applyFill="1" applyBorder="1" applyAlignment="1">
      <alignment horizontal="center" vertical="center"/>
      <protection/>
    </xf>
    <xf numFmtId="0" fontId="14" fillId="34" borderId="24" xfId="52" applyFont="1" applyFill="1" applyBorder="1" applyAlignment="1">
      <alignment horizontal="center" vertical="center"/>
      <protection/>
    </xf>
    <xf numFmtId="0" fontId="14" fillId="34" borderId="25" xfId="52" applyFont="1" applyFill="1" applyBorder="1" applyAlignment="1">
      <alignment horizontal="center" vertical="center"/>
      <protection/>
    </xf>
    <xf numFmtId="0" fontId="14" fillId="0" borderId="19" xfId="52" applyFont="1" applyBorder="1" applyAlignment="1">
      <alignment horizontal="center" vertical="center" wrapText="1"/>
      <protection/>
    </xf>
    <xf numFmtId="0" fontId="14" fillId="0" borderId="20" xfId="52" applyFont="1" applyBorder="1" applyAlignment="1">
      <alignment horizontal="center" vertical="center" wrapText="1"/>
      <protection/>
    </xf>
    <xf numFmtId="0" fontId="14" fillId="0" borderId="23" xfId="52" applyFont="1" applyBorder="1" applyAlignment="1">
      <alignment horizontal="center" vertical="center" wrapText="1"/>
      <protection/>
    </xf>
    <xf numFmtId="0" fontId="14" fillId="0" borderId="24" xfId="52" applyFont="1" applyBorder="1" applyAlignment="1">
      <alignment horizontal="left" vertical="center" wrapText="1"/>
      <protection/>
    </xf>
    <xf numFmtId="4" fontId="14" fillId="0" borderId="23" xfId="52" applyNumberFormat="1" applyFont="1" applyBorder="1" applyAlignment="1">
      <alignment horizontal="right" vertical="center"/>
      <protection/>
    </xf>
    <xf numFmtId="4" fontId="14" fillId="0" borderId="21" xfId="52" applyNumberFormat="1" applyFont="1" applyBorder="1" applyAlignment="1">
      <alignment horizontal="right" vertical="center"/>
      <protection/>
    </xf>
    <xf numFmtId="0" fontId="15" fillId="0" borderId="0" xfId="52" applyFont="1" applyAlignment="1">
      <alignment vertical="center"/>
      <protection/>
    </xf>
    <xf numFmtId="0" fontId="56" fillId="0" borderId="10" xfId="52" applyFont="1" applyBorder="1" applyAlignment="1">
      <alignment horizontal="center" vertical="center"/>
      <protection/>
    </xf>
    <xf numFmtId="49" fontId="56" fillId="0" borderId="11" xfId="52" applyNumberFormat="1" applyFont="1" applyFill="1" applyBorder="1" applyAlignment="1">
      <alignment horizontal="center" vertical="center"/>
      <protection/>
    </xf>
    <xf numFmtId="0" fontId="56" fillId="0" borderId="11" xfId="52" applyFont="1" applyFill="1" applyBorder="1" applyAlignment="1">
      <alignment horizontal="center" vertical="center"/>
      <protection/>
    </xf>
    <xf numFmtId="49" fontId="56" fillId="0" borderId="26" xfId="52" applyNumberFormat="1" applyFont="1" applyFill="1" applyBorder="1" applyAlignment="1">
      <alignment horizontal="center" vertical="center"/>
      <protection/>
    </xf>
    <xf numFmtId="0" fontId="56" fillId="0" borderId="27" xfId="52" applyFont="1" applyFill="1" applyBorder="1" applyAlignment="1">
      <alignment horizontal="left" vertical="center"/>
      <protection/>
    </xf>
    <xf numFmtId="4" fontId="56" fillId="0" borderId="26" xfId="52" applyNumberFormat="1" applyFont="1" applyFill="1" applyBorder="1" applyAlignment="1">
      <alignment vertical="center"/>
      <protection/>
    </xf>
    <xf numFmtId="4" fontId="56" fillId="0" borderId="12" xfId="52" applyNumberFormat="1" applyFont="1" applyBorder="1" applyAlignment="1">
      <alignment horizontal="right" vertical="center"/>
      <protection/>
    </xf>
    <xf numFmtId="0" fontId="14" fillId="0" borderId="28" xfId="52" applyFont="1" applyBorder="1" applyAlignment="1">
      <alignment horizontal="center" vertical="center" wrapText="1"/>
      <protection/>
    </xf>
    <xf numFmtId="49" fontId="15" fillId="0" borderId="29" xfId="52" applyNumberFormat="1" applyFont="1" applyFill="1" applyBorder="1" applyAlignment="1">
      <alignment horizontal="center" vertical="center" wrapText="1"/>
      <protection/>
    </xf>
    <xf numFmtId="0" fontId="15" fillId="0" borderId="29" xfId="52" applyFont="1" applyFill="1" applyBorder="1" applyAlignment="1">
      <alignment horizontal="center" vertical="center" wrapText="1"/>
      <protection/>
    </xf>
    <xf numFmtId="49" fontId="15" fillId="0" borderId="30" xfId="52" applyNumberFormat="1" applyFont="1" applyFill="1" applyBorder="1" applyAlignment="1">
      <alignment horizontal="center" vertical="center" wrapText="1"/>
      <protection/>
    </xf>
    <xf numFmtId="0" fontId="16" fillId="0" borderId="31" xfId="50" applyFont="1" applyFill="1" applyBorder="1" applyAlignment="1">
      <alignment vertical="center" wrapText="1"/>
      <protection/>
    </xf>
    <xf numFmtId="4" fontId="15" fillId="0" borderId="30" xfId="52" applyNumberFormat="1" applyFont="1" applyFill="1" applyBorder="1" applyAlignment="1">
      <alignment vertical="center" wrapText="1"/>
      <protection/>
    </xf>
    <xf numFmtId="4" fontId="15" fillId="0" borderId="32" xfId="52" applyNumberFormat="1" applyFont="1" applyBorder="1" applyAlignment="1">
      <alignment horizontal="right" vertical="center"/>
      <protection/>
    </xf>
    <xf numFmtId="0" fontId="17" fillId="0" borderId="0" xfId="52" applyFont="1" applyAlignment="1">
      <alignment vertical="center" wrapText="1"/>
      <protection/>
    </xf>
    <xf numFmtId="0" fontId="56" fillId="0" borderId="33" xfId="52" applyFont="1" applyBorder="1" applyAlignment="1">
      <alignment horizontal="center" vertical="center"/>
      <protection/>
    </xf>
    <xf numFmtId="49" fontId="56" fillId="0" borderId="34" xfId="52" applyNumberFormat="1" applyFont="1" applyFill="1" applyBorder="1" applyAlignment="1">
      <alignment horizontal="center" vertical="center"/>
      <protection/>
    </xf>
    <xf numFmtId="0" fontId="56" fillId="0" borderId="34" xfId="52" applyFont="1" applyFill="1" applyBorder="1" applyAlignment="1">
      <alignment horizontal="center" vertical="center"/>
      <protection/>
    </xf>
    <xf numFmtId="49" fontId="56" fillId="0" borderId="35" xfId="52" applyNumberFormat="1" applyFont="1" applyFill="1" applyBorder="1" applyAlignment="1">
      <alignment horizontal="center" vertical="center"/>
      <protection/>
    </xf>
    <xf numFmtId="0" fontId="56" fillId="0" borderId="36" xfId="52" applyFont="1" applyFill="1" applyBorder="1" applyAlignment="1">
      <alignment horizontal="left" vertical="center"/>
      <protection/>
    </xf>
    <xf numFmtId="4" fontId="56" fillId="0" borderId="35" xfId="52" applyNumberFormat="1" applyFont="1" applyFill="1" applyBorder="1" applyAlignment="1">
      <alignment vertical="center"/>
      <protection/>
    </xf>
    <xf numFmtId="4" fontId="56" fillId="0" borderId="37" xfId="52" applyNumberFormat="1" applyFont="1" applyFill="1" applyBorder="1" applyAlignment="1">
      <alignment vertical="center"/>
      <protection/>
    </xf>
    <xf numFmtId="0" fontId="14" fillId="0" borderId="13" xfId="52" applyFont="1" applyBorder="1" applyAlignment="1">
      <alignment horizontal="center" vertical="center" wrapText="1"/>
      <protection/>
    </xf>
    <xf numFmtId="49" fontId="15" fillId="0" borderId="14" xfId="52" applyNumberFormat="1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49" fontId="15" fillId="0" borderId="38" xfId="52" applyNumberFormat="1" applyFont="1" applyFill="1" applyBorder="1" applyAlignment="1">
      <alignment horizontal="center" vertical="center" wrapText="1"/>
      <protection/>
    </xf>
    <xf numFmtId="0" fontId="16" fillId="0" borderId="39" xfId="50" applyFont="1" applyFill="1" applyBorder="1" applyAlignment="1">
      <alignment vertical="center" wrapText="1"/>
      <protection/>
    </xf>
    <xf numFmtId="4" fontId="15" fillId="0" borderId="38" xfId="52" applyNumberFormat="1" applyFont="1" applyFill="1" applyBorder="1" applyAlignment="1">
      <alignment vertical="center" wrapText="1"/>
      <protection/>
    </xf>
    <xf numFmtId="4" fontId="15" fillId="0" borderId="15" xfId="52" applyNumberFormat="1" applyFont="1" applyFill="1" applyBorder="1" applyAlignment="1">
      <alignment vertical="center" wrapText="1"/>
      <protection/>
    </xf>
    <xf numFmtId="4" fontId="15" fillId="0" borderId="40" xfId="52" applyNumberFormat="1" applyFont="1" applyFill="1" applyBorder="1" applyAlignment="1">
      <alignment vertical="center" wrapText="1"/>
      <protection/>
    </xf>
    <xf numFmtId="4" fontId="56" fillId="0" borderId="41" xfId="52" applyNumberFormat="1" applyFont="1" applyFill="1" applyBorder="1" applyAlignment="1">
      <alignment vertical="center"/>
      <protection/>
    </xf>
    <xf numFmtId="0" fontId="15" fillId="0" borderId="28" xfId="52" applyFont="1" applyBorder="1" applyAlignment="1">
      <alignment horizontal="center" vertical="center" wrapText="1"/>
      <protection/>
    </xf>
    <xf numFmtId="0" fontId="0" fillId="0" borderId="0" xfId="52" applyFont="1" applyAlignment="1">
      <alignment horizontal="center"/>
      <protection/>
    </xf>
    <xf numFmtId="1" fontId="0" fillId="0" borderId="0" xfId="52" applyNumberFormat="1" applyFont="1">
      <alignment/>
      <protection/>
    </xf>
    <xf numFmtId="49" fontId="0" fillId="0" borderId="0" xfId="52" applyNumberFormat="1" applyFont="1" applyAlignment="1">
      <alignment horizontal="center"/>
      <protection/>
    </xf>
    <xf numFmtId="0" fontId="0" fillId="0" borderId="0" xfId="52" applyFont="1">
      <alignment/>
      <protection/>
    </xf>
    <xf numFmtId="0" fontId="0" fillId="0" borderId="0" xfId="51" applyFont="1" applyFill="1" applyAlignment="1">
      <alignment horizontal="center" vertical="center" wrapText="1"/>
      <protection/>
    </xf>
    <xf numFmtId="1" fontId="0" fillId="0" borderId="0" xfId="51" applyNumberFormat="1" applyFont="1" applyFill="1" applyAlignment="1">
      <alignment vertical="center" wrapText="1"/>
      <protection/>
    </xf>
    <xf numFmtId="49" fontId="0" fillId="0" borderId="0" xfId="51" applyNumberFormat="1" applyFont="1" applyFill="1" applyAlignment="1">
      <alignment horizontal="center" vertical="center" wrapText="1"/>
      <protection/>
    </xf>
    <xf numFmtId="0" fontId="0" fillId="0" borderId="0" xfId="51" applyFont="1" applyFill="1" applyAlignment="1">
      <alignment vertical="center" wrapText="1"/>
      <protection/>
    </xf>
    <xf numFmtId="4" fontId="0" fillId="0" borderId="0" xfId="51" applyNumberFormat="1" applyFont="1" applyFill="1" applyAlignment="1">
      <alignment vertical="center" wrapText="1"/>
      <protection/>
    </xf>
    <xf numFmtId="0" fontId="18" fillId="0" borderId="0" xfId="52" applyFont="1" applyFill="1" applyAlignment="1">
      <alignment vertical="center"/>
      <protection/>
    </xf>
    <xf numFmtId="0" fontId="19" fillId="0" borderId="0" xfId="52" applyFont="1">
      <alignment/>
      <protection/>
    </xf>
    <xf numFmtId="4" fontId="0" fillId="0" borderId="0" xfId="0" applyNumberFormat="1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 wrapText="1"/>
    </xf>
    <xf numFmtId="0" fontId="0" fillId="0" borderId="0" xfId="52" applyFont="1" applyFill="1" applyAlignment="1">
      <alignment horizontal="center" vertical="center" wrapText="1"/>
      <protection/>
    </xf>
    <xf numFmtId="1" fontId="0" fillId="0" borderId="0" xfId="52" applyNumberFormat="1" applyFont="1" applyFill="1" applyAlignment="1">
      <alignment vertical="center" wrapText="1"/>
      <protection/>
    </xf>
    <xf numFmtId="49" fontId="0" fillId="0" borderId="0" xfId="52" applyNumberFormat="1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vertical="center" wrapText="1"/>
      <protection/>
    </xf>
    <xf numFmtId="4" fontId="0" fillId="0" borderId="0" xfId="52" applyNumberFormat="1" applyFont="1" applyFill="1" applyAlignment="1">
      <alignment vertical="center" wrapText="1"/>
      <protection/>
    </xf>
    <xf numFmtId="3" fontId="14" fillId="0" borderId="0" xfId="52" applyNumberFormat="1" applyFont="1" applyAlignment="1">
      <alignment horizontal="center" vertical="center"/>
      <protection/>
    </xf>
    <xf numFmtId="0" fontId="19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14" fillId="35" borderId="19" xfId="52" applyFont="1" applyFill="1" applyBorder="1" applyAlignment="1">
      <alignment horizontal="center" vertical="center" wrapText="1"/>
      <protection/>
    </xf>
    <xf numFmtId="1" fontId="14" fillId="35" borderId="20" xfId="52" applyNumberFormat="1" applyFont="1" applyFill="1" applyBorder="1" applyAlignment="1">
      <alignment horizontal="center" vertical="center" wrapText="1"/>
      <protection/>
    </xf>
    <xf numFmtId="0" fontId="14" fillId="35" borderId="20" xfId="52" applyFont="1" applyFill="1" applyBorder="1" applyAlignment="1">
      <alignment horizontal="center" vertical="center" wrapText="1"/>
      <protection/>
    </xf>
    <xf numFmtId="49" fontId="14" fillId="35" borderId="20" xfId="52" applyNumberFormat="1" applyFont="1" applyFill="1" applyBorder="1" applyAlignment="1">
      <alignment horizontal="center" vertical="center" wrapText="1"/>
      <protection/>
    </xf>
    <xf numFmtId="0" fontId="14" fillId="35" borderId="42" xfId="49" applyFont="1" applyFill="1" applyBorder="1" applyAlignment="1">
      <alignment horizontal="center" vertical="center"/>
      <protection/>
    </xf>
    <xf numFmtId="0" fontId="14" fillId="35" borderId="20" xfId="49" applyFont="1" applyFill="1" applyBorder="1" applyAlignment="1">
      <alignment horizontal="center" vertical="center" wrapText="1"/>
      <protection/>
    </xf>
    <xf numFmtId="0" fontId="14" fillId="35" borderId="20" xfId="48" applyFont="1" applyFill="1" applyBorder="1" applyAlignment="1">
      <alignment horizontal="center" vertical="center"/>
      <protection/>
    </xf>
    <xf numFmtId="0" fontId="14" fillId="35" borderId="25" xfId="49" applyFont="1" applyFill="1" applyBorder="1" applyAlignment="1">
      <alignment horizontal="center" vertical="center" wrapText="1"/>
      <protection/>
    </xf>
    <xf numFmtId="0" fontId="14" fillId="0" borderId="33" xfId="52" applyFont="1" applyFill="1" applyBorder="1" applyAlignment="1">
      <alignment horizontal="center" vertical="center" wrapText="1"/>
      <protection/>
    </xf>
    <xf numFmtId="1" fontId="14" fillId="0" borderId="34" xfId="52" applyNumberFormat="1" applyFont="1" applyFill="1" applyBorder="1" applyAlignment="1">
      <alignment horizontal="center" vertical="center" wrapText="1"/>
      <protection/>
    </xf>
    <xf numFmtId="0" fontId="14" fillId="0" borderId="34" xfId="52" applyFont="1" applyFill="1" applyBorder="1" applyAlignment="1">
      <alignment horizontal="center" vertical="center" wrapText="1"/>
      <protection/>
    </xf>
    <xf numFmtId="49" fontId="14" fillId="0" borderId="34" xfId="52" applyNumberFormat="1" applyFont="1" applyFill="1" applyBorder="1" applyAlignment="1">
      <alignment horizontal="center" vertical="center" wrapText="1"/>
      <protection/>
    </xf>
    <xf numFmtId="0" fontId="14" fillId="0" borderId="34" xfId="52" applyFont="1" applyFill="1" applyBorder="1" applyAlignment="1">
      <alignment horizontal="left" vertical="center" wrapText="1"/>
      <protection/>
    </xf>
    <xf numFmtId="0" fontId="57" fillId="0" borderId="10" xfId="54" applyFont="1" applyFill="1" applyBorder="1" applyAlignment="1">
      <alignment vertical="center" wrapText="1"/>
      <protection/>
    </xf>
    <xf numFmtId="49" fontId="57" fillId="0" borderId="26" xfId="54" applyNumberFormat="1" applyFont="1" applyFill="1" applyBorder="1" applyAlignment="1">
      <alignment horizontal="right" vertical="center" wrapText="1"/>
      <protection/>
    </xf>
    <xf numFmtId="49" fontId="57" fillId="0" borderId="11" xfId="54" applyNumberFormat="1" applyFont="1" applyFill="1" applyBorder="1" applyAlignment="1">
      <alignment horizontal="center" vertical="center" wrapText="1"/>
      <protection/>
    </xf>
    <xf numFmtId="49" fontId="57" fillId="0" borderId="43" xfId="54" applyNumberFormat="1" applyFont="1" applyFill="1" applyBorder="1" applyAlignment="1">
      <alignment horizontal="center" vertical="center" wrapText="1"/>
      <protection/>
    </xf>
    <xf numFmtId="0" fontId="57" fillId="0" borderId="11" xfId="54" applyFont="1" applyFill="1" applyBorder="1" applyAlignment="1">
      <alignment vertical="center" wrapText="1"/>
      <protection/>
    </xf>
    <xf numFmtId="0" fontId="14" fillId="34" borderId="42" xfId="52" applyFont="1" applyFill="1" applyBorder="1" applyAlignment="1">
      <alignment horizontal="center" vertical="center"/>
      <protection/>
    </xf>
    <xf numFmtId="4" fontId="14" fillId="0" borderId="42" xfId="52" applyNumberFormat="1" applyFont="1" applyBorder="1" applyAlignment="1">
      <alignment horizontal="right" vertical="center"/>
      <protection/>
    </xf>
    <xf numFmtId="4" fontId="56" fillId="0" borderId="43" xfId="52" applyNumberFormat="1" applyFont="1" applyFill="1" applyBorder="1" applyAlignment="1">
      <alignment vertical="center"/>
      <protection/>
    </xf>
    <xf numFmtId="4" fontId="15" fillId="0" borderId="44" xfId="52" applyNumberFormat="1" applyFont="1" applyFill="1" applyBorder="1" applyAlignment="1">
      <alignment vertical="center" wrapText="1"/>
      <protection/>
    </xf>
    <xf numFmtId="4" fontId="56" fillId="0" borderId="45" xfId="52" applyNumberFormat="1" applyFont="1" applyFill="1" applyBorder="1" applyAlignment="1">
      <alignment vertical="center"/>
      <protection/>
    </xf>
    <xf numFmtId="4" fontId="15" fillId="0" borderId="46" xfId="52" applyNumberFormat="1" applyFont="1" applyFill="1" applyBorder="1" applyAlignment="1">
      <alignment vertical="center" wrapText="1"/>
      <protection/>
    </xf>
    <xf numFmtId="4" fontId="14" fillId="0" borderId="19" xfId="52" applyNumberFormat="1" applyFont="1" applyBorder="1" applyAlignment="1">
      <alignment horizontal="right" vertical="center"/>
      <protection/>
    </xf>
    <xf numFmtId="4" fontId="56" fillId="0" borderId="10" xfId="52" applyNumberFormat="1" applyFont="1" applyFill="1" applyBorder="1" applyAlignment="1">
      <alignment vertical="center"/>
      <protection/>
    </xf>
    <xf numFmtId="4" fontId="15" fillId="0" borderId="28" xfId="52" applyNumberFormat="1" applyFont="1" applyFill="1" applyBorder="1" applyAlignment="1">
      <alignment vertical="center" wrapText="1"/>
      <protection/>
    </xf>
    <xf numFmtId="4" fontId="56" fillId="0" borderId="33" xfId="52" applyNumberFormat="1" applyFont="1" applyFill="1" applyBorder="1" applyAlignment="1">
      <alignment vertical="center"/>
      <protection/>
    </xf>
    <xf numFmtId="4" fontId="15" fillId="0" borderId="13" xfId="52" applyNumberFormat="1" applyFont="1" applyFill="1" applyBorder="1" applyAlignment="1">
      <alignment vertical="center" wrapText="1"/>
      <protection/>
    </xf>
    <xf numFmtId="0" fontId="15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4" fontId="15" fillId="36" borderId="14" xfId="0" applyNumberFormat="1" applyFont="1" applyFill="1" applyBorder="1" applyAlignment="1">
      <alignment horizontal="right" vertical="center"/>
    </xf>
    <xf numFmtId="49" fontId="15" fillId="0" borderId="14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49" fontId="15" fillId="0" borderId="29" xfId="0" applyNumberFormat="1" applyFont="1" applyBorder="1" applyAlignment="1">
      <alignment horizontal="center" vertical="center"/>
    </xf>
    <xf numFmtId="4" fontId="15" fillId="36" borderId="29" xfId="0" applyNumberFormat="1" applyFont="1" applyFill="1" applyBorder="1" applyAlignment="1">
      <alignment horizontal="right" vertical="center"/>
    </xf>
    <xf numFmtId="4" fontId="15" fillId="36" borderId="14" xfId="0" applyNumberFormat="1" applyFont="1" applyFill="1" applyBorder="1" applyAlignment="1">
      <alignment vertical="center"/>
    </xf>
    <xf numFmtId="4" fontId="15" fillId="36" borderId="2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" fontId="15" fillId="36" borderId="15" xfId="0" applyNumberFormat="1" applyFont="1" applyFill="1" applyBorder="1" applyAlignment="1">
      <alignment vertical="center"/>
    </xf>
    <xf numFmtId="4" fontId="15" fillId="36" borderId="40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57" fillId="36" borderId="11" xfId="52" applyNumberFormat="1" applyFont="1" applyFill="1" applyBorder="1" applyAlignment="1">
      <alignment vertical="center" wrapText="1"/>
      <protection/>
    </xf>
    <xf numFmtId="0" fontId="15" fillId="0" borderId="10" xfId="54" applyFont="1" applyFill="1" applyBorder="1" applyAlignment="1">
      <alignment vertical="center" wrapText="1"/>
      <protection/>
    </xf>
    <xf numFmtId="49" fontId="15" fillId="0" borderId="26" xfId="54" applyNumberFormat="1" applyFont="1" applyFill="1" applyBorder="1" applyAlignment="1">
      <alignment horizontal="right" vertical="center" wrapText="1"/>
      <protection/>
    </xf>
    <xf numFmtId="49" fontId="15" fillId="0" borderId="43" xfId="54" applyNumberFormat="1" applyFont="1" applyFill="1" applyBorder="1" applyAlignment="1">
      <alignment horizontal="center" vertical="center" wrapText="1"/>
      <protection/>
    </xf>
    <xf numFmtId="0" fontId="15" fillId="0" borderId="11" xfId="54" applyFont="1" applyFill="1" applyBorder="1" applyAlignment="1">
      <alignment vertical="center" wrapText="1"/>
      <protection/>
    </xf>
    <xf numFmtId="4" fontId="15" fillId="36" borderId="11" xfId="52" applyNumberFormat="1" applyFont="1" applyFill="1" applyBorder="1" applyAlignment="1">
      <alignment vertical="center" wrapText="1"/>
      <protection/>
    </xf>
    <xf numFmtId="49" fontId="15" fillId="0" borderId="11" xfId="54" applyNumberFormat="1" applyFont="1" applyFill="1" applyBorder="1" applyAlignment="1">
      <alignment horizontal="right" vertical="center" wrapText="1"/>
      <protection/>
    </xf>
    <xf numFmtId="4" fontId="57" fillId="36" borderId="12" xfId="52" applyNumberFormat="1" applyFont="1" applyFill="1" applyBorder="1" applyAlignment="1">
      <alignment vertical="center" wrapText="1"/>
      <protection/>
    </xf>
    <xf numFmtId="4" fontId="15" fillId="36" borderId="12" xfId="52" applyNumberFormat="1" applyFont="1" applyFill="1" applyBorder="1" applyAlignment="1">
      <alignment vertical="center" wrapText="1"/>
      <protection/>
    </xf>
    <xf numFmtId="4" fontId="14" fillId="0" borderId="34" xfId="52" applyNumberFormat="1" applyFont="1" applyFill="1" applyBorder="1" applyAlignment="1">
      <alignment vertical="center" wrapText="1"/>
      <protection/>
    </xf>
    <xf numFmtId="4" fontId="14" fillId="0" borderId="47" xfId="52" applyNumberFormat="1" applyFont="1" applyFill="1" applyBorder="1" applyAlignment="1">
      <alignment vertical="center" wrapText="1"/>
      <protection/>
    </xf>
    <xf numFmtId="0" fontId="6" fillId="33" borderId="22" xfId="0" applyFont="1" applyFill="1" applyBorder="1" applyAlignment="1">
      <alignment horizontal="center"/>
    </xf>
    <xf numFmtId="0" fontId="9" fillId="0" borderId="0" xfId="55" applyFont="1" applyAlignment="1">
      <alignment horizontal="left"/>
      <protection/>
    </xf>
    <xf numFmtId="0" fontId="10" fillId="0" borderId="0" xfId="51" applyFont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49" fontId="14" fillId="0" borderId="48" xfId="53" applyNumberFormat="1" applyFont="1" applyBorder="1" applyAlignment="1">
      <alignment horizontal="center" vertical="center" textRotation="90"/>
      <protection/>
    </xf>
    <xf numFmtId="49" fontId="14" fillId="0" borderId="49" xfId="53" applyNumberFormat="1" applyFont="1" applyBorder="1" applyAlignment="1">
      <alignment horizontal="center" vertical="center" textRotation="90"/>
      <protection/>
    </xf>
    <xf numFmtId="49" fontId="14" fillId="0" borderId="50" xfId="53" applyNumberFormat="1" applyFont="1" applyBorder="1" applyAlignment="1">
      <alignment horizontal="center" vertical="center" textRotation="90"/>
      <protection/>
    </xf>
    <xf numFmtId="0" fontId="9" fillId="0" borderId="0" xfId="55" applyFont="1" applyAlignment="1">
      <alignment horizontal="center"/>
      <protection/>
    </xf>
    <xf numFmtId="0" fontId="10" fillId="0" borderId="0" xfId="51" applyFont="1" applyAlignment="1">
      <alignment horizontal="left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52" applyFont="1" applyFill="1" applyAlignment="1">
      <alignment horizontal="center" vertical="center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2 - ORREP 2" xfId="48"/>
    <cellStyle name="normální_04 - OSMTVS 2" xfId="49"/>
    <cellStyle name="normální_2. čtení rozpočtu 2006 - příjmy_09_P01_ZR_RO_67_10_tabulky" xfId="50"/>
    <cellStyle name="normální_2. Rozpočet 2007 - tabulky" xfId="51"/>
    <cellStyle name="normální_Rozpis výdajů 03 bez PO" xfId="52"/>
    <cellStyle name="normální_Rozpis výdajů 03 bez PO 3" xfId="53"/>
    <cellStyle name="normální_Rozpis výdajů 03 bez PO_02 - ORREP" xfId="54"/>
    <cellStyle name="normální_Rozpočet 2004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mell\AppData\Local\Microsoft\Windows\Temporary%20Internet%20Files\Content.Outlook\SXFH54L2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67">
          <cell r="C167">
            <v>2129133.57</v>
          </cell>
          <cell r="D167">
            <v>115991.6874</v>
          </cell>
          <cell r="E167">
            <v>4050</v>
          </cell>
          <cell r="H167">
            <v>3640493.6885899995</v>
          </cell>
          <cell r="I167">
            <v>1935.29</v>
          </cell>
          <cell r="J167">
            <v>76564.58</v>
          </cell>
          <cell r="M167">
            <v>61072</v>
          </cell>
          <cell r="O167">
            <v>88242.1</v>
          </cell>
          <cell r="P167">
            <v>202563.47</v>
          </cell>
          <cell r="Q167">
            <v>878159.9</v>
          </cell>
          <cell r="R167">
            <v>0</v>
          </cell>
        </row>
      </sheetData>
      <sheetData sheetId="2">
        <row r="167">
          <cell r="B167">
            <v>27594</v>
          </cell>
          <cell r="C167">
            <v>215664.09</v>
          </cell>
          <cell r="D167">
            <v>875352.57</v>
          </cell>
          <cell r="E167">
            <v>641598.6100000001</v>
          </cell>
          <cell r="F167">
            <v>3454684.56</v>
          </cell>
          <cell r="G167">
            <v>94334.12</v>
          </cell>
          <cell r="H167">
            <v>67284.52</v>
          </cell>
          <cell r="I167">
            <v>691895.7</v>
          </cell>
          <cell r="K167">
            <v>854844.7999999999</v>
          </cell>
          <cell r="L167">
            <v>43995</v>
          </cell>
          <cell r="M167">
            <v>5278.1900000000005</v>
          </cell>
          <cell r="N167">
            <v>71734.69</v>
          </cell>
          <cell r="O167">
            <v>5000</v>
          </cell>
          <cell r="P167">
            <v>72712.56</v>
          </cell>
          <cell r="R167">
            <v>4006.28</v>
          </cell>
          <cell r="S167">
            <v>121.6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3">
      <selection activeCell="A1" sqref="A1:E4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67" t="s">
        <v>57</v>
      </c>
      <c r="B1" s="167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54</v>
      </c>
      <c r="D2" s="32" t="s">
        <v>107</v>
      </c>
      <c r="E2" s="32" t="s">
        <v>62</v>
      </c>
    </row>
    <row r="3" spans="1:5" ht="15" customHeight="1">
      <c r="A3" s="2" t="s">
        <v>3</v>
      </c>
      <c r="B3" s="29" t="s">
        <v>38</v>
      </c>
      <c r="C3" s="26">
        <f>C4+C5+C6</f>
        <v>2249175.2574</v>
      </c>
      <c r="D3" s="26">
        <f>D4+D5+D6</f>
        <v>0</v>
      </c>
      <c r="E3" s="27">
        <f aca="true" t="shared" si="0" ref="E3:E24">C3+D3</f>
        <v>2249175.2574</v>
      </c>
    </row>
    <row r="4" spans="1:10" ht="15" customHeight="1">
      <c r="A4" s="6" t="s">
        <v>4</v>
      </c>
      <c r="B4" s="7" t="s">
        <v>5</v>
      </c>
      <c r="C4" s="8">
        <f>'[3]příjmy'!$C$167</f>
        <v>2129133.57</v>
      </c>
      <c r="D4" s="9">
        <f>'[1]příjmy'!$C$31</f>
        <v>0</v>
      </c>
      <c r="E4" s="10">
        <f t="shared" si="0"/>
        <v>2129133.57</v>
      </c>
      <c r="J4" s="1"/>
    </row>
    <row r="5" spans="1:5" ht="15" customHeight="1">
      <c r="A5" s="6" t="s">
        <v>6</v>
      </c>
      <c r="B5" s="7" t="s">
        <v>7</v>
      </c>
      <c r="C5" s="8">
        <f>'[3]příjmy'!$D$167</f>
        <v>115991.6874</v>
      </c>
      <c r="D5" s="4">
        <v>0</v>
      </c>
      <c r="E5" s="10">
        <f t="shared" si="0"/>
        <v>115991.6874</v>
      </c>
    </row>
    <row r="6" spans="1:5" ht="15" customHeight="1">
      <c r="A6" s="6" t="s">
        <v>8</v>
      </c>
      <c r="B6" s="7" t="s">
        <v>9</v>
      </c>
      <c r="C6" s="8">
        <f>'[3]příjmy'!$E$167</f>
        <v>4050</v>
      </c>
      <c r="D6" s="8">
        <f>'[1]příjmy'!$E$31</f>
        <v>0</v>
      </c>
      <c r="E6" s="10">
        <f t="shared" si="0"/>
        <v>4050</v>
      </c>
    </row>
    <row r="7" spans="1:5" ht="15" customHeight="1">
      <c r="A7" s="12" t="s">
        <v>41</v>
      </c>
      <c r="B7" s="7" t="s">
        <v>10</v>
      </c>
      <c r="C7" s="13">
        <f>C8+C13</f>
        <v>3804835.5585899996</v>
      </c>
      <c r="D7" s="13">
        <f>D8+D13</f>
        <v>0</v>
      </c>
      <c r="E7" s="14">
        <f t="shared" si="0"/>
        <v>3804835.5585899996</v>
      </c>
    </row>
    <row r="8" spans="1:5" ht="15" customHeight="1">
      <c r="A8" s="6" t="s">
        <v>46</v>
      </c>
      <c r="B8" s="7" t="s">
        <v>11</v>
      </c>
      <c r="C8" s="8">
        <f>C9+C10+C11+C12</f>
        <v>3728270.9785899995</v>
      </c>
      <c r="D8" s="8">
        <f>D9+D10+D11+D12</f>
        <v>0</v>
      </c>
      <c r="E8" s="11">
        <f t="shared" si="0"/>
        <v>3728270.9785899995</v>
      </c>
    </row>
    <row r="9" spans="1:5" ht="15" customHeight="1">
      <c r="A9" s="6" t="s">
        <v>42</v>
      </c>
      <c r="B9" s="7" t="s">
        <v>12</v>
      </c>
      <c r="C9" s="8">
        <f>'[3]příjmy'!$M$167</f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f>'[3]příjmy'!$H$167</f>
        <v>3640493.6885899995</v>
      </c>
      <c r="D10" s="8">
        <v>0</v>
      </c>
      <c r="E10" s="11">
        <f t="shared" si="0"/>
        <v>3640493.6885899995</v>
      </c>
    </row>
    <row r="11" spans="1:5" ht="15" customHeight="1">
      <c r="A11" s="6" t="s">
        <v>43</v>
      </c>
      <c r="B11" s="7" t="s">
        <v>45</v>
      </c>
      <c r="C11" s="8">
        <f>'[3]příjmy'!$I$167</f>
        <v>1935.29</v>
      </c>
      <c r="D11" s="8">
        <v>0</v>
      </c>
      <c r="E11" s="11">
        <f>SUM(C11:D11)</f>
        <v>1935.29</v>
      </c>
    </row>
    <row r="12" spans="1:5" ht="15" customHeight="1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48</v>
      </c>
      <c r="B13" s="7" t="s">
        <v>13</v>
      </c>
      <c r="C13" s="8">
        <f>C14+C15+C16</f>
        <v>76564.58</v>
      </c>
      <c r="D13" s="8">
        <f>D14+D15+D16</f>
        <v>0</v>
      </c>
      <c r="E13" s="11">
        <f t="shared" si="0"/>
        <v>76564.58</v>
      </c>
    </row>
    <row r="14" spans="1:5" ht="15" customHeight="1">
      <c r="A14" s="6" t="s">
        <v>44</v>
      </c>
      <c r="B14" s="7" t="s">
        <v>13</v>
      </c>
      <c r="C14" s="8">
        <f>'[3]příjmy'!$J$167</f>
        <v>76564.58</v>
      </c>
      <c r="D14" s="8">
        <f>'[1]příjmy'!$H$16</f>
        <v>0</v>
      </c>
      <c r="E14" s="11">
        <f t="shared" si="0"/>
        <v>76564.58</v>
      </c>
    </row>
    <row r="15" spans="1:5" ht="15" customHeight="1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39</v>
      </c>
      <c r="C17" s="13">
        <f>C3+C7</f>
        <v>6054010.815989999</v>
      </c>
      <c r="D17" s="13">
        <f>D3+D7</f>
        <v>0</v>
      </c>
      <c r="E17" s="14">
        <f t="shared" si="0"/>
        <v>6054010.815989999</v>
      </c>
    </row>
    <row r="18" spans="1:5" ht="15" customHeight="1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>
      <c r="A19" s="6" t="s">
        <v>59</v>
      </c>
      <c r="B19" s="7" t="s">
        <v>17</v>
      </c>
      <c r="C19" s="8">
        <f>'[3]příjmy'!$O$167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60</v>
      </c>
      <c r="B20" s="7">
        <v>8115</v>
      </c>
      <c r="C20" s="8">
        <f>'[3]příjmy'!$P$167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61</v>
      </c>
      <c r="B21" s="7" t="s">
        <v>17</v>
      </c>
      <c r="C21" s="8">
        <f>'[3]příjmy'!$Q$167</f>
        <v>878159.9</v>
      </c>
      <c r="D21" s="8">
        <v>0</v>
      </c>
      <c r="E21" s="11">
        <f t="shared" si="0"/>
        <v>878159.9</v>
      </c>
    </row>
    <row r="22" spans="1:5" ht="15" customHeight="1">
      <c r="A22" s="6" t="s">
        <v>51</v>
      </c>
      <c r="B22" s="7">
        <v>8123</v>
      </c>
      <c r="C22" s="8">
        <f>'[3]příjmy'!$R$167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52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C3+C7+C18</f>
        <v>7126101.285989999</v>
      </c>
      <c r="D24" s="22">
        <f>D17+D18</f>
        <v>0</v>
      </c>
      <c r="E24" s="23">
        <f t="shared" si="0"/>
        <v>7126101.285989999</v>
      </c>
    </row>
    <row r="25" spans="1:5" ht="13.5" thickBot="1">
      <c r="A25" s="167" t="s">
        <v>58</v>
      </c>
      <c r="B25" s="167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54</v>
      </c>
      <c r="D26" s="32" t="s">
        <v>107</v>
      </c>
      <c r="E26" s="32" t="s">
        <v>62</v>
      </c>
    </row>
    <row r="27" spans="1:5" ht="15" customHeight="1">
      <c r="A27" s="24" t="s">
        <v>26</v>
      </c>
      <c r="B27" s="3" t="s">
        <v>20</v>
      </c>
      <c r="C27" s="4">
        <f>'[3]výdaje'!$B$167</f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f>'[3]výdaje'!$C$167</f>
        <v>215664.09</v>
      </c>
      <c r="D28" s="4">
        <v>0</v>
      </c>
      <c r="E28" s="5">
        <f aca="true" t="shared" si="1" ref="E28:E43">C28+D28</f>
        <v>215664.09</v>
      </c>
    </row>
    <row r="29" spans="1:5" ht="15" customHeight="1">
      <c r="A29" s="25" t="s">
        <v>28</v>
      </c>
      <c r="B29" s="7" t="s">
        <v>20</v>
      </c>
      <c r="C29" s="8">
        <f>'[3]výdaje'!$D$167</f>
        <v>875352.57</v>
      </c>
      <c r="D29" s="4">
        <v>0</v>
      </c>
      <c r="E29" s="5">
        <f t="shared" si="1"/>
        <v>875352.57</v>
      </c>
    </row>
    <row r="30" spans="1:5" ht="15" customHeight="1">
      <c r="A30" s="25" t="s">
        <v>22</v>
      </c>
      <c r="B30" s="7" t="s">
        <v>20</v>
      </c>
      <c r="C30" s="8">
        <f>'[3]výdaje'!$E$167</f>
        <v>641598.6100000001</v>
      </c>
      <c r="D30" s="4">
        <v>0</v>
      </c>
      <c r="E30" s="5">
        <f t="shared" si="1"/>
        <v>641598.6100000001</v>
      </c>
    </row>
    <row r="31" spans="1:5" ht="15" customHeight="1">
      <c r="A31" s="25" t="s">
        <v>40</v>
      </c>
      <c r="B31" s="7" t="s">
        <v>20</v>
      </c>
      <c r="C31" s="8">
        <f>'[3]výdaje'!$F$167</f>
        <v>3454684.56</v>
      </c>
      <c r="D31" s="4">
        <v>0</v>
      </c>
      <c r="E31" s="5">
        <f>C31+D31</f>
        <v>3454684.56</v>
      </c>
    </row>
    <row r="32" spans="1:5" ht="15" customHeight="1">
      <c r="A32" s="25" t="s">
        <v>56</v>
      </c>
      <c r="B32" s="7" t="s">
        <v>24</v>
      </c>
      <c r="C32" s="8">
        <f>'[3]výdaje'!$G$167</f>
        <v>94334.12</v>
      </c>
      <c r="D32" s="4">
        <v>0</v>
      </c>
      <c r="E32" s="5">
        <f t="shared" si="1"/>
        <v>94334.12</v>
      </c>
    </row>
    <row r="33" spans="1:5" ht="15" customHeight="1">
      <c r="A33" s="25" t="s">
        <v>110</v>
      </c>
      <c r="B33" s="7" t="s">
        <v>20</v>
      </c>
      <c r="C33" s="8">
        <f>'[3]výdaje'!$H$167</f>
        <v>67284.52</v>
      </c>
      <c r="D33" s="4">
        <f>'[1]výdaje'!$G$16</f>
        <v>0</v>
      </c>
      <c r="E33" s="5">
        <f t="shared" si="1"/>
        <v>67284.52</v>
      </c>
    </row>
    <row r="34" spans="1:5" ht="15" customHeight="1">
      <c r="A34" s="25" t="s">
        <v>29</v>
      </c>
      <c r="B34" s="7" t="s">
        <v>23</v>
      </c>
      <c r="C34" s="8">
        <f>'[3]výdaje'!$I$167</f>
        <v>691895.7</v>
      </c>
      <c r="D34" s="4">
        <v>0</v>
      </c>
      <c r="E34" s="5">
        <f t="shared" si="1"/>
        <v>691895.7</v>
      </c>
    </row>
    <row r="35" spans="1:5" ht="15" customHeight="1">
      <c r="A35" s="25" t="s">
        <v>30</v>
      </c>
      <c r="B35" s="7" t="s">
        <v>23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f>'[3]výdaje'!$K$167</f>
        <v>854844.7999999999</v>
      </c>
      <c r="D36" s="4">
        <f>'[1]výdaje'!$J$16</f>
        <v>0</v>
      </c>
      <c r="E36" s="5">
        <f t="shared" si="1"/>
        <v>854844.7999999999</v>
      </c>
    </row>
    <row r="37" spans="1:5" ht="15" customHeight="1">
      <c r="A37" s="25" t="s">
        <v>33</v>
      </c>
      <c r="B37" s="7" t="s">
        <v>24</v>
      </c>
      <c r="C37" s="8">
        <f>'[3]výdaje'!$L$167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32</v>
      </c>
      <c r="B38" s="7" t="s">
        <v>20</v>
      </c>
      <c r="C38" s="8">
        <f>'[3]výdaje'!$M$167</f>
        <v>5278.1900000000005</v>
      </c>
      <c r="D38" s="4">
        <f>'[1]výdaje'!$L$16</f>
        <v>0</v>
      </c>
      <c r="E38" s="5">
        <f t="shared" si="1"/>
        <v>5278.1900000000005</v>
      </c>
    </row>
    <row r="39" spans="1:5" ht="15" customHeight="1">
      <c r="A39" s="25" t="s">
        <v>55</v>
      </c>
      <c r="B39" s="7" t="s">
        <v>24</v>
      </c>
      <c r="C39" s="8">
        <f>'[3]výdaje'!$N$167</f>
        <v>71734.69</v>
      </c>
      <c r="D39" s="4">
        <v>0</v>
      </c>
      <c r="E39" s="5">
        <f>C39+D39</f>
        <v>71734.69</v>
      </c>
    </row>
    <row r="40" spans="1:5" ht="15" customHeight="1">
      <c r="A40" s="25" t="s">
        <v>34</v>
      </c>
      <c r="B40" s="7" t="s">
        <v>24</v>
      </c>
      <c r="C40" s="8">
        <f>'[3]výdaje'!$O$167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35</v>
      </c>
      <c r="B41" s="7" t="s">
        <v>24</v>
      </c>
      <c r="C41" s="8">
        <f>'[3]výdaje'!$P$167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36</v>
      </c>
      <c r="B42" s="7" t="s">
        <v>24</v>
      </c>
      <c r="C42" s="8">
        <f>'[3]výdaje'!$R$167</f>
        <v>4006.28</v>
      </c>
      <c r="D42" s="4">
        <f>'[1]výdaje'!$P$16</f>
        <v>0</v>
      </c>
      <c r="E42" s="5">
        <f t="shared" si="1"/>
        <v>4006.28</v>
      </c>
    </row>
    <row r="43" spans="1:5" ht="15" customHeight="1" thickBot="1">
      <c r="A43" s="25" t="s">
        <v>37</v>
      </c>
      <c r="B43" s="7" t="s">
        <v>24</v>
      </c>
      <c r="C43" s="8">
        <f>'[3]výdaje'!$S$167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25</v>
      </c>
      <c r="B44" s="21"/>
      <c r="C44" s="22">
        <f>C27+C28+C29+C30+C31+C32+C33+C34+C35+C36+C37+C38+C39+C40+C41+C42+C43</f>
        <v>7126101.29</v>
      </c>
      <c r="D44" s="22">
        <f>SUM(D27:D43)</f>
        <v>0</v>
      </c>
      <c r="E44" s="23">
        <f>SUM(E27:E43)</f>
        <v>7126101.29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" sqref="A1:N19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10.00390625" style="0" customWidth="1"/>
    <col min="4" max="4" width="7.00390625" style="0" customWidth="1"/>
    <col min="5" max="5" width="8.7109375" style="0" customWidth="1"/>
    <col min="6" max="6" width="9.421875" style="0" customWidth="1"/>
    <col min="7" max="7" width="39.140625" style="0" customWidth="1"/>
    <col min="8" max="8" width="9.57421875" style="0" customWidth="1"/>
    <col min="10" max="10" width="12.7109375" style="0" customWidth="1"/>
    <col min="11" max="11" width="11.140625" style="0" customWidth="1"/>
  </cols>
  <sheetData>
    <row r="1" spans="10:14" ht="12.75">
      <c r="J1" s="168" t="s">
        <v>108</v>
      </c>
      <c r="K1" s="168"/>
      <c r="L1" s="168"/>
      <c r="M1" s="168"/>
      <c r="N1" s="168"/>
    </row>
    <row r="2" spans="1:12" ht="12.75">
      <c r="A2" s="37"/>
      <c r="B2" s="37"/>
      <c r="C2" s="37"/>
      <c r="D2" s="37"/>
      <c r="E2" s="37"/>
      <c r="F2" s="37"/>
      <c r="G2" s="37"/>
      <c r="H2" s="37"/>
      <c r="I2" s="38"/>
      <c r="J2" s="38"/>
      <c r="K2" s="38"/>
      <c r="L2" s="38"/>
    </row>
    <row r="3" spans="1:12" ht="18">
      <c r="A3" s="169" t="s">
        <v>106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39"/>
    </row>
    <row r="4" spans="1:12" ht="18">
      <c r="A4" s="40"/>
      <c r="B4" s="40"/>
      <c r="C4" s="40"/>
      <c r="D4" s="40"/>
      <c r="E4" s="40"/>
      <c r="F4" s="40"/>
      <c r="G4" s="40"/>
      <c r="H4" s="40"/>
      <c r="I4" s="40"/>
      <c r="J4" s="40"/>
      <c r="K4" s="41"/>
      <c r="L4" s="42"/>
    </row>
    <row r="5" spans="1:12" ht="15.75">
      <c r="A5" s="170" t="s">
        <v>63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ht="18">
      <c r="A6" s="40"/>
      <c r="B6" s="40"/>
      <c r="C6" s="40"/>
      <c r="D6" s="40"/>
      <c r="E6" s="40"/>
      <c r="F6" s="40"/>
      <c r="G6" s="40"/>
      <c r="H6" s="40"/>
      <c r="I6" s="40"/>
      <c r="J6" s="40"/>
      <c r="K6" s="41"/>
      <c r="L6" s="42"/>
    </row>
    <row r="7" spans="1:12" ht="15.75">
      <c r="A7" s="171" t="s">
        <v>64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12" ht="13.5" thickBot="1">
      <c r="A8" s="43"/>
      <c r="B8" s="43"/>
      <c r="C8" s="43"/>
      <c r="D8" s="43"/>
      <c r="E8" s="43"/>
      <c r="F8" s="43"/>
      <c r="G8" s="43"/>
      <c r="H8" s="43"/>
      <c r="I8" s="43"/>
      <c r="J8" s="43"/>
      <c r="K8" s="44" t="s">
        <v>65</v>
      </c>
      <c r="L8" s="45"/>
    </row>
    <row r="9" spans="1:12" ht="13.5" thickBot="1">
      <c r="A9" s="172" t="s">
        <v>66</v>
      </c>
      <c r="B9" s="46" t="s">
        <v>67</v>
      </c>
      <c r="C9" s="47" t="s">
        <v>68</v>
      </c>
      <c r="D9" s="47" t="s">
        <v>69</v>
      </c>
      <c r="E9" s="47" t="s">
        <v>19</v>
      </c>
      <c r="F9" s="48" t="s">
        <v>70</v>
      </c>
      <c r="G9" s="49" t="s">
        <v>71</v>
      </c>
      <c r="H9" s="46" t="s">
        <v>89</v>
      </c>
      <c r="I9" s="129" t="s">
        <v>72</v>
      </c>
      <c r="J9" s="47" t="s">
        <v>107</v>
      </c>
      <c r="K9" s="50" t="s">
        <v>73</v>
      </c>
      <c r="L9" s="42"/>
    </row>
    <row r="10" spans="1:12" ht="17.25" customHeight="1" thickBot="1">
      <c r="A10" s="173"/>
      <c r="B10" s="51" t="s">
        <v>74</v>
      </c>
      <c r="C10" s="52" t="s">
        <v>75</v>
      </c>
      <c r="D10" s="52" t="s">
        <v>75</v>
      </c>
      <c r="E10" s="52" t="s">
        <v>75</v>
      </c>
      <c r="F10" s="53"/>
      <c r="G10" s="54" t="s">
        <v>76</v>
      </c>
      <c r="H10" s="135">
        <f>H11+H13+H16</f>
        <v>0</v>
      </c>
      <c r="I10" s="130">
        <f>I11+I13+I16</f>
        <v>5579.42</v>
      </c>
      <c r="J10" s="55">
        <f>J11+J13+J16</f>
        <v>-400</v>
      </c>
      <c r="K10" s="56">
        <f>SUM(I10:J10)</f>
        <v>5179.42</v>
      </c>
      <c r="L10" s="57"/>
    </row>
    <row r="11" spans="1:12" ht="12.75">
      <c r="A11" s="173"/>
      <c r="B11" s="58" t="s">
        <v>74</v>
      </c>
      <c r="C11" s="59" t="s">
        <v>77</v>
      </c>
      <c r="D11" s="60" t="s">
        <v>75</v>
      </c>
      <c r="E11" s="60" t="s">
        <v>75</v>
      </c>
      <c r="F11" s="61"/>
      <c r="G11" s="62" t="s">
        <v>78</v>
      </c>
      <c r="H11" s="136">
        <f>SUM(H12:H12)</f>
        <v>0</v>
      </c>
      <c r="I11" s="131">
        <f>SUM(I12:I12)</f>
        <v>4579.42</v>
      </c>
      <c r="J11" s="63">
        <f>J12</f>
        <v>-400</v>
      </c>
      <c r="K11" s="64">
        <f>SUM(I11:J11)</f>
        <v>4179.42</v>
      </c>
      <c r="L11" s="57"/>
    </row>
    <row r="12" spans="1:12" ht="18" customHeight="1" thickBot="1">
      <c r="A12" s="173"/>
      <c r="B12" s="65"/>
      <c r="C12" s="66"/>
      <c r="D12" s="67">
        <v>6409</v>
      </c>
      <c r="E12" s="67">
        <v>5901</v>
      </c>
      <c r="F12" s="68" t="s">
        <v>79</v>
      </c>
      <c r="G12" s="69" t="s">
        <v>80</v>
      </c>
      <c r="H12" s="137">
        <v>0</v>
      </c>
      <c r="I12" s="132">
        <v>4579.42</v>
      </c>
      <c r="J12" s="70">
        <v>-400</v>
      </c>
      <c r="K12" s="71">
        <f>SUM(I12:J12)</f>
        <v>4179.42</v>
      </c>
      <c r="L12" s="72"/>
    </row>
    <row r="13" spans="1:12" ht="12.75">
      <c r="A13" s="173"/>
      <c r="B13" s="73" t="s">
        <v>74</v>
      </c>
      <c r="C13" s="74" t="s">
        <v>81</v>
      </c>
      <c r="D13" s="75" t="s">
        <v>75</v>
      </c>
      <c r="E13" s="75" t="s">
        <v>75</v>
      </c>
      <c r="F13" s="76"/>
      <c r="G13" s="77" t="s">
        <v>82</v>
      </c>
      <c r="H13" s="138">
        <f>H14+H15</f>
        <v>0</v>
      </c>
      <c r="I13" s="133">
        <f>I14+I15</f>
        <v>500</v>
      </c>
      <c r="J13" s="78">
        <v>0</v>
      </c>
      <c r="K13" s="79">
        <f>SUM(I13:I13)</f>
        <v>500</v>
      </c>
      <c r="L13" s="42"/>
    </row>
    <row r="14" spans="1:12" ht="15.75" customHeight="1">
      <c r="A14" s="173"/>
      <c r="B14" s="80"/>
      <c r="C14" s="81"/>
      <c r="D14" s="82">
        <v>6310</v>
      </c>
      <c r="E14" s="82">
        <v>5142</v>
      </c>
      <c r="F14" s="83" t="s">
        <v>79</v>
      </c>
      <c r="G14" s="84" t="s">
        <v>83</v>
      </c>
      <c r="H14" s="139">
        <v>0</v>
      </c>
      <c r="I14" s="134">
        <v>450</v>
      </c>
      <c r="J14" s="85">
        <v>0</v>
      </c>
      <c r="K14" s="86">
        <f>SUM(I14:I14)</f>
        <v>450</v>
      </c>
      <c r="L14" s="42"/>
    </row>
    <row r="15" spans="1:12" ht="13.5" customHeight="1" thickBot="1">
      <c r="A15" s="173"/>
      <c r="B15" s="65"/>
      <c r="C15" s="66"/>
      <c r="D15" s="67">
        <v>6310</v>
      </c>
      <c r="E15" s="67">
        <v>5163</v>
      </c>
      <c r="F15" s="68" t="s">
        <v>79</v>
      </c>
      <c r="G15" s="69" t="s">
        <v>84</v>
      </c>
      <c r="H15" s="137">
        <v>0</v>
      </c>
      <c r="I15" s="132">
        <v>50</v>
      </c>
      <c r="J15" s="70">
        <v>0</v>
      </c>
      <c r="K15" s="87">
        <f>SUM(I15:I15)</f>
        <v>50</v>
      </c>
      <c r="L15" s="42"/>
    </row>
    <row r="16" spans="1:12" ht="12.75">
      <c r="A16" s="173"/>
      <c r="B16" s="58" t="s">
        <v>74</v>
      </c>
      <c r="C16" s="59" t="s">
        <v>85</v>
      </c>
      <c r="D16" s="60" t="s">
        <v>75</v>
      </c>
      <c r="E16" s="60" t="s">
        <v>75</v>
      </c>
      <c r="F16" s="61"/>
      <c r="G16" s="62" t="s">
        <v>86</v>
      </c>
      <c r="H16" s="136">
        <f>SUM(H17:H17)</f>
        <v>0</v>
      </c>
      <c r="I16" s="131">
        <f>SUM(I17:I17)</f>
        <v>500</v>
      </c>
      <c r="J16" s="63">
        <v>0</v>
      </c>
      <c r="K16" s="88">
        <f>SUM(I16:I16)</f>
        <v>500</v>
      </c>
      <c r="L16" s="42"/>
    </row>
    <row r="17" spans="1:12" ht="15" customHeight="1" thickBot="1">
      <c r="A17" s="174"/>
      <c r="B17" s="89"/>
      <c r="C17" s="66"/>
      <c r="D17" s="67">
        <v>6409</v>
      </c>
      <c r="E17" s="67">
        <v>5901</v>
      </c>
      <c r="F17" s="68" t="s">
        <v>79</v>
      </c>
      <c r="G17" s="69" t="s">
        <v>80</v>
      </c>
      <c r="H17" s="137">
        <v>0</v>
      </c>
      <c r="I17" s="132">
        <v>500</v>
      </c>
      <c r="J17" s="70">
        <v>0</v>
      </c>
      <c r="K17" s="87">
        <f>SUM(I17:I17)</f>
        <v>500</v>
      </c>
      <c r="L17" s="42"/>
    </row>
  </sheetData>
  <sheetProtection/>
  <mergeCells count="5">
    <mergeCell ref="J1:N1"/>
    <mergeCell ref="A3:K3"/>
    <mergeCell ref="A5:L5"/>
    <mergeCell ref="A7:L7"/>
    <mergeCell ref="A9:A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:L30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6.57421875" style="0" customWidth="1"/>
    <col min="4" max="4" width="7.00390625" style="0" customWidth="1"/>
    <col min="5" max="5" width="8.7109375" style="0" customWidth="1"/>
    <col min="6" max="6" width="56.00390625" style="0" customWidth="1"/>
    <col min="7" max="7" width="10.421875" style="0" customWidth="1"/>
    <col min="8" max="8" width="11.421875" style="0" customWidth="1"/>
    <col min="9" max="9" width="12.7109375" style="0" customWidth="1"/>
    <col min="10" max="10" width="12.28125" style="0" customWidth="1"/>
  </cols>
  <sheetData>
    <row r="1" spans="1:12" ht="12.75">
      <c r="A1" s="90"/>
      <c r="B1" s="91"/>
      <c r="C1" s="90"/>
      <c r="D1" s="90"/>
      <c r="E1" s="92"/>
      <c r="F1" s="93"/>
      <c r="G1" s="175" t="s">
        <v>108</v>
      </c>
      <c r="H1" s="175"/>
      <c r="I1" s="175"/>
      <c r="J1" s="175"/>
      <c r="K1" s="175"/>
      <c r="L1" s="93"/>
    </row>
    <row r="2" spans="1:12" ht="18">
      <c r="A2" s="176" t="s">
        <v>109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12.75">
      <c r="A3" s="94"/>
      <c r="B3" s="95"/>
      <c r="C3" s="94"/>
      <c r="D3" s="94"/>
      <c r="E3" s="96"/>
      <c r="F3" s="94"/>
      <c r="G3" s="95"/>
      <c r="H3" s="94"/>
      <c r="I3" s="94"/>
      <c r="J3" s="96"/>
      <c r="K3" s="97"/>
      <c r="L3" s="98"/>
    </row>
    <row r="4" spans="1:12" ht="15.75">
      <c r="A4" s="177" t="s">
        <v>90</v>
      </c>
      <c r="B4" s="177"/>
      <c r="C4" s="177"/>
      <c r="D4" s="177"/>
      <c r="E4" s="177"/>
      <c r="F4" s="177"/>
      <c r="G4" s="177"/>
      <c r="H4" s="177"/>
      <c r="I4" s="177"/>
      <c r="J4" s="99"/>
      <c r="K4" s="100"/>
      <c r="L4" s="93"/>
    </row>
    <row r="5" spans="1:12" ht="12.75">
      <c r="A5" s="94"/>
      <c r="B5" s="95"/>
      <c r="C5" s="94"/>
      <c r="D5" s="94"/>
      <c r="E5" s="96"/>
      <c r="F5" s="97"/>
      <c r="G5" s="98"/>
      <c r="H5" s="101"/>
      <c r="I5" s="102"/>
      <c r="J5" s="99"/>
      <c r="K5" s="100"/>
      <c r="L5" s="93"/>
    </row>
    <row r="6" spans="1:12" ht="15.75">
      <c r="A6" s="178" t="s">
        <v>91</v>
      </c>
      <c r="B6" s="178"/>
      <c r="C6" s="178"/>
      <c r="D6" s="178"/>
      <c r="E6" s="178"/>
      <c r="F6" s="178"/>
      <c r="G6" s="178"/>
      <c r="H6" s="178"/>
      <c r="I6" s="178"/>
      <c r="J6" s="99"/>
      <c r="K6" s="100"/>
      <c r="L6" s="93"/>
    </row>
    <row r="7" spans="1:12" ht="13.5" thickBot="1">
      <c r="A7" s="103"/>
      <c r="B7" s="104"/>
      <c r="C7" s="103"/>
      <c r="D7" s="103"/>
      <c r="E7" s="105"/>
      <c r="F7" s="106"/>
      <c r="G7" s="107"/>
      <c r="H7" s="107"/>
      <c r="I7" s="108"/>
      <c r="J7" s="108" t="s">
        <v>65</v>
      </c>
      <c r="K7" s="100"/>
      <c r="L7" s="93"/>
    </row>
    <row r="8" spans="1:12" ht="13.5" thickBot="1">
      <c r="A8" s="111" t="s">
        <v>67</v>
      </c>
      <c r="B8" s="112" t="s">
        <v>68</v>
      </c>
      <c r="C8" s="113" t="s">
        <v>69</v>
      </c>
      <c r="D8" s="113" t="s">
        <v>19</v>
      </c>
      <c r="E8" s="114" t="s">
        <v>87</v>
      </c>
      <c r="F8" s="113" t="s">
        <v>71</v>
      </c>
      <c r="G8" s="115" t="s">
        <v>89</v>
      </c>
      <c r="H8" s="116" t="s">
        <v>72</v>
      </c>
      <c r="I8" s="117" t="s">
        <v>107</v>
      </c>
      <c r="J8" s="118" t="s">
        <v>73</v>
      </c>
      <c r="K8" s="100"/>
      <c r="L8" s="93"/>
    </row>
    <row r="9" spans="1:12" ht="12.75">
      <c r="A9" s="119" t="s">
        <v>75</v>
      </c>
      <c r="B9" s="120" t="s">
        <v>75</v>
      </c>
      <c r="C9" s="121" t="s">
        <v>75</v>
      </c>
      <c r="D9" s="121" t="s">
        <v>75</v>
      </c>
      <c r="E9" s="122" t="s">
        <v>75</v>
      </c>
      <c r="F9" s="123" t="s">
        <v>88</v>
      </c>
      <c r="G9" s="165">
        <v>58326</v>
      </c>
      <c r="H9" s="165">
        <v>105103</v>
      </c>
      <c r="I9" s="165">
        <f>I10</f>
        <v>400</v>
      </c>
      <c r="J9" s="166">
        <f>SUM(H9+I9)</f>
        <v>105503</v>
      </c>
      <c r="K9" s="109"/>
      <c r="L9" s="110"/>
    </row>
    <row r="10" spans="1:12" ht="12.75">
      <c r="A10" s="124" t="s">
        <v>74</v>
      </c>
      <c r="B10" s="125" t="s">
        <v>102</v>
      </c>
      <c r="C10" s="126" t="s">
        <v>75</v>
      </c>
      <c r="D10" s="126" t="s">
        <v>75</v>
      </c>
      <c r="E10" s="127" t="s">
        <v>75</v>
      </c>
      <c r="F10" s="128" t="s">
        <v>101</v>
      </c>
      <c r="G10" s="156">
        <f>SUM(G11:G29)</f>
        <v>0</v>
      </c>
      <c r="H10" s="156">
        <f>SUM(H11:H29)</f>
        <v>180</v>
      </c>
      <c r="I10" s="156">
        <f>SUM(I11:I29)</f>
        <v>400</v>
      </c>
      <c r="J10" s="163">
        <f>SUM(J11:J29)</f>
        <v>580</v>
      </c>
      <c r="K10" s="109"/>
      <c r="L10" s="110"/>
    </row>
    <row r="11" spans="1:12" ht="12.75">
      <c r="A11" s="157"/>
      <c r="B11" s="158"/>
      <c r="C11" s="162" t="s">
        <v>103</v>
      </c>
      <c r="D11" s="162" t="s">
        <v>104</v>
      </c>
      <c r="E11" s="159" t="s">
        <v>79</v>
      </c>
      <c r="F11" s="160" t="s">
        <v>105</v>
      </c>
      <c r="G11" s="161">
        <v>0</v>
      </c>
      <c r="H11" s="161">
        <v>0</v>
      </c>
      <c r="I11" s="161">
        <v>400</v>
      </c>
      <c r="J11" s="164">
        <v>400</v>
      </c>
      <c r="K11" s="109"/>
      <c r="L11" s="110"/>
    </row>
    <row r="12" spans="1:10" ht="12.75">
      <c r="A12" s="153"/>
      <c r="B12" s="152"/>
      <c r="C12" s="140">
        <v>3639</v>
      </c>
      <c r="D12" s="140">
        <v>5011</v>
      </c>
      <c r="E12" s="141">
        <v>41100000</v>
      </c>
      <c r="F12" s="140" t="s">
        <v>92</v>
      </c>
      <c r="G12" s="142">
        <v>0</v>
      </c>
      <c r="H12" s="147">
        <v>4</v>
      </c>
      <c r="I12" s="142">
        <v>0</v>
      </c>
      <c r="J12" s="150">
        <v>4</v>
      </c>
    </row>
    <row r="13" spans="1:10" ht="12.75">
      <c r="A13" s="153"/>
      <c r="B13" s="149"/>
      <c r="C13" s="140">
        <v>3639</v>
      </c>
      <c r="D13" s="140">
        <v>5011</v>
      </c>
      <c r="E13" s="143" t="s">
        <v>93</v>
      </c>
      <c r="F13" s="140" t="s">
        <v>92</v>
      </c>
      <c r="G13" s="142">
        <v>0</v>
      </c>
      <c r="H13" s="147">
        <v>2</v>
      </c>
      <c r="I13" s="142">
        <v>0</v>
      </c>
      <c r="J13" s="150">
        <v>2</v>
      </c>
    </row>
    <row r="14" spans="1:10" ht="12.75">
      <c r="A14" s="153"/>
      <c r="B14" s="152"/>
      <c r="C14" s="140">
        <v>3639</v>
      </c>
      <c r="D14" s="140">
        <v>5011</v>
      </c>
      <c r="E14" s="143" t="s">
        <v>94</v>
      </c>
      <c r="F14" s="140" t="s">
        <v>92</v>
      </c>
      <c r="G14" s="142">
        <v>0</v>
      </c>
      <c r="H14" s="147">
        <v>34</v>
      </c>
      <c r="I14" s="142">
        <v>0</v>
      </c>
      <c r="J14" s="150">
        <v>34</v>
      </c>
    </row>
    <row r="15" spans="1:10" ht="12.75">
      <c r="A15" s="153"/>
      <c r="B15" s="152"/>
      <c r="C15" s="140">
        <v>3639</v>
      </c>
      <c r="D15" s="140">
        <v>5021</v>
      </c>
      <c r="E15" s="141">
        <v>41100000</v>
      </c>
      <c r="F15" s="140" t="s">
        <v>95</v>
      </c>
      <c r="G15" s="142">
        <v>0</v>
      </c>
      <c r="H15" s="147">
        <v>0.5</v>
      </c>
      <c r="I15" s="142">
        <v>0</v>
      </c>
      <c r="J15" s="150">
        <v>0.5</v>
      </c>
    </row>
    <row r="16" spans="1:10" ht="12.75">
      <c r="A16" s="153"/>
      <c r="B16" s="152"/>
      <c r="C16" s="140">
        <v>3639</v>
      </c>
      <c r="D16" s="140">
        <v>5021</v>
      </c>
      <c r="E16" s="143" t="s">
        <v>93</v>
      </c>
      <c r="F16" s="140" t="s">
        <v>95</v>
      </c>
      <c r="G16" s="142">
        <v>0</v>
      </c>
      <c r="H16" s="147">
        <v>0.25</v>
      </c>
      <c r="I16" s="142">
        <v>0</v>
      </c>
      <c r="J16" s="150">
        <v>0.25</v>
      </c>
    </row>
    <row r="17" spans="1:10" ht="12.75">
      <c r="A17" s="153"/>
      <c r="B17" s="152"/>
      <c r="C17" s="140">
        <v>3639</v>
      </c>
      <c r="D17" s="140">
        <v>5021</v>
      </c>
      <c r="E17" s="143" t="s">
        <v>94</v>
      </c>
      <c r="F17" s="140" t="s">
        <v>95</v>
      </c>
      <c r="G17" s="142">
        <v>0</v>
      </c>
      <c r="H17" s="147">
        <v>4.25</v>
      </c>
      <c r="I17" s="142">
        <v>0</v>
      </c>
      <c r="J17" s="150">
        <v>4.25</v>
      </c>
    </row>
    <row r="18" spans="1:10" ht="12.75">
      <c r="A18" s="153"/>
      <c r="B18" s="149"/>
      <c r="C18" s="140">
        <v>3639</v>
      </c>
      <c r="D18" s="140">
        <v>5031</v>
      </c>
      <c r="E18" s="141">
        <v>41100000</v>
      </c>
      <c r="F18" s="140" t="s">
        <v>96</v>
      </c>
      <c r="G18" s="142">
        <v>0</v>
      </c>
      <c r="H18" s="147">
        <v>2</v>
      </c>
      <c r="I18" s="142">
        <v>0</v>
      </c>
      <c r="J18" s="150">
        <v>2</v>
      </c>
    </row>
    <row r="19" spans="1:10" ht="12.75">
      <c r="A19" s="153"/>
      <c r="B19" s="152"/>
      <c r="C19" s="140">
        <v>3639</v>
      </c>
      <c r="D19" s="140">
        <v>5031</v>
      </c>
      <c r="E19" s="143" t="s">
        <v>93</v>
      </c>
      <c r="F19" s="140" t="s">
        <v>96</v>
      </c>
      <c r="G19" s="142">
        <v>0</v>
      </c>
      <c r="H19" s="147">
        <v>1</v>
      </c>
      <c r="I19" s="142">
        <v>0</v>
      </c>
      <c r="J19" s="150">
        <v>1</v>
      </c>
    </row>
    <row r="20" spans="1:10" ht="12.75">
      <c r="A20" s="153"/>
      <c r="B20" s="152"/>
      <c r="C20" s="140">
        <v>3639</v>
      </c>
      <c r="D20" s="140">
        <v>5031</v>
      </c>
      <c r="E20" s="143" t="s">
        <v>94</v>
      </c>
      <c r="F20" s="140" t="s">
        <v>96</v>
      </c>
      <c r="G20" s="142">
        <v>0</v>
      </c>
      <c r="H20" s="147">
        <v>17</v>
      </c>
      <c r="I20" s="142">
        <v>0</v>
      </c>
      <c r="J20" s="150">
        <v>17</v>
      </c>
    </row>
    <row r="21" spans="1:10" ht="12.75">
      <c r="A21" s="153"/>
      <c r="B21" s="152"/>
      <c r="C21" s="140">
        <v>3639</v>
      </c>
      <c r="D21" s="140">
        <v>5032</v>
      </c>
      <c r="E21" s="141">
        <v>41100000</v>
      </c>
      <c r="F21" s="140" t="s">
        <v>97</v>
      </c>
      <c r="G21" s="142">
        <v>0</v>
      </c>
      <c r="H21" s="147">
        <v>1</v>
      </c>
      <c r="I21" s="142">
        <v>0</v>
      </c>
      <c r="J21" s="150">
        <v>1</v>
      </c>
    </row>
    <row r="22" spans="1:10" ht="12.75">
      <c r="A22" s="153"/>
      <c r="B22" s="152"/>
      <c r="C22" s="140">
        <v>3639</v>
      </c>
      <c r="D22" s="140">
        <v>5032</v>
      </c>
      <c r="E22" s="143" t="s">
        <v>93</v>
      </c>
      <c r="F22" s="140" t="s">
        <v>97</v>
      </c>
      <c r="G22" s="142">
        <v>0</v>
      </c>
      <c r="H22" s="147">
        <v>0.5</v>
      </c>
      <c r="I22" s="142">
        <v>0</v>
      </c>
      <c r="J22" s="150">
        <v>0.5</v>
      </c>
    </row>
    <row r="23" spans="1:10" ht="12.75">
      <c r="A23" s="153"/>
      <c r="B23" s="152"/>
      <c r="C23" s="140">
        <v>3639</v>
      </c>
      <c r="D23" s="140">
        <v>5032</v>
      </c>
      <c r="E23" s="143" t="s">
        <v>94</v>
      </c>
      <c r="F23" s="140" t="s">
        <v>97</v>
      </c>
      <c r="G23" s="142">
        <v>0</v>
      </c>
      <c r="H23" s="147">
        <v>8.5</v>
      </c>
      <c r="I23" s="142">
        <v>0</v>
      </c>
      <c r="J23" s="150">
        <v>8.5</v>
      </c>
    </row>
    <row r="24" spans="1:10" ht="12.75">
      <c r="A24" s="153"/>
      <c r="B24" s="152"/>
      <c r="C24" s="140">
        <v>3639</v>
      </c>
      <c r="D24" s="140">
        <v>5173</v>
      </c>
      <c r="E24" s="141">
        <v>41100000</v>
      </c>
      <c r="F24" s="140" t="s">
        <v>98</v>
      </c>
      <c r="G24" s="142">
        <v>0</v>
      </c>
      <c r="H24" s="147">
        <v>5</v>
      </c>
      <c r="I24" s="142">
        <v>0</v>
      </c>
      <c r="J24" s="150">
        <v>5</v>
      </c>
    </row>
    <row r="25" spans="1:10" ht="12.75">
      <c r="A25" s="153"/>
      <c r="B25" s="152"/>
      <c r="C25" s="140">
        <v>3639</v>
      </c>
      <c r="D25" s="140">
        <v>5173</v>
      </c>
      <c r="E25" s="143" t="s">
        <v>93</v>
      </c>
      <c r="F25" s="140" t="s">
        <v>98</v>
      </c>
      <c r="G25" s="142">
        <v>0</v>
      </c>
      <c r="H25" s="147">
        <v>2.5</v>
      </c>
      <c r="I25" s="142">
        <v>0</v>
      </c>
      <c r="J25" s="150">
        <v>2.5</v>
      </c>
    </row>
    <row r="26" spans="1:10" ht="12.75">
      <c r="A26" s="153"/>
      <c r="B26" s="152"/>
      <c r="C26" s="140">
        <v>3639</v>
      </c>
      <c r="D26" s="140">
        <v>5173</v>
      </c>
      <c r="E26" s="143" t="s">
        <v>94</v>
      </c>
      <c r="F26" s="140" t="s">
        <v>98</v>
      </c>
      <c r="G26" s="142">
        <v>0</v>
      </c>
      <c r="H26" s="147">
        <v>42.5</v>
      </c>
      <c r="I26" s="142">
        <v>0</v>
      </c>
      <c r="J26" s="150">
        <v>42.5</v>
      </c>
    </row>
    <row r="27" spans="1:10" ht="12.75">
      <c r="A27" s="153"/>
      <c r="B27" s="152"/>
      <c r="C27" s="140">
        <v>3639</v>
      </c>
      <c r="D27" s="140">
        <v>5163</v>
      </c>
      <c r="E27" s="143" t="s">
        <v>99</v>
      </c>
      <c r="F27" s="140" t="s">
        <v>100</v>
      </c>
      <c r="G27" s="142">
        <v>0</v>
      </c>
      <c r="H27" s="147">
        <v>5.5</v>
      </c>
      <c r="I27" s="142">
        <v>0</v>
      </c>
      <c r="J27" s="150">
        <v>5.5</v>
      </c>
    </row>
    <row r="28" spans="1:10" ht="12.75">
      <c r="A28" s="153"/>
      <c r="B28" s="152"/>
      <c r="C28" s="140">
        <v>3639</v>
      </c>
      <c r="D28" s="140">
        <v>5163</v>
      </c>
      <c r="E28" s="143" t="s">
        <v>93</v>
      </c>
      <c r="F28" s="140" t="s">
        <v>100</v>
      </c>
      <c r="G28" s="142">
        <v>0</v>
      </c>
      <c r="H28" s="147">
        <v>2.75</v>
      </c>
      <c r="I28" s="142">
        <v>0</v>
      </c>
      <c r="J28" s="150">
        <v>2.75</v>
      </c>
    </row>
    <row r="29" spans="1:10" ht="13.5" thickBot="1">
      <c r="A29" s="154"/>
      <c r="B29" s="155"/>
      <c r="C29" s="144">
        <v>3639</v>
      </c>
      <c r="D29" s="144">
        <v>5163</v>
      </c>
      <c r="E29" s="145" t="s">
        <v>94</v>
      </c>
      <c r="F29" s="144" t="s">
        <v>100</v>
      </c>
      <c r="G29" s="146">
        <v>0</v>
      </c>
      <c r="H29" s="148">
        <v>46.75</v>
      </c>
      <c r="I29" s="146">
        <v>0</v>
      </c>
      <c r="J29" s="151">
        <v>46.75</v>
      </c>
    </row>
  </sheetData>
  <sheetProtection/>
  <mergeCells count="4">
    <mergeCell ref="G1:K1"/>
    <mergeCell ref="A2:L2"/>
    <mergeCell ref="A4:I4"/>
    <mergeCell ref="A6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Chmel Lukas</cp:lastModifiedBy>
  <cp:lastPrinted>2014-06-25T15:29:33Z</cp:lastPrinted>
  <dcterms:created xsi:type="dcterms:W3CDTF">2007-12-18T12:40:54Z</dcterms:created>
  <dcterms:modified xsi:type="dcterms:W3CDTF">2014-06-25T15:29:36Z</dcterms:modified>
  <cp:category/>
  <cp:version/>
  <cp:contentType/>
  <cp:contentStatus/>
</cp:coreProperties>
</file>