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10" windowWidth="16100" windowHeight="6880"/>
  </bookViews>
  <sheets>
    <sheet name="příloha č. 1" sheetId="4" r:id="rId1"/>
  </sheets>
  <definedNames>
    <definedName name="_xlnm.Print_Area" localSheetId="0">'příloha č. 1'!$A$1:$N$164</definedName>
  </definedNames>
  <calcPr calcId="145621"/>
</workbook>
</file>

<file path=xl/calcChain.xml><?xml version="1.0" encoding="utf-8"?>
<calcChain xmlns="http://schemas.openxmlformats.org/spreadsheetml/2006/main">
  <c r="M160" i="4" l="1"/>
  <c r="L159" i="4"/>
  <c r="M159" i="4" s="1"/>
  <c r="M158" i="4"/>
  <c r="L157" i="4"/>
  <c r="M157" i="4" s="1"/>
  <c r="M156" i="4"/>
  <c r="L155" i="4"/>
  <c r="M155" i="4" s="1"/>
  <c r="M154" i="4"/>
  <c r="L153" i="4"/>
  <c r="M153" i="4" s="1"/>
  <c r="M152" i="4"/>
  <c r="L151" i="4"/>
  <c r="M151" i="4" s="1"/>
  <c r="M150" i="4"/>
  <c r="L149" i="4"/>
  <c r="M149" i="4" s="1"/>
  <c r="M148" i="4"/>
  <c r="L147" i="4"/>
  <c r="M147" i="4" s="1"/>
  <c r="M146" i="4"/>
  <c r="L145" i="4"/>
  <c r="M145" i="4" s="1"/>
  <c r="I144" i="4"/>
  <c r="K144" i="4" s="1"/>
  <c r="M144" i="4" s="1"/>
  <c r="L143" i="4"/>
  <c r="I143" i="4"/>
  <c r="K143" i="4" s="1"/>
  <c r="M143" i="4" s="1"/>
  <c r="L142" i="4"/>
  <c r="J142" i="4"/>
  <c r="H142" i="4"/>
  <c r="I142" i="4" s="1"/>
  <c r="K142" i="4" s="1"/>
  <c r="M142" i="4" s="1"/>
  <c r="M141" i="4"/>
  <c r="M140" i="4"/>
  <c r="L140" i="4"/>
  <c r="M139" i="4"/>
  <c r="L138" i="4"/>
  <c r="M138" i="4" s="1"/>
  <c r="M137" i="4"/>
  <c r="M136" i="4"/>
  <c r="L136" i="4"/>
  <c r="M135" i="4"/>
  <c r="L134" i="4"/>
  <c r="M134" i="4" s="1"/>
  <c r="M133" i="4"/>
  <c r="M132" i="4"/>
  <c r="L132" i="4"/>
  <c r="I131" i="4"/>
  <c r="K131" i="4" s="1"/>
  <c r="M131" i="4" s="1"/>
  <c r="L130" i="4"/>
  <c r="I130" i="4"/>
  <c r="K130" i="4" s="1"/>
  <c r="M130" i="4" s="1"/>
  <c r="L129" i="4"/>
  <c r="J129" i="4"/>
  <c r="H129" i="4"/>
  <c r="I129" i="4" s="1"/>
  <c r="K129" i="4" s="1"/>
  <c r="M129" i="4" s="1"/>
  <c r="K128" i="4"/>
  <c r="M128" i="4" s="1"/>
  <c r="K127" i="4"/>
  <c r="M127" i="4" s="1"/>
  <c r="J127" i="4"/>
  <c r="I126" i="4"/>
  <c r="K126" i="4" s="1"/>
  <c r="M126" i="4" s="1"/>
  <c r="J125" i="4"/>
  <c r="I125" i="4"/>
  <c r="K125" i="4" s="1"/>
  <c r="M125" i="4" s="1"/>
  <c r="K124" i="4"/>
  <c r="M124" i="4" s="1"/>
  <c r="I124" i="4"/>
  <c r="H123" i="4"/>
  <c r="G123" i="4"/>
  <c r="I123" i="4" s="1"/>
  <c r="K123" i="4" s="1"/>
  <c r="M123" i="4" s="1"/>
  <c r="K122" i="4"/>
  <c r="M122" i="4" s="1"/>
  <c r="I122" i="4"/>
  <c r="I121" i="4"/>
  <c r="K121" i="4" s="1"/>
  <c r="M121" i="4" s="1"/>
  <c r="H121" i="4"/>
  <c r="M120" i="4"/>
  <c r="K120" i="4"/>
  <c r="J119" i="4"/>
  <c r="K119" i="4" s="1"/>
  <c r="M119" i="4" s="1"/>
  <c r="I118" i="4"/>
  <c r="K118" i="4" s="1"/>
  <c r="M118" i="4" s="1"/>
  <c r="J117" i="4"/>
  <c r="G117" i="4"/>
  <c r="I117" i="4" s="1"/>
  <c r="K117" i="4" s="1"/>
  <c r="M117" i="4" s="1"/>
  <c r="I116" i="4"/>
  <c r="K116" i="4" s="1"/>
  <c r="M116" i="4" s="1"/>
  <c r="G115" i="4"/>
  <c r="I115" i="4" s="1"/>
  <c r="K115" i="4" s="1"/>
  <c r="M115" i="4" s="1"/>
  <c r="J114" i="4"/>
  <c r="H114" i="4"/>
  <c r="G114" i="4"/>
  <c r="I114" i="4" s="1"/>
  <c r="K114" i="4" s="1"/>
  <c r="M114" i="4" s="1"/>
  <c r="K113" i="4"/>
  <c r="M113" i="4" s="1"/>
  <c r="J112" i="4"/>
  <c r="K112" i="4" s="1"/>
  <c r="M112" i="4" s="1"/>
  <c r="I111" i="4"/>
  <c r="K111" i="4" s="1"/>
  <c r="M111" i="4" s="1"/>
  <c r="J110" i="4"/>
  <c r="I110" i="4"/>
  <c r="K110" i="4" s="1"/>
  <c r="M110" i="4" s="1"/>
  <c r="K109" i="4"/>
  <c r="M109" i="4" s="1"/>
  <c r="K108" i="4"/>
  <c r="M108" i="4" s="1"/>
  <c r="J108" i="4"/>
  <c r="I107" i="4"/>
  <c r="K107" i="4" s="1"/>
  <c r="M107" i="4" s="1"/>
  <c r="J106" i="4"/>
  <c r="I106" i="4"/>
  <c r="K106" i="4" s="1"/>
  <c r="M106" i="4" s="1"/>
  <c r="K105" i="4"/>
  <c r="M105" i="4" s="1"/>
  <c r="K104" i="4"/>
  <c r="M104" i="4" s="1"/>
  <c r="J103" i="4"/>
  <c r="I103" i="4"/>
  <c r="K103" i="4" s="1"/>
  <c r="M103" i="4" s="1"/>
  <c r="H103" i="4"/>
  <c r="G103" i="4"/>
  <c r="I102" i="4"/>
  <c r="K102" i="4" s="1"/>
  <c r="M102" i="4" s="1"/>
  <c r="J101" i="4"/>
  <c r="I101" i="4"/>
  <c r="K101" i="4" s="1"/>
  <c r="M101" i="4" s="1"/>
  <c r="I100" i="4"/>
  <c r="K100" i="4" s="1"/>
  <c r="M100" i="4" s="1"/>
  <c r="G99" i="4"/>
  <c r="I99" i="4" s="1"/>
  <c r="K99" i="4" s="1"/>
  <c r="M99" i="4" s="1"/>
  <c r="I98" i="4"/>
  <c r="K98" i="4" s="1"/>
  <c r="M98" i="4" s="1"/>
  <c r="G97" i="4"/>
  <c r="I97" i="4" s="1"/>
  <c r="K97" i="4" s="1"/>
  <c r="M97" i="4" s="1"/>
  <c r="J96" i="4"/>
  <c r="H96" i="4"/>
  <c r="G96" i="4"/>
  <c r="I96" i="4" s="1"/>
  <c r="K96" i="4" s="1"/>
  <c r="M96" i="4" s="1"/>
  <c r="I95" i="4"/>
  <c r="K95" i="4" s="1"/>
  <c r="M95" i="4" s="1"/>
  <c r="K94" i="4"/>
  <c r="M94" i="4" s="1"/>
  <c r="I94" i="4"/>
  <c r="I93" i="4"/>
  <c r="K93" i="4" s="1"/>
  <c r="M93" i="4" s="1"/>
  <c r="H92" i="4"/>
  <c r="I92" i="4" s="1"/>
  <c r="K92" i="4" s="1"/>
  <c r="M92" i="4" s="1"/>
  <c r="K91" i="4"/>
  <c r="M91" i="4" s="1"/>
  <c r="I91" i="4"/>
  <c r="H90" i="4"/>
  <c r="G90" i="4"/>
  <c r="I90" i="4" s="1"/>
  <c r="K90" i="4" s="1"/>
  <c r="M90" i="4" s="1"/>
  <c r="J89" i="4"/>
  <c r="H89" i="4"/>
  <c r="G89" i="4"/>
  <c r="I89" i="4" s="1"/>
  <c r="K89" i="4" s="1"/>
  <c r="M89" i="4" s="1"/>
  <c r="K88" i="4"/>
  <c r="M88" i="4" s="1"/>
  <c r="J87" i="4"/>
  <c r="K87" i="4" s="1"/>
  <c r="M87" i="4" s="1"/>
  <c r="K86" i="4"/>
  <c r="M86" i="4" s="1"/>
  <c r="J85" i="4"/>
  <c r="K85" i="4" s="1"/>
  <c r="M85" i="4" s="1"/>
  <c r="K84" i="4"/>
  <c r="M84" i="4" s="1"/>
  <c r="J83" i="4"/>
  <c r="K83" i="4" s="1"/>
  <c r="M83" i="4" s="1"/>
  <c r="K82" i="4"/>
  <c r="M82" i="4" s="1"/>
  <c r="J81" i="4"/>
  <c r="K81" i="4" s="1"/>
  <c r="M81" i="4" s="1"/>
  <c r="K80" i="4"/>
  <c r="M80" i="4" s="1"/>
  <c r="J79" i="4"/>
  <c r="K79" i="4" s="1"/>
  <c r="M79" i="4" s="1"/>
  <c r="K78" i="4"/>
  <c r="M78" i="4" s="1"/>
  <c r="J77" i="4"/>
  <c r="K77" i="4" s="1"/>
  <c r="M77" i="4" s="1"/>
  <c r="K76" i="4"/>
  <c r="M76" i="4" s="1"/>
  <c r="J75" i="4"/>
  <c r="K75" i="4" s="1"/>
  <c r="M75" i="4" s="1"/>
  <c r="I74" i="4"/>
  <c r="K74" i="4" s="1"/>
  <c r="M74" i="4" s="1"/>
  <c r="J73" i="4"/>
  <c r="I73" i="4"/>
  <c r="K73" i="4" s="1"/>
  <c r="M73" i="4" s="1"/>
  <c r="H73" i="4"/>
  <c r="M72" i="4"/>
  <c r="K72" i="4"/>
  <c r="J71" i="4"/>
  <c r="K71" i="4" s="1"/>
  <c r="M71" i="4" s="1"/>
  <c r="K70" i="4"/>
  <c r="M70" i="4" s="1"/>
  <c r="K69" i="4"/>
  <c r="M69" i="4" s="1"/>
  <c r="J69" i="4"/>
  <c r="M68" i="4"/>
  <c r="K68" i="4"/>
  <c r="J67" i="4"/>
  <c r="K67" i="4" s="1"/>
  <c r="M67" i="4" s="1"/>
  <c r="K66" i="4"/>
  <c r="M66" i="4" s="1"/>
  <c r="K65" i="4"/>
  <c r="M65" i="4" s="1"/>
  <c r="J65" i="4"/>
  <c r="K64" i="4"/>
  <c r="M64" i="4" s="1"/>
  <c r="J63" i="4"/>
  <c r="K63" i="4" s="1"/>
  <c r="M63" i="4" s="1"/>
  <c r="K62" i="4"/>
  <c r="M62" i="4" s="1"/>
  <c r="J61" i="4"/>
  <c r="K61" i="4" s="1"/>
  <c r="M61" i="4" s="1"/>
  <c r="I60" i="4"/>
  <c r="K60" i="4" s="1"/>
  <c r="M60" i="4" s="1"/>
  <c r="J59" i="4"/>
  <c r="I59" i="4"/>
  <c r="K59" i="4" s="1"/>
  <c r="M59" i="4" s="1"/>
  <c r="G59" i="4"/>
  <c r="J58" i="4"/>
  <c r="H58" i="4"/>
  <c r="G58" i="4"/>
  <c r="I58" i="4" s="1"/>
  <c r="K58" i="4" s="1"/>
  <c r="M58" i="4" s="1"/>
  <c r="L57" i="4"/>
  <c r="J57" i="4"/>
  <c r="H57" i="4"/>
  <c r="I57" i="4" s="1"/>
  <c r="K57" i="4" s="1"/>
  <c r="M57" i="4" s="1"/>
  <c r="K56" i="4"/>
  <c r="M56" i="4" s="1"/>
  <c r="I56" i="4"/>
  <c r="I55" i="4"/>
  <c r="K55" i="4" s="1"/>
  <c r="M55" i="4" s="1"/>
  <c r="G55" i="4"/>
  <c r="M54" i="4"/>
  <c r="K54" i="4"/>
  <c r="J53" i="4"/>
  <c r="I53" i="4"/>
  <c r="K53" i="4" s="1"/>
  <c r="M53" i="4" s="1"/>
  <c r="I52" i="4"/>
  <c r="K52" i="4" s="1"/>
  <c r="M52" i="4" s="1"/>
  <c r="J51" i="4"/>
  <c r="I51" i="4"/>
  <c r="K51" i="4" s="1"/>
  <c r="M51" i="4" s="1"/>
  <c r="G51" i="4"/>
  <c r="I50" i="4"/>
  <c r="K50" i="4" s="1"/>
  <c r="M50" i="4" s="1"/>
  <c r="H49" i="4"/>
  <c r="I49" i="4" s="1"/>
  <c r="K49" i="4" s="1"/>
  <c r="M49" i="4" s="1"/>
  <c r="K48" i="4"/>
  <c r="M48" i="4" s="1"/>
  <c r="I48" i="4"/>
  <c r="I47" i="4"/>
  <c r="K47" i="4" s="1"/>
  <c r="M47" i="4" s="1"/>
  <c r="H47" i="4"/>
  <c r="I46" i="4"/>
  <c r="K46" i="4" s="1"/>
  <c r="M46" i="4" s="1"/>
  <c r="H45" i="4"/>
  <c r="I45" i="4" s="1"/>
  <c r="K45" i="4" s="1"/>
  <c r="M45" i="4" s="1"/>
  <c r="K44" i="4"/>
  <c r="M44" i="4" s="1"/>
  <c r="I44" i="4"/>
  <c r="I43" i="4"/>
  <c r="K43" i="4" s="1"/>
  <c r="M43" i="4" s="1"/>
  <c r="H43" i="4"/>
  <c r="I42" i="4"/>
  <c r="K42" i="4" s="1"/>
  <c r="M42" i="4" s="1"/>
  <c r="H41" i="4"/>
  <c r="I41" i="4" s="1"/>
  <c r="K41" i="4" s="1"/>
  <c r="M41" i="4" s="1"/>
  <c r="K40" i="4"/>
  <c r="M40" i="4" s="1"/>
  <c r="I40" i="4"/>
  <c r="I39" i="4"/>
  <c r="K39" i="4" s="1"/>
  <c r="M39" i="4" s="1"/>
  <c r="H39" i="4"/>
  <c r="I38" i="4"/>
  <c r="K38" i="4" s="1"/>
  <c r="M38" i="4" s="1"/>
  <c r="H37" i="4"/>
  <c r="I37" i="4" s="1"/>
  <c r="K37" i="4" s="1"/>
  <c r="M37" i="4" s="1"/>
  <c r="K36" i="4"/>
  <c r="M36" i="4" s="1"/>
  <c r="I36" i="4"/>
  <c r="I35" i="4"/>
  <c r="K35" i="4" s="1"/>
  <c r="M35" i="4" s="1"/>
  <c r="H35" i="4"/>
  <c r="I34" i="4"/>
  <c r="K34" i="4" s="1"/>
  <c r="M34" i="4" s="1"/>
  <c r="H33" i="4"/>
  <c r="I33" i="4" s="1"/>
  <c r="K33" i="4" s="1"/>
  <c r="M33" i="4" s="1"/>
  <c r="K32" i="4"/>
  <c r="M32" i="4" s="1"/>
  <c r="I32" i="4"/>
  <c r="H31" i="4"/>
  <c r="G31" i="4"/>
  <c r="I31" i="4" s="1"/>
  <c r="K31" i="4" s="1"/>
  <c r="M31" i="4" s="1"/>
  <c r="K30" i="4"/>
  <c r="M30" i="4" s="1"/>
  <c r="I30" i="4"/>
  <c r="H29" i="4"/>
  <c r="G29" i="4"/>
  <c r="I29" i="4" s="1"/>
  <c r="K29" i="4" s="1"/>
  <c r="M29" i="4" s="1"/>
  <c r="K28" i="4"/>
  <c r="M28" i="4" s="1"/>
  <c r="I28" i="4"/>
  <c r="H27" i="4"/>
  <c r="G27" i="4"/>
  <c r="I27" i="4" s="1"/>
  <c r="K27" i="4" s="1"/>
  <c r="M27" i="4" s="1"/>
  <c r="K26" i="4"/>
  <c r="M26" i="4" s="1"/>
  <c r="I26" i="4"/>
  <c r="H25" i="4"/>
  <c r="G25" i="4"/>
  <c r="I25" i="4" s="1"/>
  <c r="K25" i="4" s="1"/>
  <c r="M25" i="4" s="1"/>
  <c r="K24" i="4"/>
  <c r="M24" i="4" s="1"/>
  <c r="I24" i="4"/>
  <c r="I23" i="4"/>
  <c r="K23" i="4" s="1"/>
  <c r="M23" i="4" s="1"/>
  <c r="H23" i="4"/>
  <c r="I22" i="4"/>
  <c r="K22" i="4" s="1"/>
  <c r="M22" i="4" s="1"/>
  <c r="H21" i="4"/>
  <c r="I21" i="4" s="1"/>
  <c r="K21" i="4" s="1"/>
  <c r="M21" i="4" s="1"/>
  <c r="K20" i="4"/>
  <c r="M20" i="4" s="1"/>
  <c r="I20" i="4"/>
  <c r="I19" i="4"/>
  <c r="K19" i="4" s="1"/>
  <c r="M19" i="4" s="1"/>
  <c r="H19" i="4"/>
  <c r="I18" i="4"/>
  <c r="K18" i="4" s="1"/>
  <c r="M18" i="4" s="1"/>
  <c r="H17" i="4"/>
  <c r="I17" i="4" s="1"/>
  <c r="K17" i="4" s="1"/>
  <c r="M17" i="4" s="1"/>
  <c r="K16" i="4"/>
  <c r="M16" i="4" s="1"/>
  <c r="I16" i="4"/>
  <c r="I15" i="4"/>
  <c r="K15" i="4" s="1"/>
  <c r="M15" i="4" s="1"/>
  <c r="H14" i="4"/>
  <c r="G14" i="4"/>
  <c r="I14" i="4" s="1"/>
  <c r="K14" i="4" s="1"/>
  <c r="M14" i="4" s="1"/>
  <c r="I13" i="4"/>
  <c r="K13" i="4" s="1"/>
  <c r="M13" i="4" s="1"/>
  <c r="K12" i="4"/>
  <c r="M12" i="4" s="1"/>
  <c r="I12" i="4"/>
  <c r="H11" i="4"/>
  <c r="G11" i="4"/>
  <c r="I11" i="4" s="1"/>
  <c r="K11" i="4" s="1"/>
  <c r="M11" i="4" s="1"/>
  <c r="J10" i="4"/>
  <c r="H10" i="4"/>
  <c r="I10" i="4" s="1"/>
  <c r="K10" i="4" s="1"/>
  <c r="M10" i="4" s="1"/>
  <c r="L9" i="4"/>
  <c r="J9" i="4"/>
  <c r="H9" i="4"/>
  <c r="G9" i="4"/>
  <c r="I9" i="4" s="1"/>
  <c r="K9" i="4" s="1"/>
  <c r="M9" i="4" s="1"/>
</calcChain>
</file>

<file path=xl/sharedStrings.xml><?xml version="1.0" encoding="utf-8"?>
<sst xmlns="http://schemas.openxmlformats.org/spreadsheetml/2006/main" count="574" uniqueCount="191">
  <si>
    <t>příloha č. 1</t>
  </si>
  <si>
    <t>ROZPIS ROZPOČTU LIBERECKÉHO KRAJE 2014</t>
  </si>
  <si>
    <t>Odbor školství, mládeže, tělovýchovy a sportu</t>
  </si>
  <si>
    <t>ZR-RO č. 2,3,13,34,35,50,51,20/14</t>
  </si>
  <si>
    <t>Kapitola 917 04 - transfery</t>
  </si>
  <si>
    <t>ZR-RO č. 67,78,79,80/14</t>
  </si>
  <si>
    <t>ZR-RO č. 144/14</t>
  </si>
  <si>
    <t>v tis. Kč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</si>
  <si>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</si>
  <si>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</si>
  <si>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</si>
  <si>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</si>
  <si>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</si>
  <si>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</si>
  <si>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</si>
  <si>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</si>
  <si>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</si>
  <si>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</si>
  <si>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>144/14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</si>
  <si>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</si>
  <si>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</si>
  <si>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</si>
  <si>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</si>
  <si>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</si>
  <si>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</si>
  <si>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</si>
  <si>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</si>
  <si>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</si>
  <si>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</si>
  <si>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</si>
  <si>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</si>
  <si>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</si>
  <si>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</si>
  <si>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</si>
  <si>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</si>
  <si>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</si>
  <si>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</si>
  <si>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</si>
  <si>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</si>
  <si>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</si>
  <si>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</si>
  <si>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</si>
  <si>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</si>
  <si>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</si>
  <si>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</si>
  <si>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</si>
  <si>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</si>
  <si>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</si>
  <si>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</si>
  <si>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</si>
  <si>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</si>
  <si>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</si>
  <si>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</si>
  <si>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</si>
  <si>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</si>
  <si>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</si>
  <si>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</si>
  <si>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</si>
  <si>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</si>
  <si>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</si>
  <si>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</si>
  <si>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</si>
  <si>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</si>
  <si>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</si>
  <si>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</si>
  <si>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</si>
  <si>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</si>
  <si>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</si>
  <si>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</si>
  <si>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</si>
  <si>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</si>
  <si>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</si>
  <si>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</si>
  <si>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</si>
  <si>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</si>
  <si>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</si>
  <si>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</si>
  <si>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</si>
  <si>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0480020</t>
  </si>
  <si>
    <t>TUL, Studentská 1402/2, Liberec 1 - Cena hejtmana LK pro studenty TUL</t>
  </si>
  <si>
    <t>neinvestiční transfery vysokým školám</t>
  </si>
  <si>
    <t>0470006</t>
  </si>
  <si>
    <t>Dotace pro města při změně zřizovatelských funkcí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</si>
  <si>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</si>
  <si>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</si>
  <si>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</si>
  <si>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</si>
  <si>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</si>
  <si>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</si>
  <si>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neinvestiční transfery spolkům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</si>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</sst>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Calibri"/>
      <family val="2"/>
      <charset val="238"/>
      <scheme val="minor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1" fillId="0" borderId="0" xfId="3"/>
    <xf numFmtId="4" fontId="1" fillId="2" borderId="0" xfId="3" applyNumberFormat="1" applyFill="1"/>
    <xf numFmtId="0" fontId="3" fillId="0" borderId="0" xfId="4" applyFont="1" applyAlignment="1">
      <alignment horizontal="right"/>
    </xf>
    <xf numFmtId="0" fontId="3" fillId="2" borderId="0" xfId="4" applyFont="1" applyFill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right"/>
    </xf>
    <xf numFmtId="0" fontId="5" fillId="2" borderId="0" xfId="5" applyFont="1" applyFill="1" applyAlignment="1">
      <alignment horizontal="center"/>
    </xf>
    <xf numFmtId="0" fontId="2" fillId="0" borderId="0" xfId="5"/>
    <xf numFmtId="0" fontId="2" fillId="2" borderId="0" xfId="5" applyFill="1"/>
    <xf numFmtId="0" fontId="1" fillId="0" borderId="0" xfId="1"/>
    <xf numFmtId="0" fontId="1" fillId="2" borderId="0" xfId="1" applyFill="1"/>
    <xf numFmtId="0" fontId="6" fillId="2" borderId="0" xfId="1" applyFont="1" applyFill="1" applyAlignment="1">
      <alignment horizontal="center"/>
    </xf>
    <xf numFmtId="0" fontId="4" fillId="2" borderId="0" xfId="3" applyFont="1" applyFill="1"/>
    <xf numFmtId="0" fontId="7" fillId="2" borderId="0" xfId="6" applyFont="1" applyFill="1" applyBorder="1" applyAlignment="1">
      <alignment horizontal="center"/>
    </xf>
    <xf numFmtId="49" fontId="7" fillId="2" borderId="0" xfId="6" applyNumberFormat="1" applyFont="1" applyFill="1" applyBorder="1" applyAlignment="1">
      <alignment horizontal="center"/>
    </xf>
    <xf numFmtId="0" fontId="4" fillId="2" borderId="0" xfId="6" applyFont="1" applyFill="1" applyBorder="1" applyAlignment="1">
      <alignment horizontal="center"/>
    </xf>
    <xf numFmtId="0" fontId="6" fillId="2" borderId="0" xfId="6" applyFont="1" applyFill="1" applyBorder="1" applyAlignment="1">
      <alignment horizontal="center"/>
    </xf>
    <xf numFmtId="4" fontId="4" fillId="2" borderId="0" xfId="6" applyNumberFormat="1" applyFont="1" applyFill="1" applyBorder="1"/>
    <xf numFmtId="164" fontId="4" fillId="2" borderId="0" xfId="6" applyNumberFormat="1" applyFont="1" applyFill="1" applyBorder="1"/>
    <xf numFmtId="0" fontId="4" fillId="2" borderId="0" xfId="3" applyFont="1" applyFill="1" applyBorder="1"/>
    <xf numFmtId="0" fontId="1" fillId="0" borderId="0" xfId="3" applyBorder="1"/>
    <xf numFmtId="0" fontId="1" fillId="2" borderId="0" xfId="6" applyFill="1"/>
    <xf numFmtId="4" fontId="1" fillId="2" borderId="0" xfId="6" applyNumberFormat="1" applyFill="1"/>
    <xf numFmtId="0" fontId="7" fillId="2" borderId="0" xfId="6" applyFont="1" applyFill="1" applyAlignment="1">
      <alignment horizontal="center"/>
    </xf>
    <xf numFmtId="0" fontId="4" fillId="0" borderId="0" xfId="3" applyFont="1" applyBorder="1" applyAlignment="1">
      <alignment horizontal="right"/>
    </xf>
    <xf numFmtId="0" fontId="8" fillId="2" borderId="3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8" fillId="2" borderId="12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center"/>
    </xf>
    <xf numFmtId="0" fontId="8" fillId="2" borderId="13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left"/>
    </xf>
    <xf numFmtId="164" fontId="8" fillId="2" borderId="8" xfId="6" applyNumberFormat="1" applyFont="1" applyFill="1" applyBorder="1" applyAlignment="1"/>
    <xf numFmtId="164" fontId="7" fillId="2" borderId="1" xfId="3" applyNumberFormat="1" applyFont="1" applyFill="1" applyBorder="1"/>
    <xf numFmtId="164" fontId="7" fillId="0" borderId="1" xfId="3" applyNumberFormat="1" applyFont="1" applyBorder="1"/>
    <xf numFmtId="0" fontId="4" fillId="0" borderId="0" xfId="3" applyFont="1" applyBorder="1"/>
    <xf numFmtId="0" fontId="10" fillId="2" borderId="12" xfId="6" applyFont="1" applyFill="1" applyBorder="1" applyAlignment="1">
      <alignment horizontal="center"/>
    </xf>
    <xf numFmtId="0" fontId="10" fillId="2" borderId="14" xfId="6" applyFont="1" applyFill="1" applyBorder="1" applyAlignment="1">
      <alignment horizontal="center"/>
    </xf>
    <xf numFmtId="0" fontId="10" fillId="2" borderId="4" xfId="6" applyFont="1" applyFill="1" applyBorder="1" applyAlignment="1">
      <alignment horizontal="center"/>
    </xf>
    <xf numFmtId="0" fontId="10" fillId="2" borderId="4" xfId="6" applyFont="1" applyFill="1" applyBorder="1"/>
    <xf numFmtId="164" fontId="10" fillId="2" borderId="8" xfId="6" applyNumberFormat="1" applyFont="1" applyFill="1" applyBorder="1" applyAlignment="1"/>
    <xf numFmtId="164" fontId="10" fillId="2" borderId="8" xfId="3" applyNumberFormat="1" applyFont="1" applyFill="1" applyBorder="1"/>
    <xf numFmtId="164" fontId="10" fillId="0" borderId="8" xfId="3" applyNumberFormat="1" applyFont="1" applyBorder="1"/>
    <xf numFmtId="0" fontId="7" fillId="2" borderId="15" xfId="6" applyFont="1" applyFill="1" applyBorder="1" applyAlignment="1">
      <alignment horizontal="center"/>
    </xf>
    <xf numFmtId="49" fontId="7" fillId="2" borderId="16" xfId="6" applyNumberFormat="1" applyFont="1" applyFill="1" applyBorder="1" applyAlignment="1">
      <alignment horizontal="center"/>
    </xf>
    <xf numFmtId="0" fontId="7" fillId="2" borderId="16" xfId="6" applyFont="1" applyFill="1" applyBorder="1" applyAlignment="1">
      <alignment horizontal="center"/>
    </xf>
    <xf numFmtId="0" fontId="7" fillId="2" borderId="17" xfId="6" applyFont="1" applyFill="1" applyBorder="1" applyAlignment="1">
      <alignment wrapText="1"/>
    </xf>
    <xf numFmtId="164" fontId="7" fillId="2" borderId="18" xfId="6" applyNumberFormat="1" applyFont="1" applyFill="1" applyBorder="1" applyAlignment="1"/>
    <xf numFmtId="164" fontId="8" fillId="2" borderId="18" xfId="6" applyNumberFormat="1" applyFont="1" applyFill="1" applyBorder="1" applyAlignment="1"/>
    <xf numFmtId="164" fontId="7" fillId="2" borderId="19" xfId="3" applyNumberFormat="1" applyFont="1" applyFill="1" applyBorder="1"/>
    <xf numFmtId="164" fontId="7" fillId="0" borderId="19" xfId="3" applyNumberFormat="1" applyFont="1" applyBorder="1"/>
    <xf numFmtId="0" fontId="12" fillId="2" borderId="20" xfId="6" applyFont="1" applyFill="1" applyBorder="1" applyAlignment="1">
      <alignment horizontal="center"/>
    </xf>
    <xf numFmtId="49" fontId="12" fillId="2" borderId="21" xfId="6" applyNumberFormat="1" applyFont="1" applyFill="1" applyBorder="1" applyAlignment="1">
      <alignment horizontal="center"/>
    </xf>
    <xf numFmtId="0" fontId="12" fillId="2" borderId="21" xfId="6" applyFont="1" applyFill="1" applyBorder="1" applyAlignment="1">
      <alignment horizontal="center"/>
    </xf>
    <xf numFmtId="0" fontId="4" fillId="2" borderId="21" xfId="6" applyFont="1" applyFill="1" applyBorder="1" applyAlignment="1">
      <alignment horizontal="center"/>
    </xf>
    <xf numFmtId="0" fontId="4" fillId="2" borderId="22" xfId="6" applyFont="1" applyFill="1" applyBorder="1"/>
    <xf numFmtId="164" fontId="4" fillId="2" borderId="23" xfId="6" applyNumberFormat="1" applyFont="1" applyFill="1" applyBorder="1" applyAlignment="1"/>
    <xf numFmtId="164" fontId="4" fillId="2" borderId="23" xfId="3" applyNumberFormat="1" applyFont="1" applyFill="1" applyBorder="1"/>
    <xf numFmtId="164" fontId="4" fillId="0" borderId="23" xfId="3" applyNumberFormat="1" applyFont="1" applyBorder="1"/>
    <xf numFmtId="0" fontId="7" fillId="2" borderId="20" xfId="6" applyFont="1" applyFill="1" applyBorder="1" applyAlignment="1">
      <alignment horizontal="center"/>
    </xf>
    <xf numFmtId="49" fontId="7" fillId="2" borderId="21" xfId="6" applyNumberFormat="1" applyFont="1" applyFill="1" applyBorder="1" applyAlignment="1">
      <alignment horizontal="center"/>
    </xf>
    <xf numFmtId="0" fontId="7" fillId="2" borderId="21" xfId="6" applyFont="1" applyFill="1" applyBorder="1" applyAlignment="1">
      <alignment horizontal="center"/>
    </xf>
    <xf numFmtId="0" fontId="7" fillId="2" borderId="22" xfId="6" applyFont="1" applyFill="1" applyBorder="1" applyAlignment="1">
      <alignment wrapText="1"/>
    </xf>
    <xf numFmtId="164" fontId="7" fillId="2" borderId="23" xfId="6" applyNumberFormat="1" applyFont="1" applyFill="1" applyBorder="1" applyAlignment="1"/>
    <xf numFmtId="164" fontId="7" fillId="2" borderId="23" xfId="3" applyNumberFormat="1" applyFont="1" applyFill="1" applyBorder="1"/>
    <xf numFmtId="164" fontId="7" fillId="0" borderId="23" xfId="3" applyNumberFormat="1" applyFont="1" applyBorder="1"/>
    <xf numFmtId="0" fontId="4" fillId="2" borderId="22" xfId="6" applyFont="1" applyFill="1" applyBorder="1" applyAlignment="1">
      <alignment wrapText="1"/>
    </xf>
    <xf numFmtId="0" fontId="7" fillId="2" borderId="20" xfId="6" applyFont="1" applyFill="1" applyBorder="1" applyAlignment="1">
      <alignment horizontal="center" vertical="center"/>
    </xf>
    <xf numFmtId="49" fontId="7" fillId="2" borderId="21" xfId="6" applyNumberFormat="1" applyFont="1" applyFill="1" applyBorder="1" applyAlignment="1">
      <alignment horizontal="center" vertical="center"/>
    </xf>
    <xf numFmtId="0" fontId="7" fillId="2" borderId="21" xfId="6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vertical="center" wrapText="1"/>
    </xf>
    <xf numFmtId="0" fontId="4" fillId="2" borderId="20" xfId="6" applyFont="1" applyFill="1" applyBorder="1" applyAlignment="1">
      <alignment horizontal="center" vertical="center"/>
    </xf>
    <xf numFmtId="49" fontId="4" fillId="2" borderId="21" xfId="6" applyNumberFormat="1" applyFont="1" applyFill="1" applyBorder="1" applyAlignment="1">
      <alignment horizontal="center" vertical="center"/>
    </xf>
    <xf numFmtId="0" fontId="4" fillId="2" borderId="21" xfId="6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vertical="center"/>
    </xf>
    <xf numFmtId="0" fontId="12" fillId="2" borderId="24" xfId="6" applyFont="1" applyFill="1" applyBorder="1" applyAlignment="1">
      <alignment horizontal="center"/>
    </xf>
    <xf numFmtId="49" fontId="12" fillId="2" borderId="25" xfId="6" applyNumberFormat="1" applyFont="1" applyFill="1" applyBorder="1" applyAlignment="1">
      <alignment horizontal="center"/>
    </xf>
    <xf numFmtId="0" fontId="12" fillId="2" borderId="25" xfId="6" applyFont="1" applyFill="1" applyBorder="1" applyAlignment="1">
      <alignment horizontal="center"/>
    </xf>
    <xf numFmtId="0" fontId="4" fillId="2" borderId="25" xfId="6" applyFont="1" applyFill="1" applyBorder="1" applyAlignment="1">
      <alignment horizontal="center"/>
    </xf>
    <xf numFmtId="0" fontId="4" fillId="2" borderId="26" xfId="6" applyFont="1" applyFill="1" applyBorder="1"/>
    <xf numFmtId="164" fontId="4" fillId="2" borderId="27" xfId="6" applyNumberFormat="1" applyFont="1" applyFill="1" applyBorder="1" applyAlignment="1"/>
    <xf numFmtId="164" fontId="4" fillId="2" borderId="28" xfId="3" applyNumberFormat="1" applyFont="1" applyFill="1" applyBorder="1"/>
    <xf numFmtId="164" fontId="4" fillId="0" borderId="28" xfId="3" applyNumberFormat="1" applyFont="1" applyBorder="1"/>
    <xf numFmtId="0" fontId="13" fillId="2" borderId="12" xfId="6" applyFont="1" applyFill="1" applyBorder="1" applyAlignment="1">
      <alignment horizontal="center"/>
    </xf>
    <xf numFmtId="0" fontId="13" fillId="2" borderId="14" xfId="6" applyFont="1" applyFill="1" applyBorder="1" applyAlignment="1">
      <alignment horizontal="center"/>
    </xf>
    <xf numFmtId="0" fontId="13" fillId="2" borderId="4" xfId="6" applyFont="1" applyFill="1" applyBorder="1"/>
    <xf numFmtId="164" fontId="13" fillId="2" borderId="8" xfId="6" applyNumberFormat="1" applyFont="1" applyFill="1" applyBorder="1" applyAlignment="1"/>
    <xf numFmtId="164" fontId="13" fillId="2" borderId="8" xfId="3" applyNumberFormat="1" applyFont="1" applyFill="1" applyBorder="1"/>
    <xf numFmtId="164" fontId="13" fillId="0" borderId="8" xfId="3" applyNumberFormat="1" applyFont="1" applyBorder="1"/>
    <xf numFmtId="0" fontId="7" fillId="2" borderId="29" xfId="6" applyFont="1" applyFill="1" applyBorder="1" applyAlignment="1">
      <alignment horizontal="center"/>
    </xf>
    <xf numFmtId="49" fontId="7" fillId="2" borderId="30" xfId="6" applyNumberFormat="1" applyFont="1" applyFill="1" applyBorder="1" applyAlignment="1">
      <alignment horizontal="center"/>
    </xf>
    <xf numFmtId="0" fontId="7" fillId="2" borderId="30" xfId="6" applyFont="1" applyFill="1" applyBorder="1" applyAlignment="1">
      <alignment horizontal="center"/>
    </xf>
    <xf numFmtId="0" fontId="7" fillId="2" borderId="31" xfId="6" applyFont="1" applyFill="1" applyBorder="1" applyAlignment="1">
      <alignment wrapText="1"/>
    </xf>
    <xf numFmtId="164" fontId="7" fillId="2" borderId="19" xfId="6" applyNumberFormat="1" applyFont="1" applyFill="1" applyBorder="1" applyAlignment="1"/>
    <xf numFmtId="0" fontId="7" fillId="2" borderId="22" xfId="6" applyFont="1" applyFill="1" applyBorder="1"/>
    <xf numFmtId="0" fontId="7" fillId="2" borderId="22" xfId="6" applyFont="1" applyFill="1" applyBorder="1" applyAlignment="1">
      <alignment vertical="center"/>
    </xf>
    <xf numFmtId="0" fontId="12" fillId="2" borderId="20" xfId="6" applyFont="1" applyFill="1" applyBorder="1" applyAlignment="1">
      <alignment horizontal="center" vertical="center"/>
    </xf>
    <xf numFmtId="49" fontId="12" fillId="2" borderId="21" xfId="6" applyNumberFormat="1" applyFont="1" applyFill="1" applyBorder="1" applyAlignment="1">
      <alignment horizontal="center" vertical="center"/>
    </xf>
    <xf numFmtId="0" fontId="12" fillId="2" borderId="21" xfId="6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vertical="center" wrapText="1"/>
    </xf>
    <xf numFmtId="0" fontId="12" fillId="2" borderId="32" xfId="6" applyFont="1" applyFill="1" applyBorder="1" applyAlignment="1">
      <alignment horizontal="center" vertical="center"/>
    </xf>
    <xf numFmtId="49" fontId="12" fillId="2" borderId="33" xfId="6" applyNumberFormat="1" applyFont="1" applyFill="1" applyBorder="1" applyAlignment="1">
      <alignment horizontal="center" vertical="center"/>
    </xf>
    <xf numFmtId="0" fontId="12" fillId="2" borderId="33" xfId="6" applyFont="1" applyFill="1" applyBorder="1" applyAlignment="1">
      <alignment horizontal="center" vertical="center"/>
    </xf>
    <xf numFmtId="0" fontId="4" fillId="2" borderId="33" xfId="6" applyFont="1" applyFill="1" applyBorder="1" applyAlignment="1">
      <alignment horizontal="center" vertical="center"/>
    </xf>
    <xf numFmtId="0" fontId="4" fillId="2" borderId="34" xfId="6" applyFont="1" applyFill="1" applyBorder="1" applyAlignment="1">
      <alignment vertical="center" wrapText="1"/>
    </xf>
    <xf numFmtId="164" fontId="4" fillId="2" borderId="28" xfId="6" applyNumberFormat="1" applyFont="1" applyFill="1" applyBorder="1" applyAlignment="1"/>
    <xf numFmtId="0" fontId="7" fillId="2" borderId="29" xfId="6" applyFont="1" applyFill="1" applyBorder="1" applyAlignment="1">
      <alignment horizontal="center" vertical="center"/>
    </xf>
    <xf numFmtId="49" fontId="7" fillId="2" borderId="30" xfId="6" applyNumberFormat="1" applyFont="1" applyFill="1" applyBorder="1" applyAlignment="1">
      <alignment horizontal="center" vertical="center"/>
    </xf>
    <xf numFmtId="0" fontId="7" fillId="2" borderId="30" xfId="6" applyFont="1" applyFill="1" applyBorder="1" applyAlignment="1">
      <alignment horizontal="center" vertical="center"/>
    </xf>
    <xf numFmtId="0" fontId="7" fillId="2" borderId="31" xfId="6" applyFont="1" applyFill="1" applyBorder="1" applyAlignment="1">
      <alignment vertical="center" wrapText="1"/>
    </xf>
    <xf numFmtId="0" fontId="7" fillId="2" borderId="22" xfId="6" applyFont="1" applyFill="1" applyBorder="1" applyAlignment="1">
      <alignment horizontal="left" wrapText="1"/>
    </xf>
    <xf numFmtId="0" fontId="4" fillId="2" borderId="20" xfId="6" applyFont="1" applyFill="1" applyBorder="1" applyAlignment="1">
      <alignment horizontal="center"/>
    </xf>
    <xf numFmtId="49" fontId="4" fillId="2" borderId="21" xfId="6" applyNumberFormat="1" applyFont="1" applyFill="1" applyBorder="1" applyAlignment="1">
      <alignment horizontal="center"/>
    </xf>
    <xf numFmtId="49" fontId="8" fillId="2" borderId="21" xfId="6" applyNumberFormat="1" applyFont="1" applyFill="1" applyBorder="1" applyAlignment="1">
      <alignment horizontal="center" vertical="center"/>
    </xf>
    <xf numFmtId="0" fontId="8" fillId="2" borderId="22" xfId="6" applyFont="1" applyFill="1" applyBorder="1" applyAlignment="1">
      <alignment vertical="center" wrapText="1"/>
    </xf>
    <xf numFmtId="164" fontId="8" fillId="2" borderId="23" xfId="6" applyNumberFormat="1" applyFont="1" applyFill="1" applyBorder="1" applyAlignment="1"/>
    <xf numFmtId="0" fontId="12" fillId="2" borderId="34" xfId="6" applyFont="1" applyFill="1" applyBorder="1" applyAlignment="1">
      <alignment vertical="center"/>
    </xf>
    <xf numFmtId="164" fontId="12" fillId="2" borderId="28" xfId="6" applyNumberFormat="1" applyFont="1" applyFill="1" applyBorder="1" applyAlignment="1"/>
    <xf numFmtId="0" fontId="4" fillId="2" borderId="31" xfId="6" applyFont="1" applyFill="1" applyBorder="1" applyAlignment="1">
      <alignment vertical="center"/>
    </xf>
    <xf numFmtId="0" fontId="7" fillId="2" borderId="32" xfId="6" applyFont="1" applyFill="1" applyBorder="1" applyAlignment="1">
      <alignment horizontal="center" vertical="center"/>
    </xf>
    <xf numFmtId="49" fontId="7" fillId="2" borderId="33" xfId="6" applyNumberFormat="1" applyFont="1" applyFill="1" applyBorder="1" applyAlignment="1">
      <alignment horizontal="center" vertical="center"/>
    </xf>
    <xf numFmtId="0" fontId="4" fillId="2" borderId="30" xfId="6" applyFont="1" applyFill="1" applyBorder="1" applyAlignment="1">
      <alignment horizontal="center" vertical="center"/>
    </xf>
    <xf numFmtId="164" fontId="4" fillId="2" borderId="11" xfId="6" applyNumberFormat="1" applyFont="1" applyFill="1" applyBorder="1" applyAlignment="1"/>
    <xf numFmtId="164" fontId="4" fillId="2" borderId="2" xfId="3" applyNumberFormat="1" applyFont="1" applyFill="1" applyBorder="1"/>
    <xf numFmtId="0" fontId="7" fillId="2" borderId="17" xfId="6" applyFont="1" applyFill="1" applyBorder="1"/>
    <xf numFmtId="0" fontId="4" fillId="2" borderId="34" xfId="6" applyFont="1" applyFill="1" applyBorder="1" applyAlignment="1">
      <alignment vertical="center"/>
    </xf>
    <xf numFmtId="0" fontId="7" fillId="2" borderId="35" xfId="6" applyFont="1" applyFill="1" applyBorder="1" applyAlignment="1">
      <alignment horizontal="center" vertical="center"/>
    </xf>
    <xf numFmtId="49" fontId="7" fillId="2" borderId="36" xfId="6" applyNumberFormat="1" applyFont="1" applyFill="1" applyBorder="1" applyAlignment="1">
      <alignment horizontal="center" vertical="center"/>
    </xf>
    <xf numFmtId="0" fontId="4" fillId="2" borderId="36" xfId="6" applyFont="1" applyFill="1" applyBorder="1" applyAlignment="1">
      <alignment horizontal="center" vertical="center"/>
    </xf>
    <xf numFmtId="0" fontId="13" fillId="2" borderId="12" xfId="6" applyFont="1" applyFill="1" applyBorder="1" applyAlignment="1">
      <alignment horizontal="center" vertical="center"/>
    </xf>
    <xf numFmtId="0" fontId="13" fillId="2" borderId="14" xfId="6" applyFont="1" applyFill="1" applyBorder="1" applyAlignment="1">
      <alignment horizontal="center" vertical="center"/>
    </xf>
    <xf numFmtId="0" fontId="13" fillId="2" borderId="4" xfId="6" applyFont="1" applyFill="1" applyBorder="1" applyAlignment="1">
      <alignment vertical="center"/>
    </xf>
    <xf numFmtId="0" fontId="7" fillId="2" borderId="31" xfId="6" applyFont="1" applyFill="1" applyBorder="1" applyAlignment="1">
      <alignment vertical="center"/>
    </xf>
    <xf numFmtId="0" fontId="1" fillId="2" borderId="32" xfId="3" applyFill="1" applyBorder="1" applyAlignment="1">
      <alignment vertical="center"/>
    </xf>
    <xf numFmtId="0" fontId="1" fillId="2" borderId="33" xfId="3" applyFill="1" applyBorder="1" applyAlignment="1">
      <alignment vertical="center"/>
    </xf>
    <xf numFmtId="164" fontId="4" fillId="2" borderId="28" xfId="3" applyNumberFormat="1" applyFont="1" applyFill="1" applyBorder="1" applyAlignment="1"/>
    <xf numFmtId="164" fontId="7" fillId="2" borderId="23" xfId="3" applyNumberFormat="1" applyFont="1" applyFill="1" applyBorder="1" applyAlignment="1"/>
    <xf numFmtId="0" fontId="1" fillId="2" borderId="20" xfId="3" applyFill="1" applyBorder="1" applyAlignment="1">
      <alignment vertical="center"/>
    </xf>
    <xf numFmtId="0" fontId="1" fillId="2" borderId="21" xfId="3" applyFill="1" applyBorder="1" applyAlignment="1">
      <alignment vertical="center"/>
    </xf>
    <xf numFmtId="164" fontId="4" fillId="2" borderId="23" xfId="3" applyNumberFormat="1" applyFont="1" applyFill="1" applyBorder="1" applyAlignment="1"/>
    <xf numFmtId="164" fontId="4" fillId="2" borderId="2" xfId="3" applyNumberFormat="1" applyFont="1" applyFill="1" applyBorder="1" applyAlignment="1"/>
    <xf numFmtId="0" fontId="13" fillId="2" borderId="3" xfId="6" applyFont="1" applyFill="1" applyBorder="1" applyAlignment="1">
      <alignment horizontal="center" vertical="center"/>
    </xf>
    <xf numFmtId="0" fontId="13" fillId="2" borderId="6" xfId="6" applyFont="1" applyFill="1" applyBorder="1" applyAlignment="1">
      <alignment horizontal="center" vertical="center"/>
    </xf>
    <xf numFmtId="0" fontId="13" fillId="2" borderId="7" xfId="6" applyFont="1" applyFill="1" applyBorder="1" applyAlignment="1">
      <alignment vertical="center"/>
    </xf>
    <xf numFmtId="164" fontId="13" fillId="2" borderId="1" xfId="6" applyNumberFormat="1" applyFont="1" applyFill="1" applyBorder="1" applyAlignment="1"/>
    <xf numFmtId="164" fontId="13" fillId="2" borderId="1" xfId="3" applyNumberFormat="1" applyFont="1" applyFill="1" applyBorder="1"/>
    <xf numFmtId="0" fontId="7" fillId="2" borderId="15" xfId="3" applyFont="1" applyFill="1" applyBorder="1" applyAlignment="1">
      <alignment horizontal="center" vertical="center"/>
    </xf>
    <xf numFmtId="49" fontId="7" fillId="2" borderId="16" xfId="6" applyNumberFormat="1" applyFont="1" applyFill="1" applyBorder="1" applyAlignment="1">
      <alignment horizontal="center" vertical="center"/>
    </xf>
    <xf numFmtId="0" fontId="7" fillId="2" borderId="17" xfId="6" applyFont="1" applyFill="1" applyBorder="1" applyAlignment="1">
      <alignment vertical="center"/>
    </xf>
    <xf numFmtId="164" fontId="7" fillId="2" borderId="18" xfId="3" applyNumberFormat="1" applyFont="1" applyFill="1" applyBorder="1"/>
    <xf numFmtId="164" fontId="7" fillId="0" borderId="18" xfId="3" applyNumberFormat="1" applyFont="1" applyBorder="1"/>
    <xf numFmtId="0" fontId="7" fillId="2" borderId="37" xfId="6" applyFont="1" applyFill="1" applyBorder="1" applyAlignment="1">
      <alignment horizontal="center"/>
    </xf>
    <xf numFmtId="0" fontId="1" fillId="2" borderId="20" xfId="3" applyFill="1" applyBorder="1" applyAlignment="1"/>
    <xf numFmtId="0" fontId="1" fillId="2" borderId="21" xfId="3" applyFill="1" applyBorder="1" applyAlignment="1"/>
    <xf numFmtId="0" fontId="4" fillId="2" borderId="37" xfId="6" applyFont="1" applyFill="1" applyBorder="1" applyAlignment="1">
      <alignment horizontal="center"/>
    </xf>
    <xf numFmtId="0" fontId="7" fillId="2" borderId="22" xfId="6" applyFont="1" applyFill="1" applyBorder="1" applyAlignment="1">
      <alignment horizontal="center"/>
    </xf>
    <xf numFmtId="0" fontId="4" fillId="2" borderId="22" xfId="6" applyFont="1" applyFill="1" applyBorder="1" applyAlignment="1">
      <alignment horizontal="center" vertical="center"/>
    </xf>
    <xf numFmtId="0" fontId="7" fillId="2" borderId="31" xfId="6" applyFont="1" applyFill="1" applyBorder="1" applyAlignment="1">
      <alignment horizontal="center"/>
    </xf>
    <xf numFmtId="0" fontId="1" fillId="2" borderId="24" xfId="3" applyFill="1" applyBorder="1" applyAlignment="1"/>
    <xf numFmtId="0" fontId="1" fillId="2" borderId="25" xfId="3" applyFill="1" applyBorder="1" applyAlignment="1"/>
    <xf numFmtId="0" fontId="4" fillId="2" borderId="26" xfId="6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wrapText="1"/>
    </xf>
    <xf numFmtId="164" fontId="4" fillId="2" borderId="27" xfId="3" applyNumberFormat="1" applyFont="1" applyFill="1" applyBorder="1" applyAlignment="1"/>
    <xf numFmtId="164" fontId="4" fillId="2" borderId="27" xfId="3" applyNumberFormat="1" applyFont="1" applyFill="1" applyBorder="1"/>
    <xf numFmtId="0" fontId="1" fillId="2" borderId="0" xfId="3" applyFill="1"/>
    <xf numFmtId="14" fontId="4" fillId="2" borderId="0" xfId="3" applyNumberFormat="1" applyFont="1" applyFill="1"/>
    <xf numFmtId="49" fontId="13" fillId="2" borderId="6" xfId="6" applyNumberFormat="1" applyFont="1" applyFill="1" applyBorder="1" applyAlignment="1">
      <alignment horizontal="center" vertical="center"/>
    </xf>
    <xf numFmtId="0" fontId="14" fillId="2" borderId="6" xfId="7" applyFont="1" applyFill="1" applyBorder="1" applyAlignment="1">
      <alignment horizontal="center" vertical="center"/>
    </xf>
    <xf numFmtId="49" fontId="10" fillId="2" borderId="14" xfId="6" applyNumberFormat="1" applyFont="1" applyFill="1" applyBorder="1" applyAlignment="1">
      <alignment horizontal="center"/>
    </xf>
    <xf numFmtId="0" fontId="11" fillId="2" borderId="14" xfId="7" applyFont="1" applyFill="1" applyBorder="1" applyAlignment="1">
      <alignment horizontal="center"/>
    </xf>
    <xf numFmtId="49" fontId="13" fillId="2" borderId="14" xfId="6" applyNumberFormat="1" applyFont="1" applyFill="1" applyBorder="1" applyAlignment="1">
      <alignment horizontal="center"/>
    </xf>
    <xf numFmtId="0" fontId="14" fillId="2" borderId="14" xfId="7" applyFont="1" applyFill="1" applyBorder="1" applyAlignment="1">
      <alignment horizontal="center"/>
    </xf>
    <xf numFmtId="49" fontId="13" fillId="2" borderId="14" xfId="6" applyNumberFormat="1" applyFont="1" applyFill="1" applyBorder="1" applyAlignment="1">
      <alignment horizontal="center" vertical="center"/>
    </xf>
    <xf numFmtId="0" fontId="14" fillId="2" borderId="14" xfId="7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6" fillId="2" borderId="0" xfId="1" applyFont="1" applyFill="1" applyAlignment="1">
      <alignment horizontal="center"/>
    </xf>
    <xf numFmtId="0" fontId="7" fillId="2" borderId="1" xfId="2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7" fillId="3" borderId="1" xfId="3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49" fontId="10" fillId="2" borderId="4" xfId="6" applyNumberFormat="1" applyFont="1" applyFill="1" applyBorder="1" applyAlignment="1">
      <alignment horizontal="center"/>
    </xf>
    <xf numFmtId="0" fontId="11" fillId="2" borderId="13" xfId="7" applyFont="1" applyFill="1" applyBorder="1" applyAlignment="1">
      <alignment horizontal="center"/>
    </xf>
  </cellXfs>
  <cellStyles count="8">
    <cellStyle name="Normální" xfId="0" builtinId="0"/>
    <cellStyle name="normální 2" xfId="1"/>
    <cellStyle name="Normální 4" xfId="2"/>
    <cellStyle name="normální_04 - OSMTVS" xfId="7"/>
    <cellStyle name="normální_2. Rozpočet 2007 - tabulky" xfId="5"/>
    <cellStyle name="normální_Rozpis výdajů 03 bez PO 2" xfId="3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5"/>
  <sheetViews>
    <sheetView tabSelected="1" topLeftCell="A157" zoomScaleNormal="100" workbookViewId="0">
      <selection activeCell="M164" sqref="M164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69" hidden="1" customWidth="1"/>
    <col min="10" max="10" width="0" style="1" hidden="1" customWidth="1"/>
    <col min="11" max="250" width="8.7265625" style="1"/>
    <col min="251" max="252" width="3.1796875" style="1" customWidth="1"/>
    <col min="253" max="253" width="9.26953125" style="1" customWidth="1"/>
    <col min="254" max="255" width="4.7265625" style="1" customWidth="1"/>
    <col min="256" max="256" width="8" style="1" customWidth="1"/>
    <col min="257" max="257" width="40.7265625" style="1" customWidth="1"/>
    <col min="258" max="258" width="8.453125" style="1" customWidth="1"/>
    <col min="259" max="260" width="7.54296875" style="1" customWidth="1"/>
    <col min="261" max="506" width="8.7265625" style="1"/>
    <col min="507" max="508" width="3.1796875" style="1" customWidth="1"/>
    <col min="509" max="509" width="9.26953125" style="1" customWidth="1"/>
    <col min="510" max="511" width="4.7265625" style="1" customWidth="1"/>
    <col min="512" max="512" width="8" style="1" customWidth="1"/>
    <col min="513" max="513" width="40.7265625" style="1" customWidth="1"/>
    <col min="514" max="514" width="8.453125" style="1" customWidth="1"/>
    <col min="515" max="516" width="7.54296875" style="1" customWidth="1"/>
    <col min="517" max="762" width="8.7265625" style="1"/>
    <col min="763" max="764" width="3.1796875" style="1" customWidth="1"/>
    <col min="765" max="765" width="9.26953125" style="1" customWidth="1"/>
    <col min="766" max="767" width="4.7265625" style="1" customWidth="1"/>
    <col min="768" max="768" width="8" style="1" customWidth="1"/>
    <col min="769" max="769" width="40.7265625" style="1" customWidth="1"/>
    <col min="770" max="770" width="8.453125" style="1" customWidth="1"/>
    <col min="771" max="772" width="7.54296875" style="1" customWidth="1"/>
    <col min="773" max="1018" width="8.7265625" style="1"/>
    <col min="1019" max="1020" width="3.1796875" style="1" customWidth="1"/>
    <col min="1021" max="1021" width="9.26953125" style="1" customWidth="1"/>
    <col min="1022" max="1023" width="4.7265625" style="1" customWidth="1"/>
    <col min="1024" max="1024" width="8" style="1" customWidth="1"/>
    <col min="1025" max="1025" width="40.7265625" style="1" customWidth="1"/>
    <col min="1026" max="1026" width="8.453125" style="1" customWidth="1"/>
    <col min="1027" max="1028" width="7.54296875" style="1" customWidth="1"/>
    <col min="1029" max="1274" width="8.7265625" style="1"/>
    <col min="1275" max="1276" width="3.1796875" style="1" customWidth="1"/>
    <col min="1277" max="1277" width="9.26953125" style="1" customWidth="1"/>
    <col min="1278" max="1279" width="4.7265625" style="1" customWidth="1"/>
    <col min="1280" max="1280" width="8" style="1" customWidth="1"/>
    <col min="1281" max="1281" width="40.7265625" style="1" customWidth="1"/>
    <col min="1282" max="1282" width="8.453125" style="1" customWidth="1"/>
    <col min="1283" max="1284" width="7.54296875" style="1" customWidth="1"/>
    <col min="1285" max="1530" width="8.7265625" style="1"/>
    <col min="1531" max="1532" width="3.1796875" style="1" customWidth="1"/>
    <col min="1533" max="1533" width="9.26953125" style="1" customWidth="1"/>
    <col min="1534" max="1535" width="4.7265625" style="1" customWidth="1"/>
    <col min="1536" max="1536" width="8" style="1" customWidth="1"/>
    <col min="1537" max="1537" width="40.7265625" style="1" customWidth="1"/>
    <col min="1538" max="1538" width="8.453125" style="1" customWidth="1"/>
    <col min="1539" max="1540" width="7.54296875" style="1" customWidth="1"/>
    <col min="1541" max="1786" width="8.7265625" style="1"/>
    <col min="1787" max="1788" width="3.1796875" style="1" customWidth="1"/>
    <col min="1789" max="1789" width="9.26953125" style="1" customWidth="1"/>
    <col min="1790" max="1791" width="4.7265625" style="1" customWidth="1"/>
    <col min="1792" max="1792" width="8" style="1" customWidth="1"/>
    <col min="1793" max="1793" width="40.7265625" style="1" customWidth="1"/>
    <col min="1794" max="1794" width="8.453125" style="1" customWidth="1"/>
    <col min="1795" max="1796" width="7.54296875" style="1" customWidth="1"/>
    <col min="1797" max="2042" width="8.7265625" style="1"/>
    <col min="2043" max="2044" width="3.1796875" style="1" customWidth="1"/>
    <col min="2045" max="2045" width="9.26953125" style="1" customWidth="1"/>
    <col min="2046" max="2047" width="4.7265625" style="1" customWidth="1"/>
    <col min="2048" max="2048" width="8" style="1" customWidth="1"/>
    <col min="2049" max="2049" width="40.7265625" style="1" customWidth="1"/>
    <col min="2050" max="2050" width="8.453125" style="1" customWidth="1"/>
    <col min="2051" max="2052" width="7.54296875" style="1" customWidth="1"/>
    <col min="2053" max="2298" width="8.7265625" style="1"/>
    <col min="2299" max="2300" width="3.1796875" style="1" customWidth="1"/>
    <col min="2301" max="2301" width="9.26953125" style="1" customWidth="1"/>
    <col min="2302" max="2303" width="4.7265625" style="1" customWidth="1"/>
    <col min="2304" max="2304" width="8" style="1" customWidth="1"/>
    <col min="2305" max="2305" width="40.7265625" style="1" customWidth="1"/>
    <col min="2306" max="2306" width="8.453125" style="1" customWidth="1"/>
    <col min="2307" max="2308" width="7.54296875" style="1" customWidth="1"/>
    <col min="2309" max="2554" width="8.7265625" style="1"/>
    <col min="2555" max="2556" width="3.1796875" style="1" customWidth="1"/>
    <col min="2557" max="2557" width="9.26953125" style="1" customWidth="1"/>
    <col min="2558" max="2559" width="4.7265625" style="1" customWidth="1"/>
    <col min="2560" max="2560" width="8" style="1" customWidth="1"/>
    <col min="2561" max="2561" width="40.7265625" style="1" customWidth="1"/>
    <col min="2562" max="2562" width="8.453125" style="1" customWidth="1"/>
    <col min="2563" max="2564" width="7.54296875" style="1" customWidth="1"/>
    <col min="2565" max="2810" width="8.7265625" style="1"/>
    <col min="2811" max="2812" width="3.1796875" style="1" customWidth="1"/>
    <col min="2813" max="2813" width="9.26953125" style="1" customWidth="1"/>
    <col min="2814" max="2815" width="4.7265625" style="1" customWidth="1"/>
    <col min="2816" max="2816" width="8" style="1" customWidth="1"/>
    <col min="2817" max="2817" width="40.7265625" style="1" customWidth="1"/>
    <col min="2818" max="2818" width="8.453125" style="1" customWidth="1"/>
    <col min="2819" max="2820" width="7.54296875" style="1" customWidth="1"/>
    <col min="2821" max="3066" width="8.7265625" style="1"/>
    <col min="3067" max="3068" width="3.1796875" style="1" customWidth="1"/>
    <col min="3069" max="3069" width="9.26953125" style="1" customWidth="1"/>
    <col min="3070" max="3071" width="4.7265625" style="1" customWidth="1"/>
    <col min="3072" max="3072" width="8" style="1" customWidth="1"/>
    <col min="3073" max="3073" width="40.7265625" style="1" customWidth="1"/>
    <col min="3074" max="3074" width="8.453125" style="1" customWidth="1"/>
    <col min="3075" max="3076" width="7.54296875" style="1" customWidth="1"/>
    <col min="3077" max="3322" width="8.7265625" style="1"/>
    <col min="3323" max="3324" width="3.1796875" style="1" customWidth="1"/>
    <col min="3325" max="3325" width="9.26953125" style="1" customWidth="1"/>
    <col min="3326" max="3327" width="4.7265625" style="1" customWidth="1"/>
    <col min="3328" max="3328" width="8" style="1" customWidth="1"/>
    <col min="3329" max="3329" width="40.7265625" style="1" customWidth="1"/>
    <col min="3330" max="3330" width="8.453125" style="1" customWidth="1"/>
    <col min="3331" max="3332" width="7.54296875" style="1" customWidth="1"/>
    <col min="3333" max="3578" width="8.7265625" style="1"/>
    <col min="3579" max="3580" width="3.1796875" style="1" customWidth="1"/>
    <col min="3581" max="3581" width="9.26953125" style="1" customWidth="1"/>
    <col min="3582" max="3583" width="4.7265625" style="1" customWidth="1"/>
    <col min="3584" max="3584" width="8" style="1" customWidth="1"/>
    <col min="3585" max="3585" width="40.7265625" style="1" customWidth="1"/>
    <col min="3586" max="3586" width="8.453125" style="1" customWidth="1"/>
    <col min="3587" max="3588" width="7.54296875" style="1" customWidth="1"/>
    <col min="3589" max="3834" width="8.7265625" style="1"/>
    <col min="3835" max="3836" width="3.1796875" style="1" customWidth="1"/>
    <col min="3837" max="3837" width="9.26953125" style="1" customWidth="1"/>
    <col min="3838" max="3839" width="4.7265625" style="1" customWidth="1"/>
    <col min="3840" max="3840" width="8" style="1" customWidth="1"/>
    <col min="3841" max="3841" width="40.7265625" style="1" customWidth="1"/>
    <col min="3842" max="3842" width="8.453125" style="1" customWidth="1"/>
    <col min="3843" max="3844" width="7.54296875" style="1" customWidth="1"/>
    <col min="3845" max="4090" width="8.7265625" style="1"/>
    <col min="4091" max="4092" width="3.1796875" style="1" customWidth="1"/>
    <col min="4093" max="4093" width="9.26953125" style="1" customWidth="1"/>
    <col min="4094" max="4095" width="4.7265625" style="1" customWidth="1"/>
    <col min="4096" max="4096" width="8" style="1" customWidth="1"/>
    <col min="4097" max="4097" width="40.7265625" style="1" customWidth="1"/>
    <col min="4098" max="4098" width="8.453125" style="1" customWidth="1"/>
    <col min="4099" max="4100" width="7.54296875" style="1" customWidth="1"/>
    <col min="4101" max="4346" width="8.7265625" style="1"/>
    <col min="4347" max="4348" width="3.1796875" style="1" customWidth="1"/>
    <col min="4349" max="4349" width="9.26953125" style="1" customWidth="1"/>
    <col min="4350" max="4351" width="4.7265625" style="1" customWidth="1"/>
    <col min="4352" max="4352" width="8" style="1" customWidth="1"/>
    <col min="4353" max="4353" width="40.7265625" style="1" customWidth="1"/>
    <col min="4354" max="4354" width="8.453125" style="1" customWidth="1"/>
    <col min="4355" max="4356" width="7.54296875" style="1" customWidth="1"/>
    <col min="4357" max="4602" width="8.7265625" style="1"/>
    <col min="4603" max="4604" width="3.1796875" style="1" customWidth="1"/>
    <col min="4605" max="4605" width="9.26953125" style="1" customWidth="1"/>
    <col min="4606" max="4607" width="4.7265625" style="1" customWidth="1"/>
    <col min="4608" max="4608" width="8" style="1" customWidth="1"/>
    <col min="4609" max="4609" width="40.7265625" style="1" customWidth="1"/>
    <col min="4610" max="4610" width="8.453125" style="1" customWidth="1"/>
    <col min="4611" max="4612" width="7.54296875" style="1" customWidth="1"/>
    <col min="4613" max="4858" width="8.7265625" style="1"/>
    <col min="4859" max="4860" width="3.1796875" style="1" customWidth="1"/>
    <col min="4861" max="4861" width="9.26953125" style="1" customWidth="1"/>
    <col min="4862" max="4863" width="4.7265625" style="1" customWidth="1"/>
    <col min="4864" max="4864" width="8" style="1" customWidth="1"/>
    <col min="4865" max="4865" width="40.7265625" style="1" customWidth="1"/>
    <col min="4866" max="4866" width="8.453125" style="1" customWidth="1"/>
    <col min="4867" max="4868" width="7.54296875" style="1" customWidth="1"/>
    <col min="4869" max="5114" width="8.7265625" style="1"/>
    <col min="5115" max="5116" width="3.1796875" style="1" customWidth="1"/>
    <col min="5117" max="5117" width="9.26953125" style="1" customWidth="1"/>
    <col min="5118" max="5119" width="4.7265625" style="1" customWidth="1"/>
    <col min="5120" max="5120" width="8" style="1" customWidth="1"/>
    <col min="5121" max="5121" width="40.7265625" style="1" customWidth="1"/>
    <col min="5122" max="5122" width="8.453125" style="1" customWidth="1"/>
    <col min="5123" max="5124" width="7.54296875" style="1" customWidth="1"/>
    <col min="5125" max="5370" width="8.7265625" style="1"/>
    <col min="5371" max="5372" width="3.1796875" style="1" customWidth="1"/>
    <col min="5373" max="5373" width="9.26953125" style="1" customWidth="1"/>
    <col min="5374" max="5375" width="4.7265625" style="1" customWidth="1"/>
    <col min="5376" max="5376" width="8" style="1" customWidth="1"/>
    <col min="5377" max="5377" width="40.7265625" style="1" customWidth="1"/>
    <col min="5378" max="5378" width="8.453125" style="1" customWidth="1"/>
    <col min="5379" max="5380" width="7.54296875" style="1" customWidth="1"/>
    <col min="5381" max="5626" width="8.7265625" style="1"/>
    <col min="5627" max="5628" width="3.1796875" style="1" customWidth="1"/>
    <col min="5629" max="5629" width="9.26953125" style="1" customWidth="1"/>
    <col min="5630" max="5631" width="4.7265625" style="1" customWidth="1"/>
    <col min="5632" max="5632" width="8" style="1" customWidth="1"/>
    <col min="5633" max="5633" width="40.7265625" style="1" customWidth="1"/>
    <col min="5634" max="5634" width="8.453125" style="1" customWidth="1"/>
    <col min="5635" max="5636" width="7.54296875" style="1" customWidth="1"/>
    <col min="5637" max="5882" width="8.7265625" style="1"/>
    <col min="5883" max="5884" width="3.1796875" style="1" customWidth="1"/>
    <col min="5885" max="5885" width="9.26953125" style="1" customWidth="1"/>
    <col min="5886" max="5887" width="4.7265625" style="1" customWidth="1"/>
    <col min="5888" max="5888" width="8" style="1" customWidth="1"/>
    <col min="5889" max="5889" width="40.7265625" style="1" customWidth="1"/>
    <col min="5890" max="5890" width="8.453125" style="1" customWidth="1"/>
    <col min="5891" max="5892" width="7.54296875" style="1" customWidth="1"/>
    <col min="5893" max="6138" width="8.7265625" style="1"/>
    <col min="6139" max="6140" width="3.1796875" style="1" customWidth="1"/>
    <col min="6141" max="6141" width="9.26953125" style="1" customWidth="1"/>
    <col min="6142" max="6143" width="4.7265625" style="1" customWidth="1"/>
    <col min="6144" max="6144" width="8" style="1" customWidth="1"/>
    <col min="6145" max="6145" width="40.7265625" style="1" customWidth="1"/>
    <col min="6146" max="6146" width="8.453125" style="1" customWidth="1"/>
    <col min="6147" max="6148" width="7.54296875" style="1" customWidth="1"/>
    <col min="6149" max="6394" width="8.7265625" style="1"/>
    <col min="6395" max="6396" width="3.1796875" style="1" customWidth="1"/>
    <col min="6397" max="6397" width="9.26953125" style="1" customWidth="1"/>
    <col min="6398" max="6399" width="4.7265625" style="1" customWidth="1"/>
    <col min="6400" max="6400" width="8" style="1" customWidth="1"/>
    <col min="6401" max="6401" width="40.7265625" style="1" customWidth="1"/>
    <col min="6402" max="6402" width="8.453125" style="1" customWidth="1"/>
    <col min="6403" max="6404" width="7.54296875" style="1" customWidth="1"/>
    <col min="6405" max="6650" width="8.7265625" style="1"/>
    <col min="6651" max="6652" width="3.1796875" style="1" customWidth="1"/>
    <col min="6653" max="6653" width="9.26953125" style="1" customWidth="1"/>
    <col min="6654" max="6655" width="4.7265625" style="1" customWidth="1"/>
    <col min="6656" max="6656" width="8" style="1" customWidth="1"/>
    <col min="6657" max="6657" width="40.7265625" style="1" customWidth="1"/>
    <col min="6658" max="6658" width="8.453125" style="1" customWidth="1"/>
    <col min="6659" max="6660" width="7.54296875" style="1" customWidth="1"/>
    <col min="6661" max="6906" width="8.7265625" style="1"/>
    <col min="6907" max="6908" width="3.1796875" style="1" customWidth="1"/>
    <col min="6909" max="6909" width="9.26953125" style="1" customWidth="1"/>
    <col min="6910" max="6911" width="4.7265625" style="1" customWidth="1"/>
    <col min="6912" max="6912" width="8" style="1" customWidth="1"/>
    <col min="6913" max="6913" width="40.7265625" style="1" customWidth="1"/>
    <col min="6914" max="6914" width="8.453125" style="1" customWidth="1"/>
    <col min="6915" max="6916" width="7.54296875" style="1" customWidth="1"/>
    <col min="6917" max="7162" width="8.7265625" style="1"/>
    <col min="7163" max="7164" width="3.1796875" style="1" customWidth="1"/>
    <col min="7165" max="7165" width="9.26953125" style="1" customWidth="1"/>
    <col min="7166" max="7167" width="4.7265625" style="1" customWidth="1"/>
    <col min="7168" max="7168" width="8" style="1" customWidth="1"/>
    <col min="7169" max="7169" width="40.7265625" style="1" customWidth="1"/>
    <col min="7170" max="7170" width="8.453125" style="1" customWidth="1"/>
    <col min="7171" max="7172" width="7.54296875" style="1" customWidth="1"/>
    <col min="7173" max="7418" width="8.7265625" style="1"/>
    <col min="7419" max="7420" width="3.1796875" style="1" customWidth="1"/>
    <col min="7421" max="7421" width="9.26953125" style="1" customWidth="1"/>
    <col min="7422" max="7423" width="4.7265625" style="1" customWidth="1"/>
    <col min="7424" max="7424" width="8" style="1" customWidth="1"/>
    <col min="7425" max="7425" width="40.7265625" style="1" customWidth="1"/>
    <col min="7426" max="7426" width="8.453125" style="1" customWidth="1"/>
    <col min="7427" max="7428" width="7.54296875" style="1" customWidth="1"/>
    <col min="7429" max="7674" width="8.7265625" style="1"/>
    <col min="7675" max="7676" width="3.1796875" style="1" customWidth="1"/>
    <col min="7677" max="7677" width="9.26953125" style="1" customWidth="1"/>
    <col min="7678" max="7679" width="4.7265625" style="1" customWidth="1"/>
    <col min="7680" max="7680" width="8" style="1" customWidth="1"/>
    <col min="7681" max="7681" width="40.7265625" style="1" customWidth="1"/>
    <col min="7682" max="7682" width="8.453125" style="1" customWidth="1"/>
    <col min="7683" max="7684" width="7.54296875" style="1" customWidth="1"/>
    <col min="7685" max="7930" width="8.7265625" style="1"/>
    <col min="7931" max="7932" width="3.1796875" style="1" customWidth="1"/>
    <col min="7933" max="7933" width="9.26953125" style="1" customWidth="1"/>
    <col min="7934" max="7935" width="4.7265625" style="1" customWidth="1"/>
    <col min="7936" max="7936" width="8" style="1" customWidth="1"/>
    <col min="7937" max="7937" width="40.7265625" style="1" customWidth="1"/>
    <col min="7938" max="7938" width="8.453125" style="1" customWidth="1"/>
    <col min="7939" max="7940" width="7.54296875" style="1" customWidth="1"/>
    <col min="7941" max="8186" width="8.7265625" style="1"/>
    <col min="8187" max="8188" width="3.1796875" style="1" customWidth="1"/>
    <col min="8189" max="8189" width="9.26953125" style="1" customWidth="1"/>
    <col min="8190" max="8191" width="4.7265625" style="1" customWidth="1"/>
    <col min="8192" max="8192" width="8" style="1" customWidth="1"/>
    <col min="8193" max="8193" width="40.7265625" style="1" customWidth="1"/>
    <col min="8194" max="8194" width="8.453125" style="1" customWidth="1"/>
    <col min="8195" max="8196" width="7.54296875" style="1" customWidth="1"/>
    <col min="8197" max="8442" width="8.7265625" style="1"/>
    <col min="8443" max="8444" width="3.1796875" style="1" customWidth="1"/>
    <col min="8445" max="8445" width="9.26953125" style="1" customWidth="1"/>
    <col min="8446" max="8447" width="4.7265625" style="1" customWidth="1"/>
    <col min="8448" max="8448" width="8" style="1" customWidth="1"/>
    <col min="8449" max="8449" width="40.7265625" style="1" customWidth="1"/>
    <col min="8450" max="8450" width="8.453125" style="1" customWidth="1"/>
    <col min="8451" max="8452" width="7.54296875" style="1" customWidth="1"/>
    <col min="8453" max="8698" width="8.7265625" style="1"/>
    <col min="8699" max="8700" width="3.1796875" style="1" customWidth="1"/>
    <col min="8701" max="8701" width="9.26953125" style="1" customWidth="1"/>
    <col min="8702" max="8703" width="4.7265625" style="1" customWidth="1"/>
    <col min="8704" max="8704" width="8" style="1" customWidth="1"/>
    <col min="8705" max="8705" width="40.7265625" style="1" customWidth="1"/>
    <col min="8706" max="8706" width="8.453125" style="1" customWidth="1"/>
    <col min="8707" max="8708" width="7.54296875" style="1" customWidth="1"/>
    <col min="8709" max="8954" width="8.7265625" style="1"/>
    <col min="8955" max="8956" width="3.1796875" style="1" customWidth="1"/>
    <col min="8957" max="8957" width="9.26953125" style="1" customWidth="1"/>
    <col min="8958" max="8959" width="4.7265625" style="1" customWidth="1"/>
    <col min="8960" max="8960" width="8" style="1" customWidth="1"/>
    <col min="8961" max="8961" width="40.7265625" style="1" customWidth="1"/>
    <col min="8962" max="8962" width="8.453125" style="1" customWidth="1"/>
    <col min="8963" max="8964" width="7.54296875" style="1" customWidth="1"/>
    <col min="8965" max="9210" width="8.7265625" style="1"/>
    <col min="9211" max="9212" width="3.1796875" style="1" customWidth="1"/>
    <col min="9213" max="9213" width="9.26953125" style="1" customWidth="1"/>
    <col min="9214" max="9215" width="4.7265625" style="1" customWidth="1"/>
    <col min="9216" max="9216" width="8" style="1" customWidth="1"/>
    <col min="9217" max="9217" width="40.7265625" style="1" customWidth="1"/>
    <col min="9218" max="9218" width="8.453125" style="1" customWidth="1"/>
    <col min="9219" max="9220" width="7.54296875" style="1" customWidth="1"/>
    <col min="9221" max="9466" width="8.7265625" style="1"/>
    <col min="9467" max="9468" width="3.1796875" style="1" customWidth="1"/>
    <col min="9469" max="9469" width="9.26953125" style="1" customWidth="1"/>
    <col min="9470" max="9471" width="4.7265625" style="1" customWidth="1"/>
    <col min="9472" max="9472" width="8" style="1" customWidth="1"/>
    <col min="9473" max="9473" width="40.7265625" style="1" customWidth="1"/>
    <col min="9474" max="9474" width="8.453125" style="1" customWidth="1"/>
    <col min="9475" max="9476" width="7.54296875" style="1" customWidth="1"/>
    <col min="9477" max="9722" width="8.7265625" style="1"/>
    <col min="9723" max="9724" width="3.1796875" style="1" customWidth="1"/>
    <col min="9725" max="9725" width="9.26953125" style="1" customWidth="1"/>
    <col min="9726" max="9727" width="4.7265625" style="1" customWidth="1"/>
    <col min="9728" max="9728" width="8" style="1" customWidth="1"/>
    <col min="9729" max="9729" width="40.7265625" style="1" customWidth="1"/>
    <col min="9730" max="9730" width="8.453125" style="1" customWidth="1"/>
    <col min="9731" max="9732" width="7.54296875" style="1" customWidth="1"/>
    <col min="9733" max="9978" width="8.7265625" style="1"/>
    <col min="9979" max="9980" width="3.1796875" style="1" customWidth="1"/>
    <col min="9981" max="9981" width="9.26953125" style="1" customWidth="1"/>
    <col min="9982" max="9983" width="4.7265625" style="1" customWidth="1"/>
    <col min="9984" max="9984" width="8" style="1" customWidth="1"/>
    <col min="9985" max="9985" width="40.7265625" style="1" customWidth="1"/>
    <col min="9986" max="9986" width="8.453125" style="1" customWidth="1"/>
    <col min="9987" max="9988" width="7.54296875" style="1" customWidth="1"/>
    <col min="9989" max="10234" width="8.7265625" style="1"/>
    <col min="10235" max="10236" width="3.1796875" style="1" customWidth="1"/>
    <col min="10237" max="10237" width="9.26953125" style="1" customWidth="1"/>
    <col min="10238" max="10239" width="4.7265625" style="1" customWidth="1"/>
    <col min="10240" max="10240" width="8" style="1" customWidth="1"/>
    <col min="10241" max="10241" width="40.7265625" style="1" customWidth="1"/>
    <col min="10242" max="10242" width="8.453125" style="1" customWidth="1"/>
    <col min="10243" max="10244" width="7.54296875" style="1" customWidth="1"/>
    <col min="10245" max="10490" width="8.7265625" style="1"/>
    <col min="10491" max="10492" width="3.1796875" style="1" customWidth="1"/>
    <col min="10493" max="10493" width="9.26953125" style="1" customWidth="1"/>
    <col min="10494" max="10495" width="4.7265625" style="1" customWidth="1"/>
    <col min="10496" max="10496" width="8" style="1" customWidth="1"/>
    <col min="10497" max="10497" width="40.7265625" style="1" customWidth="1"/>
    <col min="10498" max="10498" width="8.453125" style="1" customWidth="1"/>
    <col min="10499" max="10500" width="7.54296875" style="1" customWidth="1"/>
    <col min="10501" max="10746" width="8.7265625" style="1"/>
    <col min="10747" max="10748" width="3.1796875" style="1" customWidth="1"/>
    <col min="10749" max="10749" width="9.26953125" style="1" customWidth="1"/>
    <col min="10750" max="10751" width="4.7265625" style="1" customWidth="1"/>
    <col min="10752" max="10752" width="8" style="1" customWidth="1"/>
    <col min="10753" max="10753" width="40.7265625" style="1" customWidth="1"/>
    <col min="10754" max="10754" width="8.453125" style="1" customWidth="1"/>
    <col min="10755" max="10756" width="7.54296875" style="1" customWidth="1"/>
    <col min="10757" max="11002" width="8.7265625" style="1"/>
    <col min="11003" max="11004" width="3.1796875" style="1" customWidth="1"/>
    <col min="11005" max="11005" width="9.26953125" style="1" customWidth="1"/>
    <col min="11006" max="11007" width="4.7265625" style="1" customWidth="1"/>
    <col min="11008" max="11008" width="8" style="1" customWidth="1"/>
    <col min="11009" max="11009" width="40.7265625" style="1" customWidth="1"/>
    <col min="11010" max="11010" width="8.453125" style="1" customWidth="1"/>
    <col min="11011" max="11012" width="7.54296875" style="1" customWidth="1"/>
    <col min="11013" max="11258" width="8.7265625" style="1"/>
    <col min="11259" max="11260" width="3.1796875" style="1" customWidth="1"/>
    <col min="11261" max="11261" width="9.26953125" style="1" customWidth="1"/>
    <col min="11262" max="11263" width="4.7265625" style="1" customWidth="1"/>
    <col min="11264" max="11264" width="8" style="1" customWidth="1"/>
    <col min="11265" max="11265" width="40.7265625" style="1" customWidth="1"/>
    <col min="11266" max="11266" width="8.453125" style="1" customWidth="1"/>
    <col min="11267" max="11268" width="7.54296875" style="1" customWidth="1"/>
    <col min="11269" max="11514" width="8.7265625" style="1"/>
    <col min="11515" max="11516" width="3.1796875" style="1" customWidth="1"/>
    <col min="11517" max="11517" width="9.26953125" style="1" customWidth="1"/>
    <col min="11518" max="11519" width="4.7265625" style="1" customWidth="1"/>
    <col min="11520" max="11520" width="8" style="1" customWidth="1"/>
    <col min="11521" max="11521" width="40.7265625" style="1" customWidth="1"/>
    <col min="11522" max="11522" width="8.453125" style="1" customWidth="1"/>
    <col min="11523" max="11524" width="7.54296875" style="1" customWidth="1"/>
    <col min="11525" max="11770" width="8.7265625" style="1"/>
    <col min="11771" max="11772" width="3.1796875" style="1" customWidth="1"/>
    <col min="11773" max="11773" width="9.26953125" style="1" customWidth="1"/>
    <col min="11774" max="11775" width="4.7265625" style="1" customWidth="1"/>
    <col min="11776" max="11776" width="8" style="1" customWidth="1"/>
    <col min="11777" max="11777" width="40.7265625" style="1" customWidth="1"/>
    <col min="11778" max="11778" width="8.453125" style="1" customWidth="1"/>
    <col min="11779" max="11780" width="7.54296875" style="1" customWidth="1"/>
    <col min="11781" max="12026" width="8.7265625" style="1"/>
    <col min="12027" max="12028" width="3.1796875" style="1" customWidth="1"/>
    <col min="12029" max="12029" width="9.26953125" style="1" customWidth="1"/>
    <col min="12030" max="12031" width="4.7265625" style="1" customWidth="1"/>
    <col min="12032" max="12032" width="8" style="1" customWidth="1"/>
    <col min="12033" max="12033" width="40.7265625" style="1" customWidth="1"/>
    <col min="12034" max="12034" width="8.453125" style="1" customWidth="1"/>
    <col min="12035" max="12036" width="7.54296875" style="1" customWidth="1"/>
    <col min="12037" max="12282" width="8.7265625" style="1"/>
    <col min="12283" max="12284" width="3.1796875" style="1" customWidth="1"/>
    <col min="12285" max="12285" width="9.26953125" style="1" customWidth="1"/>
    <col min="12286" max="12287" width="4.7265625" style="1" customWidth="1"/>
    <col min="12288" max="12288" width="8" style="1" customWidth="1"/>
    <col min="12289" max="12289" width="40.7265625" style="1" customWidth="1"/>
    <col min="12290" max="12290" width="8.453125" style="1" customWidth="1"/>
    <col min="12291" max="12292" width="7.54296875" style="1" customWidth="1"/>
    <col min="12293" max="12538" width="8.7265625" style="1"/>
    <col min="12539" max="12540" width="3.1796875" style="1" customWidth="1"/>
    <col min="12541" max="12541" width="9.26953125" style="1" customWidth="1"/>
    <col min="12542" max="12543" width="4.7265625" style="1" customWidth="1"/>
    <col min="12544" max="12544" width="8" style="1" customWidth="1"/>
    <col min="12545" max="12545" width="40.7265625" style="1" customWidth="1"/>
    <col min="12546" max="12546" width="8.453125" style="1" customWidth="1"/>
    <col min="12547" max="12548" width="7.54296875" style="1" customWidth="1"/>
    <col min="12549" max="12794" width="8.7265625" style="1"/>
    <col min="12795" max="12796" width="3.1796875" style="1" customWidth="1"/>
    <col min="12797" max="12797" width="9.26953125" style="1" customWidth="1"/>
    <col min="12798" max="12799" width="4.7265625" style="1" customWidth="1"/>
    <col min="12800" max="12800" width="8" style="1" customWidth="1"/>
    <col min="12801" max="12801" width="40.7265625" style="1" customWidth="1"/>
    <col min="12802" max="12802" width="8.453125" style="1" customWidth="1"/>
    <col min="12803" max="12804" width="7.54296875" style="1" customWidth="1"/>
    <col min="12805" max="13050" width="8.7265625" style="1"/>
    <col min="13051" max="13052" width="3.1796875" style="1" customWidth="1"/>
    <col min="13053" max="13053" width="9.26953125" style="1" customWidth="1"/>
    <col min="13054" max="13055" width="4.7265625" style="1" customWidth="1"/>
    <col min="13056" max="13056" width="8" style="1" customWidth="1"/>
    <col min="13057" max="13057" width="40.7265625" style="1" customWidth="1"/>
    <col min="13058" max="13058" width="8.453125" style="1" customWidth="1"/>
    <col min="13059" max="13060" width="7.54296875" style="1" customWidth="1"/>
    <col min="13061" max="13306" width="8.7265625" style="1"/>
    <col min="13307" max="13308" width="3.1796875" style="1" customWidth="1"/>
    <col min="13309" max="13309" width="9.26953125" style="1" customWidth="1"/>
    <col min="13310" max="13311" width="4.7265625" style="1" customWidth="1"/>
    <col min="13312" max="13312" width="8" style="1" customWidth="1"/>
    <col min="13313" max="13313" width="40.7265625" style="1" customWidth="1"/>
    <col min="13314" max="13314" width="8.453125" style="1" customWidth="1"/>
    <col min="13315" max="13316" width="7.54296875" style="1" customWidth="1"/>
    <col min="13317" max="13562" width="8.7265625" style="1"/>
    <col min="13563" max="13564" width="3.1796875" style="1" customWidth="1"/>
    <col min="13565" max="13565" width="9.26953125" style="1" customWidth="1"/>
    <col min="13566" max="13567" width="4.7265625" style="1" customWidth="1"/>
    <col min="13568" max="13568" width="8" style="1" customWidth="1"/>
    <col min="13569" max="13569" width="40.7265625" style="1" customWidth="1"/>
    <col min="13570" max="13570" width="8.453125" style="1" customWidth="1"/>
    <col min="13571" max="13572" width="7.54296875" style="1" customWidth="1"/>
    <col min="13573" max="13818" width="8.7265625" style="1"/>
    <col min="13819" max="13820" width="3.1796875" style="1" customWidth="1"/>
    <col min="13821" max="13821" width="9.26953125" style="1" customWidth="1"/>
    <col min="13822" max="13823" width="4.7265625" style="1" customWidth="1"/>
    <col min="13824" max="13824" width="8" style="1" customWidth="1"/>
    <col min="13825" max="13825" width="40.7265625" style="1" customWidth="1"/>
    <col min="13826" max="13826" width="8.453125" style="1" customWidth="1"/>
    <col min="13827" max="13828" width="7.54296875" style="1" customWidth="1"/>
    <col min="13829" max="14074" width="8.7265625" style="1"/>
    <col min="14075" max="14076" width="3.1796875" style="1" customWidth="1"/>
    <col min="14077" max="14077" width="9.26953125" style="1" customWidth="1"/>
    <col min="14078" max="14079" width="4.7265625" style="1" customWidth="1"/>
    <col min="14080" max="14080" width="8" style="1" customWidth="1"/>
    <col min="14081" max="14081" width="40.7265625" style="1" customWidth="1"/>
    <col min="14082" max="14082" width="8.453125" style="1" customWidth="1"/>
    <col min="14083" max="14084" width="7.54296875" style="1" customWidth="1"/>
    <col min="14085" max="14330" width="8.7265625" style="1"/>
    <col min="14331" max="14332" width="3.1796875" style="1" customWidth="1"/>
    <col min="14333" max="14333" width="9.26953125" style="1" customWidth="1"/>
    <col min="14334" max="14335" width="4.7265625" style="1" customWidth="1"/>
    <col min="14336" max="14336" width="8" style="1" customWidth="1"/>
    <col min="14337" max="14337" width="40.7265625" style="1" customWidth="1"/>
    <col min="14338" max="14338" width="8.453125" style="1" customWidth="1"/>
    <col min="14339" max="14340" width="7.54296875" style="1" customWidth="1"/>
    <col min="14341" max="14586" width="8.7265625" style="1"/>
    <col min="14587" max="14588" width="3.1796875" style="1" customWidth="1"/>
    <col min="14589" max="14589" width="9.26953125" style="1" customWidth="1"/>
    <col min="14590" max="14591" width="4.7265625" style="1" customWidth="1"/>
    <col min="14592" max="14592" width="8" style="1" customWidth="1"/>
    <col min="14593" max="14593" width="40.7265625" style="1" customWidth="1"/>
    <col min="14594" max="14594" width="8.453125" style="1" customWidth="1"/>
    <col min="14595" max="14596" width="7.54296875" style="1" customWidth="1"/>
    <col min="14597" max="14842" width="8.7265625" style="1"/>
    <col min="14843" max="14844" width="3.1796875" style="1" customWidth="1"/>
    <col min="14845" max="14845" width="9.26953125" style="1" customWidth="1"/>
    <col min="14846" max="14847" width="4.7265625" style="1" customWidth="1"/>
    <col min="14848" max="14848" width="8" style="1" customWidth="1"/>
    <col min="14849" max="14849" width="40.7265625" style="1" customWidth="1"/>
    <col min="14850" max="14850" width="8.453125" style="1" customWidth="1"/>
    <col min="14851" max="14852" width="7.54296875" style="1" customWidth="1"/>
    <col min="14853" max="15098" width="8.7265625" style="1"/>
    <col min="15099" max="15100" width="3.1796875" style="1" customWidth="1"/>
    <col min="15101" max="15101" width="9.26953125" style="1" customWidth="1"/>
    <col min="15102" max="15103" width="4.7265625" style="1" customWidth="1"/>
    <col min="15104" max="15104" width="8" style="1" customWidth="1"/>
    <col min="15105" max="15105" width="40.7265625" style="1" customWidth="1"/>
    <col min="15106" max="15106" width="8.453125" style="1" customWidth="1"/>
    <col min="15107" max="15108" width="7.54296875" style="1" customWidth="1"/>
    <col min="15109" max="15354" width="8.7265625" style="1"/>
    <col min="15355" max="15356" width="3.1796875" style="1" customWidth="1"/>
    <col min="15357" max="15357" width="9.26953125" style="1" customWidth="1"/>
    <col min="15358" max="15359" width="4.7265625" style="1" customWidth="1"/>
    <col min="15360" max="15360" width="8" style="1" customWidth="1"/>
    <col min="15361" max="15361" width="40.7265625" style="1" customWidth="1"/>
    <col min="15362" max="15362" width="8.453125" style="1" customWidth="1"/>
    <col min="15363" max="15364" width="7.54296875" style="1" customWidth="1"/>
    <col min="15365" max="15610" width="8.7265625" style="1"/>
    <col min="15611" max="15612" width="3.1796875" style="1" customWidth="1"/>
    <col min="15613" max="15613" width="9.26953125" style="1" customWidth="1"/>
    <col min="15614" max="15615" width="4.7265625" style="1" customWidth="1"/>
    <col min="15616" max="15616" width="8" style="1" customWidth="1"/>
    <col min="15617" max="15617" width="40.7265625" style="1" customWidth="1"/>
    <col min="15618" max="15618" width="8.453125" style="1" customWidth="1"/>
    <col min="15619" max="15620" width="7.54296875" style="1" customWidth="1"/>
    <col min="15621" max="15866" width="8.7265625" style="1"/>
    <col min="15867" max="15868" width="3.1796875" style="1" customWidth="1"/>
    <col min="15869" max="15869" width="9.26953125" style="1" customWidth="1"/>
    <col min="15870" max="15871" width="4.7265625" style="1" customWidth="1"/>
    <col min="15872" max="15872" width="8" style="1" customWidth="1"/>
    <col min="15873" max="15873" width="40.7265625" style="1" customWidth="1"/>
    <col min="15874" max="15874" width="8.453125" style="1" customWidth="1"/>
    <col min="15875" max="15876" width="7.54296875" style="1" customWidth="1"/>
    <col min="15877" max="16122" width="8.7265625" style="1"/>
    <col min="16123" max="16124" width="3.1796875" style="1" customWidth="1"/>
    <col min="16125" max="16125" width="9.26953125" style="1" customWidth="1"/>
    <col min="16126" max="16127" width="4.7265625" style="1" customWidth="1"/>
    <col min="16128" max="16128" width="8" style="1" customWidth="1"/>
    <col min="16129" max="16129" width="40.7265625" style="1" customWidth="1"/>
    <col min="16130" max="16130" width="8.453125" style="1" customWidth="1"/>
    <col min="16131" max="16132" width="7.54296875" style="1" customWidth="1"/>
    <col min="16133" max="16379" width="8.7265625" style="1"/>
    <col min="16380" max="16384" width="9.1796875" style="1" customWidth="1"/>
  </cols>
  <sheetData>
    <row r="1" spans="1:14" x14ac:dyDescent="0.25">
      <c r="H1" s="3"/>
      <c r="I1" s="4"/>
      <c r="J1" s="5"/>
      <c r="K1" s="6"/>
      <c r="M1" s="6" t="s">
        <v>0</v>
      </c>
    </row>
    <row r="2" spans="1:14" ht="18" x14ac:dyDescent="0.4">
      <c r="A2" s="179" t="s">
        <v>1</v>
      </c>
      <c r="B2" s="179"/>
      <c r="C2" s="179"/>
      <c r="D2" s="179"/>
      <c r="E2" s="179"/>
      <c r="F2" s="179"/>
      <c r="G2" s="179"/>
      <c r="H2" s="179"/>
      <c r="I2" s="7"/>
      <c r="J2" s="5"/>
      <c r="K2" s="5"/>
    </row>
    <row r="3" spans="1:14" x14ac:dyDescent="0.25">
      <c r="A3" s="8"/>
      <c r="B3" s="8"/>
      <c r="C3" s="8"/>
      <c r="D3" s="8"/>
      <c r="E3" s="8"/>
      <c r="F3" s="8"/>
      <c r="G3" s="9"/>
      <c r="H3" s="10"/>
      <c r="I3" s="11"/>
      <c r="J3" s="5"/>
      <c r="K3" s="5"/>
    </row>
    <row r="4" spans="1:14" ht="16" thickBot="1" x14ac:dyDescent="0.4">
      <c r="A4" s="180" t="s">
        <v>2</v>
      </c>
      <c r="B4" s="180"/>
      <c r="C4" s="180"/>
      <c r="D4" s="180"/>
      <c r="E4" s="180"/>
      <c r="F4" s="180"/>
      <c r="G4" s="180"/>
      <c r="H4" s="180"/>
      <c r="I4" s="12"/>
      <c r="J4" s="13"/>
      <c r="K4" s="13"/>
    </row>
    <row r="5" spans="1:14" ht="13" thickBot="1" x14ac:dyDescent="0.3">
      <c r="A5" s="9"/>
      <c r="B5" s="9"/>
      <c r="C5" s="9"/>
      <c r="D5" s="9"/>
      <c r="E5" s="9"/>
      <c r="F5" s="9"/>
      <c r="G5" s="9"/>
      <c r="H5" s="181" t="s">
        <v>3</v>
      </c>
      <c r="I5" s="11"/>
      <c r="J5" s="13"/>
      <c r="K5" s="13"/>
    </row>
    <row r="6" spans="1:14" s="21" customFormat="1" ht="16" thickBot="1" x14ac:dyDescent="0.4">
      <c r="A6" s="14"/>
      <c r="B6" s="15"/>
      <c r="C6" s="15"/>
      <c r="D6" s="16"/>
      <c r="E6" s="16"/>
      <c r="F6" s="17" t="s">
        <v>4</v>
      </c>
      <c r="G6" s="18"/>
      <c r="H6" s="182"/>
      <c r="I6" s="19"/>
      <c r="J6" s="181" t="s">
        <v>5</v>
      </c>
      <c r="K6" s="20"/>
    </row>
    <row r="7" spans="1:14" s="21" customFormat="1" ht="13" thickBot="1" x14ac:dyDescent="0.3">
      <c r="A7" s="22"/>
      <c r="B7" s="22"/>
      <c r="C7" s="22"/>
      <c r="D7" s="22"/>
      <c r="E7" s="22"/>
      <c r="F7" s="22"/>
      <c r="G7" s="23"/>
      <c r="H7" s="182"/>
      <c r="I7" s="24"/>
      <c r="J7" s="182"/>
      <c r="K7" s="24"/>
      <c r="L7" s="185" t="s">
        <v>6</v>
      </c>
      <c r="M7" s="25" t="s">
        <v>7</v>
      </c>
    </row>
    <row r="8" spans="1:14" s="21" customFormat="1" ht="13" thickBot="1" x14ac:dyDescent="0.3">
      <c r="A8" s="26" t="s">
        <v>8</v>
      </c>
      <c r="B8" s="27" t="s">
        <v>9</v>
      </c>
      <c r="C8" s="28"/>
      <c r="D8" s="29" t="s">
        <v>10</v>
      </c>
      <c r="E8" s="30" t="s">
        <v>11</v>
      </c>
      <c r="F8" s="30" t="s">
        <v>12</v>
      </c>
      <c r="G8" s="31" t="s">
        <v>13</v>
      </c>
      <c r="H8" s="183"/>
      <c r="I8" s="32" t="s">
        <v>14</v>
      </c>
      <c r="J8" s="184"/>
      <c r="K8" s="32" t="s">
        <v>14</v>
      </c>
      <c r="L8" s="186"/>
      <c r="M8" s="31" t="s">
        <v>14</v>
      </c>
    </row>
    <row r="9" spans="1:14" s="21" customFormat="1" ht="13" thickBot="1" x14ac:dyDescent="0.3">
      <c r="A9" s="33" t="s">
        <v>15</v>
      </c>
      <c r="B9" s="34" t="s">
        <v>16</v>
      </c>
      <c r="C9" s="35" t="s">
        <v>16</v>
      </c>
      <c r="D9" s="34" t="s">
        <v>16</v>
      </c>
      <c r="E9" s="34" t="s">
        <v>16</v>
      </c>
      <c r="F9" s="36" t="s">
        <v>17</v>
      </c>
      <c r="G9" s="37">
        <f>G10+G57</f>
        <v>9450</v>
      </c>
      <c r="H9" s="37">
        <f>+H10+H57</f>
        <v>14536.8</v>
      </c>
      <c r="I9" s="37">
        <f>+G9+H9</f>
        <v>23986.799999999999</v>
      </c>
      <c r="J9" s="38">
        <f>+J10+J57</f>
        <v>0</v>
      </c>
      <c r="K9" s="38">
        <f>+I9+J9</f>
        <v>23986.799999999999</v>
      </c>
      <c r="L9" s="39">
        <f>+L10+L57</f>
        <v>0</v>
      </c>
      <c r="M9" s="39">
        <f>+K9+L9</f>
        <v>23986.799999999999</v>
      </c>
      <c r="N9" s="40" t="s">
        <v>18</v>
      </c>
    </row>
    <row r="10" spans="1:14" s="21" customFormat="1" ht="13.5" thickBot="1" x14ac:dyDescent="0.35">
      <c r="A10" s="41" t="s">
        <v>15</v>
      </c>
      <c r="B10" s="187" t="s">
        <v>16</v>
      </c>
      <c r="C10" s="188"/>
      <c r="D10" s="42" t="s">
        <v>16</v>
      </c>
      <c r="E10" s="43" t="s">
        <v>16</v>
      </c>
      <c r="F10" s="44" t="s">
        <v>19</v>
      </c>
      <c r="G10" s="45">
        <v>3410</v>
      </c>
      <c r="H10" s="45">
        <f>+H11+H14+H17+H19+H21+H23+H25+H27+H29+H31+H33+H35+H37+H39+H41+H43+H45+H47+H49+H51+H55</f>
        <v>0</v>
      </c>
      <c r="I10" s="45">
        <f t="shared" ref="I10:I101" si="0">+G10+H10</f>
        <v>3410</v>
      </c>
      <c r="J10" s="46">
        <f>+J51+J53</f>
        <v>0</v>
      </c>
      <c r="K10" s="46">
        <f t="shared" ref="K10:K101" si="1">+I10+J10</f>
        <v>3410</v>
      </c>
      <c r="L10" s="47">
        <v>0</v>
      </c>
      <c r="M10" s="47">
        <f t="shared" ref="M10:M73" si="2">+K10+L10</f>
        <v>3410</v>
      </c>
      <c r="N10" s="40"/>
    </row>
    <row r="11" spans="1:14" s="21" customFormat="1" x14ac:dyDescent="0.25">
      <c r="A11" s="48" t="s">
        <v>15</v>
      </c>
      <c r="B11" s="49" t="s">
        <v>20</v>
      </c>
      <c r="C11" s="49" t="s">
        <v>21</v>
      </c>
      <c r="D11" s="50" t="s">
        <v>16</v>
      </c>
      <c r="E11" s="50" t="s">
        <v>16</v>
      </c>
      <c r="F11" s="51" t="s">
        <v>22</v>
      </c>
      <c r="G11" s="52">
        <f>SUM(G12:G13)</f>
        <v>200</v>
      </c>
      <c r="H11" s="52">
        <f>SUM(H12:H13)</f>
        <v>0</v>
      </c>
      <c r="I11" s="53">
        <f t="shared" si="0"/>
        <v>200</v>
      </c>
      <c r="J11" s="54">
        <v>0</v>
      </c>
      <c r="K11" s="54">
        <f t="shared" si="1"/>
        <v>200</v>
      </c>
      <c r="L11" s="55">
        <v>0</v>
      </c>
      <c r="M11" s="55">
        <f t="shared" si="2"/>
        <v>200</v>
      </c>
      <c r="N11" s="40"/>
    </row>
    <row r="12" spans="1:14" s="21" customFormat="1" x14ac:dyDescent="0.25">
      <c r="A12" s="56"/>
      <c r="B12" s="57"/>
      <c r="C12" s="57"/>
      <c r="D12" s="58">
        <v>3299</v>
      </c>
      <c r="E12" s="59">
        <v>5321</v>
      </c>
      <c r="F12" s="60" t="s">
        <v>23</v>
      </c>
      <c r="G12" s="61">
        <v>150</v>
      </c>
      <c r="H12" s="61">
        <v>0</v>
      </c>
      <c r="I12" s="61">
        <f t="shared" si="0"/>
        <v>150</v>
      </c>
      <c r="J12" s="62">
        <v>0</v>
      </c>
      <c r="K12" s="62">
        <f t="shared" si="1"/>
        <v>150</v>
      </c>
      <c r="L12" s="63">
        <v>0</v>
      </c>
      <c r="M12" s="63">
        <f t="shared" si="2"/>
        <v>150</v>
      </c>
      <c r="N12" s="40"/>
    </row>
    <row r="13" spans="1:14" s="21" customFormat="1" x14ac:dyDescent="0.25">
      <c r="A13" s="56"/>
      <c r="B13" s="57"/>
      <c r="C13" s="57"/>
      <c r="D13" s="58">
        <v>3299</v>
      </c>
      <c r="E13" s="59">
        <v>5331</v>
      </c>
      <c r="F13" s="60" t="s">
        <v>24</v>
      </c>
      <c r="G13" s="61">
        <v>50</v>
      </c>
      <c r="H13" s="61">
        <v>0</v>
      </c>
      <c r="I13" s="61">
        <f t="shared" si="0"/>
        <v>50</v>
      </c>
      <c r="J13" s="62">
        <v>0</v>
      </c>
      <c r="K13" s="62">
        <f t="shared" si="1"/>
        <v>50</v>
      </c>
      <c r="L13" s="63">
        <v>0</v>
      </c>
      <c r="M13" s="63">
        <f t="shared" si="2"/>
        <v>50</v>
      </c>
      <c r="N13" s="40"/>
    </row>
    <row r="14" spans="1:14" s="21" customFormat="1" x14ac:dyDescent="0.25">
      <c r="A14" s="64" t="s">
        <v>15</v>
      </c>
      <c r="B14" s="65" t="s">
        <v>25</v>
      </c>
      <c r="C14" s="65" t="s">
        <v>21</v>
      </c>
      <c r="D14" s="66" t="s">
        <v>16</v>
      </c>
      <c r="E14" s="66" t="s">
        <v>16</v>
      </c>
      <c r="F14" s="67" t="s">
        <v>26</v>
      </c>
      <c r="G14" s="68">
        <f>SUM(G15:G16)</f>
        <v>120</v>
      </c>
      <c r="H14" s="68">
        <f>SUM(H15:H16)</f>
        <v>-120</v>
      </c>
      <c r="I14" s="68">
        <f t="shared" si="0"/>
        <v>0</v>
      </c>
      <c r="J14" s="69">
        <v>0</v>
      </c>
      <c r="K14" s="69">
        <f t="shared" si="1"/>
        <v>0</v>
      </c>
      <c r="L14" s="70">
        <v>0</v>
      </c>
      <c r="M14" s="70">
        <f t="shared" si="2"/>
        <v>0</v>
      </c>
      <c r="N14" s="40"/>
    </row>
    <row r="15" spans="1:14" s="21" customFormat="1" x14ac:dyDescent="0.25">
      <c r="A15" s="56"/>
      <c r="B15" s="57"/>
      <c r="C15" s="57"/>
      <c r="D15" s="58">
        <v>3299</v>
      </c>
      <c r="E15" s="59">
        <v>5321</v>
      </c>
      <c r="F15" s="60" t="s">
        <v>23</v>
      </c>
      <c r="G15" s="61">
        <v>60</v>
      </c>
      <c r="H15" s="61">
        <v>-60</v>
      </c>
      <c r="I15" s="61">
        <f t="shared" si="0"/>
        <v>0</v>
      </c>
      <c r="J15" s="62">
        <v>0</v>
      </c>
      <c r="K15" s="62">
        <f t="shared" si="1"/>
        <v>0</v>
      </c>
      <c r="L15" s="63">
        <v>0</v>
      </c>
      <c r="M15" s="63">
        <f t="shared" si="2"/>
        <v>0</v>
      </c>
      <c r="N15" s="40"/>
    </row>
    <row r="16" spans="1:14" s="21" customFormat="1" x14ac:dyDescent="0.25">
      <c r="A16" s="56"/>
      <c r="B16" s="57"/>
      <c r="C16" s="57"/>
      <c r="D16" s="58">
        <v>3299</v>
      </c>
      <c r="E16" s="59">
        <v>5331</v>
      </c>
      <c r="F16" s="60" t="s">
        <v>24</v>
      </c>
      <c r="G16" s="61">
        <v>60</v>
      </c>
      <c r="H16" s="61">
        <v>-60</v>
      </c>
      <c r="I16" s="61">
        <f t="shared" si="0"/>
        <v>0</v>
      </c>
      <c r="J16" s="62">
        <v>0</v>
      </c>
      <c r="K16" s="62">
        <f t="shared" si="1"/>
        <v>0</v>
      </c>
      <c r="L16" s="63">
        <v>0</v>
      </c>
      <c r="M16" s="63">
        <f t="shared" si="2"/>
        <v>0</v>
      </c>
      <c r="N16" s="40"/>
    </row>
    <row r="17" spans="1:14" s="21" customFormat="1" ht="21" x14ac:dyDescent="0.25">
      <c r="A17" s="64" t="s">
        <v>15</v>
      </c>
      <c r="B17" s="65" t="s">
        <v>27</v>
      </c>
      <c r="C17" s="65" t="s">
        <v>28</v>
      </c>
      <c r="D17" s="66" t="s">
        <v>16</v>
      </c>
      <c r="E17" s="66" t="s">
        <v>16</v>
      </c>
      <c r="F17" s="67" t="s">
        <v>29</v>
      </c>
      <c r="G17" s="68">
        <v>0</v>
      </c>
      <c r="H17" s="68">
        <f>+H18</f>
        <v>20</v>
      </c>
      <c r="I17" s="68">
        <f t="shared" si="0"/>
        <v>20</v>
      </c>
      <c r="J17" s="69">
        <v>0</v>
      </c>
      <c r="K17" s="69">
        <f t="shared" si="1"/>
        <v>20</v>
      </c>
      <c r="L17" s="70">
        <v>0</v>
      </c>
      <c r="M17" s="70">
        <f t="shared" si="2"/>
        <v>20</v>
      </c>
      <c r="N17" s="40"/>
    </row>
    <row r="18" spans="1:14" s="21" customFormat="1" x14ac:dyDescent="0.25">
      <c r="A18" s="56"/>
      <c r="B18" s="57"/>
      <c r="C18" s="57"/>
      <c r="D18" s="58">
        <v>3421</v>
      </c>
      <c r="E18" s="59">
        <v>5321</v>
      </c>
      <c r="F18" s="71" t="s">
        <v>23</v>
      </c>
      <c r="G18" s="61">
        <v>0</v>
      </c>
      <c r="H18" s="61">
        <v>20</v>
      </c>
      <c r="I18" s="61">
        <f t="shared" si="0"/>
        <v>20</v>
      </c>
      <c r="J18" s="62">
        <v>0</v>
      </c>
      <c r="K18" s="62">
        <f t="shared" si="1"/>
        <v>20</v>
      </c>
      <c r="L18" s="63">
        <v>0</v>
      </c>
      <c r="M18" s="63">
        <f t="shared" si="2"/>
        <v>20</v>
      </c>
      <c r="N18" s="40"/>
    </row>
    <row r="19" spans="1:14" s="21" customFormat="1" ht="21" x14ac:dyDescent="0.25">
      <c r="A19" s="64" t="s">
        <v>15</v>
      </c>
      <c r="B19" s="65" t="s">
        <v>30</v>
      </c>
      <c r="C19" s="65" t="s">
        <v>31</v>
      </c>
      <c r="D19" s="66" t="s">
        <v>16</v>
      </c>
      <c r="E19" s="66" t="s">
        <v>16</v>
      </c>
      <c r="F19" s="67" t="s">
        <v>32</v>
      </c>
      <c r="G19" s="68">
        <v>0</v>
      </c>
      <c r="H19" s="68">
        <f t="shared" ref="H19" si="3">+H20</f>
        <v>60</v>
      </c>
      <c r="I19" s="68">
        <f t="shared" si="0"/>
        <v>60</v>
      </c>
      <c r="J19" s="69">
        <v>0</v>
      </c>
      <c r="K19" s="69">
        <f t="shared" si="1"/>
        <v>60</v>
      </c>
      <c r="L19" s="70">
        <v>0</v>
      </c>
      <c r="M19" s="70">
        <f t="shared" si="2"/>
        <v>60</v>
      </c>
      <c r="N19" s="40"/>
    </row>
    <row r="20" spans="1:14" s="21" customFormat="1" x14ac:dyDescent="0.25">
      <c r="A20" s="56"/>
      <c r="B20" s="57"/>
      <c r="C20" s="57"/>
      <c r="D20" s="58">
        <v>3421</v>
      </c>
      <c r="E20" s="59">
        <v>5331</v>
      </c>
      <c r="F20" s="71" t="s">
        <v>24</v>
      </c>
      <c r="G20" s="61">
        <v>0</v>
      </c>
      <c r="H20" s="61">
        <v>60</v>
      </c>
      <c r="I20" s="61">
        <f t="shared" si="0"/>
        <v>60</v>
      </c>
      <c r="J20" s="62">
        <v>0</v>
      </c>
      <c r="K20" s="62">
        <f t="shared" si="1"/>
        <v>60</v>
      </c>
      <c r="L20" s="63">
        <v>0</v>
      </c>
      <c r="M20" s="63">
        <f t="shared" si="2"/>
        <v>60</v>
      </c>
      <c r="N20" s="40"/>
    </row>
    <row r="21" spans="1:14" s="21" customFormat="1" ht="21" x14ac:dyDescent="0.25">
      <c r="A21" s="64" t="s">
        <v>15</v>
      </c>
      <c r="B21" s="65" t="s">
        <v>33</v>
      </c>
      <c r="C21" s="65" t="s">
        <v>34</v>
      </c>
      <c r="D21" s="66" t="s">
        <v>16</v>
      </c>
      <c r="E21" s="66" t="s">
        <v>16</v>
      </c>
      <c r="F21" s="67" t="s">
        <v>35</v>
      </c>
      <c r="G21" s="68">
        <v>0</v>
      </c>
      <c r="H21" s="68">
        <f t="shared" ref="H21" si="4">+H22</f>
        <v>20</v>
      </c>
      <c r="I21" s="68">
        <f t="shared" si="0"/>
        <v>20</v>
      </c>
      <c r="J21" s="69">
        <v>0</v>
      </c>
      <c r="K21" s="69">
        <f t="shared" si="1"/>
        <v>20</v>
      </c>
      <c r="L21" s="70">
        <v>0</v>
      </c>
      <c r="M21" s="70">
        <f t="shared" si="2"/>
        <v>20</v>
      </c>
      <c r="N21" s="40"/>
    </row>
    <row r="22" spans="1:14" s="21" customFormat="1" x14ac:dyDescent="0.25">
      <c r="A22" s="56"/>
      <c r="B22" s="57"/>
      <c r="C22" s="57"/>
      <c r="D22" s="58">
        <v>3421</v>
      </c>
      <c r="E22" s="59">
        <v>5321</v>
      </c>
      <c r="F22" s="71" t="s">
        <v>23</v>
      </c>
      <c r="G22" s="61">
        <v>0</v>
      </c>
      <c r="H22" s="61">
        <v>20</v>
      </c>
      <c r="I22" s="61">
        <f t="shared" si="0"/>
        <v>20</v>
      </c>
      <c r="J22" s="62">
        <v>0</v>
      </c>
      <c r="K22" s="62">
        <f t="shared" si="1"/>
        <v>20</v>
      </c>
      <c r="L22" s="63">
        <v>0</v>
      </c>
      <c r="M22" s="63">
        <f t="shared" si="2"/>
        <v>20</v>
      </c>
      <c r="N22" s="40"/>
    </row>
    <row r="23" spans="1:14" s="21" customFormat="1" ht="21" x14ac:dyDescent="0.25">
      <c r="A23" s="72" t="s">
        <v>36</v>
      </c>
      <c r="B23" s="73" t="s">
        <v>37</v>
      </c>
      <c r="C23" s="73" t="s">
        <v>38</v>
      </c>
      <c r="D23" s="74" t="s">
        <v>16</v>
      </c>
      <c r="E23" s="74" t="s">
        <v>16</v>
      </c>
      <c r="F23" s="75" t="s">
        <v>39</v>
      </c>
      <c r="G23" s="68">
        <v>0</v>
      </c>
      <c r="H23" s="68">
        <f>H24</f>
        <v>20</v>
      </c>
      <c r="I23" s="68">
        <f t="shared" si="0"/>
        <v>20</v>
      </c>
      <c r="J23" s="69">
        <v>0</v>
      </c>
      <c r="K23" s="69">
        <f t="shared" si="1"/>
        <v>20</v>
      </c>
      <c r="L23" s="70">
        <v>0</v>
      </c>
      <c r="M23" s="70">
        <f t="shared" si="2"/>
        <v>20</v>
      </c>
      <c r="N23" s="40"/>
    </row>
    <row r="24" spans="1:14" s="21" customFormat="1" x14ac:dyDescent="0.25">
      <c r="A24" s="76"/>
      <c r="B24" s="77"/>
      <c r="C24" s="77"/>
      <c r="D24" s="78">
        <v>3299</v>
      </c>
      <c r="E24" s="78">
        <v>5321</v>
      </c>
      <c r="F24" s="79" t="s">
        <v>23</v>
      </c>
      <c r="G24" s="61">
        <v>0</v>
      </c>
      <c r="H24" s="61">
        <v>20</v>
      </c>
      <c r="I24" s="61">
        <f t="shared" si="0"/>
        <v>20</v>
      </c>
      <c r="J24" s="62">
        <v>0</v>
      </c>
      <c r="K24" s="62">
        <f t="shared" si="1"/>
        <v>20</v>
      </c>
      <c r="L24" s="63">
        <v>0</v>
      </c>
      <c r="M24" s="63">
        <f t="shared" si="2"/>
        <v>20</v>
      </c>
      <c r="N24" s="40"/>
    </row>
    <row r="25" spans="1:14" s="21" customFormat="1" x14ac:dyDescent="0.25">
      <c r="A25" s="64" t="s">
        <v>15</v>
      </c>
      <c r="B25" s="65" t="s">
        <v>40</v>
      </c>
      <c r="C25" s="65" t="s">
        <v>21</v>
      </c>
      <c r="D25" s="66" t="s">
        <v>16</v>
      </c>
      <c r="E25" s="66" t="s">
        <v>16</v>
      </c>
      <c r="F25" s="67" t="s">
        <v>41</v>
      </c>
      <c r="G25" s="68">
        <f>+G26</f>
        <v>90</v>
      </c>
      <c r="H25" s="68">
        <f>+H26</f>
        <v>-65</v>
      </c>
      <c r="I25" s="68">
        <f t="shared" si="0"/>
        <v>25</v>
      </c>
      <c r="J25" s="69">
        <v>0</v>
      </c>
      <c r="K25" s="69">
        <f t="shared" si="1"/>
        <v>25</v>
      </c>
      <c r="L25" s="70">
        <v>0</v>
      </c>
      <c r="M25" s="70">
        <f t="shared" si="2"/>
        <v>25</v>
      </c>
      <c r="N25" s="40"/>
    </row>
    <row r="26" spans="1:14" s="21" customFormat="1" x14ac:dyDescent="0.25">
      <c r="A26" s="56"/>
      <c r="B26" s="57"/>
      <c r="C26" s="57"/>
      <c r="D26" s="58">
        <v>3299</v>
      </c>
      <c r="E26" s="59">
        <v>5331</v>
      </c>
      <c r="F26" s="60" t="s">
        <v>24</v>
      </c>
      <c r="G26" s="61">
        <v>90</v>
      </c>
      <c r="H26" s="61">
        <v>-65</v>
      </c>
      <c r="I26" s="61">
        <f t="shared" si="0"/>
        <v>25</v>
      </c>
      <c r="J26" s="62">
        <v>0</v>
      </c>
      <c r="K26" s="62">
        <f t="shared" si="1"/>
        <v>25</v>
      </c>
      <c r="L26" s="63">
        <v>0</v>
      </c>
      <c r="M26" s="63">
        <f t="shared" si="2"/>
        <v>25</v>
      </c>
      <c r="N26" s="40"/>
    </row>
    <row r="27" spans="1:14" s="21" customFormat="1" x14ac:dyDescent="0.25">
      <c r="A27" s="64" t="s">
        <v>15</v>
      </c>
      <c r="B27" s="65" t="s">
        <v>42</v>
      </c>
      <c r="C27" s="65" t="s">
        <v>43</v>
      </c>
      <c r="D27" s="66" t="s">
        <v>16</v>
      </c>
      <c r="E27" s="66" t="s">
        <v>16</v>
      </c>
      <c r="F27" s="67" t="s">
        <v>44</v>
      </c>
      <c r="G27" s="68">
        <f>+G28</f>
        <v>0</v>
      </c>
      <c r="H27" s="68">
        <f>+H28</f>
        <v>50</v>
      </c>
      <c r="I27" s="68">
        <f t="shared" si="0"/>
        <v>50</v>
      </c>
      <c r="J27" s="69">
        <v>0</v>
      </c>
      <c r="K27" s="69">
        <f t="shared" si="1"/>
        <v>50</v>
      </c>
      <c r="L27" s="70">
        <v>0</v>
      </c>
      <c r="M27" s="70">
        <f t="shared" si="2"/>
        <v>50</v>
      </c>
      <c r="N27" s="40"/>
    </row>
    <row r="28" spans="1:14" s="21" customFormat="1" x14ac:dyDescent="0.25">
      <c r="A28" s="56"/>
      <c r="B28" s="57"/>
      <c r="C28" s="57"/>
      <c r="D28" s="58">
        <v>3299</v>
      </c>
      <c r="E28" s="59">
        <v>5321</v>
      </c>
      <c r="F28" s="60" t="s">
        <v>23</v>
      </c>
      <c r="G28" s="61">
        <v>0</v>
      </c>
      <c r="H28" s="61">
        <v>50</v>
      </c>
      <c r="I28" s="61">
        <f t="shared" si="0"/>
        <v>50</v>
      </c>
      <c r="J28" s="62">
        <v>0</v>
      </c>
      <c r="K28" s="62">
        <f t="shared" si="1"/>
        <v>50</v>
      </c>
      <c r="L28" s="63">
        <v>0</v>
      </c>
      <c r="M28" s="63">
        <f t="shared" si="2"/>
        <v>50</v>
      </c>
      <c r="N28" s="40"/>
    </row>
    <row r="29" spans="1:14" s="21" customFormat="1" ht="21" x14ac:dyDescent="0.25">
      <c r="A29" s="64" t="s">
        <v>15</v>
      </c>
      <c r="B29" s="65" t="s">
        <v>45</v>
      </c>
      <c r="C29" s="65" t="s">
        <v>46</v>
      </c>
      <c r="D29" s="66" t="s">
        <v>16</v>
      </c>
      <c r="E29" s="66" t="s">
        <v>16</v>
      </c>
      <c r="F29" s="67" t="s">
        <v>47</v>
      </c>
      <c r="G29" s="68">
        <f>+G30</f>
        <v>0</v>
      </c>
      <c r="H29" s="68">
        <f>+H30</f>
        <v>15</v>
      </c>
      <c r="I29" s="68">
        <f t="shared" si="0"/>
        <v>15</v>
      </c>
      <c r="J29" s="69">
        <v>0</v>
      </c>
      <c r="K29" s="69">
        <f t="shared" si="1"/>
        <v>15</v>
      </c>
      <c r="L29" s="70">
        <v>0</v>
      </c>
      <c r="M29" s="70">
        <f t="shared" si="2"/>
        <v>15</v>
      </c>
      <c r="N29" s="40"/>
    </row>
    <row r="30" spans="1:14" s="21" customFormat="1" x14ac:dyDescent="0.25">
      <c r="A30" s="56"/>
      <c r="B30" s="57"/>
      <c r="C30" s="57"/>
      <c r="D30" s="58">
        <v>3122</v>
      </c>
      <c r="E30" s="59">
        <v>5331</v>
      </c>
      <c r="F30" s="60" t="s">
        <v>24</v>
      </c>
      <c r="G30" s="61">
        <v>0</v>
      </c>
      <c r="H30" s="61">
        <v>15</v>
      </c>
      <c r="I30" s="61">
        <f t="shared" si="0"/>
        <v>15</v>
      </c>
      <c r="J30" s="62">
        <v>0</v>
      </c>
      <c r="K30" s="62">
        <f t="shared" si="1"/>
        <v>15</v>
      </c>
      <c r="L30" s="63">
        <v>0</v>
      </c>
      <c r="M30" s="63">
        <f t="shared" si="2"/>
        <v>15</v>
      </c>
      <c r="N30" s="40"/>
    </row>
    <row r="31" spans="1:14" s="21" customFormat="1" x14ac:dyDescent="0.25">
      <c r="A31" s="64" t="s">
        <v>15</v>
      </c>
      <c r="B31" s="65" t="s">
        <v>48</v>
      </c>
      <c r="C31" s="65" t="s">
        <v>21</v>
      </c>
      <c r="D31" s="66" t="s">
        <v>16</v>
      </c>
      <c r="E31" s="66" t="s">
        <v>16</v>
      </c>
      <c r="F31" s="67" t="s">
        <v>49</v>
      </c>
      <c r="G31" s="68">
        <f>+G32</f>
        <v>2000</v>
      </c>
      <c r="H31" s="68">
        <f>+H32</f>
        <v>-2000</v>
      </c>
      <c r="I31" s="68">
        <f t="shared" si="0"/>
        <v>0</v>
      </c>
      <c r="J31" s="69">
        <v>0</v>
      </c>
      <c r="K31" s="69">
        <f t="shared" si="1"/>
        <v>0</v>
      </c>
      <c r="L31" s="70">
        <v>0</v>
      </c>
      <c r="M31" s="70">
        <f t="shared" si="2"/>
        <v>0</v>
      </c>
      <c r="N31" s="40"/>
    </row>
    <row r="32" spans="1:14" s="21" customFormat="1" x14ac:dyDescent="0.25">
      <c r="A32" s="56"/>
      <c r="B32" s="57"/>
      <c r="C32" s="57"/>
      <c r="D32" s="58">
        <v>3299</v>
      </c>
      <c r="E32" s="58">
        <v>5331</v>
      </c>
      <c r="F32" s="60" t="s">
        <v>24</v>
      </c>
      <c r="G32" s="61">
        <v>2000</v>
      </c>
      <c r="H32" s="61">
        <v>-2000</v>
      </c>
      <c r="I32" s="61">
        <f t="shared" si="0"/>
        <v>0</v>
      </c>
      <c r="J32" s="62">
        <v>0</v>
      </c>
      <c r="K32" s="62">
        <f t="shared" si="1"/>
        <v>0</v>
      </c>
      <c r="L32" s="63">
        <v>0</v>
      </c>
      <c r="M32" s="63">
        <f t="shared" si="2"/>
        <v>0</v>
      </c>
      <c r="N32" s="40"/>
    </row>
    <row r="33" spans="1:14" s="21" customFormat="1" ht="21" x14ac:dyDescent="0.25">
      <c r="A33" s="64" t="s">
        <v>15</v>
      </c>
      <c r="B33" s="65" t="s">
        <v>50</v>
      </c>
      <c r="C33" s="65" t="s">
        <v>51</v>
      </c>
      <c r="D33" s="66" t="s">
        <v>16</v>
      </c>
      <c r="E33" s="66" t="s">
        <v>16</v>
      </c>
      <c r="F33" s="67" t="s">
        <v>52</v>
      </c>
      <c r="G33" s="68">
        <v>0</v>
      </c>
      <c r="H33" s="68">
        <f>+H34</f>
        <v>430</v>
      </c>
      <c r="I33" s="68">
        <f t="shared" si="0"/>
        <v>430</v>
      </c>
      <c r="J33" s="69">
        <v>0</v>
      </c>
      <c r="K33" s="69">
        <f t="shared" si="1"/>
        <v>430</v>
      </c>
      <c r="L33" s="70">
        <v>0</v>
      </c>
      <c r="M33" s="70">
        <f t="shared" si="2"/>
        <v>430</v>
      </c>
      <c r="N33" s="40"/>
    </row>
    <row r="34" spans="1:14" s="21" customFormat="1" x14ac:dyDescent="0.25">
      <c r="A34" s="56"/>
      <c r="B34" s="57"/>
      <c r="C34" s="57"/>
      <c r="D34" s="58">
        <v>3123</v>
      </c>
      <c r="E34" s="58">
        <v>5331</v>
      </c>
      <c r="F34" s="60" t="s">
        <v>24</v>
      </c>
      <c r="G34" s="61">
        <v>0</v>
      </c>
      <c r="H34" s="61">
        <v>430</v>
      </c>
      <c r="I34" s="61">
        <f t="shared" si="0"/>
        <v>430</v>
      </c>
      <c r="J34" s="62">
        <v>0</v>
      </c>
      <c r="K34" s="62">
        <f t="shared" si="1"/>
        <v>430</v>
      </c>
      <c r="L34" s="63">
        <v>0</v>
      </c>
      <c r="M34" s="63">
        <f t="shared" si="2"/>
        <v>430</v>
      </c>
      <c r="N34" s="40"/>
    </row>
    <row r="35" spans="1:14" s="21" customFormat="1" ht="21" x14ac:dyDescent="0.25">
      <c r="A35" s="64" t="s">
        <v>15</v>
      </c>
      <c r="B35" s="65" t="s">
        <v>53</v>
      </c>
      <c r="C35" s="65" t="s">
        <v>54</v>
      </c>
      <c r="D35" s="66" t="s">
        <v>16</v>
      </c>
      <c r="E35" s="66" t="s">
        <v>16</v>
      </c>
      <c r="F35" s="67" t="s">
        <v>55</v>
      </c>
      <c r="G35" s="68">
        <v>0</v>
      </c>
      <c r="H35" s="68">
        <f t="shared" ref="H35" si="5">+H36</f>
        <v>480</v>
      </c>
      <c r="I35" s="68">
        <f t="shared" si="0"/>
        <v>480</v>
      </c>
      <c r="J35" s="69">
        <v>0</v>
      </c>
      <c r="K35" s="69">
        <f t="shared" si="1"/>
        <v>480</v>
      </c>
      <c r="L35" s="70">
        <v>0</v>
      </c>
      <c r="M35" s="70">
        <f t="shared" si="2"/>
        <v>480</v>
      </c>
      <c r="N35" s="40"/>
    </row>
    <row r="36" spans="1:14" s="21" customFormat="1" x14ac:dyDescent="0.25">
      <c r="A36" s="56"/>
      <c r="B36" s="57"/>
      <c r="C36" s="57"/>
      <c r="D36" s="58">
        <v>3123</v>
      </c>
      <c r="E36" s="58">
        <v>5331</v>
      </c>
      <c r="F36" s="60" t="s">
        <v>24</v>
      </c>
      <c r="G36" s="61">
        <v>0</v>
      </c>
      <c r="H36" s="61">
        <v>480</v>
      </c>
      <c r="I36" s="61">
        <f t="shared" si="0"/>
        <v>480</v>
      </c>
      <c r="J36" s="62">
        <v>0</v>
      </c>
      <c r="K36" s="62">
        <f t="shared" si="1"/>
        <v>480</v>
      </c>
      <c r="L36" s="63">
        <v>0</v>
      </c>
      <c r="M36" s="63">
        <f t="shared" si="2"/>
        <v>480</v>
      </c>
      <c r="N36" s="40"/>
    </row>
    <row r="37" spans="1:14" s="21" customFormat="1" ht="21" x14ac:dyDescent="0.25">
      <c r="A37" s="64" t="s">
        <v>15</v>
      </c>
      <c r="B37" s="65" t="s">
        <v>56</v>
      </c>
      <c r="C37" s="65" t="s">
        <v>57</v>
      </c>
      <c r="D37" s="66" t="s">
        <v>16</v>
      </c>
      <c r="E37" s="66" t="s">
        <v>16</v>
      </c>
      <c r="F37" s="67" t="s">
        <v>58</v>
      </c>
      <c r="G37" s="68">
        <v>0</v>
      </c>
      <c r="H37" s="68">
        <f t="shared" ref="H37" si="6">+H38</f>
        <v>70</v>
      </c>
      <c r="I37" s="68">
        <f t="shared" si="0"/>
        <v>70</v>
      </c>
      <c r="J37" s="69">
        <v>0</v>
      </c>
      <c r="K37" s="69">
        <f t="shared" si="1"/>
        <v>70</v>
      </c>
      <c r="L37" s="70">
        <v>0</v>
      </c>
      <c r="M37" s="70">
        <f t="shared" si="2"/>
        <v>70</v>
      </c>
      <c r="N37" s="40"/>
    </row>
    <row r="38" spans="1:14" s="21" customFormat="1" x14ac:dyDescent="0.25">
      <c r="A38" s="56"/>
      <c r="B38" s="57"/>
      <c r="C38" s="57"/>
      <c r="D38" s="58">
        <v>3123</v>
      </c>
      <c r="E38" s="58">
        <v>5331</v>
      </c>
      <c r="F38" s="60" t="s">
        <v>24</v>
      </c>
      <c r="G38" s="61">
        <v>0</v>
      </c>
      <c r="H38" s="61">
        <v>70</v>
      </c>
      <c r="I38" s="61">
        <f t="shared" si="0"/>
        <v>70</v>
      </c>
      <c r="J38" s="62">
        <v>0</v>
      </c>
      <c r="K38" s="62">
        <f t="shared" si="1"/>
        <v>70</v>
      </c>
      <c r="L38" s="63">
        <v>0</v>
      </c>
      <c r="M38" s="63">
        <f t="shared" si="2"/>
        <v>70</v>
      </c>
      <c r="N38" s="40"/>
    </row>
    <row r="39" spans="1:14" s="21" customFormat="1" ht="21" x14ac:dyDescent="0.25">
      <c r="A39" s="64" t="s">
        <v>15</v>
      </c>
      <c r="B39" s="65" t="s">
        <v>59</v>
      </c>
      <c r="C39" s="65" t="s">
        <v>60</v>
      </c>
      <c r="D39" s="66" t="s">
        <v>16</v>
      </c>
      <c r="E39" s="66" t="s">
        <v>16</v>
      </c>
      <c r="F39" s="67" t="s">
        <v>61</v>
      </c>
      <c r="G39" s="68">
        <v>0</v>
      </c>
      <c r="H39" s="68">
        <f t="shared" ref="H39" si="7">+H40</f>
        <v>120</v>
      </c>
      <c r="I39" s="68">
        <f t="shared" si="0"/>
        <v>120</v>
      </c>
      <c r="J39" s="69">
        <v>0</v>
      </c>
      <c r="K39" s="69">
        <f t="shared" si="1"/>
        <v>120</v>
      </c>
      <c r="L39" s="70">
        <v>0</v>
      </c>
      <c r="M39" s="70">
        <f t="shared" si="2"/>
        <v>120</v>
      </c>
      <c r="N39" s="40"/>
    </row>
    <row r="40" spans="1:14" s="21" customFormat="1" x14ac:dyDescent="0.25">
      <c r="A40" s="56"/>
      <c r="B40" s="57"/>
      <c r="C40" s="57"/>
      <c r="D40" s="58">
        <v>3122</v>
      </c>
      <c r="E40" s="58">
        <v>5331</v>
      </c>
      <c r="F40" s="60" t="s">
        <v>24</v>
      </c>
      <c r="G40" s="61">
        <v>0</v>
      </c>
      <c r="H40" s="61">
        <v>120</v>
      </c>
      <c r="I40" s="61">
        <f t="shared" si="0"/>
        <v>120</v>
      </c>
      <c r="J40" s="62">
        <v>0</v>
      </c>
      <c r="K40" s="62">
        <f t="shared" si="1"/>
        <v>120</v>
      </c>
      <c r="L40" s="63">
        <v>0</v>
      </c>
      <c r="M40" s="63">
        <f t="shared" si="2"/>
        <v>120</v>
      </c>
      <c r="N40" s="40"/>
    </row>
    <row r="41" spans="1:14" s="21" customFormat="1" ht="21" x14ac:dyDescent="0.25">
      <c r="A41" s="64" t="s">
        <v>15</v>
      </c>
      <c r="B41" s="65" t="s">
        <v>62</v>
      </c>
      <c r="C41" s="65" t="s">
        <v>63</v>
      </c>
      <c r="D41" s="66" t="s">
        <v>16</v>
      </c>
      <c r="E41" s="66" t="s">
        <v>16</v>
      </c>
      <c r="F41" s="67" t="s">
        <v>64</v>
      </c>
      <c r="G41" s="68">
        <v>0</v>
      </c>
      <c r="H41" s="68">
        <f t="shared" ref="H41" si="8">+H42</f>
        <v>330</v>
      </c>
      <c r="I41" s="68">
        <f t="shared" si="0"/>
        <v>330</v>
      </c>
      <c r="J41" s="69">
        <v>0</v>
      </c>
      <c r="K41" s="69">
        <f t="shared" si="1"/>
        <v>330</v>
      </c>
      <c r="L41" s="70">
        <v>0</v>
      </c>
      <c r="M41" s="70">
        <f t="shared" si="2"/>
        <v>330</v>
      </c>
      <c r="N41" s="40"/>
    </row>
    <row r="42" spans="1:14" s="21" customFormat="1" x14ac:dyDescent="0.25">
      <c r="A42" s="56"/>
      <c r="B42" s="57"/>
      <c r="C42" s="57"/>
      <c r="D42" s="58">
        <v>3123</v>
      </c>
      <c r="E42" s="58">
        <v>5331</v>
      </c>
      <c r="F42" s="60" t="s">
        <v>24</v>
      </c>
      <c r="G42" s="61">
        <v>0</v>
      </c>
      <c r="H42" s="61">
        <v>330</v>
      </c>
      <c r="I42" s="61">
        <f t="shared" si="0"/>
        <v>330</v>
      </c>
      <c r="J42" s="62">
        <v>0</v>
      </c>
      <c r="K42" s="62">
        <f t="shared" si="1"/>
        <v>330</v>
      </c>
      <c r="L42" s="63">
        <v>0</v>
      </c>
      <c r="M42" s="63">
        <f t="shared" si="2"/>
        <v>330</v>
      </c>
      <c r="N42" s="40"/>
    </row>
    <row r="43" spans="1:14" s="21" customFormat="1" ht="21" x14ac:dyDescent="0.25">
      <c r="A43" s="64" t="s">
        <v>15</v>
      </c>
      <c r="B43" s="65" t="s">
        <v>65</v>
      </c>
      <c r="C43" s="65" t="s">
        <v>46</v>
      </c>
      <c r="D43" s="66" t="s">
        <v>16</v>
      </c>
      <c r="E43" s="66" t="s">
        <v>16</v>
      </c>
      <c r="F43" s="67" t="s">
        <v>66</v>
      </c>
      <c r="G43" s="68">
        <v>0</v>
      </c>
      <c r="H43" s="68">
        <f t="shared" ref="H43" si="9">+H44</f>
        <v>230</v>
      </c>
      <c r="I43" s="68">
        <f t="shared" si="0"/>
        <v>230</v>
      </c>
      <c r="J43" s="69">
        <v>0</v>
      </c>
      <c r="K43" s="69">
        <f t="shared" si="1"/>
        <v>230</v>
      </c>
      <c r="L43" s="70">
        <v>0</v>
      </c>
      <c r="M43" s="70">
        <f t="shared" si="2"/>
        <v>230</v>
      </c>
      <c r="N43" s="40"/>
    </row>
    <row r="44" spans="1:14" s="21" customFormat="1" x14ac:dyDescent="0.25">
      <c r="A44" s="56"/>
      <c r="B44" s="57"/>
      <c r="C44" s="57"/>
      <c r="D44" s="58">
        <v>3122</v>
      </c>
      <c r="E44" s="58">
        <v>5331</v>
      </c>
      <c r="F44" s="60" t="s">
        <v>24</v>
      </c>
      <c r="G44" s="61">
        <v>0</v>
      </c>
      <c r="H44" s="61">
        <v>230</v>
      </c>
      <c r="I44" s="61">
        <f t="shared" si="0"/>
        <v>230</v>
      </c>
      <c r="J44" s="62">
        <v>0</v>
      </c>
      <c r="K44" s="62">
        <f t="shared" si="1"/>
        <v>230</v>
      </c>
      <c r="L44" s="63">
        <v>0</v>
      </c>
      <c r="M44" s="63">
        <f t="shared" si="2"/>
        <v>230</v>
      </c>
      <c r="N44" s="40"/>
    </row>
    <row r="45" spans="1:14" s="21" customFormat="1" ht="21" x14ac:dyDescent="0.25">
      <c r="A45" s="64" t="s">
        <v>15</v>
      </c>
      <c r="B45" s="65" t="s">
        <v>67</v>
      </c>
      <c r="C45" s="65" t="s">
        <v>68</v>
      </c>
      <c r="D45" s="66" t="s">
        <v>16</v>
      </c>
      <c r="E45" s="66" t="s">
        <v>16</v>
      </c>
      <c r="F45" s="67" t="s">
        <v>69</v>
      </c>
      <c r="G45" s="68">
        <v>0</v>
      </c>
      <c r="H45" s="68">
        <f t="shared" ref="H45" si="10">+H46</f>
        <v>160</v>
      </c>
      <c r="I45" s="68">
        <f t="shared" si="0"/>
        <v>160</v>
      </c>
      <c r="J45" s="69">
        <v>0</v>
      </c>
      <c r="K45" s="69">
        <f t="shared" si="1"/>
        <v>160</v>
      </c>
      <c r="L45" s="70">
        <v>0</v>
      </c>
      <c r="M45" s="70">
        <f t="shared" si="2"/>
        <v>160</v>
      </c>
      <c r="N45" s="40"/>
    </row>
    <row r="46" spans="1:14" s="21" customFormat="1" x14ac:dyDescent="0.25">
      <c r="A46" s="56"/>
      <c r="B46" s="57"/>
      <c r="C46" s="57"/>
      <c r="D46" s="58">
        <v>3122</v>
      </c>
      <c r="E46" s="58">
        <v>5331</v>
      </c>
      <c r="F46" s="60" t="s">
        <v>24</v>
      </c>
      <c r="G46" s="61">
        <v>0</v>
      </c>
      <c r="H46" s="61">
        <v>160</v>
      </c>
      <c r="I46" s="61">
        <f t="shared" si="0"/>
        <v>160</v>
      </c>
      <c r="J46" s="62">
        <v>0</v>
      </c>
      <c r="K46" s="62">
        <f t="shared" si="1"/>
        <v>160</v>
      </c>
      <c r="L46" s="63">
        <v>0</v>
      </c>
      <c r="M46" s="63">
        <f t="shared" si="2"/>
        <v>160</v>
      </c>
      <c r="N46" s="40"/>
    </row>
    <row r="47" spans="1:14" s="21" customFormat="1" ht="21" x14ac:dyDescent="0.25">
      <c r="A47" s="64" t="s">
        <v>15</v>
      </c>
      <c r="B47" s="65" t="s">
        <v>70</v>
      </c>
      <c r="C47" s="65" t="s">
        <v>71</v>
      </c>
      <c r="D47" s="66" t="s">
        <v>16</v>
      </c>
      <c r="E47" s="66" t="s">
        <v>16</v>
      </c>
      <c r="F47" s="67" t="s">
        <v>72</v>
      </c>
      <c r="G47" s="68">
        <v>0</v>
      </c>
      <c r="H47" s="68">
        <f t="shared" ref="H47" si="11">+H48</f>
        <v>150</v>
      </c>
      <c r="I47" s="68">
        <f t="shared" si="0"/>
        <v>150</v>
      </c>
      <c r="J47" s="69">
        <v>0</v>
      </c>
      <c r="K47" s="69">
        <f t="shared" si="1"/>
        <v>150</v>
      </c>
      <c r="L47" s="70">
        <v>0</v>
      </c>
      <c r="M47" s="70">
        <f t="shared" si="2"/>
        <v>150</v>
      </c>
      <c r="N47" s="40"/>
    </row>
    <row r="48" spans="1:14" s="21" customFormat="1" x14ac:dyDescent="0.25">
      <c r="A48" s="56"/>
      <c r="B48" s="57"/>
      <c r="C48" s="57"/>
      <c r="D48" s="58">
        <v>3123</v>
      </c>
      <c r="E48" s="58">
        <v>5331</v>
      </c>
      <c r="F48" s="60" t="s">
        <v>24</v>
      </c>
      <c r="G48" s="61">
        <v>0</v>
      </c>
      <c r="H48" s="61">
        <v>150</v>
      </c>
      <c r="I48" s="61">
        <f t="shared" si="0"/>
        <v>150</v>
      </c>
      <c r="J48" s="62">
        <v>0</v>
      </c>
      <c r="K48" s="62">
        <f t="shared" si="1"/>
        <v>150</v>
      </c>
      <c r="L48" s="63">
        <v>0</v>
      </c>
      <c r="M48" s="63">
        <f t="shared" si="2"/>
        <v>150</v>
      </c>
      <c r="N48" s="40"/>
    </row>
    <row r="49" spans="1:14" s="21" customFormat="1" ht="21" x14ac:dyDescent="0.25">
      <c r="A49" s="64" t="s">
        <v>15</v>
      </c>
      <c r="B49" s="65" t="s">
        <v>73</v>
      </c>
      <c r="C49" s="65" t="s">
        <v>74</v>
      </c>
      <c r="D49" s="66" t="s">
        <v>16</v>
      </c>
      <c r="E49" s="66" t="s">
        <v>16</v>
      </c>
      <c r="F49" s="67" t="s">
        <v>75</v>
      </c>
      <c r="G49" s="68">
        <v>0</v>
      </c>
      <c r="H49" s="68">
        <f t="shared" ref="H49" si="12">+H50</f>
        <v>30</v>
      </c>
      <c r="I49" s="68">
        <f t="shared" si="0"/>
        <v>30</v>
      </c>
      <c r="J49" s="69">
        <v>0</v>
      </c>
      <c r="K49" s="69">
        <f t="shared" si="1"/>
        <v>30</v>
      </c>
      <c r="L49" s="70">
        <v>0</v>
      </c>
      <c r="M49" s="70">
        <f t="shared" si="2"/>
        <v>30</v>
      </c>
      <c r="N49" s="40"/>
    </row>
    <row r="50" spans="1:14" s="21" customFormat="1" x14ac:dyDescent="0.25">
      <c r="A50" s="56"/>
      <c r="B50" s="57"/>
      <c r="C50" s="57"/>
      <c r="D50" s="58">
        <v>3123</v>
      </c>
      <c r="E50" s="58">
        <v>5331</v>
      </c>
      <c r="F50" s="60" t="s">
        <v>24</v>
      </c>
      <c r="G50" s="61">
        <v>0</v>
      </c>
      <c r="H50" s="61">
        <v>30</v>
      </c>
      <c r="I50" s="61">
        <f t="shared" si="0"/>
        <v>30</v>
      </c>
      <c r="J50" s="62">
        <v>0</v>
      </c>
      <c r="K50" s="62">
        <f t="shared" si="1"/>
        <v>30</v>
      </c>
      <c r="L50" s="63">
        <v>0</v>
      </c>
      <c r="M50" s="63">
        <f t="shared" si="2"/>
        <v>30</v>
      </c>
      <c r="N50" s="40"/>
    </row>
    <row r="51" spans="1:14" s="21" customFormat="1" ht="21" x14ac:dyDescent="0.25">
      <c r="A51" s="64" t="s">
        <v>15</v>
      </c>
      <c r="B51" s="65" t="s">
        <v>76</v>
      </c>
      <c r="C51" s="65" t="s">
        <v>21</v>
      </c>
      <c r="D51" s="66" t="s">
        <v>16</v>
      </c>
      <c r="E51" s="66" t="s">
        <v>16</v>
      </c>
      <c r="F51" s="67" t="s">
        <v>77</v>
      </c>
      <c r="G51" s="68">
        <f>+G52</f>
        <v>500</v>
      </c>
      <c r="H51" s="68">
        <v>0</v>
      </c>
      <c r="I51" s="68">
        <f t="shared" si="0"/>
        <v>500</v>
      </c>
      <c r="J51" s="69">
        <f>+J52</f>
        <v>-50</v>
      </c>
      <c r="K51" s="69">
        <f t="shared" si="1"/>
        <v>450</v>
      </c>
      <c r="L51" s="70">
        <v>0</v>
      </c>
      <c r="M51" s="70">
        <f t="shared" si="2"/>
        <v>450</v>
      </c>
      <c r="N51" s="40"/>
    </row>
    <row r="52" spans="1:14" s="21" customFormat="1" x14ac:dyDescent="0.25">
      <c r="A52" s="56"/>
      <c r="B52" s="57"/>
      <c r="C52" s="57"/>
      <c r="D52" s="58">
        <v>3299</v>
      </c>
      <c r="E52" s="58">
        <v>5331</v>
      </c>
      <c r="F52" s="60" t="s">
        <v>24</v>
      </c>
      <c r="G52" s="61">
        <v>500</v>
      </c>
      <c r="H52" s="61">
        <v>0</v>
      </c>
      <c r="I52" s="61">
        <f t="shared" si="0"/>
        <v>500</v>
      </c>
      <c r="J52" s="62">
        <v>-50</v>
      </c>
      <c r="K52" s="62">
        <f t="shared" si="1"/>
        <v>450</v>
      </c>
      <c r="L52" s="63">
        <v>0</v>
      </c>
      <c r="M52" s="63">
        <f t="shared" si="2"/>
        <v>450</v>
      </c>
      <c r="N52" s="40"/>
    </row>
    <row r="53" spans="1:14" s="21" customFormat="1" ht="21" x14ac:dyDescent="0.25">
      <c r="A53" s="64" t="s">
        <v>15</v>
      </c>
      <c r="B53" s="65" t="s">
        <v>78</v>
      </c>
      <c r="C53" s="65" t="s">
        <v>21</v>
      </c>
      <c r="D53" s="66" t="s">
        <v>16</v>
      </c>
      <c r="E53" s="66" t="s">
        <v>16</v>
      </c>
      <c r="F53" s="67" t="s">
        <v>79</v>
      </c>
      <c r="G53" s="68">
        <v>0</v>
      </c>
      <c r="H53" s="68">
        <v>0</v>
      </c>
      <c r="I53" s="68">
        <f t="shared" si="0"/>
        <v>0</v>
      </c>
      <c r="J53" s="69">
        <f>+J54</f>
        <v>50</v>
      </c>
      <c r="K53" s="69">
        <f t="shared" si="1"/>
        <v>50</v>
      </c>
      <c r="L53" s="70">
        <v>0</v>
      </c>
      <c r="M53" s="70">
        <f t="shared" si="2"/>
        <v>50</v>
      </c>
      <c r="N53" s="40"/>
    </row>
    <row r="54" spans="1:14" s="21" customFormat="1" x14ac:dyDescent="0.25">
      <c r="A54" s="56"/>
      <c r="B54" s="57"/>
      <c r="C54" s="57"/>
      <c r="D54" s="58">
        <v>3299</v>
      </c>
      <c r="E54" s="58">
        <v>5332</v>
      </c>
      <c r="F54" s="60" t="s">
        <v>80</v>
      </c>
      <c r="G54" s="61">
        <v>0</v>
      </c>
      <c r="H54" s="61">
        <v>0</v>
      </c>
      <c r="I54" s="61">
        <v>0</v>
      </c>
      <c r="J54" s="62">
        <v>50</v>
      </c>
      <c r="K54" s="62">
        <f t="shared" si="1"/>
        <v>50</v>
      </c>
      <c r="L54" s="63">
        <v>0</v>
      </c>
      <c r="M54" s="63">
        <f t="shared" si="2"/>
        <v>50</v>
      </c>
      <c r="N54" s="40"/>
    </row>
    <row r="55" spans="1:14" s="21" customFormat="1" x14ac:dyDescent="0.25">
      <c r="A55" s="64" t="s">
        <v>15</v>
      </c>
      <c r="B55" s="65" t="s">
        <v>81</v>
      </c>
      <c r="C55" s="65" t="s">
        <v>21</v>
      </c>
      <c r="D55" s="66" t="s">
        <v>16</v>
      </c>
      <c r="E55" s="66" t="s">
        <v>16</v>
      </c>
      <c r="F55" s="67" t="s">
        <v>82</v>
      </c>
      <c r="G55" s="68">
        <f>+G56</f>
        <v>500</v>
      </c>
      <c r="H55" s="68">
        <v>0</v>
      </c>
      <c r="I55" s="68">
        <f t="shared" si="0"/>
        <v>500</v>
      </c>
      <c r="J55" s="69">
        <v>0</v>
      </c>
      <c r="K55" s="69">
        <f t="shared" si="1"/>
        <v>500</v>
      </c>
      <c r="L55" s="70">
        <v>0</v>
      </c>
      <c r="M55" s="70">
        <f t="shared" si="2"/>
        <v>500</v>
      </c>
      <c r="N55" s="40"/>
    </row>
    <row r="56" spans="1:14" s="21" customFormat="1" ht="13" thickBot="1" x14ac:dyDescent="0.3">
      <c r="A56" s="80"/>
      <c r="B56" s="81"/>
      <c r="C56" s="81"/>
      <c r="D56" s="82">
        <v>3299</v>
      </c>
      <c r="E56" s="83">
        <v>5321</v>
      </c>
      <c r="F56" s="84" t="s">
        <v>23</v>
      </c>
      <c r="G56" s="85">
        <v>500</v>
      </c>
      <c r="H56" s="85">
        <v>0</v>
      </c>
      <c r="I56" s="85">
        <f t="shared" si="0"/>
        <v>500</v>
      </c>
      <c r="J56" s="86">
        <v>0</v>
      </c>
      <c r="K56" s="86">
        <f t="shared" si="1"/>
        <v>500</v>
      </c>
      <c r="L56" s="87">
        <v>0</v>
      </c>
      <c r="M56" s="87">
        <f t="shared" si="2"/>
        <v>500</v>
      </c>
      <c r="N56" s="40"/>
    </row>
    <row r="57" spans="1:14" s="21" customFormat="1" ht="13.5" thickBot="1" x14ac:dyDescent="0.35">
      <c r="A57" s="41" t="s">
        <v>15</v>
      </c>
      <c r="B57" s="173" t="s">
        <v>16</v>
      </c>
      <c r="C57" s="174"/>
      <c r="D57" s="42" t="s">
        <v>16</v>
      </c>
      <c r="E57" s="42" t="s">
        <v>16</v>
      </c>
      <c r="F57" s="44" t="s">
        <v>83</v>
      </c>
      <c r="G57" s="45">
        <v>6040</v>
      </c>
      <c r="H57" s="45">
        <f>+H58+H89+H96+H114+H129+H142</f>
        <v>14536.8</v>
      </c>
      <c r="I57" s="45">
        <f t="shared" si="0"/>
        <v>20576.8</v>
      </c>
      <c r="J57" s="46">
        <f>+J58+J89+J96+J114+J129+J142</f>
        <v>0</v>
      </c>
      <c r="K57" s="46">
        <f t="shared" si="1"/>
        <v>20576.8</v>
      </c>
      <c r="L57" s="47">
        <f>+L58+L89+L96+L114+L129+L142</f>
        <v>0</v>
      </c>
      <c r="M57" s="47">
        <f t="shared" si="2"/>
        <v>20576.8</v>
      </c>
      <c r="N57" s="40" t="s">
        <v>18</v>
      </c>
    </row>
    <row r="58" spans="1:14" s="21" customFormat="1" ht="13" thickBot="1" x14ac:dyDescent="0.3">
      <c r="A58" s="88" t="s">
        <v>15</v>
      </c>
      <c r="B58" s="175" t="s">
        <v>16</v>
      </c>
      <c r="C58" s="175"/>
      <c r="D58" s="89" t="s">
        <v>16</v>
      </c>
      <c r="E58" s="89" t="s">
        <v>16</v>
      </c>
      <c r="F58" s="90" t="s">
        <v>84</v>
      </c>
      <c r="G58" s="91">
        <f>+G59</f>
        <v>2810</v>
      </c>
      <c r="H58" s="91">
        <f>+H59+H73</f>
        <v>2200</v>
      </c>
      <c r="I58" s="91">
        <f t="shared" si="0"/>
        <v>5010</v>
      </c>
      <c r="J58" s="92">
        <f>+J73+J75+J77+J79+J81+J83+J85+J87</f>
        <v>0</v>
      </c>
      <c r="K58" s="92">
        <f t="shared" si="1"/>
        <v>5010</v>
      </c>
      <c r="L58" s="93">
        <v>0</v>
      </c>
      <c r="M58" s="93">
        <f t="shared" si="2"/>
        <v>5010</v>
      </c>
      <c r="N58" s="40"/>
    </row>
    <row r="59" spans="1:14" s="21" customFormat="1" x14ac:dyDescent="0.25">
      <c r="A59" s="94" t="s">
        <v>36</v>
      </c>
      <c r="B59" s="95" t="s">
        <v>85</v>
      </c>
      <c r="C59" s="95" t="s">
        <v>21</v>
      </c>
      <c r="D59" s="96" t="s">
        <v>16</v>
      </c>
      <c r="E59" s="96" t="s">
        <v>16</v>
      </c>
      <c r="F59" s="97" t="s">
        <v>84</v>
      </c>
      <c r="G59" s="98">
        <f>+G60</f>
        <v>2810</v>
      </c>
      <c r="H59" s="98">
        <v>1700</v>
      </c>
      <c r="I59" s="98">
        <f t="shared" si="0"/>
        <v>4510</v>
      </c>
      <c r="J59" s="54">
        <f>+J60</f>
        <v>-880</v>
      </c>
      <c r="K59" s="54">
        <f t="shared" si="1"/>
        <v>3630</v>
      </c>
      <c r="L59" s="55">
        <v>0</v>
      </c>
      <c r="M59" s="55">
        <f t="shared" si="2"/>
        <v>3630</v>
      </c>
      <c r="N59" s="40"/>
    </row>
    <row r="60" spans="1:14" s="21" customFormat="1" x14ac:dyDescent="0.25">
      <c r="A60" s="56"/>
      <c r="B60" s="57"/>
      <c r="C60" s="57"/>
      <c r="D60" s="58">
        <v>3419</v>
      </c>
      <c r="E60" s="59">
        <v>5229</v>
      </c>
      <c r="F60" s="60" t="s">
        <v>86</v>
      </c>
      <c r="G60" s="61">
        <v>2810</v>
      </c>
      <c r="H60" s="61">
        <v>1700</v>
      </c>
      <c r="I60" s="61">
        <f t="shared" si="0"/>
        <v>4510</v>
      </c>
      <c r="J60" s="62">
        <v>-880</v>
      </c>
      <c r="K60" s="62">
        <f t="shared" si="1"/>
        <v>3630</v>
      </c>
      <c r="L60" s="63">
        <v>0</v>
      </c>
      <c r="M60" s="63">
        <f t="shared" si="2"/>
        <v>3630</v>
      </c>
      <c r="N60" s="40"/>
    </row>
    <row r="61" spans="1:14" s="21" customFormat="1" ht="21" x14ac:dyDescent="0.25">
      <c r="A61" s="64" t="s">
        <v>15</v>
      </c>
      <c r="B61" s="65" t="s">
        <v>87</v>
      </c>
      <c r="C61" s="65" t="s">
        <v>21</v>
      </c>
      <c r="D61" s="66" t="s">
        <v>16</v>
      </c>
      <c r="E61" s="66" t="s">
        <v>16</v>
      </c>
      <c r="F61" s="67" t="s">
        <v>88</v>
      </c>
      <c r="G61" s="68">
        <v>0</v>
      </c>
      <c r="H61" s="68"/>
      <c r="I61" s="68">
        <v>0</v>
      </c>
      <c r="J61" s="69">
        <f>+J62</f>
        <v>200</v>
      </c>
      <c r="K61" s="69">
        <f t="shared" si="1"/>
        <v>200</v>
      </c>
      <c r="L61" s="70">
        <v>0</v>
      </c>
      <c r="M61" s="70">
        <f t="shared" si="2"/>
        <v>200</v>
      </c>
      <c r="N61" s="40"/>
    </row>
    <row r="62" spans="1:14" s="21" customFormat="1" x14ac:dyDescent="0.25">
      <c r="A62" s="56"/>
      <c r="B62" s="57"/>
      <c r="C62" s="57"/>
      <c r="D62" s="58">
        <v>3419</v>
      </c>
      <c r="E62" s="59">
        <v>5222</v>
      </c>
      <c r="F62" s="60" t="s">
        <v>89</v>
      </c>
      <c r="G62" s="61">
        <v>0</v>
      </c>
      <c r="H62" s="61"/>
      <c r="I62" s="61">
        <v>0</v>
      </c>
      <c r="J62" s="62">
        <v>200</v>
      </c>
      <c r="K62" s="62">
        <f t="shared" si="1"/>
        <v>200</v>
      </c>
      <c r="L62" s="63">
        <v>0</v>
      </c>
      <c r="M62" s="63">
        <f t="shared" si="2"/>
        <v>200</v>
      </c>
      <c r="N62" s="40"/>
    </row>
    <row r="63" spans="1:14" s="21" customFormat="1" x14ac:dyDescent="0.25">
      <c r="A63" s="64" t="s">
        <v>15</v>
      </c>
      <c r="B63" s="65" t="s">
        <v>90</v>
      </c>
      <c r="C63" s="65" t="s">
        <v>21</v>
      </c>
      <c r="D63" s="66" t="s">
        <v>16</v>
      </c>
      <c r="E63" s="66" t="s">
        <v>16</v>
      </c>
      <c r="F63" s="99" t="s">
        <v>91</v>
      </c>
      <c r="G63" s="68">
        <v>0</v>
      </c>
      <c r="H63" s="68"/>
      <c r="I63" s="68">
        <v>0</v>
      </c>
      <c r="J63" s="69">
        <f t="shared" ref="J63" si="13">+J64</f>
        <v>100</v>
      </c>
      <c r="K63" s="69">
        <f t="shared" si="1"/>
        <v>100</v>
      </c>
      <c r="L63" s="70">
        <v>0</v>
      </c>
      <c r="M63" s="70">
        <f t="shared" si="2"/>
        <v>100</v>
      </c>
      <c r="N63" s="40"/>
    </row>
    <row r="64" spans="1:14" s="21" customFormat="1" x14ac:dyDescent="0.25">
      <c r="A64" s="56"/>
      <c r="B64" s="57"/>
      <c r="C64" s="57"/>
      <c r="D64" s="58">
        <v>3419</v>
      </c>
      <c r="E64" s="59">
        <v>5222</v>
      </c>
      <c r="F64" s="60" t="s">
        <v>89</v>
      </c>
      <c r="G64" s="61">
        <v>0</v>
      </c>
      <c r="H64" s="61"/>
      <c r="I64" s="61">
        <v>0</v>
      </c>
      <c r="J64" s="62">
        <v>100</v>
      </c>
      <c r="K64" s="62">
        <f t="shared" si="1"/>
        <v>100</v>
      </c>
      <c r="L64" s="63">
        <v>0</v>
      </c>
      <c r="M64" s="63">
        <f t="shared" si="2"/>
        <v>100</v>
      </c>
      <c r="N64" s="40"/>
    </row>
    <row r="65" spans="1:14" s="21" customFormat="1" x14ac:dyDescent="0.25">
      <c r="A65" s="64" t="s">
        <v>15</v>
      </c>
      <c r="B65" s="65" t="s">
        <v>92</v>
      </c>
      <c r="C65" s="65" t="s">
        <v>21</v>
      </c>
      <c r="D65" s="66" t="s">
        <v>16</v>
      </c>
      <c r="E65" s="66" t="s">
        <v>16</v>
      </c>
      <c r="F65" s="99" t="s">
        <v>93</v>
      </c>
      <c r="G65" s="68">
        <v>0</v>
      </c>
      <c r="H65" s="68"/>
      <c r="I65" s="68">
        <v>0</v>
      </c>
      <c r="J65" s="69">
        <f t="shared" ref="J65" si="14">+J66</f>
        <v>100</v>
      </c>
      <c r="K65" s="69">
        <f t="shared" si="1"/>
        <v>100</v>
      </c>
      <c r="L65" s="70">
        <v>0</v>
      </c>
      <c r="M65" s="70">
        <f t="shared" si="2"/>
        <v>100</v>
      </c>
      <c r="N65" s="40"/>
    </row>
    <row r="66" spans="1:14" s="21" customFormat="1" x14ac:dyDescent="0.25">
      <c r="A66" s="56"/>
      <c r="B66" s="57"/>
      <c r="C66" s="57"/>
      <c r="D66" s="58">
        <v>3419</v>
      </c>
      <c r="E66" s="59">
        <v>5222</v>
      </c>
      <c r="F66" s="60" t="s">
        <v>89</v>
      </c>
      <c r="G66" s="61">
        <v>0</v>
      </c>
      <c r="H66" s="61"/>
      <c r="I66" s="61">
        <v>0</v>
      </c>
      <c r="J66" s="62">
        <v>100</v>
      </c>
      <c r="K66" s="62">
        <f t="shared" si="1"/>
        <v>100</v>
      </c>
      <c r="L66" s="63">
        <v>0</v>
      </c>
      <c r="M66" s="63">
        <f t="shared" si="2"/>
        <v>100</v>
      </c>
      <c r="N66" s="40"/>
    </row>
    <row r="67" spans="1:14" s="21" customFormat="1" ht="21" x14ac:dyDescent="0.25">
      <c r="A67" s="64" t="s">
        <v>15</v>
      </c>
      <c r="B67" s="65" t="s">
        <v>94</v>
      </c>
      <c r="C67" s="65" t="s">
        <v>21</v>
      </c>
      <c r="D67" s="66" t="s">
        <v>16</v>
      </c>
      <c r="E67" s="66" t="s">
        <v>16</v>
      </c>
      <c r="F67" s="67" t="s">
        <v>95</v>
      </c>
      <c r="G67" s="68">
        <v>0</v>
      </c>
      <c r="H67" s="68"/>
      <c r="I67" s="68">
        <v>0</v>
      </c>
      <c r="J67" s="69">
        <f t="shared" ref="J67" si="15">+J68</f>
        <v>300</v>
      </c>
      <c r="K67" s="69">
        <f t="shared" si="1"/>
        <v>300</v>
      </c>
      <c r="L67" s="70">
        <v>0</v>
      </c>
      <c r="M67" s="70">
        <f t="shared" si="2"/>
        <v>300</v>
      </c>
      <c r="N67" s="40"/>
    </row>
    <row r="68" spans="1:14" s="21" customFormat="1" x14ac:dyDescent="0.25">
      <c r="A68" s="56"/>
      <c r="B68" s="57"/>
      <c r="C68" s="57"/>
      <c r="D68" s="58">
        <v>3419</v>
      </c>
      <c r="E68" s="59">
        <v>5332</v>
      </c>
      <c r="F68" s="60" t="s">
        <v>80</v>
      </c>
      <c r="G68" s="61">
        <v>0</v>
      </c>
      <c r="H68" s="61"/>
      <c r="I68" s="61">
        <v>0</v>
      </c>
      <c r="J68" s="62">
        <v>300</v>
      </c>
      <c r="K68" s="62">
        <f t="shared" si="1"/>
        <v>300</v>
      </c>
      <c r="L68" s="63">
        <v>0</v>
      </c>
      <c r="M68" s="63">
        <f t="shared" si="2"/>
        <v>300</v>
      </c>
      <c r="N68" s="40"/>
    </row>
    <row r="69" spans="1:14" s="21" customFormat="1" x14ac:dyDescent="0.25">
      <c r="A69" s="64" t="s">
        <v>15</v>
      </c>
      <c r="B69" s="65" t="s">
        <v>96</v>
      </c>
      <c r="C69" s="65" t="s">
        <v>21</v>
      </c>
      <c r="D69" s="66" t="s">
        <v>16</v>
      </c>
      <c r="E69" s="66" t="s">
        <v>16</v>
      </c>
      <c r="F69" s="99" t="s">
        <v>97</v>
      </c>
      <c r="G69" s="68">
        <v>0</v>
      </c>
      <c r="H69" s="68"/>
      <c r="I69" s="68">
        <v>0</v>
      </c>
      <c r="J69" s="69">
        <f t="shared" ref="J69" si="16">+J70</f>
        <v>100</v>
      </c>
      <c r="K69" s="69">
        <f t="shared" si="1"/>
        <v>100</v>
      </c>
      <c r="L69" s="70">
        <v>0</v>
      </c>
      <c r="M69" s="70">
        <f t="shared" si="2"/>
        <v>100</v>
      </c>
      <c r="N69" s="40"/>
    </row>
    <row r="70" spans="1:14" s="21" customFormat="1" x14ac:dyDescent="0.25">
      <c r="A70" s="56"/>
      <c r="B70" s="57"/>
      <c r="C70" s="57"/>
      <c r="D70" s="58">
        <v>3419</v>
      </c>
      <c r="E70" s="59">
        <v>5222</v>
      </c>
      <c r="F70" s="60" t="s">
        <v>89</v>
      </c>
      <c r="G70" s="61">
        <v>0</v>
      </c>
      <c r="H70" s="61"/>
      <c r="I70" s="61">
        <v>0</v>
      </c>
      <c r="J70" s="62">
        <v>100</v>
      </c>
      <c r="K70" s="62">
        <f t="shared" si="1"/>
        <v>100</v>
      </c>
      <c r="L70" s="63">
        <v>0</v>
      </c>
      <c r="M70" s="63">
        <f t="shared" si="2"/>
        <v>100</v>
      </c>
      <c r="N70" s="40"/>
    </row>
    <row r="71" spans="1:14" s="21" customFormat="1" x14ac:dyDescent="0.25">
      <c r="A71" s="64" t="s">
        <v>15</v>
      </c>
      <c r="B71" s="65" t="s">
        <v>98</v>
      </c>
      <c r="C71" s="65" t="s">
        <v>21</v>
      </c>
      <c r="D71" s="66" t="s">
        <v>16</v>
      </c>
      <c r="E71" s="66" t="s">
        <v>16</v>
      </c>
      <c r="F71" s="99" t="s">
        <v>99</v>
      </c>
      <c r="G71" s="68">
        <v>0</v>
      </c>
      <c r="H71" s="68"/>
      <c r="I71" s="68">
        <v>0</v>
      </c>
      <c r="J71" s="69">
        <f t="shared" ref="J71" si="17">+J72</f>
        <v>80</v>
      </c>
      <c r="K71" s="69">
        <f t="shared" si="1"/>
        <v>80</v>
      </c>
      <c r="L71" s="70">
        <v>0</v>
      </c>
      <c r="M71" s="70">
        <f t="shared" si="2"/>
        <v>80</v>
      </c>
      <c r="N71" s="40"/>
    </row>
    <row r="72" spans="1:14" s="21" customFormat="1" x14ac:dyDescent="0.25">
      <c r="A72" s="56"/>
      <c r="B72" s="57"/>
      <c r="C72" s="57"/>
      <c r="D72" s="58">
        <v>3419</v>
      </c>
      <c r="E72" s="59">
        <v>5222</v>
      </c>
      <c r="F72" s="60" t="s">
        <v>89</v>
      </c>
      <c r="G72" s="61">
        <v>0</v>
      </c>
      <c r="H72" s="61"/>
      <c r="I72" s="61">
        <v>0</v>
      </c>
      <c r="J72" s="62">
        <v>80</v>
      </c>
      <c r="K72" s="62">
        <f t="shared" si="1"/>
        <v>80</v>
      </c>
      <c r="L72" s="63">
        <v>0</v>
      </c>
      <c r="M72" s="63">
        <f t="shared" si="2"/>
        <v>80</v>
      </c>
      <c r="N72" s="40"/>
    </row>
    <row r="73" spans="1:14" s="21" customFormat="1" x14ac:dyDescent="0.25">
      <c r="A73" s="72" t="s">
        <v>15</v>
      </c>
      <c r="B73" s="73" t="s">
        <v>100</v>
      </c>
      <c r="C73" s="73" t="s">
        <v>21</v>
      </c>
      <c r="D73" s="74" t="s">
        <v>16</v>
      </c>
      <c r="E73" s="74" t="s">
        <v>16</v>
      </c>
      <c r="F73" s="100" t="s">
        <v>101</v>
      </c>
      <c r="G73" s="68">
        <v>0</v>
      </c>
      <c r="H73" s="68">
        <f>+H74</f>
        <v>500</v>
      </c>
      <c r="I73" s="68">
        <f t="shared" si="0"/>
        <v>500</v>
      </c>
      <c r="J73" s="69">
        <f>+J74</f>
        <v>-500</v>
      </c>
      <c r="K73" s="69">
        <f t="shared" si="1"/>
        <v>0</v>
      </c>
      <c r="L73" s="70">
        <v>0</v>
      </c>
      <c r="M73" s="70">
        <f t="shared" si="2"/>
        <v>0</v>
      </c>
      <c r="N73" s="40"/>
    </row>
    <row r="74" spans="1:14" s="21" customFormat="1" x14ac:dyDescent="0.25">
      <c r="A74" s="101"/>
      <c r="B74" s="102"/>
      <c r="C74" s="102"/>
      <c r="D74" s="103">
        <v>3419</v>
      </c>
      <c r="E74" s="78">
        <v>5229</v>
      </c>
      <c r="F74" s="79" t="s">
        <v>86</v>
      </c>
      <c r="G74" s="61">
        <v>0</v>
      </c>
      <c r="H74" s="61">
        <v>500</v>
      </c>
      <c r="I74" s="61">
        <f t="shared" si="0"/>
        <v>500</v>
      </c>
      <c r="J74" s="62">
        <v>-500</v>
      </c>
      <c r="K74" s="62">
        <f t="shared" si="1"/>
        <v>0</v>
      </c>
      <c r="L74" s="63">
        <v>0</v>
      </c>
      <c r="M74" s="63">
        <f t="shared" ref="M74:M147" si="18">+K74+L74</f>
        <v>0</v>
      </c>
      <c r="N74" s="40"/>
    </row>
    <row r="75" spans="1:14" s="21" customFormat="1" ht="21" x14ac:dyDescent="0.25">
      <c r="A75" s="72" t="s">
        <v>15</v>
      </c>
      <c r="B75" s="73" t="s">
        <v>102</v>
      </c>
      <c r="C75" s="73" t="s">
        <v>21</v>
      </c>
      <c r="D75" s="74" t="s">
        <v>16</v>
      </c>
      <c r="E75" s="74" t="s">
        <v>16</v>
      </c>
      <c r="F75" s="75" t="s">
        <v>103</v>
      </c>
      <c r="G75" s="68">
        <v>0</v>
      </c>
      <c r="H75" s="68"/>
      <c r="I75" s="68">
        <v>0</v>
      </c>
      <c r="J75" s="69">
        <f>+J76</f>
        <v>57.4</v>
      </c>
      <c r="K75" s="69">
        <f t="shared" si="1"/>
        <v>57.4</v>
      </c>
      <c r="L75" s="70">
        <v>0</v>
      </c>
      <c r="M75" s="70">
        <f t="shared" si="18"/>
        <v>57.4</v>
      </c>
      <c r="N75" s="40"/>
    </row>
    <row r="76" spans="1:14" s="21" customFormat="1" x14ac:dyDescent="0.25">
      <c r="A76" s="101"/>
      <c r="B76" s="102"/>
      <c r="C76" s="102"/>
      <c r="D76" s="103">
        <v>3419</v>
      </c>
      <c r="E76" s="78">
        <v>5222</v>
      </c>
      <c r="F76" s="104" t="s">
        <v>89</v>
      </c>
      <c r="G76" s="61">
        <v>0</v>
      </c>
      <c r="H76" s="61"/>
      <c r="I76" s="61">
        <v>0</v>
      </c>
      <c r="J76" s="62">
        <v>57.4</v>
      </c>
      <c r="K76" s="62">
        <f t="shared" si="1"/>
        <v>57.4</v>
      </c>
      <c r="L76" s="63">
        <v>0</v>
      </c>
      <c r="M76" s="63">
        <f t="shared" si="18"/>
        <v>57.4</v>
      </c>
      <c r="N76" s="40"/>
    </row>
    <row r="77" spans="1:14" s="21" customFormat="1" ht="21" x14ac:dyDescent="0.25">
      <c r="A77" s="72" t="s">
        <v>15</v>
      </c>
      <c r="B77" s="73" t="s">
        <v>104</v>
      </c>
      <c r="C77" s="73" t="s">
        <v>21</v>
      </c>
      <c r="D77" s="74" t="s">
        <v>16</v>
      </c>
      <c r="E77" s="74" t="s">
        <v>16</v>
      </c>
      <c r="F77" s="75" t="s">
        <v>105</v>
      </c>
      <c r="G77" s="68">
        <v>0</v>
      </c>
      <c r="H77" s="68"/>
      <c r="I77" s="68">
        <v>0</v>
      </c>
      <c r="J77" s="69">
        <f t="shared" ref="J77" si="19">+J78</f>
        <v>141.6</v>
      </c>
      <c r="K77" s="69">
        <f t="shared" si="1"/>
        <v>141.6</v>
      </c>
      <c r="L77" s="70">
        <v>0</v>
      </c>
      <c r="M77" s="70">
        <f t="shared" si="18"/>
        <v>141.6</v>
      </c>
      <c r="N77" s="40"/>
    </row>
    <row r="78" spans="1:14" s="21" customFormat="1" x14ac:dyDescent="0.25">
      <c r="A78" s="101"/>
      <c r="B78" s="102"/>
      <c r="C78" s="102"/>
      <c r="D78" s="103">
        <v>3419</v>
      </c>
      <c r="E78" s="78">
        <v>5222</v>
      </c>
      <c r="F78" s="104" t="s">
        <v>89</v>
      </c>
      <c r="G78" s="61">
        <v>0</v>
      </c>
      <c r="H78" s="61"/>
      <c r="I78" s="61">
        <v>0</v>
      </c>
      <c r="J78" s="62">
        <v>141.6</v>
      </c>
      <c r="K78" s="62">
        <f t="shared" si="1"/>
        <v>141.6</v>
      </c>
      <c r="L78" s="63">
        <v>0</v>
      </c>
      <c r="M78" s="63">
        <f t="shared" si="18"/>
        <v>141.6</v>
      </c>
      <c r="N78" s="40"/>
    </row>
    <row r="79" spans="1:14" s="21" customFormat="1" ht="21" x14ac:dyDescent="0.25">
      <c r="A79" s="72" t="s">
        <v>15</v>
      </c>
      <c r="B79" s="73" t="s">
        <v>106</v>
      </c>
      <c r="C79" s="73" t="s">
        <v>21</v>
      </c>
      <c r="D79" s="74" t="s">
        <v>16</v>
      </c>
      <c r="E79" s="74" t="s">
        <v>16</v>
      </c>
      <c r="F79" s="75" t="s">
        <v>107</v>
      </c>
      <c r="G79" s="68">
        <v>0</v>
      </c>
      <c r="H79" s="68"/>
      <c r="I79" s="68">
        <v>0</v>
      </c>
      <c r="J79" s="69">
        <f t="shared" ref="J79" si="20">+J80</f>
        <v>67.900000000000006</v>
      </c>
      <c r="K79" s="69">
        <f t="shared" si="1"/>
        <v>67.900000000000006</v>
      </c>
      <c r="L79" s="70">
        <v>0</v>
      </c>
      <c r="M79" s="70">
        <f t="shared" si="18"/>
        <v>67.900000000000006</v>
      </c>
      <c r="N79" s="40"/>
    </row>
    <row r="80" spans="1:14" s="21" customFormat="1" x14ac:dyDescent="0.25">
      <c r="A80" s="101"/>
      <c r="B80" s="102"/>
      <c r="C80" s="102"/>
      <c r="D80" s="103">
        <v>3419</v>
      </c>
      <c r="E80" s="78">
        <v>5222</v>
      </c>
      <c r="F80" s="104" t="s">
        <v>89</v>
      </c>
      <c r="G80" s="61">
        <v>0</v>
      </c>
      <c r="H80" s="61"/>
      <c r="I80" s="61">
        <v>0</v>
      </c>
      <c r="J80" s="62">
        <v>67.900000000000006</v>
      </c>
      <c r="K80" s="62">
        <f t="shared" si="1"/>
        <v>67.900000000000006</v>
      </c>
      <c r="L80" s="63">
        <v>0</v>
      </c>
      <c r="M80" s="63">
        <f t="shared" si="18"/>
        <v>67.900000000000006</v>
      </c>
      <c r="N80" s="40"/>
    </row>
    <row r="81" spans="1:14" s="21" customFormat="1" ht="21" x14ac:dyDescent="0.25">
      <c r="A81" s="72" t="s">
        <v>15</v>
      </c>
      <c r="B81" s="73" t="s">
        <v>108</v>
      </c>
      <c r="C81" s="73" t="s">
        <v>21</v>
      </c>
      <c r="D81" s="74" t="s">
        <v>16</v>
      </c>
      <c r="E81" s="74" t="s">
        <v>16</v>
      </c>
      <c r="F81" s="75" t="s">
        <v>109</v>
      </c>
      <c r="G81" s="68">
        <v>0</v>
      </c>
      <c r="H81" s="68"/>
      <c r="I81" s="68">
        <v>0</v>
      </c>
      <c r="J81" s="69">
        <f t="shared" ref="J81" si="21">+J82</f>
        <v>36.299999999999997</v>
      </c>
      <c r="K81" s="69">
        <f t="shared" si="1"/>
        <v>36.299999999999997</v>
      </c>
      <c r="L81" s="70">
        <v>0</v>
      </c>
      <c r="M81" s="70">
        <f t="shared" si="18"/>
        <v>36.299999999999997</v>
      </c>
      <c r="N81" s="40"/>
    </row>
    <row r="82" spans="1:14" s="21" customFormat="1" x14ac:dyDescent="0.25">
      <c r="A82" s="101"/>
      <c r="B82" s="102"/>
      <c r="C82" s="102"/>
      <c r="D82" s="103">
        <v>3419</v>
      </c>
      <c r="E82" s="78">
        <v>5222</v>
      </c>
      <c r="F82" s="104" t="s">
        <v>89</v>
      </c>
      <c r="G82" s="61">
        <v>0</v>
      </c>
      <c r="H82" s="61"/>
      <c r="I82" s="61">
        <v>0</v>
      </c>
      <c r="J82" s="62">
        <v>36.299999999999997</v>
      </c>
      <c r="K82" s="62">
        <f t="shared" si="1"/>
        <v>36.299999999999997</v>
      </c>
      <c r="L82" s="63">
        <v>0</v>
      </c>
      <c r="M82" s="63">
        <f t="shared" si="18"/>
        <v>36.299999999999997</v>
      </c>
      <c r="N82" s="40"/>
    </row>
    <row r="83" spans="1:14" s="21" customFormat="1" ht="21" x14ac:dyDescent="0.25">
      <c r="A83" s="72" t="s">
        <v>15</v>
      </c>
      <c r="B83" s="73" t="s">
        <v>110</v>
      </c>
      <c r="C83" s="73" t="s">
        <v>21</v>
      </c>
      <c r="D83" s="74" t="s">
        <v>16</v>
      </c>
      <c r="E83" s="74" t="s">
        <v>16</v>
      </c>
      <c r="F83" s="75" t="s">
        <v>111</v>
      </c>
      <c r="G83" s="68">
        <v>0</v>
      </c>
      <c r="H83" s="68"/>
      <c r="I83" s="68">
        <v>0</v>
      </c>
      <c r="J83" s="69">
        <f t="shared" ref="J83" si="22">+J84</f>
        <v>46.8</v>
      </c>
      <c r="K83" s="69">
        <f t="shared" si="1"/>
        <v>46.8</v>
      </c>
      <c r="L83" s="70">
        <v>0</v>
      </c>
      <c r="M83" s="70">
        <f t="shared" si="18"/>
        <v>46.8</v>
      </c>
      <c r="N83" s="40"/>
    </row>
    <row r="84" spans="1:14" s="21" customFormat="1" x14ac:dyDescent="0.25">
      <c r="A84" s="101"/>
      <c r="B84" s="102"/>
      <c r="C84" s="102"/>
      <c r="D84" s="103">
        <v>3419</v>
      </c>
      <c r="E84" s="78">
        <v>5222</v>
      </c>
      <c r="F84" s="104" t="s">
        <v>89</v>
      </c>
      <c r="G84" s="61">
        <v>0</v>
      </c>
      <c r="H84" s="61"/>
      <c r="I84" s="61">
        <v>0</v>
      </c>
      <c r="J84" s="62">
        <v>46.8</v>
      </c>
      <c r="K84" s="62">
        <f t="shared" si="1"/>
        <v>46.8</v>
      </c>
      <c r="L84" s="63">
        <v>0</v>
      </c>
      <c r="M84" s="63">
        <f t="shared" si="18"/>
        <v>46.8</v>
      </c>
      <c r="N84" s="40"/>
    </row>
    <row r="85" spans="1:14" s="21" customFormat="1" ht="21" x14ac:dyDescent="0.25">
      <c r="A85" s="72" t="s">
        <v>15</v>
      </c>
      <c r="B85" s="73" t="s">
        <v>112</v>
      </c>
      <c r="C85" s="73" t="s">
        <v>21</v>
      </c>
      <c r="D85" s="74" t="s">
        <v>16</v>
      </c>
      <c r="E85" s="74" t="s">
        <v>16</v>
      </c>
      <c r="F85" s="75" t="s">
        <v>113</v>
      </c>
      <c r="G85" s="68">
        <v>0</v>
      </c>
      <c r="H85" s="68"/>
      <c r="I85" s="68">
        <v>0</v>
      </c>
      <c r="J85" s="69">
        <f t="shared" ref="J85" si="23">+J86</f>
        <v>110</v>
      </c>
      <c r="K85" s="69">
        <f t="shared" si="1"/>
        <v>110</v>
      </c>
      <c r="L85" s="70">
        <v>0</v>
      </c>
      <c r="M85" s="70">
        <f t="shared" si="18"/>
        <v>110</v>
      </c>
      <c r="N85" s="40"/>
    </row>
    <row r="86" spans="1:14" s="21" customFormat="1" x14ac:dyDescent="0.25">
      <c r="A86" s="101"/>
      <c r="B86" s="102"/>
      <c r="C86" s="102"/>
      <c r="D86" s="103">
        <v>3419</v>
      </c>
      <c r="E86" s="78">
        <v>5222</v>
      </c>
      <c r="F86" s="104" t="s">
        <v>89</v>
      </c>
      <c r="G86" s="61">
        <v>0</v>
      </c>
      <c r="H86" s="61"/>
      <c r="I86" s="61">
        <v>0</v>
      </c>
      <c r="J86" s="62">
        <v>110</v>
      </c>
      <c r="K86" s="62">
        <f t="shared" si="1"/>
        <v>110</v>
      </c>
      <c r="L86" s="63">
        <v>0</v>
      </c>
      <c r="M86" s="63">
        <f t="shared" si="18"/>
        <v>110</v>
      </c>
      <c r="N86" s="40"/>
    </row>
    <row r="87" spans="1:14" s="21" customFormat="1" x14ac:dyDescent="0.25">
      <c r="A87" s="72" t="s">
        <v>15</v>
      </c>
      <c r="B87" s="73" t="s">
        <v>114</v>
      </c>
      <c r="C87" s="73" t="s">
        <v>21</v>
      </c>
      <c r="D87" s="74" t="s">
        <v>16</v>
      </c>
      <c r="E87" s="74" t="s">
        <v>16</v>
      </c>
      <c r="F87" s="75" t="s">
        <v>115</v>
      </c>
      <c r="G87" s="68">
        <v>0</v>
      </c>
      <c r="H87" s="68"/>
      <c r="I87" s="68">
        <v>0</v>
      </c>
      <c r="J87" s="69">
        <f t="shared" ref="J87" si="24">+J88</f>
        <v>40</v>
      </c>
      <c r="K87" s="69">
        <f t="shared" si="1"/>
        <v>40</v>
      </c>
      <c r="L87" s="70">
        <v>0</v>
      </c>
      <c r="M87" s="70">
        <f t="shared" si="18"/>
        <v>40</v>
      </c>
      <c r="N87" s="40"/>
    </row>
    <row r="88" spans="1:14" s="21" customFormat="1" ht="13" thickBot="1" x14ac:dyDescent="0.3">
      <c r="A88" s="105"/>
      <c r="B88" s="106"/>
      <c r="C88" s="106"/>
      <c r="D88" s="107">
        <v>3419</v>
      </c>
      <c r="E88" s="108">
        <v>5222</v>
      </c>
      <c r="F88" s="109" t="s">
        <v>89</v>
      </c>
      <c r="G88" s="110">
        <v>0</v>
      </c>
      <c r="H88" s="110"/>
      <c r="I88" s="110">
        <v>0</v>
      </c>
      <c r="J88" s="86">
        <v>40</v>
      </c>
      <c r="K88" s="86">
        <f t="shared" si="1"/>
        <v>40</v>
      </c>
      <c r="L88" s="87">
        <v>0</v>
      </c>
      <c r="M88" s="87">
        <f t="shared" si="18"/>
        <v>40</v>
      </c>
      <c r="N88" s="40"/>
    </row>
    <row r="89" spans="1:14" s="21" customFormat="1" ht="13.5" thickBot="1" x14ac:dyDescent="0.35">
      <c r="A89" s="88" t="s">
        <v>36</v>
      </c>
      <c r="B89" s="175" t="s">
        <v>16</v>
      </c>
      <c r="C89" s="176"/>
      <c r="D89" s="89" t="s">
        <v>16</v>
      </c>
      <c r="E89" s="89" t="s">
        <v>16</v>
      </c>
      <c r="F89" s="90" t="s">
        <v>116</v>
      </c>
      <c r="G89" s="91">
        <f>+G90</f>
        <v>200</v>
      </c>
      <c r="H89" s="91">
        <f>+H90+H92+H94</f>
        <v>200</v>
      </c>
      <c r="I89" s="91">
        <f t="shared" si="0"/>
        <v>400</v>
      </c>
      <c r="J89" s="92">
        <f>+J90+J92+J94</f>
        <v>0</v>
      </c>
      <c r="K89" s="92">
        <f t="shared" si="1"/>
        <v>400</v>
      </c>
      <c r="L89" s="93">
        <v>0</v>
      </c>
      <c r="M89" s="93">
        <f t="shared" si="18"/>
        <v>400</v>
      </c>
      <c r="N89" s="40"/>
    </row>
    <row r="90" spans="1:14" s="21" customFormat="1" x14ac:dyDescent="0.25">
      <c r="A90" s="111" t="s">
        <v>15</v>
      </c>
      <c r="B90" s="112" t="s">
        <v>117</v>
      </c>
      <c r="C90" s="112" t="s">
        <v>21</v>
      </c>
      <c r="D90" s="113" t="s">
        <v>16</v>
      </c>
      <c r="E90" s="113" t="s">
        <v>16</v>
      </c>
      <c r="F90" s="114" t="s">
        <v>118</v>
      </c>
      <c r="G90" s="98">
        <f>+G91</f>
        <v>200</v>
      </c>
      <c r="H90" s="98">
        <f>H91</f>
        <v>-200</v>
      </c>
      <c r="I90" s="98">
        <f t="shared" si="0"/>
        <v>0</v>
      </c>
      <c r="J90" s="54">
        <v>0</v>
      </c>
      <c r="K90" s="54">
        <f t="shared" si="1"/>
        <v>0</v>
      </c>
      <c r="L90" s="55">
        <v>0</v>
      </c>
      <c r="M90" s="55">
        <f t="shared" si="18"/>
        <v>0</v>
      </c>
      <c r="N90" s="40"/>
    </row>
    <row r="91" spans="1:14" s="21" customFormat="1" x14ac:dyDescent="0.25">
      <c r="A91" s="101"/>
      <c r="B91" s="102"/>
      <c r="C91" s="102"/>
      <c r="D91" s="103">
        <v>3419</v>
      </c>
      <c r="E91" s="78">
        <v>5229</v>
      </c>
      <c r="F91" s="79" t="s">
        <v>86</v>
      </c>
      <c r="G91" s="61">
        <v>200</v>
      </c>
      <c r="H91" s="61">
        <v>-200</v>
      </c>
      <c r="I91" s="61">
        <f t="shared" si="0"/>
        <v>0</v>
      </c>
      <c r="J91" s="62">
        <v>0</v>
      </c>
      <c r="K91" s="62">
        <f t="shared" si="1"/>
        <v>0</v>
      </c>
      <c r="L91" s="63">
        <v>0</v>
      </c>
      <c r="M91" s="63">
        <f t="shared" si="18"/>
        <v>0</v>
      </c>
      <c r="N91" s="40"/>
    </row>
    <row r="92" spans="1:14" s="21" customFormat="1" ht="21" x14ac:dyDescent="0.25">
      <c r="A92" s="64" t="s">
        <v>15</v>
      </c>
      <c r="B92" s="65" t="s">
        <v>119</v>
      </c>
      <c r="C92" s="65" t="s">
        <v>21</v>
      </c>
      <c r="D92" s="66" t="s">
        <v>16</v>
      </c>
      <c r="E92" s="66" t="s">
        <v>16</v>
      </c>
      <c r="F92" s="115" t="s">
        <v>120</v>
      </c>
      <c r="G92" s="68">
        <v>0</v>
      </c>
      <c r="H92" s="68">
        <f>H93</f>
        <v>200</v>
      </c>
      <c r="I92" s="68">
        <f t="shared" si="0"/>
        <v>200</v>
      </c>
      <c r="J92" s="69">
        <v>0</v>
      </c>
      <c r="K92" s="69">
        <f t="shared" si="1"/>
        <v>200</v>
      </c>
      <c r="L92" s="70">
        <v>0</v>
      </c>
      <c r="M92" s="70">
        <f t="shared" si="18"/>
        <v>200</v>
      </c>
      <c r="N92" s="40"/>
    </row>
    <row r="93" spans="1:14" s="21" customFormat="1" x14ac:dyDescent="0.25">
      <c r="A93" s="116"/>
      <c r="B93" s="117"/>
      <c r="C93" s="117"/>
      <c r="D93" s="59">
        <v>3419</v>
      </c>
      <c r="E93" s="59">
        <v>5222</v>
      </c>
      <c r="F93" s="60" t="s">
        <v>89</v>
      </c>
      <c r="G93" s="61">
        <v>0</v>
      </c>
      <c r="H93" s="61">
        <v>200</v>
      </c>
      <c r="I93" s="61">
        <f t="shared" si="0"/>
        <v>200</v>
      </c>
      <c r="J93" s="62">
        <v>0</v>
      </c>
      <c r="K93" s="62">
        <f t="shared" si="1"/>
        <v>200</v>
      </c>
      <c r="L93" s="63">
        <v>0</v>
      </c>
      <c r="M93" s="63">
        <f t="shared" si="18"/>
        <v>200</v>
      </c>
      <c r="N93" s="40"/>
    </row>
    <row r="94" spans="1:14" s="21" customFormat="1" x14ac:dyDescent="0.25">
      <c r="A94" s="72" t="s">
        <v>15</v>
      </c>
      <c r="B94" s="118" t="s">
        <v>121</v>
      </c>
      <c r="C94" s="118" t="s">
        <v>21</v>
      </c>
      <c r="D94" s="66" t="s">
        <v>16</v>
      </c>
      <c r="E94" s="66" t="s">
        <v>16</v>
      </c>
      <c r="F94" s="119" t="s">
        <v>122</v>
      </c>
      <c r="G94" s="120">
        <v>0</v>
      </c>
      <c r="H94" s="120">
        <v>200</v>
      </c>
      <c r="I94" s="68">
        <f t="shared" si="0"/>
        <v>200</v>
      </c>
      <c r="J94" s="69">
        <v>0</v>
      </c>
      <c r="K94" s="69">
        <f t="shared" si="1"/>
        <v>200</v>
      </c>
      <c r="L94" s="70">
        <v>0</v>
      </c>
      <c r="M94" s="70">
        <f t="shared" si="18"/>
        <v>200</v>
      </c>
      <c r="N94" s="40"/>
    </row>
    <row r="95" spans="1:14" s="21" customFormat="1" ht="13" thickBot="1" x14ac:dyDescent="0.3">
      <c r="A95" s="105"/>
      <c r="B95" s="106"/>
      <c r="C95" s="106"/>
      <c r="D95" s="107">
        <v>3419</v>
      </c>
      <c r="E95" s="107">
        <v>5229</v>
      </c>
      <c r="F95" s="121" t="s">
        <v>86</v>
      </c>
      <c r="G95" s="122">
        <v>0</v>
      </c>
      <c r="H95" s="122">
        <v>200</v>
      </c>
      <c r="I95" s="110">
        <f t="shared" si="0"/>
        <v>200</v>
      </c>
      <c r="J95" s="86">
        <v>0</v>
      </c>
      <c r="K95" s="86">
        <f t="shared" si="1"/>
        <v>200</v>
      </c>
      <c r="L95" s="87">
        <v>0</v>
      </c>
      <c r="M95" s="87">
        <f t="shared" si="18"/>
        <v>200</v>
      </c>
      <c r="N95" s="40"/>
    </row>
    <row r="96" spans="1:14" s="21" customFormat="1" ht="13.5" thickBot="1" x14ac:dyDescent="0.35">
      <c r="A96" s="88" t="s">
        <v>36</v>
      </c>
      <c r="B96" s="175" t="s">
        <v>16</v>
      </c>
      <c r="C96" s="176"/>
      <c r="D96" s="89" t="s">
        <v>16</v>
      </c>
      <c r="E96" s="89" t="s">
        <v>16</v>
      </c>
      <c r="F96" s="90" t="s">
        <v>123</v>
      </c>
      <c r="G96" s="91">
        <f>+G97+G99</f>
        <v>1500</v>
      </c>
      <c r="H96" s="91">
        <f>+H97+H99+H101+H106+H110</f>
        <v>1200</v>
      </c>
      <c r="I96" s="91">
        <f t="shared" si="0"/>
        <v>2700</v>
      </c>
      <c r="J96" s="92">
        <f>+J101+J103+J106+J108+J110+J112</f>
        <v>0</v>
      </c>
      <c r="K96" s="92">
        <f t="shared" si="1"/>
        <v>2700</v>
      </c>
      <c r="L96" s="93">
        <v>0</v>
      </c>
      <c r="M96" s="93">
        <f t="shared" si="18"/>
        <v>2700</v>
      </c>
      <c r="N96" s="40"/>
    </row>
    <row r="97" spans="1:14" s="21" customFormat="1" x14ac:dyDescent="0.25">
      <c r="A97" s="48" t="s">
        <v>15</v>
      </c>
      <c r="B97" s="49" t="s">
        <v>124</v>
      </c>
      <c r="C97" s="49" t="s">
        <v>21</v>
      </c>
      <c r="D97" s="50" t="s">
        <v>16</v>
      </c>
      <c r="E97" s="50" t="s">
        <v>16</v>
      </c>
      <c r="F97" s="51" t="s">
        <v>123</v>
      </c>
      <c r="G97" s="52">
        <f>+G98</f>
        <v>1000</v>
      </c>
      <c r="H97" s="52">
        <v>0</v>
      </c>
      <c r="I97" s="52">
        <f t="shared" si="0"/>
        <v>1000</v>
      </c>
      <c r="J97" s="54">
        <v>0</v>
      </c>
      <c r="K97" s="54">
        <f t="shared" si="1"/>
        <v>1000</v>
      </c>
      <c r="L97" s="55">
        <v>0</v>
      </c>
      <c r="M97" s="55">
        <f t="shared" si="18"/>
        <v>1000</v>
      </c>
      <c r="N97" s="40"/>
    </row>
    <row r="98" spans="1:14" s="21" customFormat="1" x14ac:dyDescent="0.25">
      <c r="A98" s="56"/>
      <c r="B98" s="57"/>
      <c r="C98" s="57"/>
      <c r="D98" s="58">
        <v>3419</v>
      </c>
      <c r="E98" s="59">
        <v>5221</v>
      </c>
      <c r="F98" s="60" t="s">
        <v>125</v>
      </c>
      <c r="G98" s="61">
        <v>1000</v>
      </c>
      <c r="H98" s="61">
        <v>0</v>
      </c>
      <c r="I98" s="61">
        <f t="shared" si="0"/>
        <v>1000</v>
      </c>
      <c r="J98" s="62">
        <v>0</v>
      </c>
      <c r="K98" s="62">
        <f t="shared" si="1"/>
        <v>1000</v>
      </c>
      <c r="L98" s="63">
        <v>0</v>
      </c>
      <c r="M98" s="63">
        <f t="shared" si="18"/>
        <v>1000</v>
      </c>
      <c r="N98" s="40"/>
    </row>
    <row r="99" spans="1:14" s="21" customFormat="1" x14ac:dyDescent="0.25">
      <c r="A99" s="64" t="s">
        <v>15</v>
      </c>
      <c r="B99" s="65" t="s">
        <v>126</v>
      </c>
      <c r="C99" s="65" t="s">
        <v>21</v>
      </c>
      <c r="D99" s="66" t="s">
        <v>16</v>
      </c>
      <c r="E99" s="66" t="s">
        <v>16</v>
      </c>
      <c r="F99" s="67" t="s">
        <v>127</v>
      </c>
      <c r="G99" s="68">
        <f>+G100</f>
        <v>500</v>
      </c>
      <c r="H99" s="68">
        <v>0</v>
      </c>
      <c r="I99" s="68">
        <f t="shared" si="0"/>
        <v>500</v>
      </c>
      <c r="J99" s="69">
        <v>0</v>
      </c>
      <c r="K99" s="69">
        <f t="shared" si="1"/>
        <v>500</v>
      </c>
      <c r="L99" s="70">
        <v>0</v>
      </c>
      <c r="M99" s="70">
        <f t="shared" si="18"/>
        <v>500</v>
      </c>
      <c r="N99" s="40"/>
    </row>
    <row r="100" spans="1:14" s="21" customFormat="1" x14ac:dyDescent="0.25">
      <c r="A100" s="64"/>
      <c r="B100" s="65"/>
      <c r="C100" s="65"/>
      <c r="D100" s="59">
        <v>3419</v>
      </c>
      <c r="E100" s="59">
        <v>5221</v>
      </c>
      <c r="F100" s="60" t="s">
        <v>125</v>
      </c>
      <c r="G100" s="61">
        <v>500</v>
      </c>
      <c r="H100" s="61">
        <v>0</v>
      </c>
      <c r="I100" s="61">
        <f t="shared" si="0"/>
        <v>500</v>
      </c>
      <c r="J100" s="62">
        <v>0</v>
      </c>
      <c r="K100" s="62">
        <f t="shared" si="1"/>
        <v>500</v>
      </c>
      <c r="L100" s="63">
        <v>0</v>
      </c>
      <c r="M100" s="63">
        <f t="shared" si="18"/>
        <v>500</v>
      </c>
      <c r="N100" s="40"/>
    </row>
    <row r="101" spans="1:14" s="21" customFormat="1" x14ac:dyDescent="0.25">
      <c r="A101" s="72" t="s">
        <v>15</v>
      </c>
      <c r="B101" s="73" t="s">
        <v>128</v>
      </c>
      <c r="C101" s="73" t="s">
        <v>21</v>
      </c>
      <c r="D101" s="66" t="s">
        <v>16</v>
      </c>
      <c r="E101" s="66" t="s">
        <v>16</v>
      </c>
      <c r="F101" s="75" t="s">
        <v>129</v>
      </c>
      <c r="G101" s="68">
        <v>0</v>
      </c>
      <c r="H101" s="68">
        <v>600</v>
      </c>
      <c r="I101" s="68">
        <f t="shared" si="0"/>
        <v>600</v>
      </c>
      <c r="J101" s="69">
        <f>+J102</f>
        <v>-600</v>
      </c>
      <c r="K101" s="69">
        <f t="shared" si="1"/>
        <v>0</v>
      </c>
      <c r="L101" s="70">
        <v>0</v>
      </c>
      <c r="M101" s="70">
        <f t="shared" si="18"/>
        <v>0</v>
      </c>
      <c r="N101" s="40"/>
    </row>
    <row r="102" spans="1:14" s="21" customFormat="1" x14ac:dyDescent="0.25">
      <c r="A102" s="72"/>
      <c r="B102" s="73"/>
      <c r="C102" s="73"/>
      <c r="D102" s="78">
        <v>3419</v>
      </c>
      <c r="E102" s="78">
        <v>5221</v>
      </c>
      <c r="F102" s="79" t="s">
        <v>125</v>
      </c>
      <c r="G102" s="61">
        <v>0</v>
      </c>
      <c r="H102" s="61">
        <v>600</v>
      </c>
      <c r="I102" s="61">
        <f t="shared" ref="I102:I144" si="25">+G102+H102</f>
        <v>600</v>
      </c>
      <c r="J102" s="62">
        <v>-600</v>
      </c>
      <c r="K102" s="62">
        <f t="shared" ref="K102:K144" si="26">+I102+J102</f>
        <v>0</v>
      </c>
      <c r="L102" s="63">
        <v>0</v>
      </c>
      <c r="M102" s="63">
        <f t="shared" si="18"/>
        <v>0</v>
      </c>
      <c r="N102" s="40"/>
    </row>
    <row r="103" spans="1:14" s="21" customFormat="1" ht="21" x14ac:dyDescent="0.25">
      <c r="A103" s="72" t="s">
        <v>15</v>
      </c>
      <c r="B103" s="73" t="s">
        <v>130</v>
      </c>
      <c r="C103" s="73" t="s">
        <v>21</v>
      </c>
      <c r="D103" s="74" t="s">
        <v>16</v>
      </c>
      <c r="E103" s="74" t="s">
        <v>16</v>
      </c>
      <c r="F103" s="75" t="s">
        <v>131</v>
      </c>
      <c r="G103" s="68">
        <f>SUM(G104:G105)</f>
        <v>0</v>
      </c>
      <c r="H103" s="68">
        <f t="shared" ref="H103:J103" si="27">SUM(H104:H105)</f>
        <v>0</v>
      </c>
      <c r="I103" s="68">
        <f t="shared" si="27"/>
        <v>0</v>
      </c>
      <c r="J103" s="68">
        <f t="shared" si="27"/>
        <v>600</v>
      </c>
      <c r="K103" s="69">
        <f t="shared" si="26"/>
        <v>600</v>
      </c>
      <c r="L103" s="70">
        <v>0</v>
      </c>
      <c r="M103" s="70">
        <f t="shared" si="18"/>
        <v>600</v>
      </c>
      <c r="N103" s="40"/>
    </row>
    <row r="104" spans="1:14" s="21" customFormat="1" x14ac:dyDescent="0.25">
      <c r="A104" s="72"/>
      <c r="B104" s="73"/>
      <c r="C104" s="73"/>
      <c r="D104" s="78">
        <v>3419</v>
      </c>
      <c r="E104" s="78">
        <v>5221</v>
      </c>
      <c r="F104" s="79" t="s">
        <v>125</v>
      </c>
      <c r="G104" s="61">
        <v>0</v>
      </c>
      <c r="H104" s="61"/>
      <c r="I104" s="61">
        <v>0</v>
      </c>
      <c r="J104" s="62">
        <v>502.35500000000002</v>
      </c>
      <c r="K104" s="62">
        <f t="shared" si="26"/>
        <v>502.35500000000002</v>
      </c>
      <c r="L104" s="63">
        <v>0</v>
      </c>
      <c r="M104" s="63">
        <f t="shared" si="18"/>
        <v>502.35500000000002</v>
      </c>
      <c r="N104" s="40"/>
    </row>
    <row r="105" spans="1:14" s="21" customFormat="1" x14ac:dyDescent="0.25">
      <c r="A105" s="72"/>
      <c r="B105" s="73"/>
      <c r="C105" s="73"/>
      <c r="D105" s="78">
        <v>3419</v>
      </c>
      <c r="E105" s="78">
        <v>6321</v>
      </c>
      <c r="F105" s="79" t="s">
        <v>132</v>
      </c>
      <c r="G105" s="61">
        <v>0</v>
      </c>
      <c r="H105" s="61"/>
      <c r="I105" s="61">
        <v>0</v>
      </c>
      <c r="J105" s="62">
        <v>97.644999999999996</v>
      </c>
      <c r="K105" s="62">
        <f t="shared" si="26"/>
        <v>97.644999999999996</v>
      </c>
      <c r="L105" s="63">
        <v>0</v>
      </c>
      <c r="M105" s="63">
        <f t="shared" si="18"/>
        <v>97.644999999999996</v>
      </c>
      <c r="N105" s="40"/>
    </row>
    <row r="106" spans="1:14" s="21" customFormat="1" x14ac:dyDescent="0.25">
      <c r="A106" s="72" t="s">
        <v>15</v>
      </c>
      <c r="B106" s="73" t="s">
        <v>133</v>
      </c>
      <c r="C106" s="73" t="s">
        <v>21</v>
      </c>
      <c r="D106" s="66" t="s">
        <v>16</v>
      </c>
      <c r="E106" s="66" t="s">
        <v>16</v>
      </c>
      <c r="F106" s="75" t="s">
        <v>134</v>
      </c>
      <c r="G106" s="68">
        <v>0</v>
      </c>
      <c r="H106" s="68">
        <v>400</v>
      </c>
      <c r="I106" s="68">
        <f t="shared" si="25"/>
        <v>400</v>
      </c>
      <c r="J106" s="69">
        <f>+J107</f>
        <v>-300</v>
      </c>
      <c r="K106" s="69">
        <f t="shared" si="26"/>
        <v>100</v>
      </c>
      <c r="L106" s="70">
        <v>0</v>
      </c>
      <c r="M106" s="70">
        <f t="shared" si="18"/>
        <v>100</v>
      </c>
      <c r="N106" s="40"/>
    </row>
    <row r="107" spans="1:14" s="21" customFormat="1" x14ac:dyDescent="0.25">
      <c r="A107" s="72"/>
      <c r="B107" s="73"/>
      <c r="C107" s="73"/>
      <c r="D107" s="78">
        <v>3419</v>
      </c>
      <c r="E107" s="78">
        <v>5329</v>
      </c>
      <c r="F107" s="104" t="s">
        <v>135</v>
      </c>
      <c r="G107" s="61">
        <v>0</v>
      </c>
      <c r="H107" s="61">
        <v>400</v>
      </c>
      <c r="I107" s="61">
        <f t="shared" si="25"/>
        <v>400</v>
      </c>
      <c r="J107" s="62">
        <v>-300</v>
      </c>
      <c r="K107" s="62">
        <f t="shared" si="26"/>
        <v>100</v>
      </c>
      <c r="L107" s="63">
        <v>0</v>
      </c>
      <c r="M107" s="63">
        <f t="shared" si="18"/>
        <v>100</v>
      </c>
      <c r="N107" s="40"/>
    </row>
    <row r="108" spans="1:14" s="21" customFormat="1" ht="21" x14ac:dyDescent="0.25">
      <c r="A108" s="72" t="s">
        <v>15</v>
      </c>
      <c r="B108" s="73" t="s">
        <v>136</v>
      </c>
      <c r="C108" s="73" t="s">
        <v>21</v>
      </c>
      <c r="D108" s="74" t="s">
        <v>16</v>
      </c>
      <c r="E108" s="74" t="s">
        <v>16</v>
      </c>
      <c r="F108" s="75" t="s">
        <v>137</v>
      </c>
      <c r="G108" s="68">
        <v>0</v>
      </c>
      <c r="H108" s="68"/>
      <c r="I108" s="68">
        <v>0</v>
      </c>
      <c r="J108" s="69">
        <f>+J109</f>
        <v>300</v>
      </c>
      <c r="K108" s="69">
        <f t="shared" si="26"/>
        <v>300</v>
      </c>
      <c r="L108" s="70">
        <v>0</v>
      </c>
      <c r="M108" s="70">
        <f t="shared" si="18"/>
        <v>300</v>
      </c>
      <c r="N108" s="40"/>
    </row>
    <row r="109" spans="1:14" s="21" customFormat="1" x14ac:dyDescent="0.25">
      <c r="A109" s="72"/>
      <c r="B109" s="73"/>
      <c r="C109" s="73"/>
      <c r="D109" s="78">
        <v>3419</v>
      </c>
      <c r="E109" s="78">
        <v>5329</v>
      </c>
      <c r="F109" s="123" t="s">
        <v>138</v>
      </c>
      <c r="G109" s="61">
        <v>0</v>
      </c>
      <c r="H109" s="61"/>
      <c r="I109" s="61">
        <v>0</v>
      </c>
      <c r="J109" s="62">
        <v>300</v>
      </c>
      <c r="K109" s="62">
        <f t="shared" si="26"/>
        <v>300</v>
      </c>
      <c r="L109" s="63">
        <v>0</v>
      </c>
      <c r="M109" s="63">
        <f t="shared" si="18"/>
        <v>300</v>
      </c>
      <c r="N109" s="40"/>
    </row>
    <row r="110" spans="1:14" s="21" customFormat="1" x14ac:dyDescent="0.25">
      <c r="A110" s="72" t="s">
        <v>15</v>
      </c>
      <c r="B110" s="73" t="s">
        <v>139</v>
      </c>
      <c r="C110" s="73" t="s">
        <v>140</v>
      </c>
      <c r="D110" s="66" t="s">
        <v>16</v>
      </c>
      <c r="E110" s="66" t="s">
        <v>16</v>
      </c>
      <c r="F110" s="75" t="s">
        <v>141</v>
      </c>
      <c r="G110" s="68">
        <v>0</v>
      </c>
      <c r="H110" s="68">
        <v>200</v>
      </c>
      <c r="I110" s="68">
        <f t="shared" si="25"/>
        <v>200</v>
      </c>
      <c r="J110" s="69">
        <f>+J111</f>
        <v>-200</v>
      </c>
      <c r="K110" s="69">
        <f t="shared" si="26"/>
        <v>0</v>
      </c>
      <c r="L110" s="70">
        <v>0</v>
      </c>
      <c r="M110" s="70">
        <f t="shared" si="18"/>
        <v>0</v>
      </c>
      <c r="N110" s="40"/>
    </row>
    <row r="111" spans="1:14" s="21" customFormat="1" x14ac:dyDescent="0.25">
      <c r="A111" s="124"/>
      <c r="B111" s="125"/>
      <c r="C111" s="125"/>
      <c r="D111" s="108">
        <v>3419</v>
      </c>
      <c r="E111" s="108">
        <v>5329</v>
      </c>
      <c r="F111" s="109" t="s">
        <v>135</v>
      </c>
      <c r="G111" s="110">
        <v>0</v>
      </c>
      <c r="H111" s="110">
        <v>200</v>
      </c>
      <c r="I111" s="110">
        <f t="shared" si="25"/>
        <v>200</v>
      </c>
      <c r="J111" s="86">
        <v>-200</v>
      </c>
      <c r="K111" s="86">
        <f t="shared" si="26"/>
        <v>0</v>
      </c>
      <c r="L111" s="63">
        <v>0</v>
      </c>
      <c r="M111" s="63">
        <f t="shared" si="18"/>
        <v>0</v>
      </c>
      <c r="N111" s="40"/>
    </row>
    <row r="112" spans="1:14" s="21" customFormat="1" x14ac:dyDescent="0.25">
      <c r="A112" s="72" t="s">
        <v>15</v>
      </c>
      <c r="B112" s="73" t="s">
        <v>142</v>
      </c>
      <c r="C112" s="73" t="s">
        <v>140</v>
      </c>
      <c r="D112" s="74" t="s">
        <v>16</v>
      </c>
      <c r="E112" s="74" t="s">
        <v>16</v>
      </c>
      <c r="F112" s="100" t="s">
        <v>143</v>
      </c>
      <c r="G112" s="68">
        <v>0</v>
      </c>
      <c r="H112" s="68"/>
      <c r="I112" s="68">
        <v>0</v>
      </c>
      <c r="J112" s="69">
        <f>+J113</f>
        <v>200</v>
      </c>
      <c r="K112" s="69">
        <f t="shared" si="26"/>
        <v>200</v>
      </c>
      <c r="L112" s="70">
        <v>0</v>
      </c>
      <c r="M112" s="70">
        <f t="shared" si="18"/>
        <v>200</v>
      </c>
      <c r="N112" s="40"/>
    </row>
    <row r="113" spans="1:14" s="21" customFormat="1" ht="13" thickBot="1" x14ac:dyDescent="0.3">
      <c r="A113" s="111"/>
      <c r="B113" s="112"/>
      <c r="C113" s="112"/>
      <c r="D113" s="126">
        <v>3419</v>
      </c>
      <c r="E113" s="126">
        <v>5329</v>
      </c>
      <c r="F113" s="123" t="s">
        <v>138</v>
      </c>
      <c r="G113" s="127">
        <v>0</v>
      </c>
      <c r="H113" s="127"/>
      <c r="I113" s="127">
        <v>0</v>
      </c>
      <c r="J113" s="128">
        <v>200</v>
      </c>
      <c r="K113" s="128">
        <f t="shared" si="26"/>
        <v>200</v>
      </c>
      <c r="L113" s="87">
        <v>0</v>
      </c>
      <c r="M113" s="87">
        <f t="shared" si="18"/>
        <v>200</v>
      </c>
      <c r="N113" s="40"/>
    </row>
    <row r="114" spans="1:14" s="21" customFormat="1" ht="13.5" thickBot="1" x14ac:dyDescent="0.35">
      <c r="A114" s="88" t="s">
        <v>36</v>
      </c>
      <c r="B114" s="175" t="s">
        <v>16</v>
      </c>
      <c r="C114" s="176"/>
      <c r="D114" s="89" t="s">
        <v>16</v>
      </c>
      <c r="E114" s="89" t="s">
        <v>16</v>
      </c>
      <c r="F114" s="90" t="s">
        <v>144</v>
      </c>
      <c r="G114" s="91">
        <f>+G115+G117</f>
        <v>1530</v>
      </c>
      <c r="H114" s="91">
        <f>+H115+H117+H121+H123+H125</f>
        <v>4436.8</v>
      </c>
      <c r="I114" s="91">
        <f t="shared" si="25"/>
        <v>5966.8</v>
      </c>
      <c r="J114" s="92">
        <f>+J117+J119+J125+J127</f>
        <v>0</v>
      </c>
      <c r="K114" s="92">
        <f t="shared" si="26"/>
        <v>5966.8</v>
      </c>
      <c r="L114" s="93">
        <v>0</v>
      </c>
      <c r="M114" s="93">
        <f t="shared" si="18"/>
        <v>5966.8</v>
      </c>
      <c r="N114" s="40"/>
    </row>
    <row r="115" spans="1:14" s="21" customFormat="1" x14ac:dyDescent="0.25">
      <c r="A115" s="48" t="s">
        <v>15</v>
      </c>
      <c r="B115" s="49" t="s">
        <v>145</v>
      </c>
      <c r="C115" s="49" t="s">
        <v>21</v>
      </c>
      <c r="D115" s="50" t="s">
        <v>16</v>
      </c>
      <c r="E115" s="50" t="s">
        <v>16</v>
      </c>
      <c r="F115" s="129" t="s">
        <v>144</v>
      </c>
      <c r="G115" s="52">
        <f>+G116</f>
        <v>1230</v>
      </c>
      <c r="H115" s="52">
        <v>0</v>
      </c>
      <c r="I115" s="52">
        <f t="shared" si="25"/>
        <v>1230</v>
      </c>
      <c r="J115" s="54">
        <v>0</v>
      </c>
      <c r="K115" s="54">
        <f t="shared" si="26"/>
        <v>1230</v>
      </c>
      <c r="L115" s="55">
        <v>0</v>
      </c>
      <c r="M115" s="55">
        <f t="shared" si="18"/>
        <v>1230</v>
      </c>
      <c r="N115" s="40"/>
    </row>
    <row r="116" spans="1:14" s="21" customFormat="1" x14ac:dyDescent="0.25">
      <c r="A116" s="64"/>
      <c r="B116" s="65"/>
      <c r="C116" s="65"/>
      <c r="D116" s="59">
        <v>3419</v>
      </c>
      <c r="E116" s="59">
        <v>5229</v>
      </c>
      <c r="F116" s="60" t="s">
        <v>86</v>
      </c>
      <c r="G116" s="61">
        <v>1230</v>
      </c>
      <c r="H116" s="61">
        <v>0</v>
      </c>
      <c r="I116" s="61">
        <f t="shared" si="25"/>
        <v>1230</v>
      </c>
      <c r="J116" s="62">
        <v>0</v>
      </c>
      <c r="K116" s="62">
        <f t="shared" si="26"/>
        <v>1230</v>
      </c>
      <c r="L116" s="63">
        <v>0</v>
      </c>
      <c r="M116" s="63">
        <f t="shared" si="18"/>
        <v>1230</v>
      </c>
      <c r="N116" s="40"/>
    </row>
    <row r="117" spans="1:14" s="21" customFormat="1" x14ac:dyDescent="0.25">
      <c r="A117" s="64" t="s">
        <v>15</v>
      </c>
      <c r="B117" s="65" t="s">
        <v>146</v>
      </c>
      <c r="C117" s="65" t="s">
        <v>21</v>
      </c>
      <c r="D117" s="66" t="s">
        <v>16</v>
      </c>
      <c r="E117" s="66" t="s">
        <v>16</v>
      </c>
      <c r="F117" s="67" t="s">
        <v>147</v>
      </c>
      <c r="G117" s="68">
        <f>+G118</f>
        <v>300</v>
      </c>
      <c r="H117" s="68">
        <v>0</v>
      </c>
      <c r="I117" s="68">
        <f t="shared" si="25"/>
        <v>300</v>
      </c>
      <c r="J117" s="69">
        <f>+J118</f>
        <v>-200</v>
      </c>
      <c r="K117" s="69">
        <f t="shared" si="26"/>
        <v>100</v>
      </c>
      <c r="L117" s="70">
        <v>0</v>
      </c>
      <c r="M117" s="70">
        <f t="shared" si="18"/>
        <v>100</v>
      </c>
      <c r="N117" s="40"/>
    </row>
    <row r="118" spans="1:14" s="21" customFormat="1" x14ac:dyDescent="0.25">
      <c r="A118" s="64"/>
      <c r="B118" s="65"/>
      <c r="C118" s="65"/>
      <c r="D118" s="59">
        <v>3419</v>
      </c>
      <c r="E118" s="59">
        <v>5229</v>
      </c>
      <c r="F118" s="60" t="s">
        <v>86</v>
      </c>
      <c r="G118" s="61">
        <v>300</v>
      </c>
      <c r="H118" s="61">
        <v>0</v>
      </c>
      <c r="I118" s="61">
        <f t="shared" si="25"/>
        <v>300</v>
      </c>
      <c r="J118" s="62">
        <v>-200</v>
      </c>
      <c r="K118" s="62">
        <f t="shared" si="26"/>
        <v>100</v>
      </c>
      <c r="L118" s="63">
        <v>0</v>
      </c>
      <c r="M118" s="63">
        <f t="shared" si="18"/>
        <v>100</v>
      </c>
      <c r="N118" s="40"/>
    </row>
    <row r="119" spans="1:14" s="21" customFormat="1" ht="21" x14ac:dyDescent="0.25">
      <c r="A119" s="64" t="s">
        <v>15</v>
      </c>
      <c r="B119" s="65" t="s">
        <v>148</v>
      </c>
      <c r="C119" s="65" t="s">
        <v>21</v>
      </c>
      <c r="D119" s="66" t="s">
        <v>16</v>
      </c>
      <c r="E119" s="66" t="s">
        <v>16</v>
      </c>
      <c r="F119" s="67" t="s">
        <v>149</v>
      </c>
      <c r="G119" s="68">
        <v>0</v>
      </c>
      <c r="H119" s="68"/>
      <c r="I119" s="68">
        <v>0</v>
      </c>
      <c r="J119" s="69">
        <f>+J120</f>
        <v>200</v>
      </c>
      <c r="K119" s="69">
        <f t="shared" si="26"/>
        <v>200</v>
      </c>
      <c r="L119" s="70">
        <v>0</v>
      </c>
      <c r="M119" s="70">
        <f t="shared" si="18"/>
        <v>200</v>
      </c>
      <c r="N119" s="40"/>
    </row>
    <row r="120" spans="1:14" s="21" customFormat="1" x14ac:dyDescent="0.25">
      <c r="A120" s="64"/>
      <c r="B120" s="65"/>
      <c r="C120" s="65"/>
      <c r="D120" s="59">
        <v>3419</v>
      </c>
      <c r="E120" s="59">
        <v>5222</v>
      </c>
      <c r="F120" s="71" t="s">
        <v>89</v>
      </c>
      <c r="G120" s="61">
        <v>0</v>
      </c>
      <c r="H120" s="61"/>
      <c r="I120" s="61">
        <v>0</v>
      </c>
      <c r="J120" s="62">
        <v>200</v>
      </c>
      <c r="K120" s="62">
        <f t="shared" si="26"/>
        <v>200</v>
      </c>
      <c r="L120" s="63">
        <v>0</v>
      </c>
      <c r="M120" s="63">
        <f t="shared" si="18"/>
        <v>200</v>
      </c>
      <c r="N120" s="40"/>
    </row>
    <row r="121" spans="1:14" s="21" customFormat="1" ht="21" x14ac:dyDescent="0.25">
      <c r="A121" s="64" t="s">
        <v>15</v>
      </c>
      <c r="B121" s="65" t="s">
        <v>150</v>
      </c>
      <c r="C121" s="65" t="s">
        <v>21</v>
      </c>
      <c r="D121" s="66" t="s">
        <v>16</v>
      </c>
      <c r="E121" s="66" t="s">
        <v>16</v>
      </c>
      <c r="F121" s="67" t="s">
        <v>151</v>
      </c>
      <c r="G121" s="61">
        <v>0</v>
      </c>
      <c r="H121" s="68">
        <f>+H122</f>
        <v>4000</v>
      </c>
      <c r="I121" s="68">
        <f t="shared" si="25"/>
        <v>4000</v>
      </c>
      <c r="J121" s="69">
        <v>0</v>
      </c>
      <c r="K121" s="69">
        <f t="shared" si="26"/>
        <v>4000</v>
      </c>
      <c r="L121" s="70">
        <v>0</v>
      </c>
      <c r="M121" s="70">
        <f t="shared" si="18"/>
        <v>4000</v>
      </c>
      <c r="N121" s="40"/>
    </row>
    <row r="122" spans="1:14" s="21" customFormat="1" x14ac:dyDescent="0.25">
      <c r="A122" s="116"/>
      <c r="B122" s="117"/>
      <c r="C122" s="117"/>
      <c r="D122" s="59">
        <v>3419</v>
      </c>
      <c r="E122" s="59">
        <v>5222</v>
      </c>
      <c r="F122" s="71" t="s">
        <v>89</v>
      </c>
      <c r="G122" s="61">
        <v>0</v>
      </c>
      <c r="H122" s="61">
        <v>4000</v>
      </c>
      <c r="I122" s="61">
        <f t="shared" si="25"/>
        <v>4000</v>
      </c>
      <c r="J122" s="62">
        <v>0</v>
      </c>
      <c r="K122" s="62">
        <f t="shared" si="26"/>
        <v>4000</v>
      </c>
      <c r="L122" s="63">
        <v>0</v>
      </c>
      <c r="M122" s="63">
        <f t="shared" si="18"/>
        <v>4000</v>
      </c>
      <c r="N122" s="40"/>
    </row>
    <row r="123" spans="1:14" s="21" customFormat="1" x14ac:dyDescent="0.25">
      <c r="A123" s="72" t="s">
        <v>15</v>
      </c>
      <c r="B123" s="73" t="s">
        <v>152</v>
      </c>
      <c r="C123" s="73" t="s">
        <v>21</v>
      </c>
      <c r="D123" s="74" t="s">
        <v>16</v>
      </c>
      <c r="E123" s="74" t="s">
        <v>16</v>
      </c>
      <c r="F123" s="75" t="s">
        <v>153</v>
      </c>
      <c r="G123" s="68">
        <f>G124</f>
        <v>0</v>
      </c>
      <c r="H123" s="68">
        <f>H124</f>
        <v>36.799999999999997</v>
      </c>
      <c r="I123" s="68">
        <f t="shared" si="25"/>
        <v>36.799999999999997</v>
      </c>
      <c r="J123" s="69">
        <v>0</v>
      </c>
      <c r="K123" s="69">
        <f t="shared" si="26"/>
        <v>36.799999999999997</v>
      </c>
      <c r="L123" s="70">
        <v>0</v>
      </c>
      <c r="M123" s="70">
        <f t="shared" si="18"/>
        <v>36.799999999999997</v>
      </c>
      <c r="N123" s="40"/>
    </row>
    <row r="124" spans="1:14" x14ac:dyDescent="0.25">
      <c r="A124" s="72"/>
      <c r="B124" s="73"/>
      <c r="C124" s="73"/>
      <c r="D124" s="103">
        <v>3419</v>
      </c>
      <c r="E124" s="78">
        <v>5492</v>
      </c>
      <c r="F124" s="79" t="s">
        <v>154</v>
      </c>
      <c r="G124" s="61">
        <v>0</v>
      </c>
      <c r="H124" s="61">
        <v>36.799999999999997</v>
      </c>
      <c r="I124" s="61">
        <f t="shared" si="25"/>
        <v>36.799999999999997</v>
      </c>
      <c r="J124" s="62">
        <v>0</v>
      </c>
      <c r="K124" s="62">
        <f t="shared" si="26"/>
        <v>36.799999999999997</v>
      </c>
      <c r="L124" s="63">
        <v>0</v>
      </c>
      <c r="M124" s="63">
        <f t="shared" si="18"/>
        <v>36.799999999999997</v>
      </c>
      <c r="N124" s="5"/>
    </row>
    <row r="125" spans="1:14" x14ac:dyDescent="0.25">
      <c r="A125" s="72" t="s">
        <v>15</v>
      </c>
      <c r="B125" s="73" t="s">
        <v>155</v>
      </c>
      <c r="C125" s="73" t="s">
        <v>21</v>
      </c>
      <c r="D125" s="66" t="s">
        <v>16</v>
      </c>
      <c r="E125" s="66" t="s">
        <v>16</v>
      </c>
      <c r="F125" s="100" t="s">
        <v>156</v>
      </c>
      <c r="G125" s="68">
        <v>0</v>
      </c>
      <c r="H125" s="68">
        <v>400</v>
      </c>
      <c r="I125" s="68">
        <f t="shared" si="25"/>
        <v>400</v>
      </c>
      <c r="J125" s="69">
        <f>+J126</f>
        <v>-400</v>
      </c>
      <c r="K125" s="69">
        <f t="shared" si="26"/>
        <v>0</v>
      </c>
      <c r="L125" s="70">
        <v>0</v>
      </c>
      <c r="M125" s="70">
        <f t="shared" si="18"/>
        <v>0</v>
      </c>
      <c r="N125" s="5"/>
    </row>
    <row r="126" spans="1:14" x14ac:dyDescent="0.25">
      <c r="A126" s="124"/>
      <c r="B126" s="125"/>
      <c r="C126" s="125"/>
      <c r="D126" s="108">
        <v>3419</v>
      </c>
      <c r="E126" s="108">
        <v>5229</v>
      </c>
      <c r="F126" s="130" t="s">
        <v>86</v>
      </c>
      <c r="G126" s="110">
        <v>0</v>
      </c>
      <c r="H126" s="110">
        <v>400</v>
      </c>
      <c r="I126" s="110">
        <f t="shared" si="25"/>
        <v>400</v>
      </c>
      <c r="J126" s="86">
        <v>-400</v>
      </c>
      <c r="K126" s="86">
        <f t="shared" si="26"/>
        <v>0</v>
      </c>
      <c r="L126" s="63">
        <v>0</v>
      </c>
      <c r="M126" s="63">
        <f t="shared" si="18"/>
        <v>0</v>
      </c>
      <c r="N126" s="5"/>
    </row>
    <row r="127" spans="1:14" x14ac:dyDescent="0.25">
      <c r="A127" s="72" t="s">
        <v>15</v>
      </c>
      <c r="B127" s="73" t="s">
        <v>157</v>
      </c>
      <c r="C127" s="73" t="s">
        <v>21</v>
      </c>
      <c r="D127" s="74" t="s">
        <v>16</v>
      </c>
      <c r="E127" s="74" t="s">
        <v>16</v>
      </c>
      <c r="F127" s="100" t="s">
        <v>158</v>
      </c>
      <c r="G127" s="68">
        <v>0</v>
      </c>
      <c r="H127" s="68"/>
      <c r="I127" s="68">
        <v>0</v>
      </c>
      <c r="J127" s="69">
        <f>+J128</f>
        <v>400</v>
      </c>
      <c r="K127" s="69">
        <f t="shared" si="26"/>
        <v>400</v>
      </c>
      <c r="L127" s="70">
        <v>0</v>
      </c>
      <c r="M127" s="70">
        <f t="shared" si="18"/>
        <v>400</v>
      </c>
      <c r="N127" s="5"/>
    </row>
    <row r="128" spans="1:14" ht="13" thickBot="1" x14ac:dyDescent="0.3">
      <c r="A128" s="131"/>
      <c r="B128" s="132"/>
      <c r="C128" s="132"/>
      <c r="D128" s="133">
        <v>3419</v>
      </c>
      <c r="E128" s="59">
        <v>5222</v>
      </c>
      <c r="F128" s="71" t="s">
        <v>89</v>
      </c>
      <c r="G128" s="127">
        <v>0</v>
      </c>
      <c r="H128" s="127"/>
      <c r="I128" s="127">
        <v>0</v>
      </c>
      <c r="J128" s="128">
        <v>400</v>
      </c>
      <c r="K128" s="86">
        <f t="shared" si="26"/>
        <v>400</v>
      </c>
      <c r="L128" s="87">
        <v>0</v>
      </c>
      <c r="M128" s="87">
        <f t="shared" si="18"/>
        <v>400</v>
      </c>
      <c r="N128" s="5"/>
    </row>
    <row r="129" spans="1:14" ht="13.5" thickBot="1" x14ac:dyDescent="0.3">
      <c r="A129" s="134" t="s">
        <v>15</v>
      </c>
      <c r="B129" s="177" t="s">
        <v>16</v>
      </c>
      <c r="C129" s="178"/>
      <c r="D129" s="135" t="s">
        <v>16</v>
      </c>
      <c r="E129" s="135" t="s">
        <v>16</v>
      </c>
      <c r="F129" s="136" t="s">
        <v>159</v>
      </c>
      <c r="G129" s="91">
        <v>0</v>
      </c>
      <c r="H129" s="91">
        <f>+H130</f>
        <v>5500</v>
      </c>
      <c r="I129" s="91">
        <f t="shared" si="25"/>
        <v>5500</v>
      </c>
      <c r="J129" s="92">
        <f>+J130</f>
        <v>0</v>
      </c>
      <c r="K129" s="92">
        <f t="shared" si="26"/>
        <v>5500</v>
      </c>
      <c r="L129" s="93">
        <f>+L130+L132+L134+L136+L138+L140</f>
        <v>0</v>
      </c>
      <c r="M129" s="93">
        <f t="shared" si="18"/>
        <v>5500</v>
      </c>
      <c r="N129" s="5" t="s">
        <v>18</v>
      </c>
    </row>
    <row r="130" spans="1:14" x14ac:dyDescent="0.25">
      <c r="A130" s="111"/>
      <c r="B130" s="112" t="s">
        <v>160</v>
      </c>
      <c r="C130" s="112" t="s">
        <v>21</v>
      </c>
      <c r="D130" s="66" t="s">
        <v>16</v>
      </c>
      <c r="E130" s="66" t="s">
        <v>16</v>
      </c>
      <c r="F130" s="137" t="s">
        <v>161</v>
      </c>
      <c r="G130" s="98">
        <v>0</v>
      </c>
      <c r="H130" s="98">
        <v>5500</v>
      </c>
      <c r="I130" s="98">
        <f t="shared" si="25"/>
        <v>5500</v>
      </c>
      <c r="J130" s="54">
        <v>0</v>
      </c>
      <c r="K130" s="54">
        <f t="shared" si="26"/>
        <v>5500</v>
      </c>
      <c r="L130" s="55">
        <f>+L131</f>
        <v>-2900</v>
      </c>
      <c r="M130" s="55">
        <f t="shared" si="18"/>
        <v>2600</v>
      </c>
      <c r="N130" s="5" t="s">
        <v>18</v>
      </c>
    </row>
    <row r="131" spans="1:14" x14ac:dyDescent="0.25">
      <c r="A131" s="138"/>
      <c r="B131" s="139"/>
      <c r="C131" s="139"/>
      <c r="D131" s="108">
        <v>3419</v>
      </c>
      <c r="E131" s="108">
        <v>5229</v>
      </c>
      <c r="F131" s="130" t="s">
        <v>86</v>
      </c>
      <c r="G131" s="140">
        <v>0</v>
      </c>
      <c r="H131" s="140">
        <v>5500</v>
      </c>
      <c r="I131" s="110">
        <f t="shared" si="25"/>
        <v>5500</v>
      </c>
      <c r="J131" s="86">
        <v>0</v>
      </c>
      <c r="K131" s="86">
        <f t="shared" si="26"/>
        <v>5500</v>
      </c>
      <c r="L131" s="63">
        <v>-2900</v>
      </c>
      <c r="M131" s="63">
        <f t="shared" si="18"/>
        <v>2600</v>
      </c>
      <c r="N131" s="5"/>
    </row>
    <row r="132" spans="1:14" ht="21" x14ac:dyDescent="0.25">
      <c r="A132" s="72" t="s">
        <v>15</v>
      </c>
      <c r="B132" s="73" t="s">
        <v>162</v>
      </c>
      <c r="C132" s="73" t="s">
        <v>21</v>
      </c>
      <c r="D132" s="66" t="s">
        <v>16</v>
      </c>
      <c r="E132" s="66" t="s">
        <v>16</v>
      </c>
      <c r="F132" s="75" t="s">
        <v>163</v>
      </c>
      <c r="G132" s="141">
        <v>0</v>
      </c>
      <c r="H132" s="141">
        <v>0</v>
      </c>
      <c r="I132" s="141">
        <v>0</v>
      </c>
      <c r="J132" s="141">
        <v>0</v>
      </c>
      <c r="K132" s="141">
        <v>0</v>
      </c>
      <c r="L132" s="69">
        <f>+L133</f>
        <v>800</v>
      </c>
      <c r="M132" s="69">
        <f>+K132+L132</f>
        <v>800</v>
      </c>
      <c r="N132" s="5" t="s">
        <v>18</v>
      </c>
    </row>
    <row r="133" spans="1:14" x14ac:dyDescent="0.25">
      <c r="A133" s="142"/>
      <c r="B133" s="143"/>
      <c r="C133" s="143"/>
      <c r="D133" s="78">
        <v>3419</v>
      </c>
      <c r="E133" s="59">
        <v>5222</v>
      </c>
      <c r="F133" s="71" t="s">
        <v>89</v>
      </c>
      <c r="G133" s="144">
        <v>0</v>
      </c>
      <c r="H133" s="144">
        <v>0</v>
      </c>
      <c r="I133" s="144">
        <v>0</v>
      </c>
      <c r="J133" s="144">
        <v>0</v>
      </c>
      <c r="K133" s="144">
        <v>0</v>
      </c>
      <c r="L133" s="62">
        <v>800</v>
      </c>
      <c r="M133" s="62">
        <f>+K133+L133</f>
        <v>800</v>
      </c>
      <c r="N133" s="13"/>
    </row>
    <row r="134" spans="1:14" ht="21" x14ac:dyDescent="0.25">
      <c r="A134" s="72" t="s">
        <v>15</v>
      </c>
      <c r="B134" s="73" t="s">
        <v>164</v>
      </c>
      <c r="C134" s="73" t="s">
        <v>21</v>
      </c>
      <c r="D134" s="66" t="s">
        <v>16</v>
      </c>
      <c r="E134" s="66" t="s">
        <v>16</v>
      </c>
      <c r="F134" s="75" t="s">
        <v>165</v>
      </c>
      <c r="G134" s="141">
        <v>0</v>
      </c>
      <c r="H134" s="141">
        <v>0</v>
      </c>
      <c r="I134" s="141">
        <v>0</v>
      </c>
      <c r="J134" s="141">
        <v>0</v>
      </c>
      <c r="K134" s="141">
        <v>0</v>
      </c>
      <c r="L134" s="69">
        <f t="shared" ref="L134" si="28">+L135</f>
        <v>300</v>
      </c>
      <c r="M134" s="69">
        <f t="shared" ref="M134:M141" si="29">+K134+L134</f>
        <v>300</v>
      </c>
      <c r="N134" s="5" t="s">
        <v>18</v>
      </c>
    </row>
    <row r="135" spans="1:14" x14ac:dyDescent="0.25">
      <c r="A135" s="142"/>
      <c r="B135" s="143"/>
      <c r="C135" s="143"/>
      <c r="D135" s="78">
        <v>3419</v>
      </c>
      <c r="E135" s="59">
        <v>5222</v>
      </c>
      <c r="F135" s="71" t="s">
        <v>89</v>
      </c>
      <c r="G135" s="144">
        <v>0</v>
      </c>
      <c r="H135" s="144">
        <v>0</v>
      </c>
      <c r="I135" s="144">
        <v>0</v>
      </c>
      <c r="J135" s="144">
        <v>0</v>
      </c>
      <c r="K135" s="144">
        <v>0</v>
      </c>
      <c r="L135" s="62">
        <v>300</v>
      </c>
      <c r="M135" s="62">
        <f t="shared" si="29"/>
        <v>300</v>
      </c>
      <c r="N135" s="13"/>
    </row>
    <row r="136" spans="1:14" ht="21" x14ac:dyDescent="0.25">
      <c r="A136" s="72" t="s">
        <v>15</v>
      </c>
      <c r="B136" s="73" t="s">
        <v>166</v>
      </c>
      <c r="C136" s="73" t="s">
        <v>21</v>
      </c>
      <c r="D136" s="66" t="s">
        <v>16</v>
      </c>
      <c r="E136" s="66" t="s">
        <v>16</v>
      </c>
      <c r="F136" s="75" t="s">
        <v>167</v>
      </c>
      <c r="G136" s="141">
        <v>0</v>
      </c>
      <c r="H136" s="141">
        <v>0</v>
      </c>
      <c r="I136" s="141">
        <v>0</v>
      </c>
      <c r="J136" s="141">
        <v>0</v>
      </c>
      <c r="K136" s="141">
        <v>0</v>
      </c>
      <c r="L136" s="69">
        <f t="shared" ref="L136" si="30">+L137</f>
        <v>200</v>
      </c>
      <c r="M136" s="69">
        <f t="shared" si="29"/>
        <v>200</v>
      </c>
      <c r="N136" s="5" t="s">
        <v>18</v>
      </c>
    </row>
    <row r="137" spans="1:14" x14ac:dyDescent="0.25">
      <c r="A137" s="142"/>
      <c r="B137" s="143"/>
      <c r="C137" s="143"/>
      <c r="D137" s="78">
        <v>3419</v>
      </c>
      <c r="E137" s="59">
        <v>5222</v>
      </c>
      <c r="F137" s="71" t="s">
        <v>89</v>
      </c>
      <c r="G137" s="144">
        <v>0</v>
      </c>
      <c r="H137" s="144">
        <v>0</v>
      </c>
      <c r="I137" s="144">
        <v>0</v>
      </c>
      <c r="J137" s="144">
        <v>0</v>
      </c>
      <c r="K137" s="144">
        <v>0</v>
      </c>
      <c r="L137" s="62">
        <v>200</v>
      </c>
      <c r="M137" s="62">
        <f t="shared" si="29"/>
        <v>200</v>
      </c>
      <c r="N137" s="13"/>
    </row>
    <row r="138" spans="1:14" ht="21" x14ac:dyDescent="0.25">
      <c r="A138" s="72" t="s">
        <v>15</v>
      </c>
      <c r="B138" s="73" t="s">
        <v>168</v>
      </c>
      <c r="C138" s="73" t="s">
        <v>21</v>
      </c>
      <c r="D138" s="66" t="s">
        <v>16</v>
      </c>
      <c r="E138" s="66" t="s">
        <v>16</v>
      </c>
      <c r="F138" s="75" t="s">
        <v>169</v>
      </c>
      <c r="G138" s="141">
        <v>0</v>
      </c>
      <c r="H138" s="141">
        <v>0</v>
      </c>
      <c r="I138" s="141">
        <v>0</v>
      </c>
      <c r="J138" s="141">
        <v>0</v>
      </c>
      <c r="K138" s="141">
        <v>0</v>
      </c>
      <c r="L138" s="69">
        <f t="shared" ref="L138" si="31">+L139</f>
        <v>800</v>
      </c>
      <c r="M138" s="69">
        <f t="shared" si="29"/>
        <v>800</v>
      </c>
      <c r="N138" s="5" t="s">
        <v>18</v>
      </c>
    </row>
    <row r="139" spans="1:14" x14ac:dyDescent="0.25">
      <c r="A139" s="142"/>
      <c r="B139" s="143"/>
      <c r="C139" s="143"/>
      <c r="D139" s="78">
        <v>3419</v>
      </c>
      <c r="E139" s="59">
        <v>5222</v>
      </c>
      <c r="F139" s="71" t="s">
        <v>89</v>
      </c>
      <c r="G139" s="144">
        <v>0</v>
      </c>
      <c r="H139" s="144">
        <v>0</v>
      </c>
      <c r="I139" s="144">
        <v>0</v>
      </c>
      <c r="J139" s="144">
        <v>0</v>
      </c>
      <c r="K139" s="144">
        <v>0</v>
      </c>
      <c r="L139" s="62">
        <v>800</v>
      </c>
      <c r="M139" s="62">
        <f t="shared" si="29"/>
        <v>800</v>
      </c>
      <c r="N139" s="13"/>
    </row>
    <row r="140" spans="1:14" ht="21" x14ac:dyDescent="0.25">
      <c r="A140" s="72" t="s">
        <v>15</v>
      </c>
      <c r="B140" s="73" t="s">
        <v>170</v>
      </c>
      <c r="C140" s="73" t="s">
        <v>21</v>
      </c>
      <c r="D140" s="66" t="s">
        <v>16</v>
      </c>
      <c r="E140" s="66" t="s">
        <v>16</v>
      </c>
      <c r="F140" s="75" t="s">
        <v>171</v>
      </c>
      <c r="G140" s="141">
        <v>0</v>
      </c>
      <c r="H140" s="141">
        <v>0</v>
      </c>
      <c r="I140" s="141">
        <v>0</v>
      </c>
      <c r="J140" s="141">
        <v>0</v>
      </c>
      <c r="K140" s="141">
        <v>0</v>
      </c>
      <c r="L140" s="69">
        <f t="shared" ref="L140" si="32">+L141</f>
        <v>800</v>
      </c>
      <c r="M140" s="69">
        <f t="shared" si="29"/>
        <v>800</v>
      </c>
      <c r="N140" s="5" t="s">
        <v>18</v>
      </c>
    </row>
    <row r="141" spans="1:14" ht="13" thickBot="1" x14ac:dyDescent="0.3">
      <c r="A141" s="142"/>
      <c r="B141" s="143"/>
      <c r="C141" s="143"/>
      <c r="D141" s="78">
        <v>3419</v>
      </c>
      <c r="E141" s="59">
        <v>5222</v>
      </c>
      <c r="F141" s="71" t="s">
        <v>89</v>
      </c>
      <c r="G141" s="145">
        <v>0</v>
      </c>
      <c r="H141" s="145">
        <v>0</v>
      </c>
      <c r="I141" s="145">
        <v>0</v>
      </c>
      <c r="J141" s="145">
        <v>0</v>
      </c>
      <c r="K141" s="145">
        <v>0</v>
      </c>
      <c r="L141" s="86">
        <v>800</v>
      </c>
      <c r="M141" s="86">
        <f t="shared" si="29"/>
        <v>800</v>
      </c>
      <c r="N141" s="13"/>
    </row>
    <row r="142" spans="1:14" ht="13.5" thickBot="1" x14ac:dyDescent="0.3">
      <c r="A142" s="146" t="s">
        <v>15</v>
      </c>
      <c r="B142" s="171" t="s">
        <v>16</v>
      </c>
      <c r="C142" s="172"/>
      <c r="D142" s="147" t="s">
        <v>16</v>
      </c>
      <c r="E142" s="147" t="s">
        <v>16</v>
      </c>
      <c r="F142" s="148" t="s">
        <v>172</v>
      </c>
      <c r="G142" s="149">
        <v>0</v>
      </c>
      <c r="H142" s="149">
        <f>+H143</f>
        <v>1000</v>
      </c>
      <c r="I142" s="149">
        <f t="shared" si="25"/>
        <v>1000</v>
      </c>
      <c r="J142" s="150">
        <f>+J143</f>
        <v>0</v>
      </c>
      <c r="K142" s="150">
        <f t="shared" si="26"/>
        <v>1000</v>
      </c>
      <c r="L142" s="93">
        <f>+L143+L145+L147+L149+L151+L153+L155+L157+L159</f>
        <v>0</v>
      </c>
      <c r="M142" s="93">
        <f t="shared" si="18"/>
        <v>1000</v>
      </c>
      <c r="N142" s="13" t="s">
        <v>18</v>
      </c>
    </row>
    <row r="143" spans="1:14" x14ac:dyDescent="0.25">
      <c r="A143" s="151" t="s">
        <v>15</v>
      </c>
      <c r="B143" s="152" t="s">
        <v>173</v>
      </c>
      <c r="C143" s="152" t="s">
        <v>21</v>
      </c>
      <c r="D143" s="50" t="s">
        <v>16</v>
      </c>
      <c r="E143" s="50" t="s">
        <v>16</v>
      </c>
      <c r="F143" s="153" t="s">
        <v>174</v>
      </c>
      <c r="G143" s="52">
        <v>0</v>
      </c>
      <c r="H143" s="52">
        <v>1000</v>
      </c>
      <c r="I143" s="52">
        <f t="shared" si="25"/>
        <v>1000</v>
      </c>
      <c r="J143" s="154">
        <v>0</v>
      </c>
      <c r="K143" s="154">
        <f t="shared" si="26"/>
        <v>1000</v>
      </c>
      <c r="L143" s="155">
        <f>+L144</f>
        <v>-1000</v>
      </c>
      <c r="M143" s="155">
        <f t="shared" si="18"/>
        <v>0</v>
      </c>
      <c r="N143" s="13" t="s">
        <v>18</v>
      </c>
    </row>
    <row r="144" spans="1:14" x14ac:dyDescent="0.25">
      <c r="A144" s="142"/>
      <c r="B144" s="143"/>
      <c r="C144" s="143"/>
      <c r="D144" s="78">
        <v>3419</v>
      </c>
      <c r="E144" s="78">
        <v>5229</v>
      </c>
      <c r="F144" s="79" t="s">
        <v>86</v>
      </c>
      <c r="G144" s="144">
        <v>0</v>
      </c>
      <c r="H144" s="144">
        <v>1000</v>
      </c>
      <c r="I144" s="61">
        <f t="shared" si="25"/>
        <v>1000</v>
      </c>
      <c r="J144" s="62">
        <v>0</v>
      </c>
      <c r="K144" s="62">
        <f t="shared" si="26"/>
        <v>1000</v>
      </c>
      <c r="L144" s="63">
        <v>-1000</v>
      </c>
      <c r="M144" s="63">
        <f t="shared" si="18"/>
        <v>0</v>
      </c>
      <c r="N144" s="5"/>
    </row>
    <row r="145" spans="1:14" ht="31.5" x14ac:dyDescent="0.25">
      <c r="A145" s="64" t="s">
        <v>15</v>
      </c>
      <c r="B145" s="65" t="s">
        <v>175</v>
      </c>
      <c r="C145" s="65" t="s">
        <v>21</v>
      </c>
      <c r="D145" s="66" t="s">
        <v>16</v>
      </c>
      <c r="E145" s="156" t="s">
        <v>16</v>
      </c>
      <c r="F145" s="75" t="s">
        <v>176</v>
      </c>
      <c r="G145" s="141">
        <v>0</v>
      </c>
      <c r="H145" s="141">
        <v>0</v>
      </c>
      <c r="I145" s="141">
        <v>0</v>
      </c>
      <c r="J145" s="141">
        <v>0</v>
      </c>
      <c r="K145" s="141">
        <v>0</v>
      </c>
      <c r="L145" s="69">
        <f>+L146</f>
        <v>60</v>
      </c>
      <c r="M145" s="69">
        <f t="shared" si="18"/>
        <v>60</v>
      </c>
      <c r="N145" s="13" t="s">
        <v>18</v>
      </c>
    </row>
    <row r="146" spans="1:14" x14ac:dyDescent="0.25">
      <c r="A146" s="157"/>
      <c r="B146" s="158"/>
      <c r="C146" s="158"/>
      <c r="D146" s="78">
        <v>3419</v>
      </c>
      <c r="E146" s="159">
        <v>5222</v>
      </c>
      <c r="F146" s="71" t="s">
        <v>89</v>
      </c>
      <c r="G146" s="144">
        <v>0</v>
      </c>
      <c r="H146" s="144">
        <v>0</v>
      </c>
      <c r="I146" s="144">
        <v>0</v>
      </c>
      <c r="J146" s="144">
        <v>0</v>
      </c>
      <c r="K146" s="144">
        <v>0</v>
      </c>
      <c r="L146" s="62">
        <v>60</v>
      </c>
      <c r="M146" s="62">
        <f t="shared" si="18"/>
        <v>60</v>
      </c>
      <c r="N146" s="13"/>
    </row>
    <row r="147" spans="1:14" ht="31.5" x14ac:dyDescent="0.25">
      <c r="A147" s="64" t="s">
        <v>15</v>
      </c>
      <c r="B147" s="65" t="s">
        <v>177</v>
      </c>
      <c r="C147" s="65" t="s">
        <v>21</v>
      </c>
      <c r="D147" s="160" t="s">
        <v>16</v>
      </c>
      <c r="E147" s="66" t="s">
        <v>16</v>
      </c>
      <c r="F147" s="75" t="s">
        <v>178</v>
      </c>
      <c r="G147" s="141">
        <v>0</v>
      </c>
      <c r="H147" s="141">
        <v>0</v>
      </c>
      <c r="I147" s="141">
        <v>0</v>
      </c>
      <c r="J147" s="141">
        <v>0</v>
      </c>
      <c r="K147" s="141">
        <v>0</v>
      </c>
      <c r="L147" s="69">
        <f t="shared" ref="L147" si="33">+L148</f>
        <v>60</v>
      </c>
      <c r="M147" s="69">
        <f t="shared" si="18"/>
        <v>60</v>
      </c>
      <c r="N147" s="13" t="s">
        <v>18</v>
      </c>
    </row>
    <row r="148" spans="1:14" x14ac:dyDescent="0.25">
      <c r="A148" s="157"/>
      <c r="B148" s="158"/>
      <c r="C148" s="158"/>
      <c r="D148" s="161">
        <v>3419</v>
      </c>
      <c r="E148" s="59">
        <v>5222</v>
      </c>
      <c r="F148" s="71" t="s">
        <v>89</v>
      </c>
      <c r="G148" s="144">
        <v>0</v>
      </c>
      <c r="H148" s="144">
        <v>0</v>
      </c>
      <c r="I148" s="144">
        <v>0</v>
      </c>
      <c r="J148" s="144">
        <v>0</v>
      </c>
      <c r="K148" s="144">
        <v>0</v>
      </c>
      <c r="L148" s="62">
        <v>60</v>
      </c>
      <c r="M148" s="62">
        <f t="shared" ref="M148:M160" si="34">+K148+L148</f>
        <v>60</v>
      </c>
      <c r="N148" s="13"/>
    </row>
    <row r="149" spans="1:14" ht="42" x14ac:dyDescent="0.25">
      <c r="A149" s="64" t="s">
        <v>15</v>
      </c>
      <c r="B149" s="65" t="s">
        <v>179</v>
      </c>
      <c r="C149" s="65" t="s">
        <v>21</v>
      </c>
      <c r="D149" s="160" t="s">
        <v>16</v>
      </c>
      <c r="E149" s="66" t="s">
        <v>16</v>
      </c>
      <c r="F149" s="75" t="s">
        <v>180</v>
      </c>
      <c r="G149" s="141">
        <v>0</v>
      </c>
      <c r="H149" s="141">
        <v>0</v>
      </c>
      <c r="I149" s="141">
        <v>0</v>
      </c>
      <c r="J149" s="141">
        <v>0</v>
      </c>
      <c r="K149" s="141">
        <v>0</v>
      </c>
      <c r="L149" s="69">
        <f t="shared" ref="L149" si="35">+L150</f>
        <v>60</v>
      </c>
      <c r="M149" s="69">
        <f t="shared" si="34"/>
        <v>60</v>
      </c>
      <c r="N149" s="13" t="s">
        <v>18</v>
      </c>
    </row>
    <row r="150" spans="1:14" x14ac:dyDescent="0.25">
      <c r="A150" s="157"/>
      <c r="B150" s="158"/>
      <c r="C150" s="158"/>
      <c r="D150" s="161">
        <v>3419</v>
      </c>
      <c r="E150" s="59">
        <v>5222</v>
      </c>
      <c r="F150" s="71" t="s">
        <v>89</v>
      </c>
      <c r="G150" s="144">
        <v>0</v>
      </c>
      <c r="H150" s="144">
        <v>0</v>
      </c>
      <c r="I150" s="144">
        <v>0</v>
      </c>
      <c r="J150" s="144">
        <v>0</v>
      </c>
      <c r="K150" s="144">
        <v>0</v>
      </c>
      <c r="L150" s="62">
        <v>60</v>
      </c>
      <c r="M150" s="62">
        <f t="shared" si="34"/>
        <v>60</v>
      </c>
      <c r="N150" s="13"/>
    </row>
    <row r="151" spans="1:14" ht="31.5" x14ac:dyDescent="0.25">
      <c r="A151" s="64" t="s">
        <v>15</v>
      </c>
      <c r="B151" s="65" t="s">
        <v>181</v>
      </c>
      <c r="C151" s="65" t="s">
        <v>21</v>
      </c>
      <c r="D151" s="160" t="s">
        <v>16</v>
      </c>
      <c r="E151" s="66" t="s">
        <v>16</v>
      </c>
      <c r="F151" s="75" t="s">
        <v>182</v>
      </c>
      <c r="G151" s="141">
        <v>0</v>
      </c>
      <c r="H151" s="141">
        <v>0</v>
      </c>
      <c r="I151" s="141">
        <v>0</v>
      </c>
      <c r="J151" s="141">
        <v>0</v>
      </c>
      <c r="K151" s="141">
        <v>0</v>
      </c>
      <c r="L151" s="69">
        <f t="shared" ref="L151" si="36">+L152</f>
        <v>130</v>
      </c>
      <c r="M151" s="69">
        <f t="shared" si="34"/>
        <v>130</v>
      </c>
      <c r="N151" s="13" t="s">
        <v>18</v>
      </c>
    </row>
    <row r="152" spans="1:14" x14ac:dyDescent="0.25">
      <c r="A152" s="157"/>
      <c r="B152" s="158"/>
      <c r="C152" s="158"/>
      <c r="D152" s="161">
        <v>3419</v>
      </c>
      <c r="E152" s="59">
        <v>5222</v>
      </c>
      <c r="F152" s="71" t="s">
        <v>89</v>
      </c>
      <c r="G152" s="144">
        <v>0</v>
      </c>
      <c r="H152" s="144">
        <v>0</v>
      </c>
      <c r="I152" s="144">
        <v>0</v>
      </c>
      <c r="J152" s="144">
        <v>0</v>
      </c>
      <c r="K152" s="144">
        <v>0</v>
      </c>
      <c r="L152" s="62">
        <v>130</v>
      </c>
      <c r="M152" s="62">
        <f t="shared" si="34"/>
        <v>130</v>
      </c>
      <c r="N152" s="13"/>
    </row>
    <row r="153" spans="1:14" ht="31.5" x14ac:dyDescent="0.25">
      <c r="A153" s="64" t="s">
        <v>15</v>
      </c>
      <c r="B153" s="65" t="s">
        <v>183</v>
      </c>
      <c r="C153" s="65" t="s">
        <v>21</v>
      </c>
      <c r="D153" s="160" t="s">
        <v>16</v>
      </c>
      <c r="E153" s="66" t="s">
        <v>16</v>
      </c>
      <c r="F153" s="75" t="s">
        <v>184</v>
      </c>
      <c r="G153" s="141">
        <v>0</v>
      </c>
      <c r="H153" s="141">
        <v>0</v>
      </c>
      <c r="I153" s="141">
        <v>0</v>
      </c>
      <c r="J153" s="141">
        <v>0</v>
      </c>
      <c r="K153" s="141">
        <v>0</v>
      </c>
      <c r="L153" s="69">
        <f t="shared" ref="L153" si="37">+L154</f>
        <v>130</v>
      </c>
      <c r="M153" s="69">
        <f t="shared" si="34"/>
        <v>130</v>
      </c>
      <c r="N153" s="13" t="s">
        <v>18</v>
      </c>
    </row>
    <row r="154" spans="1:14" x14ac:dyDescent="0.25">
      <c r="A154" s="157"/>
      <c r="B154" s="158"/>
      <c r="C154" s="158"/>
      <c r="D154" s="161">
        <v>3419</v>
      </c>
      <c r="E154" s="59">
        <v>5222</v>
      </c>
      <c r="F154" s="71" t="s">
        <v>89</v>
      </c>
      <c r="G154" s="144">
        <v>0</v>
      </c>
      <c r="H154" s="144">
        <v>0</v>
      </c>
      <c r="I154" s="144">
        <v>0</v>
      </c>
      <c r="J154" s="144">
        <v>0</v>
      </c>
      <c r="K154" s="144">
        <v>0</v>
      </c>
      <c r="L154" s="62">
        <v>130</v>
      </c>
      <c r="M154" s="62">
        <f t="shared" si="34"/>
        <v>130</v>
      </c>
      <c r="N154" s="13"/>
    </row>
    <row r="155" spans="1:14" ht="42" x14ac:dyDescent="0.25">
      <c r="A155" s="64" t="s">
        <v>15</v>
      </c>
      <c r="B155" s="65" t="s">
        <v>185</v>
      </c>
      <c r="C155" s="65" t="s">
        <v>21</v>
      </c>
      <c r="D155" s="160" t="s">
        <v>16</v>
      </c>
      <c r="E155" s="66" t="s">
        <v>16</v>
      </c>
      <c r="F155" s="75" t="s">
        <v>186</v>
      </c>
      <c r="G155" s="141">
        <v>0</v>
      </c>
      <c r="H155" s="141">
        <v>0</v>
      </c>
      <c r="I155" s="141">
        <v>0</v>
      </c>
      <c r="J155" s="141">
        <v>0</v>
      </c>
      <c r="K155" s="141">
        <v>0</v>
      </c>
      <c r="L155" s="69">
        <f t="shared" ref="L155" si="38">+L156</f>
        <v>130</v>
      </c>
      <c r="M155" s="69">
        <f t="shared" si="34"/>
        <v>130</v>
      </c>
      <c r="N155" s="13" t="s">
        <v>18</v>
      </c>
    </row>
    <row r="156" spans="1:14" x14ac:dyDescent="0.25">
      <c r="A156" s="157"/>
      <c r="B156" s="158"/>
      <c r="C156" s="158"/>
      <c r="D156" s="161">
        <v>3419</v>
      </c>
      <c r="E156" s="59">
        <v>5222</v>
      </c>
      <c r="F156" s="71" t="s">
        <v>89</v>
      </c>
      <c r="G156" s="144">
        <v>0</v>
      </c>
      <c r="H156" s="144">
        <v>0</v>
      </c>
      <c r="I156" s="144">
        <v>0</v>
      </c>
      <c r="J156" s="144">
        <v>0</v>
      </c>
      <c r="K156" s="144">
        <v>0</v>
      </c>
      <c r="L156" s="62">
        <v>130</v>
      </c>
      <c r="M156" s="62">
        <f t="shared" si="34"/>
        <v>130</v>
      </c>
      <c r="N156" s="13"/>
    </row>
    <row r="157" spans="1:14" ht="31.5" x14ac:dyDescent="0.25">
      <c r="A157" s="64" t="s">
        <v>15</v>
      </c>
      <c r="B157" s="65" t="s">
        <v>187</v>
      </c>
      <c r="C157" s="65" t="s">
        <v>21</v>
      </c>
      <c r="D157" s="160" t="s">
        <v>16</v>
      </c>
      <c r="E157" s="66" t="s">
        <v>16</v>
      </c>
      <c r="F157" s="75" t="s">
        <v>188</v>
      </c>
      <c r="G157" s="141">
        <v>0</v>
      </c>
      <c r="H157" s="141">
        <v>0</v>
      </c>
      <c r="I157" s="141">
        <v>0</v>
      </c>
      <c r="J157" s="141">
        <v>0</v>
      </c>
      <c r="K157" s="141">
        <v>0</v>
      </c>
      <c r="L157" s="69">
        <f t="shared" ref="L157" si="39">+L158</f>
        <v>130</v>
      </c>
      <c r="M157" s="69">
        <f t="shared" si="34"/>
        <v>130</v>
      </c>
      <c r="N157" s="13" t="s">
        <v>18</v>
      </c>
    </row>
    <row r="158" spans="1:14" x14ac:dyDescent="0.25">
      <c r="A158" s="157"/>
      <c r="B158" s="158"/>
      <c r="C158" s="158"/>
      <c r="D158" s="161">
        <v>3419</v>
      </c>
      <c r="E158" s="59">
        <v>5222</v>
      </c>
      <c r="F158" s="71" t="s">
        <v>89</v>
      </c>
      <c r="G158" s="144">
        <v>0</v>
      </c>
      <c r="H158" s="144">
        <v>0</v>
      </c>
      <c r="I158" s="144">
        <v>0</v>
      </c>
      <c r="J158" s="144">
        <v>0</v>
      </c>
      <c r="K158" s="144">
        <v>0</v>
      </c>
      <c r="L158" s="62">
        <v>130</v>
      </c>
      <c r="M158" s="62">
        <f t="shared" si="34"/>
        <v>130</v>
      </c>
      <c r="N158" s="13"/>
    </row>
    <row r="159" spans="1:14" ht="31.5" x14ac:dyDescent="0.25">
      <c r="A159" s="64" t="s">
        <v>15</v>
      </c>
      <c r="B159" s="95" t="s">
        <v>189</v>
      </c>
      <c r="C159" s="95" t="s">
        <v>21</v>
      </c>
      <c r="D159" s="162" t="s">
        <v>16</v>
      </c>
      <c r="E159" s="96" t="s">
        <v>16</v>
      </c>
      <c r="F159" s="114" t="s">
        <v>190</v>
      </c>
      <c r="G159" s="141">
        <v>0</v>
      </c>
      <c r="H159" s="141">
        <v>0</v>
      </c>
      <c r="I159" s="141">
        <v>0</v>
      </c>
      <c r="J159" s="141">
        <v>0</v>
      </c>
      <c r="K159" s="141">
        <v>0</v>
      </c>
      <c r="L159" s="54">
        <f t="shared" ref="L159" si="40">+L160</f>
        <v>300</v>
      </c>
      <c r="M159" s="54">
        <f t="shared" si="34"/>
        <v>300</v>
      </c>
      <c r="N159" s="13" t="s">
        <v>18</v>
      </c>
    </row>
    <row r="160" spans="1:14" ht="13" thickBot="1" x14ac:dyDescent="0.3">
      <c r="A160" s="163"/>
      <c r="B160" s="164"/>
      <c r="C160" s="164"/>
      <c r="D160" s="165">
        <v>3419</v>
      </c>
      <c r="E160" s="83">
        <v>5222</v>
      </c>
      <c r="F160" s="166" t="s">
        <v>89</v>
      </c>
      <c r="G160" s="167">
        <v>0</v>
      </c>
      <c r="H160" s="167">
        <v>0</v>
      </c>
      <c r="I160" s="167">
        <v>0</v>
      </c>
      <c r="J160" s="167">
        <v>0</v>
      </c>
      <c r="K160" s="167">
        <v>0</v>
      </c>
      <c r="L160" s="168">
        <v>300</v>
      </c>
      <c r="M160" s="168">
        <f t="shared" si="34"/>
        <v>300</v>
      </c>
      <c r="N160" s="13"/>
    </row>
    <row r="161" spans="1:11" x14ac:dyDescent="0.25">
      <c r="A161" s="169"/>
      <c r="B161" s="169"/>
      <c r="C161" s="169"/>
      <c r="D161" s="169"/>
      <c r="E161" s="169"/>
      <c r="F161" s="169"/>
      <c r="G161" s="169"/>
      <c r="H161" s="169"/>
      <c r="J161" s="13"/>
      <c r="K161" s="13"/>
    </row>
    <row r="162" spans="1:11" x14ac:dyDescent="0.25">
      <c r="A162" s="169"/>
      <c r="B162" s="169"/>
      <c r="C162" s="169"/>
      <c r="D162" s="169"/>
      <c r="E162" s="169"/>
      <c r="F162" s="170">
        <v>41787</v>
      </c>
      <c r="G162" s="169"/>
      <c r="H162" s="169"/>
      <c r="J162" s="13"/>
      <c r="K162" s="13"/>
    </row>
    <row r="163" spans="1:11" x14ac:dyDescent="0.25">
      <c r="A163" s="169"/>
      <c r="B163" s="169"/>
      <c r="C163" s="169"/>
      <c r="D163" s="169"/>
      <c r="E163" s="169"/>
      <c r="F163" s="169"/>
      <c r="G163" s="169"/>
      <c r="H163" s="169"/>
      <c r="J163" s="13"/>
      <c r="K163" s="13"/>
    </row>
    <row r="164" spans="1:11" x14ac:dyDescent="0.25">
      <c r="A164" s="169"/>
      <c r="B164" s="169"/>
      <c r="C164" s="169"/>
      <c r="D164" s="169"/>
      <c r="E164" s="169"/>
      <c r="F164" s="169"/>
      <c r="G164" s="169"/>
      <c r="H164" s="169"/>
      <c r="J164" s="13"/>
      <c r="K164" s="13"/>
    </row>
    <row r="165" spans="1:11" x14ac:dyDescent="0.25">
      <c r="A165" s="169"/>
      <c r="B165" s="169"/>
      <c r="C165" s="169"/>
      <c r="D165" s="169"/>
      <c r="E165" s="169"/>
      <c r="F165" s="169"/>
      <c r="G165" s="169"/>
      <c r="H165" s="169"/>
      <c r="J165" s="13"/>
      <c r="K165" s="13"/>
    </row>
    <row r="166" spans="1:11" x14ac:dyDescent="0.25">
      <c r="A166" s="169"/>
      <c r="B166" s="169"/>
      <c r="C166" s="169"/>
      <c r="D166" s="169"/>
      <c r="E166" s="169"/>
      <c r="F166" s="169"/>
      <c r="G166" s="169"/>
      <c r="H166" s="169"/>
      <c r="J166" s="13"/>
      <c r="K166" s="13"/>
    </row>
    <row r="167" spans="1:11" x14ac:dyDescent="0.25">
      <c r="A167" s="169"/>
      <c r="B167" s="169"/>
      <c r="C167" s="169"/>
      <c r="D167" s="169"/>
      <c r="E167" s="169"/>
      <c r="F167" s="169"/>
      <c r="G167" s="169"/>
      <c r="H167" s="169"/>
      <c r="J167" s="13"/>
      <c r="K167" s="13"/>
    </row>
    <row r="168" spans="1:11" x14ac:dyDescent="0.25">
      <c r="A168" s="169"/>
      <c r="B168" s="169"/>
      <c r="C168" s="169"/>
      <c r="D168" s="169"/>
      <c r="E168" s="169"/>
      <c r="F168" s="169"/>
      <c r="G168" s="169"/>
      <c r="H168" s="169"/>
      <c r="J168" s="13"/>
      <c r="K168" s="13"/>
    </row>
    <row r="169" spans="1:11" x14ac:dyDescent="0.25">
      <c r="A169" s="169"/>
      <c r="B169" s="169"/>
      <c r="C169" s="169"/>
      <c r="D169" s="169"/>
      <c r="E169" s="169"/>
      <c r="F169" s="169"/>
      <c r="G169" s="169"/>
      <c r="H169" s="169"/>
      <c r="J169" s="13"/>
      <c r="K169" s="13"/>
    </row>
    <row r="170" spans="1:11" x14ac:dyDescent="0.25">
      <c r="A170" s="169"/>
      <c r="B170" s="169"/>
      <c r="C170" s="169"/>
      <c r="D170" s="169"/>
      <c r="E170" s="169"/>
      <c r="F170" s="169"/>
      <c r="G170" s="169"/>
      <c r="H170" s="169"/>
      <c r="J170" s="13"/>
      <c r="K170" s="13"/>
    </row>
    <row r="171" spans="1:11" x14ac:dyDescent="0.25">
      <c r="A171" s="169"/>
      <c r="B171" s="169"/>
      <c r="C171" s="169"/>
      <c r="D171" s="169"/>
      <c r="E171" s="169"/>
      <c r="F171" s="169"/>
      <c r="G171" s="169"/>
      <c r="H171" s="169"/>
      <c r="J171" s="13"/>
      <c r="K171" s="13"/>
    </row>
    <row r="172" spans="1:11" x14ac:dyDescent="0.25">
      <c r="A172" s="169"/>
      <c r="B172" s="169"/>
      <c r="C172" s="169"/>
      <c r="D172" s="169"/>
      <c r="E172" s="169"/>
      <c r="F172" s="169"/>
      <c r="G172" s="169"/>
      <c r="H172" s="169"/>
      <c r="J172" s="13"/>
      <c r="K172" s="13"/>
    </row>
    <row r="173" spans="1:11" x14ac:dyDescent="0.25">
      <c r="A173" s="169"/>
      <c r="B173" s="169"/>
      <c r="C173" s="169"/>
      <c r="D173" s="169"/>
      <c r="E173" s="169"/>
      <c r="F173" s="169"/>
      <c r="G173" s="169"/>
      <c r="H173" s="169"/>
      <c r="J173" s="13"/>
      <c r="K173" s="13"/>
    </row>
    <row r="174" spans="1:11" x14ac:dyDescent="0.25">
      <c r="A174" s="169"/>
      <c r="B174" s="169"/>
      <c r="C174" s="169"/>
      <c r="D174" s="169"/>
      <c r="E174" s="169"/>
      <c r="F174" s="169"/>
      <c r="G174" s="169"/>
      <c r="H174" s="169"/>
      <c r="J174" s="13"/>
      <c r="K174" s="13"/>
    </row>
    <row r="175" spans="1:11" x14ac:dyDescent="0.25">
      <c r="A175" s="169"/>
      <c r="B175" s="169"/>
      <c r="C175" s="169"/>
      <c r="D175" s="169"/>
      <c r="E175" s="169"/>
      <c r="F175" s="169"/>
      <c r="G175" s="169"/>
      <c r="H175" s="169"/>
      <c r="J175" s="13"/>
      <c r="K175" s="13"/>
    </row>
    <row r="176" spans="1:11" x14ac:dyDescent="0.25">
      <c r="A176" s="169"/>
      <c r="B176" s="169"/>
      <c r="C176" s="169"/>
      <c r="D176" s="169"/>
      <c r="E176" s="169"/>
      <c r="F176" s="169"/>
      <c r="G176" s="169"/>
      <c r="H176" s="169"/>
      <c r="J176" s="13"/>
      <c r="K176" s="13"/>
    </row>
    <row r="177" spans="1:11" x14ac:dyDescent="0.25">
      <c r="A177" s="169"/>
      <c r="B177" s="169"/>
      <c r="C177" s="169"/>
      <c r="D177" s="169"/>
      <c r="E177" s="169"/>
      <c r="F177" s="169"/>
      <c r="G177" s="169"/>
      <c r="H177" s="169"/>
      <c r="J177" s="13"/>
      <c r="K177" s="13"/>
    </row>
    <row r="178" spans="1:11" x14ac:dyDescent="0.25">
      <c r="A178" s="169"/>
      <c r="B178" s="169"/>
      <c r="C178" s="169"/>
      <c r="D178" s="169"/>
      <c r="E178" s="169"/>
      <c r="F178" s="169"/>
      <c r="G178" s="169"/>
      <c r="H178" s="169"/>
      <c r="J178" s="13"/>
      <c r="K178" s="13"/>
    </row>
    <row r="179" spans="1:11" x14ac:dyDescent="0.25">
      <c r="A179" s="169"/>
      <c r="B179" s="169"/>
      <c r="C179" s="169"/>
      <c r="D179" s="169"/>
      <c r="E179" s="169"/>
      <c r="F179" s="169"/>
      <c r="G179" s="169"/>
      <c r="H179" s="169"/>
      <c r="J179" s="13"/>
      <c r="K179" s="13"/>
    </row>
    <row r="180" spans="1:11" x14ac:dyDescent="0.25">
      <c r="A180" s="169"/>
      <c r="B180" s="169"/>
      <c r="C180" s="169"/>
      <c r="D180" s="169"/>
      <c r="E180" s="169"/>
      <c r="F180" s="169"/>
      <c r="G180" s="169"/>
      <c r="H180" s="169"/>
      <c r="J180" s="13"/>
      <c r="K180" s="13"/>
    </row>
    <row r="181" spans="1:11" x14ac:dyDescent="0.25">
      <c r="A181" s="169"/>
      <c r="B181" s="169"/>
      <c r="C181" s="169"/>
      <c r="D181" s="169"/>
      <c r="E181" s="169"/>
      <c r="F181" s="169"/>
      <c r="G181" s="169"/>
      <c r="H181" s="169"/>
      <c r="J181" s="13"/>
      <c r="K181" s="13"/>
    </row>
    <row r="182" spans="1:11" x14ac:dyDescent="0.25">
      <c r="A182" s="169"/>
      <c r="B182" s="169"/>
      <c r="C182" s="169"/>
      <c r="D182" s="169"/>
      <c r="E182" s="169"/>
      <c r="F182" s="169"/>
      <c r="G182" s="169"/>
      <c r="H182" s="169"/>
      <c r="J182" s="13"/>
      <c r="K182" s="13"/>
    </row>
    <row r="183" spans="1:11" x14ac:dyDescent="0.25">
      <c r="A183" s="169"/>
      <c r="B183" s="169"/>
      <c r="C183" s="169"/>
      <c r="D183" s="169"/>
      <c r="E183" s="169"/>
      <c r="F183" s="169"/>
      <c r="G183" s="169"/>
      <c r="H183" s="169"/>
      <c r="J183" s="13"/>
      <c r="K183" s="13"/>
    </row>
    <row r="184" spans="1:11" x14ac:dyDescent="0.25">
      <c r="A184" s="169"/>
      <c r="B184" s="169"/>
      <c r="C184" s="169"/>
      <c r="D184" s="169"/>
      <c r="E184" s="169"/>
      <c r="F184" s="169"/>
      <c r="G184" s="169"/>
      <c r="H184" s="169"/>
      <c r="J184" s="13"/>
      <c r="K184" s="13"/>
    </row>
    <row r="185" spans="1:11" x14ac:dyDescent="0.25">
      <c r="A185" s="169"/>
      <c r="B185" s="169"/>
      <c r="C185" s="169"/>
      <c r="D185" s="169"/>
      <c r="E185" s="169"/>
      <c r="F185" s="169"/>
      <c r="G185" s="169"/>
      <c r="H185" s="169"/>
      <c r="J185" s="13"/>
      <c r="K185" s="13"/>
    </row>
    <row r="186" spans="1:11" x14ac:dyDescent="0.25">
      <c r="A186" s="169"/>
      <c r="B186" s="169"/>
      <c r="C186" s="169"/>
      <c r="D186" s="169"/>
      <c r="E186" s="169"/>
      <c r="F186" s="169"/>
      <c r="G186" s="169"/>
      <c r="H186" s="169"/>
      <c r="J186" s="13"/>
      <c r="K186" s="13"/>
    </row>
    <row r="187" spans="1:11" x14ac:dyDescent="0.25">
      <c r="A187" s="169"/>
      <c r="B187" s="169"/>
      <c r="C187" s="169"/>
      <c r="D187" s="169"/>
      <c r="E187" s="169"/>
      <c r="F187" s="169"/>
      <c r="G187" s="169"/>
      <c r="H187" s="169"/>
      <c r="J187" s="13"/>
      <c r="K187" s="13"/>
    </row>
    <row r="188" spans="1:11" x14ac:dyDescent="0.25">
      <c r="A188" s="169"/>
      <c r="B188" s="169"/>
      <c r="C188" s="169"/>
      <c r="D188" s="169"/>
      <c r="E188" s="169"/>
      <c r="F188" s="169"/>
      <c r="G188" s="169"/>
      <c r="H188" s="169"/>
      <c r="J188" s="13"/>
      <c r="K188" s="13"/>
    </row>
    <row r="189" spans="1:11" x14ac:dyDescent="0.25">
      <c r="A189" s="169"/>
      <c r="B189" s="169"/>
      <c r="C189" s="169"/>
      <c r="D189" s="169"/>
      <c r="E189" s="169"/>
      <c r="F189" s="169"/>
      <c r="G189" s="169"/>
      <c r="H189" s="169"/>
      <c r="J189" s="13"/>
      <c r="K189" s="13"/>
    </row>
    <row r="190" spans="1:11" x14ac:dyDescent="0.25">
      <c r="A190" s="169"/>
      <c r="B190" s="169"/>
      <c r="C190" s="169"/>
      <c r="D190" s="169"/>
      <c r="E190" s="169"/>
      <c r="F190" s="169"/>
      <c r="G190" s="169"/>
      <c r="H190" s="169"/>
      <c r="J190" s="13"/>
      <c r="K190" s="13"/>
    </row>
    <row r="191" spans="1:11" x14ac:dyDescent="0.25">
      <c r="A191" s="169"/>
      <c r="B191" s="169"/>
      <c r="C191" s="169"/>
      <c r="D191" s="169"/>
      <c r="E191" s="169"/>
      <c r="F191" s="169"/>
      <c r="G191" s="169"/>
      <c r="H191" s="169"/>
      <c r="J191" s="13"/>
      <c r="K191" s="13"/>
    </row>
    <row r="192" spans="1:11" x14ac:dyDescent="0.25">
      <c r="A192" s="169"/>
      <c r="B192" s="169"/>
      <c r="C192" s="169"/>
      <c r="D192" s="169"/>
      <c r="E192" s="169"/>
      <c r="F192" s="169"/>
      <c r="G192" s="169"/>
      <c r="H192" s="169"/>
      <c r="J192" s="13"/>
      <c r="K192" s="13"/>
    </row>
    <row r="193" spans="1:11" x14ac:dyDescent="0.25">
      <c r="A193" s="169"/>
      <c r="B193" s="169"/>
      <c r="C193" s="169"/>
      <c r="D193" s="169"/>
      <c r="E193" s="169"/>
      <c r="F193" s="169"/>
      <c r="G193" s="169"/>
      <c r="H193" s="169"/>
      <c r="J193" s="13"/>
      <c r="K193" s="13"/>
    </row>
    <row r="194" spans="1:11" x14ac:dyDescent="0.25">
      <c r="A194" s="169"/>
      <c r="B194" s="169"/>
      <c r="C194" s="169"/>
      <c r="D194" s="169"/>
      <c r="E194" s="169"/>
      <c r="F194" s="169"/>
      <c r="G194" s="169"/>
      <c r="H194" s="169"/>
      <c r="J194" s="13"/>
      <c r="K194" s="13"/>
    </row>
    <row r="195" spans="1:11" x14ac:dyDescent="0.25">
      <c r="A195" s="169"/>
      <c r="B195" s="169"/>
      <c r="C195" s="169"/>
      <c r="D195" s="169"/>
      <c r="E195" s="169"/>
      <c r="F195" s="169"/>
      <c r="G195" s="169"/>
      <c r="H195" s="169"/>
      <c r="J195" s="13"/>
      <c r="K195" s="13"/>
    </row>
    <row r="196" spans="1:11" x14ac:dyDescent="0.25">
      <c r="A196" s="169"/>
      <c r="B196" s="169"/>
      <c r="C196" s="169"/>
      <c r="D196" s="169"/>
      <c r="E196" s="169"/>
      <c r="F196" s="169"/>
      <c r="G196" s="169"/>
      <c r="H196" s="169"/>
      <c r="J196" s="13"/>
      <c r="K196" s="13"/>
    </row>
    <row r="197" spans="1:11" x14ac:dyDescent="0.25">
      <c r="A197" s="169"/>
      <c r="B197" s="169"/>
      <c r="C197" s="169"/>
      <c r="D197" s="169"/>
      <c r="E197" s="169"/>
      <c r="F197" s="169"/>
      <c r="G197" s="169"/>
      <c r="H197" s="169"/>
      <c r="J197" s="13"/>
      <c r="K197" s="13"/>
    </row>
    <row r="198" spans="1:11" x14ac:dyDescent="0.25">
      <c r="G198" s="1"/>
      <c r="I198" s="1"/>
      <c r="J198" s="5"/>
      <c r="K198" s="5"/>
    </row>
    <row r="199" spans="1:11" x14ac:dyDescent="0.25">
      <c r="G199" s="1"/>
      <c r="I199" s="1"/>
      <c r="J199" s="5"/>
      <c r="K199" s="5"/>
    </row>
    <row r="200" spans="1:11" x14ac:dyDescent="0.25">
      <c r="G200" s="1"/>
      <c r="I200" s="1"/>
      <c r="J200" s="5"/>
      <c r="K200" s="5"/>
    </row>
    <row r="201" spans="1:11" x14ac:dyDescent="0.25">
      <c r="G201" s="1"/>
      <c r="I201" s="1"/>
      <c r="J201" s="5"/>
      <c r="K201" s="5"/>
    </row>
    <row r="202" spans="1:11" x14ac:dyDescent="0.25">
      <c r="G202" s="1"/>
      <c r="I202" s="1"/>
      <c r="J202" s="5"/>
      <c r="K202" s="5"/>
    </row>
    <row r="203" spans="1:11" x14ac:dyDescent="0.25">
      <c r="G203" s="1"/>
      <c r="I203" s="1"/>
      <c r="J203" s="5"/>
      <c r="K203" s="5"/>
    </row>
    <row r="204" spans="1:11" x14ac:dyDescent="0.25">
      <c r="G204" s="1"/>
      <c r="I204" s="1"/>
      <c r="J204" s="5"/>
      <c r="K204" s="5"/>
    </row>
    <row r="205" spans="1:11" x14ac:dyDescent="0.25">
      <c r="G205" s="1"/>
      <c r="I205" s="1"/>
      <c r="J205" s="5"/>
      <c r="K205" s="5"/>
    </row>
  </sheetData>
  <mergeCells count="13">
    <mergeCell ref="B10:C10"/>
    <mergeCell ref="A2:H2"/>
    <mergeCell ref="A4:H4"/>
    <mergeCell ref="H5:H8"/>
    <mergeCell ref="J6:J8"/>
    <mergeCell ref="L7:L8"/>
    <mergeCell ref="B142:C142"/>
    <mergeCell ref="B57:C57"/>
    <mergeCell ref="B58:C58"/>
    <mergeCell ref="B89:C89"/>
    <mergeCell ref="B96:C96"/>
    <mergeCell ref="B114:C114"/>
    <mergeCell ref="B129:C129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2014-04-03T08:59:51Z</dcterms:created>
  <dcterms:modified xsi:type="dcterms:W3CDTF">2014-05-28T07:25:37Z</dcterms:modified>
</cp:coreProperties>
</file>