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14655" activeTab="1"/>
  </bookViews>
  <sheets>
    <sheet name="Bilance PaV" sheetId="1" r:id="rId1"/>
    <sheet name="ZR-RO č. 19214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<sst xmlns="http://schemas.openxmlformats.org/spreadsheetml/2006/main" count="609" uniqueCount="185">
  <si>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</si>
  <si>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</si>
  <si>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</si>
  <si>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</si>
  <si>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</si>
  <si>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</si>
  <si>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</si>
  <si>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</si>
  <si>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</si>
  <si>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</si>
  <si>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</si>
  <si>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</si>
  <si>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</si>
  <si>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</si>
  <si>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</si>
  <si>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</si>
  <si>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</si>
  <si>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</si>
  <si>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</si>
  <si>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</si>
  <si>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</si>
  <si>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</si>
  <si>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</si>
  <si>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</si>
  <si>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</si>
  <si>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</si>
  <si>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</si>
  <si>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</si>
  <si>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</si>
  <si>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</si>
  <si>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</si>
  <si>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</si>
  <si>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</si>
  <si>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ZR-RO č.</t>
  </si>
  <si>
    <t>upravený rozpočet I.</t>
  </si>
  <si>
    <t>Zdrojová část rozpočtu LK 2014</t>
  </si>
  <si>
    <t>Výdajová část rozpočtu LK 2014</t>
  </si>
  <si>
    <t>1. Zapojení fondů z r. 2013</t>
  </si>
  <si>
    <t>upravený rozpočet II.</t>
  </si>
  <si>
    <t>odbor kancelář hejtmana</t>
  </si>
  <si>
    <t>926 01 - Dotační fond LK</t>
  </si>
  <si>
    <t>Kč</t>
  </si>
  <si>
    <t>uk.</t>
  </si>
  <si>
    <t>č.a.</t>
  </si>
  <si>
    <t>§</t>
  </si>
  <si>
    <t>D O T A Č N Í  F O N D   L K</t>
  </si>
  <si>
    <t>SU</t>
  </si>
  <si>
    <t>x</t>
  </si>
  <si>
    <t>Podprogram 1.1.</t>
  </si>
  <si>
    <t>Podpora jednotek požární ochrany obcí Libereckého kraje</t>
  </si>
  <si>
    <t>0000</t>
  </si>
  <si>
    <t>5901</t>
  </si>
  <si>
    <t>Změna rozpočtu - rozpočtové opatření č. 192/14</t>
  </si>
  <si>
    <t>ZR-RO 
č. 192/14</t>
  </si>
  <si>
    <t>UR I 2014</t>
  </si>
  <si>
    <t>Bělá - Nákup jednosměrného přijímače</t>
  </si>
  <si>
    <t>Benecko - Nákup ochranných prostředků.</t>
  </si>
  <si>
    <t>Bradlecká Lhota - Nákup a montáž vozidlové radiostanice</t>
  </si>
  <si>
    <t>Bradlecká Lhota - Oprava přívěsu pro hašení PPS12</t>
  </si>
  <si>
    <t>Brniště - Nákup nových pneumatik na CAS 25</t>
  </si>
  <si>
    <t>Česká Lípa - Nákup ochranných prostředků PO</t>
  </si>
  <si>
    <t xml:space="preserve">Česká Lípa - Vybavení pro zásahy u dopravních nehod </t>
  </si>
  <si>
    <t>Český Dub - Nákup technických prostředků PO</t>
  </si>
  <si>
    <t>Český Dub - Oprava vozidla CAS</t>
  </si>
  <si>
    <t xml:space="preserve">Čistá u Horek - Jednotný systém varování a vyrozumění                                                                 </t>
  </si>
  <si>
    <t>Desná - Nákup vyprošťovacího nářadí</t>
  </si>
  <si>
    <t>Držkov - Oprava vozidla CAS 24 Š 706 RTHP</t>
  </si>
  <si>
    <t>Frýdlant - Oprava a revize vyprošťovacího zařízení</t>
  </si>
  <si>
    <t>Hejnice - Nákup ochranných prostředků požární ochrany</t>
  </si>
  <si>
    <t>Horka u Staré Paky - Pořízení dálkově spouštěné rotační sirény v Nedaříži</t>
  </si>
  <si>
    <t>Hrádek nad Nisou - Nákup střihače pedálů a sady výstražných světel</t>
  </si>
  <si>
    <t>Chrastava - Nákup ochranných prostředků požární ochrany</t>
  </si>
  <si>
    <t>Chuchelna - Pořízení sirénového přijímače T9</t>
  </si>
  <si>
    <t>Jablonec nad Jizerou - Pořízení přijímače DSP T9 pro JSVV</t>
  </si>
  <si>
    <t>Jablonné v Podještědí - Pořízení hasičského vozidla včetně základního vybavení</t>
  </si>
  <si>
    <t>Janův Důl - Oprava vozidla Nissan Patrol</t>
  </si>
  <si>
    <t>Jenišovice Pořízení spojových prostředků.</t>
  </si>
  <si>
    <t>Jeřmanice - Oprava požární stříkačky</t>
  </si>
  <si>
    <t>Jesenný - Pořízení ovládání sirény - JSVV</t>
  </si>
  <si>
    <t>Jestřabí v Krkonoších - Nákup a instalace sirénových přijímačů včetně rozvaděčů</t>
  </si>
  <si>
    <t>Jindřichovice pod Smrkem - Nákup ochranných prostředků JPO</t>
  </si>
  <si>
    <t>Kacanovy - Jednotný systém varování a vyrozumění</t>
  </si>
  <si>
    <t>Kamenický Šenov - Nákup ochranných zásahových prostředků</t>
  </si>
  <si>
    <t>Karlovice - Sirénový přijímač pro SDH Karlovice</t>
  </si>
  <si>
    <t>Kobyly - Nákup ochranných prostředků požární ochrany</t>
  </si>
  <si>
    <t xml:space="preserve">Kruh - Oprava PS 12 </t>
  </si>
  <si>
    <t>Kunratice - Nákup ochranných  prostředků</t>
  </si>
  <si>
    <t>Kunratice u Cvikova - Obnova a doplnění věcných prostředků PO</t>
  </si>
  <si>
    <t>Liberec - Nákup 6 ks zásahových obleků pro JSDH města Liberec</t>
  </si>
  <si>
    <t>Libštát - Nákup ochranných prostředků PO</t>
  </si>
  <si>
    <t>Lučany nad Nisou - Nákup DA-12 Daewoo-Avia</t>
  </si>
  <si>
    <t>Maršovice - Nákup ochranných prostředků</t>
  </si>
  <si>
    <t>Maršovice - Oprava vozidla LIAZ CAS 24</t>
  </si>
  <si>
    <t>Martinice v Krkonoších - Dovybavení jednotky JSDHO - pořízení OP</t>
  </si>
  <si>
    <t>Mimoň - Nákup ochranných prostředků požární ochrany</t>
  </si>
  <si>
    <t>Modřišice -  Jednotný systém varování a vyrozumění - nákup nové sirény</t>
  </si>
  <si>
    <t>Modřišice - JSVV - pořízení koncových prvků rotačních sirén</t>
  </si>
  <si>
    <t>Mříčná - Nákup prostředků požární ochrany</t>
  </si>
  <si>
    <t>Nová Ves nad Popelkou - Dálkové spouštění sirén</t>
  </si>
  <si>
    <t>Nová Ves nad Popelkou - Rotační sirény</t>
  </si>
  <si>
    <t>Nové Město pod Smrkem - Nákup otočné lafety s proudnicí</t>
  </si>
  <si>
    <t>Nový Oldřichov - Nákup ochranných prostředků požární ochrany</t>
  </si>
  <si>
    <t>Olešnice - Jednotný systém varování a vyrozumění</t>
  </si>
  <si>
    <t>Paceřice - Instalace centrálního ovládání rotační sirény včetně opravy stožáru</t>
  </si>
  <si>
    <t>Paseky nad Jizerou - Pořízení dopravního automobilu včetně přestavby</t>
  </si>
  <si>
    <t>Pěnčín - Nákup sirénového přijímače T9</t>
  </si>
  <si>
    <t>Pertoltice - Oprava vozidla Avia 31</t>
  </si>
  <si>
    <t>Peřimov - Přijímací zařízení dálkového ovládání pro rotační sirénu</t>
  </si>
  <si>
    <t>Poniklá - Nákup sirénového přijímače</t>
  </si>
  <si>
    <t>Poniklá - Nákup věcných prostředků požární ochrany</t>
  </si>
  <si>
    <t>Příkrý - Vybavení hasičské jednotky JSVV</t>
  </si>
  <si>
    <t>Rádlo - Oprava vozidla DA AVIA 30</t>
  </si>
  <si>
    <t>Rádlo - Vícevrstvé zásahové oděvy</t>
  </si>
  <si>
    <t xml:space="preserve">Raspenava - Pořízení ochraných prostředků pro jednotku SDH města </t>
  </si>
  <si>
    <t>Roztoky u Jilemnice - Nákup hasičské techniky</t>
  </si>
  <si>
    <t xml:space="preserve">Roztoky u Semil - Sirénový přijímač DSP T9 vč. externí antény </t>
  </si>
  <si>
    <t>Semily - Modernizace ovládání - JSVV</t>
  </si>
  <si>
    <t>Semily - Pořízení ochranných prostředků</t>
  </si>
  <si>
    <t>Slaná - Vybavení zásahové jednotky</t>
  </si>
  <si>
    <t>Smržovka - Nákup ochranných prostředků požární ochrany</t>
  </si>
  <si>
    <t>Smržovka - Oprava vozidla CAS</t>
  </si>
  <si>
    <t>Soběslavice - Sirénový přijímač pro obec Soběslavice</t>
  </si>
  <si>
    <t>Stružinec - Nákup dálkového sirénového příjímače DSP T9</t>
  </si>
  <si>
    <t>Stružnice - Oprava Avie DA 12</t>
  </si>
  <si>
    <t>Stružnice - Pořízení zásahových obleků a opasků</t>
  </si>
  <si>
    <t xml:space="preserve">Studenec - Nákup JSVV </t>
  </si>
  <si>
    <t>Studenec - Nákup nových pneumatik na AVIA</t>
  </si>
  <si>
    <t>Svojek - Jodnotný systém varování a vyrozumění</t>
  </si>
  <si>
    <t>Svojek - Pořízení ochranných prostředků pro JSDHO</t>
  </si>
  <si>
    <t xml:space="preserve">Svojkov - Nákup ochranných prostředků požární ochrany </t>
  </si>
  <si>
    <t>Sychrov - Zásahové obleky, obuv, rukavice a přilby</t>
  </si>
  <si>
    <t>Syřenov - Pořízení dálkového ovládání rotační sirény</t>
  </si>
  <si>
    <t xml:space="preserve">Tanvald  - Vybavení zásahové jednotky </t>
  </si>
  <si>
    <t xml:space="preserve">Tanvald - Doplnění výzbroje JSDHO  </t>
  </si>
  <si>
    <t>Turnov - Nákup hydraulického vyprošťovacího zařízení</t>
  </si>
  <si>
    <t>Velenice - Nákup ochraných pomůcek pro JSDHO Velenice</t>
  </si>
  <si>
    <t>Velké Hamry - Celková oprava CAS 25K LIAZ</t>
  </si>
  <si>
    <t>Veselá - Nákup sirénového přijímače DSP T9</t>
  </si>
  <si>
    <t>Všeň - Pořízení ochranných prostředků</t>
  </si>
  <si>
    <t>Všeň - Pořízení sirénového systému</t>
  </si>
  <si>
    <t>Vyskeř - pořízení koncového prvku rotační sirény</t>
  </si>
  <si>
    <t>Vyskeř - VYSKEŘ 2014 - ochranné prostředky pro JPO</t>
  </si>
  <si>
    <t>Zákupy - Nákup ochranných prostředků požární ochrany</t>
  </si>
  <si>
    <t>Zákupy - Nákup zásahového čerpadla</t>
  </si>
  <si>
    <t>Zlatá Olešnice - Nákup ochranných prostředků požární ochrany</t>
  </si>
  <si>
    <t>Žandov - Nákup vyprošťovacího zařízení a příslušenství</t>
  </si>
  <si>
    <t>Železný Brod - Nákup ochranných prostředků požární ochrany</t>
  </si>
  <si>
    <t>Železný Brod - Nákup zařízení JSVV</t>
  </si>
  <si>
    <t>Bukovina u Čisté - Nákup ochranných prostředků PO</t>
  </si>
  <si>
    <t>Dlouhý Most - Nákup ochranných prostředků PO</t>
  </si>
  <si>
    <t>Frýdlant - Nákup ochr. prostř. pro zásah na vodní hladinu</t>
  </si>
  <si>
    <t>3. kapitálové příjmy</t>
  </si>
  <si>
    <t xml:space="preserve">   resortní účelové neinvestiční dotace</t>
  </si>
  <si>
    <t xml:space="preserve">    resortní účelové investiční dotace</t>
  </si>
  <si>
    <t xml:space="preserve">   zákon o státním rozpočtu</t>
  </si>
  <si>
    <t xml:space="preserve">   neinvestiční dotace ze zahraničí</t>
  </si>
  <si>
    <t xml:space="preserve">   neinvestiční dotace od obcí</t>
  </si>
  <si>
    <t>2. Zapojení  zvláštních účtů z r. 2013</t>
  </si>
  <si>
    <t>3. Zapojení výsledků hospodaření 2013</t>
  </si>
  <si>
    <t>5. uhrazené splátky dlouhodobých půjček</t>
  </si>
  <si>
    <t>Kap. 910 - zastupitelstvo</t>
  </si>
  <si>
    <t>Kap. 911 - krajský úřad</t>
  </si>
  <si>
    <t>Kap. 913 - příspěvkové organizace</t>
  </si>
  <si>
    <t>Kap. 914 - působnosti</t>
  </si>
  <si>
    <t>Kap. 916 - účelové neinvestiční dotace - školství</t>
  </si>
  <si>
    <t>Kap. 917 - transfery</t>
  </si>
  <si>
    <t>Kap. 920 - kapitálové výdaje</t>
  </si>
  <si>
    <t>Kap .921 - účelové investiční dotace - školství</t>
  </si>
  <si>
    <t>Kap. 923 - spolufinancování EU</t>
  </si>
  <si>
    <t>Kap. 924 - úvěry</t>
  </si>
  <si>
    <t>Kap. 925 - sociální fond</t>
  </si>
  <si>
    <t>Kap. 926 - dotační fond</t>
  </si>
  <si>
    <t>Kap. 931 - krizový fond</t>
  </si>
  <si>
    <t>Kap. 932 - fond ochrany vod</t>
  </si>
  <si>
    <t xml:space="preserve">Kap. 934 - lesnický fond </t>
  </si>
  <si>
    <t>Kap. 935 - grantový fond</t>
  </si>
  <si>
    <t>Kap. 919 - pokladní správa</t>
  </si>
  <si>
    <t>1010000</t>
  </si>
  <si>
    <t>Podpora jednotek požární ochrany obcí Libereckého kraje - projekty z roku 2013</t>
  </si>
  <si>
    <t>nespecifikované rezervy</t>
  </si>
  <si>
    <t>neinvestiční transfery obcím</t>
  </si>
  <si>
    <t>investiční transfery obcím</t>
  </si>
  <si>
    <t>Podpora jednotek požární ochrany obcí Libereckého kraje - 2014</t>
  </si>
  <si>
    <t>UR II 2014</t>
  </si>
  <si>
    <t>Benecko - JSVV - doplnění a oprava konc. prvku rotační sirény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</si>
</sst>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22" xfId="52" applyFont="1" applyFill="1" applyBorder="1" applyAlignment="1">
      <alignment horizontal="center" vertical="center" wrapText="1"/>
      <protection/>
    </xf>
    <xf numFmtId="0" fontId="12" fillId="0" borderId="23" xfId="52" applyFont="1" applyFill="1" applyBorder="1" applyAlignment="1">
      <alignment horizontal="center" vertical="center" wrapText="1"/>
      <protection/>
    </xf>
    <xf numFmtId="0" fontId="12" fillId="0" borderId="24" xfId="52" applyFont="1" applyFill="1" applyBorder="1" applyAlignment="1">
      <alignment horizontal="center" vertical="center" wrapText="1"/>
      <protection/>
    </xf>
    <xf numFmtId="0" fontId="12" fillId="0" borderId="20" xfId="48" applyFont="1" applyFill="1" applyBorder="1" applyAlignment="1">
      <alignment horizontal="center" vertical="center" wrapText="1"/>
      <protection/>
    </xf>
    <xf numFmtId="0" fontId="12" fillId="0" borderId="20" xfId="50" applyFont="1" applyBorder="1" applyAlignment="1">
      <alignment horizontal="center" vertical="center" wrapText="1"/>
      <protection/>
    </xf>
    <xf numFmtId="0" fontId="12" fillId="0" borderId="25" xfId="48" applyFont="1" applyFill="1" applyBorder="1" applyAlignment="1">
      <alignment horizontal="center" vertical="center" wrapText="1"/>
      <protection/>
    </xf>
    <xf numFmtId="0" fontId="12" fillId="34" borderId="20" xfId="52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0" fillId="0" borderId="0" xfId="51" applyFont="1" applyAlignment="1">
      <alignment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11" fillId="0" borderId="0" xfId="49" applyFont="1" applyAlignment="1">
      <alignment vertical="center" wrapText="1"/>
      <protection/>
    </xf>
    <xf numFmtId="0" fontId="10" fillId="0" borderId="0" xfId="49" applyFont="1" applyAlignment="1">
      <alignment vertical="center" wrapText="1"/>
      <protection/>
    </xf>
    <xf numFmtId="0" fontId="9" fillId="0" borderId="0" xfId="52" applyFont="1" applyFill="1" applyAlignment="1">
      <alignment horizontal="center" vertical="center" wrapText="1"/>
      <protection/>
    </xf>
    <xf numFmtId="4" fontId="9" fillId="0" borderId="0" xfId="52" applyNumberFormat="1" applyFont="1" applyFill="1" applyAlignment="1">
      <alignment horizontal="center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0" xfId="52" applyFont="1" applyFill="1" applyBorder="1" applyAlignment="1">
      <alignment horizontal="center" vertical="center" wrapText="1"/>
      <protection/>
    </xf>
    <xf numFmtId="0" fontId="12" fillId="35" borderId="19" xfId="52" applyFont="1" applyFill="1" applyBorder="1" applyAlignment="1">
      <alignment horizontal="center" vertical="center" wrapText="1"/>
      <protection/>
    </xf>
    <xf numFmtId="0" fontId="12" fillId="35" borderId="20" xfId="52" applyFont="1" applyFill="1" applyBorder="1" applyAlignment="1">
      <alignment horizontal="center" vertical="center" wrapText="1"/>
      <protection/>
    </xf>
    <xf numFmtId="0" fontId="12" fillId="35" borderId="26" xfId="52" applyFont="1" applyFill="1" applyBorder="1" applyAlignment="1">
      <alignment horizontal="center" vertical="center" wrapText="1"/>
      <protection/>
    </xf>
    <xf numFmtId="4" fontId="12" fillId="35" borderId="27" xfId="35" applyNumberFormat="1" applyFont="1" applyFill="1" applyBorder="1" applyAlignment="1">
      <alignment horizontal="right" vertical="center" wrapText="1"/>
    </xf>
    <xf numFmtId="4" fontId="12" fillId="35" borderId="25" xfId="35" applyNumberFormat="1" applyFont="1" applyFill="1" applyBorder="1" applyAlignment="1">
      <alignment horizontal="right" vertical="center" wrapText="1"/>
    </xf>
    <xf numFmtId="0" fontId="10" fillId="0" borderId="0" xfId="52" applyFont="1" applyAlignment="1">
      <alignment horizontal="center" vertical="center" wrapText="1"/>
      <protection/>
    </xf>
    <xf numFmtId="0" fontId="10" fillId="0" borderId="0" xfId="52" applyFont="1" applyAlignment="1">
      <alignment vertical="center" wrapText="1"/>
      <protection/>
    </xf>
    <xf numFmtId="4" fontId="10" fillId="0" borderId="0" xfId="52" applyNumberFormat="1" applyFont="1" applyAlignment="1">
      <alignment vertical="center" wrapText="1"/>
      <protection/>
    </xf>
    <xf numFmtId="4" fontId="11" fillId="0" borderId="0" xfId="52" applyNumberFormat="1" applyFont="1" applyAlignment="1">
      <alignment vertical="center" wrapText="1"/>
      <protection/>
    </xf>
    <xf numFmtId="0" fontId="11" fillId="0" borderId="0" xfId="52" applyFont="1" applyAlignment="1">
      <alignment vertical="center" wrapText="1"/>
      <protection/>
    </xf>
    <xf numFmtId="0" fontId="12" fillId="34" borderId="19" xfId="52" applyFont="1" applyFill="1" applyBorder="1" applyAlignment="1">
      <alignment horizontal="center" vertical="center" wrapText="1"/>
      <protection/>
    </xf>
    <xf numFmtId="0" fontId="12" fillId="34" borderId="20" xfId="52" applyFont="1" applyFill="1" applyBorder="1" applyAlignment="1">
      <alignment horizontal="center" vertical="center" wrapText="1"/>
      <protection/>
    </xf>
    <xf numFmtId="49" fontId="12" fillId="34" borderId="26" xfId="49" applyNumberFormat="1" applyFont="1" applyFill="1" applyBorder="1" applyAlignment="1">
      <alignment horizontal="center" vertical="center" wrapText="1"/>
      <protection/>
    </xf>
    <xf numFmtId="4" fontId="12" fillId="34" borderId="27" xfId="35" applyNumberFormat="1" applyFont="1" applyFill="1" applyBorder="1" applyAlignment="1">
      <alignment horizontal="right" vertical="center" wrapText="1"/>
    </xf>
    <xf numFmtId="4" fontId="12" fillId="34" borderId="20" xfId="52" applyNumberFormat="1" applyFont="1" applyFill="1" applyBorder="1" applyAlignment="1">
      <alignment vertical="center" wrapText="1"/>
      <protection/>
    </xf>
    <xf numFmtId="4" fontId="12" fillId="34" borderId="25" xfId="35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4" fontId="11" fillId="0" borderId="14" xfId="0" applyNumberFormat="1" applyFont="1" applyFill="1" applyBorder="1" applyAlignment="1">
      <alignment vertical="center" wrapText="1"/>
    </xf>
    <xf numFmtId="0" fontId="11" fillId="0" borderId="0" xfId="51" applyFont="1" applyAlignment="1">
      <alignment vertical="center" wrapText="1"/>
      <protection/>
    </xf>
    <xf numFmtId="0" fontId="5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0" fontId="11" fillId="0" borderId="0" xfId="52" applyFont="1" applyBorder="1" applyAlignment="1">
      <alignment horizontal="center" vertical="center" wrapText="1"/>
      <protection/>
    </xf>
    <xf numFmtId="4" fontId="11" fillId="0" borderId="15" xfId="52" applyNumberFormat="1" applyFont="1" applyBorder="1" applyAlignment="1">
      <alignment vertical="center" wrapText="1"/>
      <protection/>
    </xf>
    <xf numFmtId="0" fontId="11" fillId="0" borderId="16" xfId="0" applyFont="1" applyBorder="1" applyAlignment="1">
      <alignment vertical="center" wrapText="1"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9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4" fontId="11" fillId="0" borderId="30" xfId="0" applyNumberFormat="1" applyFont="1" applyFill="1" applyBorder="1" applyAlignment="1">
      <alignment vertical="center" wrapText="1"/>
    </xf>
    <xf numFmtId="4" fontId="11" fillId="0" borderId="31" xfId="52" applyNumberFormat="1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36" borderId="14" xfId="52" applyFont="1" applyFill="1" applyBorder="1" applyAlignment="1">
      <alignment horizontal="center" vertical="center" wrapText="1"/>
      <protection/>
    </xf>
    <xf numFmtId="0" fontId="12" fillId="0" borderId="20" xfId="52" applyFont="1" applyFill="1" applyBorder="1" applyAlignment="1">
      <alignment vertical="center" wrapText="1"/>
      <protection/>
    </xf>
    <xf numFmtId="4" fontId="12" fillId="0" borderId="27" xfId="35" applyNumberFormat="1" applyFont="1" applyFill="1" applyBorder="1" applyAlignment="1">
      <alignment horizontal="right" vertical="center" wrapText="1"/>
    </xf>
    <xf numFmtId="4" fontId="12" fillId="0" borderId="25" xfId="35" applyNumberFormat="1" applyFont="1" applyFill="1" applyBorder="1" applyAlignment="1">
      <alignment horizontal="right" vertical="center" wrapText="1"/>
    </xf>
    <xf numFmtId="49" fontId="12" fillId="0" borderId="26" xfId="49" applyNumberFormat="1" applyFont="1" applyFill="1" applyBorder="1" applyAlignment="1">
      <alignment horizontal="center" vertical="center" wrapText="1"/>
      <protection/>
    </xf>
    <xf numFmtId="49" fontId="11" fillId="0" borderId="32" xfId="52" applyNumberFormat="1" applyFont="1" applyFill="1" applyBorder="1" applyAlignment="1">
      <alignment horizontal="center"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1" fillId="0" borderId="30" xfId="52" applyFont="1" applyFill="1" applyBorder="1" applyAlignment="1">
      <alignment horizontal="center" vertical="center" wrapText="1"/>
      <protection/>
    </xf>
    <xf numFmtId="49" fontId="11" fillId="0" borderId="30" xfId="49" applyNumberFormat="1" applyFont="1" applyFill="1" applyBorder="1" applyAlignment="1">
      <alignment horizontal="center" vertical="center" wrapText="1"/>
      <protection/>
    </xf>
    <xf numFmtId="4" fontId="11" fillId="0" borderId="33" xfId="35" applyNumberFormat="1" applyFont="1" applyFill="1" applyBorder="1" applyAlignment="1">
      <alignment horizontal="right" vertical="center" wrapText="1"/>
    </xf>
    <xf numFmtId="4" fontId="11" fillId="0" borderId="34" xfId="52" applyNumberFormat="1" applyFont="1" applyFill="1" applyBorder="1" applyAlignment="1">
      <alignment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32" xfId="52" applyFont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vertical="center" wrapText="1"/>
    </xf>
    <xf numFmtId="4" fontId="11" fillId="0" borderId="34" xfId="0" applyNumberFormat="1" applyFont="1" applyFill="1" applyBorder="1" applyAlignment="1">
      <alignment vertical="center" wrapText="1"/>
    </xf>
    <xf numFmtId="4" fontId="11" fillId="0" borderId="34" xfId="0" applyNumberFormat="1" applyFont="1" applyFill="1" applyBorder="1" applyAlignment="1">
      <alignment horizontal="right" vertical="center" wrapText="1"/>
    </xf>
    <xf numFmtId="4" fontId="11" fillId="0" borderId="31" xfId="35" applyNumberFormat="1" applyFont="1" applyFill="1" applyBorder="1" applyAlignment="1">
      <alignment horizontal="right" vertical="center" wrapText="1"/>
    </xf>
    <xf numFmtId="49" fontId="12" fillId="0" borderId="36" xfId="52" applyNumberFormat="1" applyFont="1" applyFill="1" applyBorder="1" applyAlignment="1">
      <alignment horizontal="center" vertical="center" wrapText="1"/>
      <protection/>
    </xf>
    <xf numFmtId="49" fontId="17" fillId="0" borderId="36" xfId="0" applyNumberFormat="1" applyFont="1" applyFill="1" applyBorder="1" applyAlignment="1">
      <alignment horizontal="center" vertical="center" wrapText="1"/>
    </xf>
    <xf numFmtId="4" fontId="12" fillId="0" borderId="37" xfId="35" applyNumberFormat="1" applyFont="1" applyFill="1" applyBorder="1" applyAlignment="1">
      <alignment horizontal="right" vertical="center" wrapText="1"/>
    </xf>
    <xf numFmtId="4" fontId="12" fillId="0" borderId="38" xfId="52" applyNumberFormat="1" applyFont="1" applyFill="1" applyBorder="1" applyAlignment="1">
      <alignment vertical="center" wrapText="1"/>
      <protection/>
    </xf>
    <xf numFmtId="4" fontId="12" fillId="0" borderId="39" xfId="35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1" fillId="0" borderId="17" xfId="52" applyFont="1" applyFill="1" applyBorder="1" applyAlignment="1">
      <alignment horizontal="center" vertical="center" wrapText="1"/>
      <protection/>
    </xf>
    <xf numFmtId="0" fontId="12" fillId="0" borderId="40" xfId="52" applyFont="1" applyFill="1" applyBorder="1" applyAlignment="1">
      <alignment horizontal="center" vertical="center" wrapText="1"/>
      <protection/>
    </xf>
    <xf numFmtId="0" fontId="12" fillId="0" borderId="41" xfId="52" applyFont="1" applyBorder="1" applyAlignment="1">
      <alignment horizontal="center" vertical="center" wrapText="1"/>
      <protection/>
    </xf>
    <xf numFmtId="0" fontId="12" fillId="0" borderId="37" xfId="52" applyFont="1" applyBorder="1" applyAlignment="1">
      <alignment horizontal="center" vertical="center" wrapText="1"/>
      <protection/>
    </xf>
    <xf numFmtId="0" fontId="12" fillId="0" borderId="38" xfId="0" applyFont="1" applyFill="1" applyBorder="1" applyAlignment="1">
      <alignment vertical="center" wrapText="1"/>
    </xf>
    <xf numFmtId="4" fontId="12" fillId="0" borderId="38" xfId="0" applyNumberFormat="1" applyFont="1" applyFill="1" applyBorder="1" applyAlignment="1">
      <alignment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4" fontId="12" fillId="0" borderId="42" xfId="35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17" xfId="52" applyFont="1" applyBorder="1" applyAlignment="1">
      <alignment horizontal="center" vertical="center" wrapText="1"/>
      <protection/>
    </xf>
    <xf numFmtId="49" fontId="12" fillId="0" borderId="24" xfId="49" applyNumberFormat="1" applyFont="1" applyFill="1" applyBorder="1" applyAlignment="1">
      <alignment horizontal="center" vertical="center" wrapText="1"/>
      <protection/>
    </xf>
    <xf numFmtId="0" fontId="12" fillId="0" borderId="23" xfId="52" applyFont="1" applyFill="1" applyBorder="1" applyAlignment="1">
      <alignment vertical="center" wrapText="1"/>
      <protection/>
    </xf>
    <xf numFmtId="0" fontId="11" fillId="0" borderId="43" xfId="0" applyFont="1" applyFill="1" applyBorder="1" applyAlignment="1">
      <alignment vertical="center" wrapText="1"/>
    </xf>
    <xf numFmtId="4" fontId="11" fillId="0" borderId="17" xfId="0" applyNumberFormat="1" applyFont="1" applyFill="1" applyBorder="1" applyAlignment="1">
      <alignment vertical="center" wrapText="1"/>
    </xf>
    <xf numFmtId="4" fontId="11" fillId="0" borderId="18" xfId="52" applyNumberFormat="1" applyFont="1" applyBorder="1" applyAlignment="1">
      <alignment vertical="center" wrapText="1"/>
      <protection/>
    </xf>
    <xf numFmtId="0" fontId="12" fillId="0" borderId="44" xfId="52" applyFont="1" applyBorder="1" applyAlignment="1">
      <alignment horizontal="center" vertical="center" wrapText="1"/>
      <protection/>
    </xf>
    <xf numFmtId="0" fontId="11" fillId="0" borderId="30" xfId="52" applyFont="1" applyFill="1" applyBorder="1" applyAlignment="1">
      <alignment vertical="center" wrapText="1"/>
      <protection/>
    </xf>
    <xf numFmtId="0" fontId="12" fillId="0" borderId="22" xfId="52" applyFont="1" applyBorder="1" applyAlignment="1">
      <alignment vertical="center" wrapText="1"/>
      <protection/>
    </xf>
    <xf numFmtId="0" fontId="12" fillId="0" borderId="45" xfId="52" applyFont="1" applyBorder="1" applyAlignment="1">
      <alignment horizontal="center" vertical="center" wrapText="1"/>
      <protection/>
    </xf>
    <xf numFmtId="0" fontId="12" fillId="0" borderId="38" xfId="52" applyFont="1" applyFill="1" applyBorder="1" applyAlignment="1">
      <alignment horizontal="center" vertical="center" wrapText="1"/>
      <protection/>
    </xf>
    <xf numFmtId="49" fontId="12" fillId="0" borderId="38" xfId="49" applyNumberFormat="1" applyFont="1" applyFill="1" applyBorder="1" applyAlignment="1">
      <alignment horizontal="center" vertical="center" wrapText="1"/>
      <protection/>
    </xf>
    <xf numFmtId="4" fontId="12" fillId="0" borderId="42" xfId="52" applyNumberFormat="1" applyFont="1" applyBorder="1" applyAlignment="1">
      <alignment vertical="center" wrapText="1"/>
      <protection/>
    </xf>
    <xf numFmtId="0" fontId="12" fillId="0" borderId="36" xfId="52" applyFont="1" applyBorder="1" applyAlignment="1">
      <alignment horizontal="center" vertical="center" wrapText="1"/>
      <protection/>
    </xf>
    <xf numFmtId="4" fontId="11" fillId="0" borderId="30" xfId="0" applyNumberFormat="1" applyFont="1" applyFill="1" applyBorder="1" applyAlignment="1">
      <alignment horizontal="right" vertical="center" wrapText="1"/>
    </xf>
    <xf numFmtId="0" fontId="11" fillId="0" borderId="46" xfId="52" applyFont="1" applyBorder="1" applyAlignment="1">
      <alignment vertical="center" wrapText="1"/>
      <protection/>
    </xf>
    <xf numFmtId="0" fontId="11" fillId="0" borderId="46" xfId="0" applyFont="1" applyBorder="1" applyAlignment="1">
      <alignment vertical="center" wrapText="1"/>
    </xf>
    <xf numFmtId="4" fontId="12" fillId="0" borderId="31" xfId="35" applyNumberFormat="1" applyFont="1" applyFill="1" applyBorder="1" applyAlignment="1">
      <alignment horizontal="right" vertical="center" wrapText="1"/>
    </xf>
    <xf numFmtId="0" fontId="11" fillId="0" borderId="47" xfId="52" applyFont="1" applyBorder="1" applyAlignment="1">
      <alignment horizontal="center" vertical="center" wrapText="1"/>
      <protection/>
    </xf>
    <xf numFmtId="0" fontId="11" fillId="0" borderId="48" xfId="52" applyFont="1" applyBorder="1" applyAlignment="1">
      <alignment horizontal="center" vertical="center" wrapText="1"/>
      <protection/>
    </xf>
    <xf numFmtId="0" fontId="11" fillId="0" borderId="14" xfId="0" applyFont="1" applyBorder="1" applyAlignment="1">
      <alignment vertical="center" wrapText="1"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2" fillId="0" borderId="24" xfId="52" applyFont="1" applyBorder="1" applyAlignment="1">
      <alignment horizontal="center" vertical="center" wrapText="1"/>
      <protection/>
    </xf>
    <xf numFmtId="0" fontId="12" fillId="0" borderId="51" xfId="52" applyFont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23" xfId="0" applyNumberFormat="1" applyFont="1" applyFill="1" applyBorder="1" applyAlignment="1">
      <alignment vertical="center" wrapText="1"/>
    </xf>
    <xf numFmtId="4" fontId="12" fillId="0" borderId="52" xfId="52" applyNumberFormat="1" applyFont="1" applyBorder="1" applyAlignment="1">
      <alignment vertical="center" wrapText="1"/>
      <protection/>
    </xf>
    <xf numFmtId="0" fontId="12" fillId="0" borderId="53" xfId="52" applyFont="1" applyBorder="1" applyAlignment="1">
      <alignment horizontal="center" vertical="center" wrapText="1"/>
      <protection/>
    </xf>
    <xf numFmtId="0" fontId="11" fillId="0" borderId="34" xfId="0" applyFont="1" applyBorder="1" applyAlignment="1">
      <alignment vertical="center" wrapText="1"/>
    </xf>
    <xf numFmtId="4" fontId="11" fillId="0" borderId="54" xfId="52" applyNumberFormat="1" applyFont="1" applyBorder="1" applyAlignment="1">
      <alignment vertical="center" wrapText="1"/>
      <protection/>
    </xf>
    <xf numFmtId="0" fontId="12" fillId="0" borderId="55" xfId="52" applyFont="1" applyBorder="1" applyAlignment="1">
      <alignment horizontal="center" vertical="center" wrapText="1"/>
      <protection/>
    </xf>
    <xf numFmtId="0" fontId="12" fillId="0" borderId="40" xfId="52" applyFont="1" applyBorder="1" applyAlignment="1">
      <alignment vertical="center" wrapText="1"/>
      <protection/>
    </xf>
    <xf numFmtId="4" fontId="11" fillId="0" borderId="31" xfId="0" applyNumberFormat="1" applyFont="1" applyFill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1" fillId="0" borderId="56" xfId="52" applyFont="1" applyBorder="1" applyAlignment="1">
      <alignment horizontal="center" vertical="center" wrapText="1"/>
      <protection/>
    </xf>
    <xf numFmtId="0" fontId="11" fillId="0" borderId="30" xfId="0" applyFont="1" applyBorder="1" applyAlignment="1">
      <alignment vertical="center" wrapText="1"/>
    </xf>
    <xf numFmtId="0" fontId="11" fillId="36" borderId="30" xfId="52" applyFont="1" applyFill="1" applyBorder="1" applyAlignment="1">
      <alignment horizontal="center" vertical="center" wrapText="1"/>
      <protection/>
    </xf>
    <xf numFmtId="0" fontId="12" fillId="37" borderId="20" xfId="52" applyFont="1" applyFill="1" applyBorder="1" applyAlignment="1">
      <alignment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0" fontId="12" fillId="0" borderId="45" xfId="52" applyFont="1" applyFill="1" applyBorder="1" applyAlignment="1">
      <alignment horizontal="center" vertical="center" wrapText="1"/>
      <protection/>
    </xf>
    <xf numFmtId="4" fontId="12" fillId="0" borderId="42" xfId="52" applyNumberFormat="1" applyFont="1" applyFill="1" applyBorder="1" applyAlignment="1">
      <alignment vertical="center" wrapText="1"/>
      <protection/>
    </xf>
    <xf numFmtId="0" fontId="11" fillId="0" borderId="46" xfId="0" applyFont="1" applyFill="1" applyBorder="1" applyAlignment="1">
      <alignment vertical="center" wrapText="1"/>
    </xf>
    <xf numFmtId="0" fontId="11" fillId="0" borderId="28" xfId="52" applyFont="1" applyFill="1" applyBorder="1" applyAlignment="1">
      <alignment horizontal="center" vertical="center" wrapText="1"/>
      <protection/>
    </xf>
    <xf numFmtId="0" fontId="11" fillId="0" borderId="29" xfId="52" applyFont="1" applyFill="1" applyBorder="1" applyAlignment="1">
      <alignment horizontal="center" vertical="center" wrapText="1"/>
      <protection/>
    </xf>
    <xf numFmtId="4" fontId="11" fillId="0" borderId="31" xfId="52" applyNumberFormat="1" applyFont="1" applyFill="1" applyBorder="1" applyAlignment="1">
      <alignment vertical="center" wrapText="1"/>
      <protection/>
    </xf>
    <xf numFmtId="4" fontId="11" fillId="0" borderId="31" xfId="0" applyNumberFormat="1" applyFont="1" applyFill="1" applyBorder="1" applyAlignment="1">
      <alignment horizontal="right" vertical="center" wrapText="1"/>
    </xf>
    <xf numFmtId="0" fontId="11" fillId="0" borderId="28" xfId="52" applyFont="1" applyBorder="1" applyAlignment="1">
      <alignment vertical="center" wrapText="1"/>
      <protection/>
    </xf>
    <xf numFmtId="0" fontId="6" fillId="33" borderId="0" xfId="0" applyFont="1" applyFill="1" applyBorder="1" applyAlignment="1">
      <alignment horizontal="center"/>
    </xf>
    <xf numFmtId="49" fontId="12" fillId="0" borderId="26" xfId="52" applyNumberFormat="1" applyFont="1" applyFill="1" applyBorder="1" applyAlignment="1">
      <alignment horizontal="center" vertical="center" wrapText="1"/>
      <protection/>
    </xf>
    <xf numFmtId="0" fontId="14" fillId="0" borderId="27" xfId="0" applyFont="1" applyFill="1" applyBorder="1" applyAlignment="1">
      <alignment horizontal="center" vertical="center" wrapText="1"/>
    </xf>
    <xf numFmtId="49" fontId="12" fillId="37" borderId="26" xfId="52" applyNumberFormat="1" applyFont="1" applyFill="1" applyBorder="1" applyAlignment="1">
      <alignment horizontal="center" vertical="center" wrapText="1"/>
      <protection/>
    </xf>
    <xf numFmtId="0" fontId="13" fillId="37" borderId="27" xfId="0" applyFont="1" applyFill="1" applyBorder="1" applyAlignment="1">
      <alignment horizontal="center" vertical="center" wrapText="1"/>
    </xf>
    <xf numFmtId="49" fontId="12" fillId="34" borderId="26" xfId="52" applyNumberFormat="1" applyFont="1" applyFill="1" applyBorder="1" applyAlignment="1">
      <alignment horizontal="center" vertical="center" wrapText="1"/>
      <protection/>
    </xf>
    <xf numFmtId="0" fontId="14" fillId="34" borderId="27" xfId="0" applyFont="1" applyFill="1" applyBorder="1" applyAlignment="1">
      <alignment horizontal="center" vertical="center" wrapText="1"/>
    </xf>
    <xf numFmtId="0" fontId="9" fillId="0" borderId="0" xfId="51" applyFont="1" applyAlignment="1">
      <alignment horizontal="center" vertical="center" wrapText="1"/>
      <protection/>
    </xf>
    <xf numFmtId="0" fontId="9" fillId="0" borderId="0" xfId="49" applyFont="1" applyFill="1" applyAlignment="1">
      <alignment horizontal="center" vertical="center" wrapText="1"/>
      <protection/>
    </xf>
    <xf numFmtId="0" fontId="9" fillId="0" borderId="0" xfId="48" applyFont="1" applyAlignment="1">
      <alignment horizontal="center" vertical="center" wrapText="1"/>
      <protection/>
    </xf>
    <xf numFmtId="0" fontId="12" fillId="0" borderId="26" xfId="52" applyFont="1" applyFill="1" applyBorder="1" applyAlignment="1">
      <alignment horizontal="center" vertical="center" wrapText="1"/>
      <protection/>
    </xf>
    <xf numFmtId="0" fontId="12" fillId="0" borderId="27" xfId="52" applyFont="1" applyFill="1" applyBorder="1" applyAlignment="1">
      <alignment horizontal="center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 2" xfId="49"/>
    <cellStyle name="normální_04 - OSMTVS" xfId="50"/>
    <cellStyle name="normální_2. Rozpočet 2007 - tabulky" xfId="51"/>
    <cellStyle name="normální_Rozpis výdajů 03 bez PO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  <cell r="Q180">
            <v>877653.67</v>
          </cell>
        </row>
        <row r="225">
          <cell r="C225">
            <v>2129186.97</v>
          </cell>
          <cell r="D225">
            <v>132207.7374</v>
          </cell>
          <cell r="E225">
            <v>4050</v>
          </cell>
          <cell r="F225">
            <v>24770</v>
          </cell>
          <cell r="G225">
            <v>1178.49</v>
          </cell>
          <cell r="H225">
            <v>3887726.868589999</v>
          </cell>
          <cell r="I225">
            <v>3809.66</v>
          </cell>
          <cell r="J225">
            <v>79195.22</v>
          </cell>
          <cell r="K225">
            <v>0</v>
          </cell>
          <cell r="L225">
            <v>3738</v>
          </cell>
          <cell r="M225">
            <v>61072</v>
          </cell>
          <cell r="N225">
            <v>9005.32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D225">
            <v>875352.57</v>
          </cell>
          <cell r="E225">
            <v>734869.92</v>
          </cell>
          <cell r="F225">
            <v>3495095.4400000004</v>
          </cell>
          <cell r="G225">
            <v>194285.4</v>
          </cell>
          <cell r="H225">
            <v>67284.52</v>
          </cell>
          <cell r="I225">
            <v>691389.47</v>
          </cell>
          <cell r="K225">
            <v>898196.3799999999</v>
          </cell>
          <cell r="L225">
            <v>43995</v>
          </cell>
          <cell r="M225">
            <v>5278.1900000000005</v>
          </cell>
          <cell r="N225">
            <v>76679.09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">
      <selection activeCell="E6" sqref="E6"/>
    </sheetView>
  </sheetViews>
  <sheetFormatPr defaultColWidth="9.140625" defaultRowHeight="12.75"/>
  <cols>
    <col min="1" max="1" width="42.00390625" style="0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68" t="s">
        <v>35</v>
      </c>
      <c r="B1" s="168"/>
      <c r="C1" s="32"/>
      <c r="D1" s="32"/>
      <c r="E1" s="33" t="s">
        <v>0</v>
      </c>
    </row>
    <row r="2" spans="1:5" ht="24.75" thickBot="1">
      <c r="A2" s="30" t="s">
        <v>1</v>
      </c>
      <c r="B2" s="31" t="s">
        <v>2</v>
      </c>
      <c r="C2" s="71" t="s">
        <v>34</v>
      </c>
      <c r="D2" s="31" t="s">
        <v>33</v>
      </c>
      <c r="E2" s="72" t="s">
        <v>38</v>
      </c>
    </row>
    <row r="3" spans="1:5" ht="15" customHeight="1">
      <c r="A3" s="2" t="s">
        <v>3</v>
      </c>
      <c r="B3" s="29" t="s">
        <v>24</v>
      </c>
      <c r="C3" s="26">
        <f>C4+C5+C6</f>
        <v>2265444.7074</v>
      </c>
      <c r="D3" s="26">
        <f>D4+D5+D6</f>
        <v>0</v>
      </c>
      <c r="E3" s="27">
        <f aca="true" t="shared" si="0" ref="E3:E24">C3+D3</f>
        <v>2265444.7074</v>
      </c>
    </row>
    <row r="4" spans="1:10" ht="15" customHeight="1">
      <c r="A4" s="6" t="s">
        <v>4</v>
      </c>
      <c r="B4" s="7" t="s">
        <v>5</v>
      </c>
      <c r="C4" s="8">
        <f>'[3]příjmy'!$C$225</f>
        <v>2129186.97</v>
      </c>
      <c r="D4" s="9">
        <f>'[1]příjmy'!$C$31</f>
        <v>0</v>
      </c>
      <c r="E4" s="10">
        <f t="shared" si="0"/>
        <v>2129186.97</v>
      </c>
      <c r="J4" s="1"/>
    </row>
    <row r="5" spans="1:5" ht="15" customHeight="1">
      <c r="A5" s="6" t="s">
        <v>6</v>
      </c>
      <c r="B5" s="7" t="s">
        <v>7</v>
      </c>
      <c r="C5" s="8">
        <f>'[3]příjmy'!$D$225</f>
        <v>132207.7374</v>
      </c>
      <c r="D5" s="4">
        <v>0</v>
      </c>
      <c r="E5" s="10">
        <f t="shared" si="0"/>
        <v>132207.7374</v>
      </c>
    </row>
    <row r="6" spans="1:5" ht="15" customHeight="1">
      <c r="A6" s="6" t="s">
        <v>151</v>
      </c>
      <c r="B6" s="7" t="s">
        <v>8</v>
      </c>
      <c r="C6" s="8">
        <f>'[3]příjmy'!$E$225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26</v>
      </c>
      <c r="B7" s="7" t="s">
        <v>9</v>
      </c>
      <c r="C7" s="13">
        <f>C8+C13</f>
        <v>4070495.5585899996</v>
      </c>
      <c r="D7" s="13">
        <f>D8+D13</f>
        <v>0</v>
      </c>
      <c r="E7" s="14">
        <f t="shared" si="0"/>
        <v>4070495.5585899996</v>
      </c>
    </row>
    <row r="8" spans="1:5" ht="15" customHeight="1">
      <c r="A8" s="6" t="s">
        <v>28</v>
      </c>
      <c r="B8" s="7" t="s">
        <v>10</v>
      </c>
      <c r="C8" s="8">
        <f>C9+C10+C11+C12</f>
        <v>3978557.0185899995</v>
      </c>
      <c r="D8" s="8">
        <f>D9+D10+D11+D12</f>
        <v>0</v>
      </c>
      <c r="E8" s="11">
        <f t="shared" si="0"/>
        <v>3978557.0185899995</v>
      </c>
    </row>
    <row r="9" spans="1:5" ht="15" customHeight="1">
      <c r="A9" s="6" t="s">
        <v>154</v>
      </c>
      <c r="B9" s="7" t="s">
        <v>11</v>
      </c>
      <c r="C9" s="8">
        <f>'[3]příjmy'!$M$225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152</v>
      </c>
      <c r="B10" s="7" t="s">
        <v>10</v>
      </c>
      <c r="C10" s="8">
        <f>'[3]příjmy'!$G$225+'[3]příjmy'!$H$225</f>
        <v>3888905.3585899994</v>
      </c>
      <c r="D10" s="8">
        <v>0</v>
      </c>
      <c r="E10" s="11">
        <f t="shared" si="0"/>
        <v>3888905.3585899994</v>
      </c>
    </row>
    <row r="11" spans="1:5" ht="15" customHeight="1">
      <c r="A11" s="6" t="s">
        <v>155</v>
      </c>
      <c r="B11" s="7" t="s">
        <v>27</v>
      </c>
      <c r="C11" s="8">
        <f>'[3]příjmy'!$I$225</f>
        <v>3809.66</v>
      </c>
      <c r="D11" s="8">
        <v>0</v>
      </c>
      <c r="E11" s="11">
        <f>SUM(C11:D11)</f>
        <v>3809.66</v>
      </c>
    </row>
    <row r="12" spans="1:5" ht="15" customHeight="1">
      <c r="A12" s="6" t="s">
        <v>156</v>
      </c>
      <c r="B12" s="7">
        <v>4121</v>
      </c>
      <c r="C12" s="8">
        <f>'[3]příjmy'!$F$225</f>
        <v>24770</v>
      </c>
      <c r="D12" s="8">
        <v>0</v>
      </c>
      <c r="E12" s="11">
        <f>SUM(C12:D12)</f>
        <v>24770</v>
      </c>
    </row>
    <row r="13" spans="1:5" ht="15" customHeight="1">
      <c r="A13" s="6" t="s">
        <v>29</v>
      </c>
      <c r="B13" s="7" t="s">
        <v>12</v>
      </c>
      <c r="C13" s="8">
        <f>C14+C15+C16</f>
        <v>91938.54000000001</v>
      </c>
      <c r="D13" s="8">
        <f>D14+D15+D16</f>
        <v>0</v>
      </c>
      <c r="E13" s="11">
        <f t="shared" si="0"/>
        <v>91938.54000000001</v>
      </c>
    </row>
    <row r="14" spans="1:5" ht="15" customHeight="1">
      <c r="A14" s="6" t="s">
        <v>153</v>
      </c>
      <c r="B14" s="7" t="s">
        <v>12</v>
      </c>
      <c r="C14" s="8">
        <f>'[3]příjmy'!$J$225+'[3]příjmy'!$N$225</f>
        <v>88200.54000000001</v>
      </c>
      <c r="D14" s="8">
        <f>'[1]příjmy'!$H$16</f>
        <v>0</v>
      </c>
      <c r="E14" s="11">
        <f t="shared" si="0"/>
        <v>88200.54000000001</v>
      </c>
    </row>
    <row r="15" spans="1:5" ht="15" customHeight="1">
      <c r="A15" s="6" t="s">
        <v>30</v>
      </c>
      <c r="B15" s="7">
        <v>4221</v>
      </c>
      <c r="C15" s="8">
        <f>'[3]příjmy'!$L$225</f>
        <v>3738</v>
      </c>
      <c r="D15" s="8">
        <v>0</v>
      </c>
      <c r="E15" s="11">
        <f>SUM(C15:D15)</f>
        <v>3738</v>
      </c>
    </row>
    <row r="16" spans="1:5" ht="15" customHeight="1">
      <c r="A16" s="6" t="s">
        <v>31</v>
      </c>
      <c r="B16" s="7">
        <v>4232</v>
      </c>
      <c r="C16" s="8">
        <f>'[3]příjmy'!$K$225</f>
        <v>0</v>
      </c>
      <c r="D16" s="8">
        <v>0</v>
      </c>
      <c r="E16" s="11">
        <f>SUM(C16:D16)</f>
        <v>0</v>
      </c>
    </row>
    <row r="17" spans="1:5" ht="15" customHeight="1">
      <c r="A17" s="12" t="s">
        <v>13</v>
      </c>
      <c r="B17" s="15" t="s">
        <v>25</v>
      </c>
      <c r="C17" s="13">
        <f>C3+C7</f>
        <v>6335940.26599</v>
      </c>
      <c r="D17" s="13">
        <f>D3+D7</f>
        <v>0</v>
      </c>
      <c r="E17" s="14">
        <f t="shared" si="0"/>
        <v>6335940.26599</v>
      </c>
    </row>
    <row r="18" spans="1:5" ht="15" customHeight="1">
      <c r="A18" s="12" t="s">
        <v>14</v>
      </c>
      <c r="B18" s="15" t="s">
        <v>15</v>
      </c>
      <c r="C18" s="13">
        <f>SUM(C19:C23)</f>
        <v>1071584.24</v>
      </c>
      <c r="D18" s="13">
        <f>SUM(D19:D23)</f>
        <v>0</v>
      </c>
      <c r="E18" s="14">
        <f t="shared" si="0"/>
        <v>1071584.24</v>
      </c>
    </row>
    <row r="19" spans="1:5" ht="15" customHeight="1">
      <c r="A19" s="6" t="s">
        <v>37</v>
      </c>
      <c r="B19" s="7" t="s">
        <v>16</v>
      </c>
      <c r="C19" s="8">
        <f>'[3]příjmy'!$O$180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157</v>
      </c>
      <c r="B20" s="7">
        <v>8115</v>
      </c>
      <c r="C20" s="8">
        <f>'[3]příjmy'!$P$180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158</v>
      </c>
      <c r="B21" s="7" t="s">
        <v>16</v>
      </c>
      <c r="C21" s="8">
        <f>'[3]příjmy'!$Q$180</f>
        <v>877653.67</v>
      </c>
      <c r="D21" s="8">
        <v>0</v>
      </c>
      <c r="E21" s="11">
        <f t="shared" si="0"/>
        <v>877653.67</v>
      </c>
    </row>
    <row r="22" spans="1:5" ht="15" customHeight="1">
      <c r="A22" s="6" t="s">
        <v>32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159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23</v>
      </c>
      <c r="B24" s="21"/>
      <c r="C24" s="22">
        <f>C3+C7+C18</f>
        <v>7407524.50599</v>
      </c>
      <c r="D24" s="22">
        <f>D17+D18</f>
        <v>0</v>
      </c>
      <c r="E24" s="23">
        <f t="shared" si="0"/>
        <v>7407524.50599</v>
      </c>
    </row>
    <row r="25" spans="1:5" ht="13.5" thickBot="1">
      <c r="A25" s="168" t="s">
        <v>36</v>
      </c>
      <c r="B25" s="168"/>
      <c r="C25" s="34"/>
      <c r="D25" s="34"/>
      <c r="E25" s="73" t="s">
        <v>0</v>
      </c>
    </row>
    <row r="26" spans="1:5" ht="24.75" thickBot="1">
      <c r="A26" s="30" t="s">
        <v>17</v>
      </c>
      <c r="B26" s="31" t="s">
        <v>18</v>
      </c>
      <c r="C26" s="71" t="s">
        <v>34</v>
      </c>
      <c r="D26" s="31" t="s">
        <v>33</v>
      </c>
      <c r="E26" s="72" t="s">
        <v>38</v>
      </c>
    </row>
    <row r="27" spans="1:5" ht="15" customHeight="1">
      <c r="A27" s="24" t="s">
        <v>160</v>
      </c>
      <c r="B27" s="3" t="s">
        <v>19</v>
      </c>
      <c r="C27" s="4">
        <f>'[3]výdaje'!$B$225</f>
        <v>27594</v>
      </c>
      <c r="D27" s="4">
        <v>0</v>
      </c>
      <c r="E27" s="5">
        <f>C27+D27</f>
        <v>27594</v>
      </c>
    </row>
    <row r="28" spans="1:5" ht="15" customHeight="1">
      <c r="A28" s="25" t="s">
        <v>161</v>
      </c>
      <c r="B28" s="7" t="s">
        <v>19</v>
      </c>
      <c r="C28" s="8">
        <f>'[3]výdaje'!$C$225</f>
        <v>215664.09</v>
      </c>
      <c r="D28" s="4">
        <v>0</v>
      </c>
      <c r="E28" s="5">
        <f aca="true" t="shared" si="1" ref="E28:E43">C28+D28</f>
        <v>215664.09</v>
      </c>
    </row>
    <row r="29" spans="1:5" ht="15" customHeight="1">
      <c r="A29" s="25" t="s">
        <v>162</v>
      </c>
      <c r="B29" s="7" t="s">
        <v>19</v>
      </c>
      <c r="C29" s="8">
        <f>'[3]výdaje'!$D$225</f>
        <v>875352.57</v>
      </c>
      <c r="D29" s="4">
        <v>0</v>
      </c>
      <c r="E29" s="5">
        <f t="shared" si="1"/>
        <v>875352.57</v>
      </c>
    </row>
    <row r="30" spans="1:5" ht="15" customHeight="1">
      <c r="A30" s="25" t="s">
        <v>163</v>
      </c>
      <c r="B30" s="7" t="s">
        <v>19</v>
      </c>
      <c r="C30" s="8">
        <f>'[3]výdaje'!$E$225</f>
        <v>734869.92</v>
      </c>
      <c r="D30" s="4">
        <v>0</v>
      </c>
      <c r="E30" s="5">
        <f t="shared" si="1"/>
        <v>734869.92</v>
      </c>
    </row>
    <row r="31" spans="1:5" ht="15" customHeight="1">
      <c r="A31" s="25" t="s">
        <v>164</v>
      </c>
      <c r="B31" s="7" t="s">
        <v>19</v>
      </c>
      <c r="C31" s="8">
        <f>'[3]výdaje'!$F$225</f>
        <v>3495095.4400000004</v>
      </c>
      <c r="D31" s="4">
        <v>0</v>
      </c>
      <c r="E31" s="5">
        <f>C31+D31</f>
        <v>3495095.4400000004</v>
      </c>
    </row>
    <row r="32" spans="1:5" ht="15" customHeight="1">
      <c r="A32" s="25" t="s">
        <v>165</v>
      </c>
      <c r="B32" s="7" t="s">
        <v>21</v>
      </c>
      <c r="C32" s="8">
        <f>'[3]výdaje'!$G$225</f>
        <v>194285.4</v>
      </c>
      <c r="D32" s="4">
        <v>0</v>
      </c>
      <c r="E32" s="5">
        <f t="shared" si="1"/>
        <v>194285.4</v>
      </c>
    </row>
    <row r="33" spans="1:5" ht="15" customHeight="1">
      <c r="A33" s="25" t="s">
        <v>176</v>
      </c>
      <c r="B33" s="7" t="s">
        <v>19</v>
      </c>
      <c r="C33" s="8">
        <f>'[3]výdaje'!$H$225</f>
        <v>67284.52</v>
      </c>
      <c r="D33" s="4">
        <f>'[1]výdaje'!$G$16</f>
        <v>0</v>
      </c>
      <c r="E33" s="5">
        <f t="shared" si="1"/>
        <v>67284.52</v>
      </c>
    </row>
    <row r="34" spans="1:5" ht="15" customHeight="1">
      <c r="A34" s="25" t="s">
        <v>166</v>
      </c>
      <c r="B34" s="7" t="s">
        <v>20</v>
      </c>
      <c r="C34" s="8">
        <f>'[3]výdaje'!$I$225</f>
        <v>691389.47</v>
      </c>
      <c r="D34" s="4">
        <v>0</v>
      </c>
      <c r="E34" s="5">
        <f t="shared" si="1"/>
        <v>691389.47</v>
      </c>
    </row>
    <row r="35" spans="1:5" ht="15" customHeight="1">
      <c r="A35" s="25" t="s">
        <v>167</v>
      </c>
      <c r="B35" s="7" t="s">
        <v>20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168</v>
      </c>
      <c r="B36" s="7" t="s">
        <v>21</v>
      </c>
      <c r="C36" s="8">
        <f>'[3]výdaje'!$K$225</f>
        <v>898196.3799999999</v>
      </c>
      <c r="D36" s="4">
        <f>'[1]výdaje'!$J$16</f>
        <v>0</v>
      </c>
      <c r="E36" s="5">
        <f t="shared" si="1"/>
        <v>898196.3799999999</v>
      </c>
    </row>
    <row r="37" spans="1:5" ht="15" customHeight="1">
      <c r="A37" s="25" t="s">
        <v>169</v>
      </c>
      <c r="B37" s="7" t="s">
        <v>21</v>
      </c>
      <c r="C37" s="8">
        <f>'[3]výdaje'!$L$225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170</v>
      </c>
      <c r="B38" s="7" t="s">
        <v>19</v>
      </c>
      <c r="C38" s="8">
        <f>'[3]výdaje'!$M$225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171</v>
      </c>
      <c r="B39" s="7" t="s">
        <v>21</v>
      </c>
      <c r="C39" s="8">
        <f>'[3]výdaje'!$N$225</f>
        <v>76679.09</v>
      </c>
      <c r="D39" s="4">
        <v>0</v>
      </c>
      <c r="E39" s="5">
        <f>C39+D39</f>
        <v>76679.09</v>
      </c>
    </row>
    <row r="40" spans="1:5" ht="15" customHeight="1">
      <c r="A40" s="25" t="s">
        <v>172</v>
      </c>
      <c r="B40" s="7" t="s">
        <v>21</v>
      </c>
      <c r="C40" s="8">
        <f>'[3]výdaje'!$O$180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173</v>
      </c>
      <c r="B41" s="7" t="s">
        <v>21</v>
      </c>
      <c r="C41" s="8">
        <f>'[3]výdaje'!$P$180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174</v>
      </c>
      <c r="B42" s="7" t="s">
        <v>21</v>
      </c>
      <c r="C42" s="8">
        <f>'[3]výdaje'!$R$180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175</v>
      </c>
      <c r="B43" s="7" t="s">
        <v>21</v>
      </c>
      <c r="C43" s="8">
        <f>'[3]výdaje'!$S$180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22</v>
      </c>
      <c r="B44" s="21"/>
      <c r="C44" s="22">
        <f>C27+C28+C29+C30+C31+C32+C33+C34+C35+C36+C37+C38+C39+C40+C41+C42+C43</f>
        <v>7407524.51</v>
      </c>
      <c r="D44" s="22">
        <f>SUM(D27:D43)</f>
        <v>0</v>
      </c>
      <c r="E44" s="23">
        <f>SUM(E27:E43)</f>
        <v>7407524.51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Roman,Obyčejné"ZR-RO č. 192/14 - 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="90" zoomScaleNormal="90" zoomScalePageLayoutView="0" workbookViewId="0" topLeftCell="A49">
      <selection activeCell="F183" sqref="F183"/>
    </sheetView>
  </sheetViews>
  <sheetFormatPr defaultColWidth="9.140625" defaultRowHeight="12.75"/>
  <cols>
    <col min="1" max="1" width="3.140625" style="61" customWidth="1"/>
    <col min="2" max="2" width="7.140625" style="58" customWidth="1"/>
    <col min="3" max="3" width="5.57421875" style="57" customWidth="1"/>
    <col min="4" max="4" width="4.7109375" style="58" customWidth="1"/>
    <col min="5" max="5" width="4.421875" style="58" bestFit="1" customWidth="1"/>
    <col min="6" max="6" width="34.57421875" style="58" customWidth="1"/>
    <col min="7" max="7" width="10.140625" style="59" customWidth="1"/>
    <col min="8" max="8" width="11.140625" style="61" customWidth="1"/>
    <col min="9" max="9" width="10.140625" style="58" customWidth="1"/>
    <col min="10" max="16384" width="9.140625" style="42" customWidth="1"/>
  </cols>
  <sheetData>
    <row r="1" spans="1:9" ht="12.75">
      <c r="A1" s="175" t="s">
        <v>52</v>
      </c>
      <c r="B1" s="175"/>
      <c r="C1" s="175"/>
      <c r="D1" s="175"/>
      <c r="E1" s="175"/>
      <c r="F1" s="175"/>
      <c r="G1" s="175"/>
      <c r="H1" s="175"/>
      <c r="I1" s="175"/>
    </row>
    <row r="2" spans="1:9" ht="6" customHeight="1">
      <c r="A2" s="70"/>
      <c r="B2" s="43"/>
      <c r="C2" s="44"/>
      <c r="D2" s="43"/>
      <c r="E2" s="43"/>
      <c r="F2" s="43"/>
      <c r="G2" s="43"/>
      <c r="H2" s="45"/>
      <c r="I2" s="46"/>
    </row>
    <row r="3" spans="1:9" ht="12.75">
      <c r="A3" s="176" t="s">
        <v>39</v>
      </c>
      <c r="B3" s="176"/>
      <c r="C3" s="176"/>
      <c r="D3" s="176"/>
      <c r="E3" s="176"/>
      <c r="F3" s="176"/>
      <c r="G3" s="176"/>
      <c r="H3" s="176"/>
      <c r="I3" s="176"/>
    </row>
    <row r="4" spans="1:9" ht="6" customHeight="1">
      <c r="A4" s="70"/>
      <c r="B4" s="43"/>
      <c r="C4" s="44"/>
      <c r="D4" s="43"/>
      <c r="E4" s="43"/>
      <c r="F4" s="43"/>
      <c r="G4" s="43"/>
      <c r="H4" s="45"/>
      <c r="I4" s="46"/>
    </row>
    <row r="5" spans="1:9" ht="12.75">
      <c r="A5" s="177" t="s">
        <v>40</v>
      </c>
      <c r="B5" s="177"/>
      <c r="C5" s="177"/>
      <c r="D5" s="177"/>
      <c r="E5" s="177"/>
      <c r="F5" s="177"/>
      <c r="G5" s="177"/>
      <c r="H5" s="177"/>
      <c r="I5" s="177"/>
    </row>
    <row r="6" spans="1:9" ht="13.5" thickBot="1">
      <c r="A6" s="49"/>
      <c r="B6" s="47"/>
      <c r="C6" s="47"/>
      <c r="D6" s="47"/>
      <c r="E6" s="47"/>
      <c r="F6" s="47"/>
      <c r="G6" s="48"/>
      <c r="H6" s="49"/>
      <c r="I6" s="49" t="s">
        <v>41</v>
      </c>
    </row>
    <row r="7" spans="1:9" ht="21.75" thickBot="1">
      <c r="A7" s="35" t="s">
        <v>42</v>
      </c>
      <c r="B7" s="178" t="s">
        <v>43</v>
      </c>
      <c r="C7" s="179"/>
      <c r="D7" s="36" t="s">
        <v>44</v>
      </c>
      <c r="E7" s="37" t="s">
        <v>18</v>
      </c>
      <c r="F7" s="36" t="s">
        <v>45</v>
      </c>
      <c r="G7" s="38" t="s">
        <v>54</v>
      </c>
      <c r="H7" s="39" t="s">
        <v>53</v>
      </c>
      <c r="I7" s="40" t="s">
        <v>183</v>
      </c>
    </row>
    <row r="8" spans="1:9" ht="21.75" thickBot="1">
      <c r="A8" s="52" t="s">
        <v>46</v>
      </c>
      <c r="B8" s="171" t="s">
        <v>48</v>
      </c>
      <c r="C8" s="172"/>
      <c r="D8" s="53" t="s">
        <v>47</v>
      </c>
      <c r="E8" s="54" t="s">
        <v>47</v>
      </c>
      <c r="F8" s="158" t="s">
        <v>49</v>
      </c>
      <c r="G8" s="55">
        <f>G10+G9</f>
        <v>5810992</v>
      </c>
      <c r="H8" s="55">
        <f>H10+H9</f>
        <v>0</v>
      </c>
      <c r="I8" s="56">
        <f>I10+I9</f>
        <v>5810992</v>
      </c>
    </row>
    <row r="9" spans="1:9" ht="21.75" thickBot="1">
      <c r="A9" s="50" t="s">
        <v>46</v>
      </c>
      <c r="B9" s="169" t="s">
        <v>48</v>
      </c>
      <c r="C9" s="170"/>
      <c r="D9" s="51" t="s">
        <v>47</v>
      </c>
      <c r="E9" s="87" t="s">
        <v>47</v>
      </c>
      <c r="F9" s="84" t="s">
        <v>178</v>
      </c>
      <c r="G9" s="85">
        <v>710992</v>
      </c>
      <c r="H9" s="85">
        <v>0</v>
      </c>
      <c r="I9" s="86">
        <f aca="true" t="shared" si="0" ref="I9:I16">G9+H9</f>
        <v>710992</v>
      </c>
    </row>
    <row r="10" spans="1:9" ht="21.75" thickBot="1">
      <c r="A10" s="62" t="s">
        <v>46</v>
      </c>
      <c r="B10" s="173" t="s">
        <v>48</v>
      </c>
      <c r="C10" s="174"/>
      <c r="D10" s="63" t="s">
        <v>47</v>
      </c>
      <c r="E10" s="64" t="s">
        <v>47</v>
      </c>
      <c r="F10" s="41" t="s">
        <v>182</v>
      </c>
      <c r="G10" s="65">
        <v>5100000</v>
      </c>
      <c r="H10" s="66">
        <f>H11+H13+H15+H17+H19+H21+H23+H25+H27+H29+H31+H34+H36+H38+H40+H42+H44+H46+H48+H50+H52+H55+H57+H59+H61+H63+H65+H67+H69+H71+H73+H75+H77+H79+H81+H83+H85+H87+H89+H91+H93+H95+H97+H99+H101+H103+H105+H107+H109+H111+H113+H115+H117+H119+H121+H123+H125+H127+H129+H131+H133+H135+H137+H139+H141+H143+H145+H147+H149+H151+H153+H155+H157+H159+H161+H163+H165+H167+H169+H171+H173+H175+H177+H179+H181+H183+H185+H187+H189+H191+H193+H195+H197+H199+H201+H203+H206+H208</f>
        <v>0</v>
      </c>
      <c r="I10" s="67">
        <f t="shared" si="0"/>
        <v>5100000</v>
      </c>
    </row>
    <row r="11" spans="1:9" s="105" customFormat="1" ht="22.5" customHeight="1">
      <c r="A11" s="107" t="s">
        <v>46</v>
      </c>
      <c r="B11" s="100" t="s">
        <v>177</v>
      </c>
      <c r="C11" s="101" t="s">
        <v>50</v>
      </c>
      <c r="D11" s="36" t="s">
        <v>47</v>
      </c>
      <c r="E11" s="117" t="s">
        <v>47</v>
      </c>
      <c r="F11" s="118" t="s">
        <v>182</v>
      </c>
      <c r="G11" s="102">
        <v>5100000</v>
      </c>
      <c r="H11" s="103">
        <v>-5100000</v>
      </c>
      <c r="I11" s="104">
        <f t="shared" si="0"/>
        <v>0</v>
      </c>
    </row>
    <row r="12" spans="1:9" s="82" customFormat="1" ht="15.75" customHeight="1" thickBot="1">
      <c r="A12" s="94"/>
      <c r="B12" s="88"/>
      <c r="C12" s="89"/>
      <c r="D12" s="90">
        <v>5512</v>
      </c>
      <c r="E12" s="91" t="s">
        <v>51</v>
      </c>
      <c r="F12" s="123" t="s">
        <v>179</v>
      </c>
      <c r="G12" s="92">
        <v>5100000</v>
      </c>
      <c r="H12" s="93">
        <v>-5100000</v>
      </c>
      <c r="I12" s="133">
        <f t="shared" si="0"/>
        <v>0</v>
      </c>
    </row>
    <row r="13" spans="1:9" s="114" customFormat="1" ht="22.5" customHeight="1">
      <c r="A13" s="124" t="s">
        <v>46</v>
      </c>
      <c r="B13" s="125">
        <v>1010118</v>
      </c>
      <c r="C13" s="125">
        <v>5010</v>
      </c>
      <c r="D13" s="126" t="s">
        <v>47</v>
      </c>
      <c r="E13" s="127" t="s">
        <v>47</v>
      </c>
      <c r="F13" s="110" t="s">
        <v>55</v>
      </c>
      <c r="G13" s="111">
        <v>0</v>
      </c>
      <c r="H13" s="112">
        <v>18150</v>
      </c>
      <c r="I13" s="113">
        <f t="shared" si="0"/>
        <v>18150</v>
      </c>
    </row>
    <row r="14" spans="1:9" s="68" customFormat="1" ht="15.75" customHeight="1" thickBot="1">
      <c r="A14" s="131"/>
      <c r="B14" s="77"/>
      <c r="C14" s="78"/>
      <c r="D14" s="90">
        <v>5512</v>
      </c>
      <c r="E14" s="79">
        <v>5321</v>
      </c>
      <c r="F14" s="96" t="s">
        <v>180</v>
      </c>
      <c r="G14" s="97">
        <v>0</v>
      </c>
      <c r="H14" s="98">
        <v>18150</v>
      </c>
      <c r="I14" s="99">
        <f t="shared" si="0"/>
        <v>18150</v>
      </c>
    </row>
    <row r="15" spans="1:9" s="68" customFormat="1" ht="22.5" customHeight="1">
      <c r="A15" s="159" t="s">
        <v>46</v>
      </c>
      <c r="B15" s="160">
        <v>1010119</v>
      </c>
      <c r="C15" s="160">
        <v>5011</v>
      </c>
      <c r="D15" s="126" t="s">
        <v>47</v>
      </c>
      <c r="E15" s="127" t="s">
        <v>47</v>
      </c>
      <c r="F15" s="110" t="s">
        <v>184</v>
      </c>
      <c r="G15" s="111">
        <v>0</v>
      </c>
      <c r="H15" s="111">
        <v>24000</v>
      </c>
      <c r="I15" s="161">
        <f t="shared" si="0"/>
        <v>24000</v>
      </c>
    </row>
    <row r="16" spans="1:9" s="68" customFormat="1" ht="15.75" customHeight="1" thickBot="1">
      <c r="A16" s="162"/>
      <c r="B16" s="163"/>
      <c r="C16" s="164"/>
      <c r="D16" s="90">
        <v>5512</v>
      </c>
      <c r="E16" s="79">
        <v>5321</v>
      </c>
      <c r="F16" s="96" t="s">
        <v>180</v>
      </c>
      <c r="G16" s="80">
        <v>0</v>
      </c>
      <c r="H16" s="80">
        <v>24000</v>
      </c>
      <c r="I16" s="165">
        <f t="shared" si="0"/>
        <v>24000</v>
      </c>
    </row>
    <row r="17" spans="1:9" s="114" customFormat="1" ht="22.5" customHeight="1">
      <c r="A17" s="159" t="s">
        <v>46</v>
      </c>
      <c r="B17" s="160">
        <v>1010120</v>
      </c>
      <c r="C17" s="160">
        <v>5011</v>
      </c>
      <c r="D17" s="126" t="s">
        <v>47</v>
      </c>
      <c r="E17" s="127" t="s">
        <v>47</v>
      </c>
      <c r="F17" s="110" t="s">
        <v>56</v>
      </c>
      <c r="G17" s="111">
        <v>0</v>
      </c>
      <c r="H17" s="111">
        <v>13455</v>
      </c>
      <c r="I17" s="161">
        <f aca="true" t="shared" si="1" ref="I17:I143">G17+H17</f>
        <v>13455</v>
      </c>
    </row>
    <row r="18" spans="1:9" s="68" customFormat="1" ht="15.75" customHeight="1" thickBot="1">
      <c r="A18" s="162"/>
      <c r="B18" s="163"/>
      <c r="C18" s="164"/>
      <c r="D18" s="90">
        <v>5512</v>
      </c>
      <c r="E18" s="79">
        <v>5321</v>
      </c>
      <c r="F18" s="96" t="s">
        <v>180</v>
      </c>
      <c r="G18" s="80">
        <v>0</v>
      </c>
      <c r="H18" s="80">
        <v>13455</v>
      </c>
      <c r="I18" s="165">
        <f>G18+H18</f>
        <v>13455</v>
      </c>
    </row>
    <row r="19" spans="1:9" s="114" customFormat="1" ht="22.5" customHeight="1">
      <c r="A19" s="124" t="s">
        <v>46</v>
      </c>
      <c r="B19" s="125">
        <v>1010121</v>
      </c>
      <c r="C19" s="125">
        <v>5014</v>
      </c>
      <c r="D19" s="126" t="s">
        <v>47</v>
      </c>
      <c r="E19" s="127" t="s">
        <v>47</v>
      </c>
      <c r="F19" s="110" t="s">
        <v>57</v>
      </c>
      <c r="G19" s="111">
        <v>0</v>
      </c>
      <c r="H19" s="111">
        <v>5900</v>
      </c>
      <c r="I19" s="128">
        <f t="shared" si="1"/>
        <v>5900</v>
      </c>
    </row>
    <row r="20" spans="1:9" s="68" customFormat="1" ht="15.75" customHeight="1" thickBot="1">
      <c r="A20" s="132"/>
      <c r="B20" s="77"/>
      <c r="C20" s="78"/>
      <c r="D20" s="90">
        <v>5512</v>
      </c>
      <c r="E20" s="79">
        <v>5321</v>
      </c>
      <c r="F20" s="96" t="s">
        <v>180</v>
      </c>
      <c r="G20" s="80">
        <v>0</v>
      </c>
      <c r="H20" s="80">
        <v>5900</v>
      </c>
      <c r="I20" s="81">
        <f>G20+H20</f>
        <v>5900</v>
      </c>
    </row>
    <row r="21" spans="1:9" s="114" customFormat="1" ht="22.5" customHeight="1">
      <c r="A21" s="124" t="s">
        <v>46</v>
      </c>
      <c r="B21" s="125">
        <v>1010122</v>
      </c>
      <c r="C21" s="125">
        <v>5014</v>
      </c>
      <c r="D21" s="126" t="s">
        <v>47</v>
      </c>
      <c r="E21" s="127" t="s">
        <v>47</v>
      </c>
      <c r="F21" s="110" t="s">
        <v>58</v>
      </c>
      <c r="G21" s="111">
        <v>0</v>
      </c>
      <c r="H21" s="112">
        <v>14000</v>
      </c>
      <c r="I21" s="128">
        <f t="shared" si="1"/>
        <v>14000</v>
      </c>
    </row>
    <row r="22" spans="1:9" s="68" customFormat="1" ht="15.75" customHeight="1" thickBot="1">
      <c r="A22" s="132"/>
      <c r="B22" s="77"/>
      <c r="C22" s="78"/>
      <c r="D22" s="90">
        <v>5512</v>
      </c>
      <c r="E22" s="79">
        <v>5321</v>
      </c>
      <c r="F22" s="96" t="s">
        <v>180</v>
      </c>
      <c r="G22" s="80">
        <v>0</v>
      </c>
      <c r="H22" s="130">
        <v>14000</v>
      </c>
      <c r="I22" s="81">
        <f>G22+H22</f>
        <v>14000</v>
      </c>
    </row>
    <row r="23" spans="1:9" s="114" customFormat="1" ht="22.5" customHeight="1">
      <c r="A23" s="124" t="s">
        <v>46</v>
      </c>
      <c r="B23" s="125">
        <v>1010123</v>
      </c>
      <c r="C23" s="125">
        <v>4016</v>
      </c>
      <c r="D23" s="126" t="s">
        <v>47</v>
      </c>
      <c r="E23" s="127" t="s">
        <v>47</v>
      </c>
      <c r="F23" s="110" t="s">
        <v>59</v>
      </c>
      <c r="G23" s="111">
        <v>0</v>
      </c>
      <c r="H23" s="112">
        <v>27600</v>
      </c>
      <c r="I23" s="128">
        <f t="shared" si="1"/>
        <v>27600</v>
      </c>
    </row>
    <row r="24" spans="1:9" s="68" customFormat="1" ht="15.75" customHeight="1" thickBot="1">
      <c r="A24" s="132"/>
      <c r="B24" s="77"/>
      <c r="C24" s="78"/>
      <c r="D24" s="90">
        <v>5512</v>
      </c>
      <c r="E24" s="79">
        <v>5321</v>
      </c>
      <c r="F24" s="96" t="s">
        <v>180</v>
      </c>
      <c r="G24" s="80">
        <v>0</v>
      </c>
      <c r="H24" s="130">
        <v>27600</v>
      </c>
      <c r="I24" s="81">
        <f>G24+H24</f>
        <v>27600</v>
      </c>
    </row>
    <row r="25" spans="1:9" s="114" customFormat="1" ht="22.5" customHeight="1">
      <c r="A25" s="124" t="s">
        <v>46</v>
      </c>
      <c r="B25" s="125">
        <v>1010124</v>
      </c>
      <c r="C25" s="125">
        <v>5015</v>
      </c>
      <c r="D25" s="126" t="s">
        <v>47</v>
      </c>
      <c r="E25" s="127" t="s">
        <v>47</v>
      </c>
      <c r="F25" s="110" t="s">
        <v>148</v>
      </c>
      <c r="G25" s="111">
        <v>0</v>
      </c>
      <c r="H25" s="111">
        <v>6715</v>
      </c>
      <c r="I25" s="128">
        <f t="shared" si="1"/>
        <v>6715</v>
      </c>
    </row>
    <row r="26" spans="1:9" s="68" customFormat="1" ht="15.75" customHeight="1" thickBot="1">
      <c r="A26" s="132"/>
      <c r="B26" s="77"/>
      <c r="C26" s="78"/>
      <c r="D26" s="90">
        <v>5512</v>
      </c>
      <c r="E26" s="79">
        <v>5321</v>
      </c>
      <c r="F26" s="96" t="s">
        <v>180</v>
      </c>
      <c r="G26" s="80">
        <v>0</v>
      </c>
      <c r="H26" s="80">
        <v>6715</v>
      </c>
      <c r="I26" s="81">
        <f>G26+H26</f>
        <v>6715</v>
      </c>
    </row>
    <row r="27" spans="1:9" s="114" customFormat="1" ht="22.5" customHeight="1">
      <c r="A27" s="124" t="s">
        <v>46</v>
      </c>
      <c r="B27" s="125">
        <v>1010125</v>
      </c>
      <c r="C27" s="125">
        <v>4001</v>
      </c>
      <c r="D27" s="126" t="s">
        <v>47</v>
      </c>
      <c r="E27" s="127" t="s">
        <v>47</v>
      </c>
      <c r="F27" s="110" t="s">
        <v>60</v>
      </c>
      <c r="G27" s="111">
        <v>0</v>
      </c>
      <c r="H27" s="111">
        <v>59304</v>
      </c>
      <c r="I27" s="128">
        <f t="shared" si="1"/>
        <v>59304</v>
      </c>
    </row>
    <row r="28" spans="1:9" s="68" customFormat="1" ht="15.75" customHeight="1" thickBot="1">
      <c r="A28" s="76"/>
      <c r="B28" s="134"/>
      <c r="C28" s="135"/>
      <c r="D28" s="106">
        <v>5512</v>
      </c>
      <c r="E28" s="79">
        <v>5321</v>
      </c>
      <c r="F28" s="119" t="s">
        <v>180</v>
      </c>
      <c r="G28" s="120">
        <v>0</v>
      </c>
      <c r="H28" s="120">
        <v>59304</v>
      </c>
      <c r="I28" s="121">
        <f>G28+H28</f>
        <v>59304</v>
      </c>
    </row>
    <row r="29" spans="1:9" s="114" customFormat="1" ht="22.5" customHeight="1">
      <c r="A29" s="124" t="s">
        <v>46</v>
      </c>
      <c r="B29" s="125">
        <v>1010126</v>
      </c>
      <c r="C29" s="125">
        <v>4001</v>
      </c>
      <c r="D29" s="126" t="s">
        <v>47</v>
      </c>
      <c r="E29" s="127" t="s">
        <v>47</v>
      </c>
      <c r="F29" s="110" t="s">
        <v>61</v>
      </c>
      <c r="G29" s="111">
        <v>0</v>
      </c>
      <c r="H29" s="112">
        <v>31000</v>
      </c>
      <c r="I29" s="128">
        <f t="shared" si="1"/>
        <v>31000</v>
      </c>
    </row>
    <row r="30" spans="1:9" s="68" customFormat="1" ht="15.75" customHeight="1" thickBot="1">
      <c r="A30" s="132"/>
      <c r="B30" s="77"/>
      <c r="C30" s="78"/>
      <c r="D30" s="137">
        <v>5512</v>
      </c>
      <c r="E30" s="79">
        <v>5321</v>
      </c>
      <c r="F30" s="96" t="s">
        <v>180</v>
      </c>
      <c r="G30" s="80">
        <v>0</v>
      </c>
      <c r="H30" s="130">
        <v>31000</v>
      </c>
      <c r="I30" s="81">
        <f>G30+H30</f>
        <v>31000</v>
      </c>
    </row>
    <row r="31" spans="1:9" s="114" customFormat="1" ht="22.5" customHeight="1">
      <c r="A31" s="124" t="s">
        <v>46</v>
      </c>
      <c r="B31" s="142">
        <v>1010127</v>
      </c>
      <c r="C31" s="143">
        <v>2002</v>
      </c>
      <c r="D31" s="126" t="s">
        <v>47</v>
      </c>
      <c r="E31" s="127" t="s">
        <v>47</v>
      </c>
      <c r="F31" s="144" t="s">
        <v>62</v>
      </c>
      <c r="G31" s="111">
        <v>0</v>
      </c>
      <c r="H31" s="145">
        <f>H32+H33</f>
        <v>98700</v>
      </c>
      <c r="I31" s="128">
        <f>G31+H31</f>
        <v>98700</v>
      </c>
    </row>
    <row r="32" spans="1:9" s="68" customFormat="1" ht="15.75" customHeight="1">
      <c r="A32" s="138"/>
      <c r="B32" s="140"/>
      <c r="C32" s="141"/>
      <c r="D32" s="116">
        <v>5512</v>
      </c>
      <c r="E32" s="83">
        <v>6341</v>
      </c>
      <c r="F32" s="136" t="s">
        <v>181</v>
      </c>
      <c r="G32" s="69">
        <v>0</v>
      </c>
      <c r="H32" s="69">
        <v>37200</v>
      </c>
      <c r="I32" s="75">
        <f>G31+H32</f>
        <v>37200</v>
      </c>
    </row>
    <row r="33" spans="1:9" s="68" customFormat="1" ht="15.75" customHeight="1" thickBot="1">
      <c r="A33" s="76"/>
      <c r="B33" s="115"/>
      <c r="C33" s="115"/>
      <c r="D33" s="116">
        <v>5512</v>
      </c>
      <c r="E33" s="106">
        <v>5321</v>
      </c>
      <c r="F33" s="119" t="s">
        <v>180</v>
      </c>
      <c r="G33" s="120">
        <v>0</v>
      </c>
      <c r="H33" s="120">
        <v>61500</v>
      </c>
      <c r="I33" s="121">
        <f>G32+H33</f>
        <v>61500</v>
      </c>
    </row>
    <row r="34" spans="1:9" s="114" customFormat="1" ht="22.5" customHeight="1">
      <c r="A34" s="124" t="s">
        <v>46</v>
      </c>
      <c r="B34" s="125">
        <v>1010128</v>
      </c>
      <c r="C34" s="125">
        <v>2002</v>
      </c>
      <c r="D34" s="126" t="s">
        <v>47</v>
      </c>
      <c r="E34" s="127" t="s">
        <v>47</v>
      </c>
      <c r="F34" s="110" t="s">
        <v>63</v>
      </c>
      <c r="G34" s="111">
        <v>0</v>
      </c>
      <c r="H34" s="146">
        <v>25486</v>
      </c>
      <c r="I34" s="147">
        <f t="shared" si="1"/>
        <v>25486</v>
      </c>
    </row>
    <row r="35" spans="1:9" s="68" customFormat="1" ht="15.75" customHeight="1" thickBot="1">
      <c r="A35" s="132"/>
      <c r="B35" s="77"/>
      <c r="C35" s="78"/>
      <c r="D35" s="79">
        <v>5512</v>
      </c>
      <c r="E35" s="79">
        <v>5321</v>
      </c>
      <c r="F35" s="96" t="s">
        <v>180</v>
      </c>
      <c r="G35" s="80">
        <v>0</v>
      </c>
      <c r="H35" s="80">
        <v>25486</v>
      </c>
      <c r="I35" s="81">
        <f>G35+H35</f>
        <v>25486</v>
      </c>
    </row>
    <row r="36" spans="1:9" s="114" customFormat="1" ht="22.5" customHeight="1">
      <c r="A36" s="124" t="s">
        <v>46</v>
      </c>
      <c r="B36" s="125">
        <v>1010129</v>
      </c>
      <c r="C36" s="125">
        <v>5017</v>
      </c>
      <c r="D36" s="126" t="s">
        <v>47</v>
      </c>
      <c r="E36" s="127" t="s">
        <v>47</v>
      </c>
      <c r="F36" s="110" t="s">
        <v>64</v>
      </c>
      <c r="G36" s="111">
        <v>0</v>
      </c>
      <c r="H36" s="112">
        <v>30000</v>
      </c>
      <c r="I36" s="128">
        <f t="shared" si="1"/>
        <v>30000</v>
      </c>
    </row>
    <row r="37" spans="1:9" s="68" customFormat="1" ht="15.75" customHeight="1" thickBot="1">
      <c r="A37" s="132"/>
      <c r="B37" s="77"/>
      <c r="C37" s="78"/>
      <c r="D37" s="79">
        <v>5512</v>
      </c>
      <c r="E37" s="79">
        <v>5321</v>
      </c>
      <c r="F37" s="96" t="s">
        <v>180</v>
      </c>
      <c r="G37" s="80">
        <v>0</v>
      </c>
      <c r="H37" s="130">
        <v>30000</v>
      </c>
      <c r="I37" s="81">
        <f>G37+H37</f>
        <v>30000</v>
      </c>
    </row>
    <row r="38" spans="1:9" s="114" customFormat="1" ht="22.5" customHeight="1">
      <c r="A38" s="124" t="s">
        <v>46</v>
      </c>
      <c r="B38" s="125">
        <v>1010130</v>
      </c>
      <c r="C38" s="125">
        <v>3002</v>
      </c>
      <c r="D38" s="126" t="s">
        <v>47</v>
      </c>
      <c r="E38" s="127" t="s">
        <v>47</v>
      </c>
      <c r="F38" s="110" t="s">
        <v>65</v>
      </c>
      <c r="G38" s="111">
        <v>0</v>
      </c>
      <c r="H38" s="111">
        <v>450000</v>
      </c>
      <c r="I38" s="128">
        <f t="shared" si="1"/>
        <v>450000</v>
      </c>
    </row>
    <row r="39" spans="1:9" s="68" customFormat="1" ht="15.75" customHeight="1" thickBot="1">
      <c r="A39" s="132"/>
      <c r="B39" s="77"/>
      <c r="C39" s="78"/>
      <c r="D39" s="79">
        <v>5512</v>
      </c>
      <c r="E39" s="157">
        <v>6341</v>
      </c>
      <c r="F39" s="149" t="s">
        <v>181</v>
      </c>
      <c r="G39" s="80">
        <v>0</v>
      </c>
      <c r="H39" s="80">
        <v>450000</v>
      </c>
      <c r="I39" s="81">
        <f>G39+H39</f>
        <v>450000</v>
      </c>
    </row>
    <row r="40" spans="1:9" s="114" customFormat="1" ht="22.5" customHeight="1">
      <c r="A40" s="124" t="s">
        <v>46</v>
      </c>
      <c r="B40" s="125">
        <v>1010131</v>
      </c>
      <c r="C40" s="125">
        <v>2018</v>
      </c>
      <c r="D40" s="126" t="s">
        <v>47</v>
      </c>
      <c r="E40" s="127" t="s">
        <v>47</v>
      </c>
      <c r="F40" s="110" t="s">
        <v>149</v>
      </c>
      <c r="G40" s="111">
        <v>0</v>
      </c>
      <c r="H40" s="112">
        <v>13130</v>
      </c>
      <c r="I40" s="128">
        <f t="shared" si="1"/>
        <v>13130</v>
      </c>
    </row>
    <row r="41" spans="1:9" s="68" customFormat="1" ht="15.75" customHeight="1" thickBot="1">
      <c r="A41" s="132"/>
      <c r="B41" s="77"/>
      <c r="C41" s="78"/>
      <c r="D41" s="79">
        <v>5512</v>
      </c>
      <c r="E41" s="79">
        <v>5321</v>
      </c>
      <c r="F41" s="96" t="s">
        <v>180</v>
      </c>
      <c r="G41" s="80">
        <v>0</v>
      </c>
      <c r="H41" s="130">
        <v>13130</v>
      </c>
      <c r="I41" s="81">
        <f>G41+H41</f>
        <v>13130</v>
      </c>
    </row>
    <row r="42" spans="1:9" s="114" customFormat="1" ht="22.5" customHeight="1">
      <c r="A42" s="124" t="s">
        <v>46</v>
      </c>
      <c r="B42" s="125">
        <v>1010132</v>
      </c>
      <c r="C42" s="125">
        <v>3011</v>
      </c>
      <c r="D42" s="126" t="s">
        <v>47</v>
      </c>
      <c r="E42" s="127" t="s">
        <v>47</v>
      </c>
      <c r="F42" s="110" t="s">
        <v>66</v>
      </c>
      <c r="G42" s="111">
        <v>0</v>
      </c>
      <c r="H42" s="111">
        <v>35000</v>
      </c>
      <c r="I42" s="128">
        <f t="shared" si="1"/>
        <v>35000</v>
      </c>
    </row>
    <row r="43" spans="1:9" s="68" customFormat="1" ht="15.75" customHeight="1" thickBot="1">
      <c r="A43" s="132"/>
      <c r="B43" s="77"/>
      <c r="C43" s="78"/>
      <c r="D43" s="79">
        <v>5512</v>
      </c>
      <c r="E43" s="79">
        <v>5321</v>
      </c>
      <c r="F43" s="96" t="s">
        <v>180</v>
      </c>
      <c r="G43" s="80">
        <v>0</v>
      </c>
      <c r="H43" s="80">
        <v>35000</v>
      </c>
      <c r="I43" s="81">
        <f>G43+H43</f>
        <v>35000</v>
      </c>
    </row>
    <row r="44" spans="1:9" s="114" customFormat="1" ht="22.5" customHeight="1">
      <c r="A44" s="124" t="s">
        <v>46</v>
      </c>
      <c r="B44" s="125">
        <v>1010133</v>
      </c>
      <c r="C44" s="125">
        <v>2003</v>
      </c>
      <c r="D44" s="126" t="s">
        <v>47</v>
      </c>
      <c r="E44" s="127" t="s">
        <v>47</v>
      </c>
      <c r="F44" s="110" t="s">
        <v>150</v>
      </c>
      <c r="G44" s="111">
        <v>0</v>
      </c>
      <c r="H44" s="111">
        <v>79000</v>
      </c>
      <c r="I44" s="128">
        <f t="shared" si="1"/>
        <v>79000</v>
      </c>
    </row>
    <row r="45" spans="1:9" s="68" customFormat="1" ht="15.75" customHeight="1" thickBot="1">
      <c r="A45" s="132"/>
      <c r="B45" s="77"/>
      <c r="C45" s="78"/>
      <c r="D45" s="79">
        <v>5512</v>
      </c>
      <c r="E45" s="79">
        <v>5321</v>
      </c>
      <c r="F45" s="96" t="s">
        <v>180</v>
      </c>
      <c r="G45" s="80">
        <v>0</v>
      </c>
      <c r="H45" s="97">
        <v>79000</v>
      </c>
      <c r="I45" s="150">
        <f>G45+H45</f>
        <v>79000</v>
      </c>
    </row>
    <row r="46" spans="1:9" s="114" customFormat="1" ht="22.5" customHeight="1">
      <c r="A46" s="124" t="s">
        <v>46</v>
      </c>
      <c r="B46" s="125">
        <v>1010134</v>
      </c>
      <c r="C46" s="125">
        <v>2003</v>
      </c>
      <c r="D46" s="126" t="s">
        <v>47</v>
      </c>
      <c r="E46" s="127" t="s">
        <v>47</v>
      </c>
      <c r="F46" s="110" t="s">
        <v>67</v>
      </c>
      <c r="G46" s="111">
        <v>0</v>
      </c>
      <c r="H46" s="111">
        <v>50000</v>
      </c>
      <c r="I46" s="128">
        <f t="shared" si="1"/>
        <v>50000</v>
      </c>
    </row>
    <row r="47" spans="1:9" s="68" customFormat="1" ht="15.75" customHeight="1" thickBot="1">
      <c r="A47" s="132"/>
      <c r="B47" s="77"/>
      <c r="C47" s="78"/>
      <c r="D47" s="79">
        <v>5512</v>
      </c>
      <c r="E47" s="79">
        <v>5321</v>
      </c>
      <c r="F47" s="96" t="s">
        <v>180</v>
      </c>
      <c r="G47" s="80">
        <v>0</v>
      </c>
      <c r="H47" s="97">
        <v>50000</v>
      </c>
      <c r="I47" s="150">
        <f>G47+H47</f>
        <v>50000</v>
      </c>
    </row>
    <row r="48" spans="1:9" s="114" customFormat="1" ht="22.5" customHeight="1">
      <c r="A48" s="124" t="s">
        <v>46</v>
      </c>
      <c r="B48" s="129">
        <v>1010135</v>
      </c>
      <c r="C48" s="129">
        <v>2004</v>
      </c>
      <c r="D48" s="126" t="s">
        <v>47</v>
      </c>
      <c r="E48" s="127" t="s">
        <v>47</v>
      </c>
      <c r="F48" s="110" t="s">
        <v>68</v>
      </c>
      <c r="G48" s="111">
        <v>0</v>
      </c>
      <c r="H48" s="112">
        <v>51646</v>
      </c>
      <c r="I48" s="128">
        <f t="shared" si="1"/>
        <v>51646</v>
      </c>
    </row>
    <row r="49" spans="1:9" s="68" customFormat="1" ht="15.75" customHeight="1" thickBot="1">
      <c r="A49" s="132"/>
      <c r="B49" s="95"/>
      <c r="C49" s="95"/>
      <c r="D49" s="79">
        <v>5512</v>
      </c>
      <c r="E49" s="79">
        <v>5321</v>
      </c>
      <c r="F49" s="96" t="s">
        <v>180</v>
      </c>
      <c r="G49" s="80">
        <v>0</v>
      </c>
      <c r="H49" s="130">
        <v>51646</v>
      </c>
      <c r="I49" s="81">
        <f>G49+H49</f>
        <v>51646</v>
      </c>
    </row>
    <row r="50" spans="1:9" s="114" customFormat="1" ht="22.5" customHeight="1">
      <c r="A50" s="124" t="s">
        <v>46</v>
      </c>
      <c r="B50" s="108">
        <v>1010136</v>
      </c>
      <c r="C50" s="109">
        <v>5020</v>
      </c>
      <c r="D50" s="126" t="s">
        <v>47</v>
      </c>
      <c r="E50" s="127" t="s">
        <v>47</v>
      </c>
      <c r="F50" s="110" t="s">
        <v>69</v>
      </c>
      <c r="G50" s="111">
        <v>0</v>
      </c>
      <c r="H50" s="111">
        <v>23940</v>
      </c>
      <c r="I50" s="128">
        <f t="shared" si="1"/>
        <v>23940</v>
      </c>
    </row>
    <row r="51" spans="1:9" s="68" customFormat="1" ht="15.75" customHeight="1" thickBot="1">
      <c r="A51" s="76"/>
      <c r="B51" s="74"/>
      <c r="C51" s="74"/>
      <c r="D51" s="116">
        <v>5512</v>
      </c>
      <c r="E51" s="116">
        <v>5321</v>
      </c>
      <c r="F51" s="119" t="s">
        <v>180</v>
      </c>
      <c r="G51" s="120">
        <v>0</v>
      </c>
      <c r="H51" s="120">
        <v>23940</v>
      </c>
      <c r="I51" s="121">
        <f>G51+H51</f>
        <v>23940</v>
      </c>
    </row>
    <row r="52" spans="1:9" s="114" customFormat="1" ht="22.5" customHeight="1">
      <c r="A52" s="124" t="s">
        <v>46</v>
      </c>
      <c r="B52" s="142">
        <v>1010137</v>
      </c>
      <c r="C52" s="143">
        <v>2006</v>
      </c>
      <c r="D52" s="126" t="s">
        <v>47</v>
      </c>
      <c r="E52" s="127" t="s">
        <v>47</v>
      </c>
      <c r="F52" s="144" t="s">
        <v>70</v>
      </c>
      <c r="G52" s="111">
        <v>0</v>
      </c>
      <c r="H52" s="145">
        <f>H53+H54</f>
        <v>31300</v>
      </c>
      <c r="I52" s="147">
        <f>G52+H52</f>
        <v>31300</v>
      </c>
    </row>
    <row r="53" spans="1:9" s="68" customFormat="1" ht="15.75" customHeight="1">
      <c r="A53" s="138"/>
      <c r="B53" s="140"/>
      <c r="C53" s="141"/>
      <c r="D53" s="116">
        <v>5512</v>
      </c>
      <c r="E53" s="83">
        <v>6341</v>
      </c>
      <c r="F53" s="136" t="s">
        <v>181</v>
      </c>
      <c r="G53" s="69">
        <v>0</v>
      </c>
      <c r="H53" s="69">
        <v>28967</v>
      </c>
      <c r="I53" s="75">
        <f>G52+H53</f>
        <v>28967</v>
      </c>
    </row>
    <row r="54" spans="1:9" s="68" customFormat="1" ht="15.75" customHeight="1" thickBot="1">
      <c r="A54" s="132"/>
      <c r="B54" s="139"/>
      <c r="C54" s="139"/>
      <c r="D54" s="79">
        <v>5512</v>
      </c>
      <c r="E54" s="90">
        <v>5321</v>
      </c>
      <c r="F54" s="96" t="s">
        <v>180</v>
      </c>
      <c r="G54" s="80">
        <v>0</v>
      </c>
      <c r="H54" s="80">
        <v>2333</v>
      </c>
      <c r="I54" s="81">
        <f>G53+H54</f>
        <v>2333</v>
      </c>
    </row>
    <row r="55" spans="1:9" s="114" customFormat="1" ht="22.5" customHeight="1">
      <c r="A55" s="152" t="s">
        <v>46</v>
      </c>
      <c r="B55" s="125">
        <v>1010138</v>
      </c>
      <c r="C55" s="125">
        <v>2007</v>
      </c>
      <c r="D55" s="126" t="s">
        <v>47</v>
      </c>
      <c r="E55" s="127" t="s">
        <v>47</v>
      </c>
      <c r="F55" s="110" t="s">
        <v>71</v>
      </c>
      <c r="G55" s="111">
        <v>0</v>
      </c>
      <c r="H55" s="111">
        <v>69006</v>
      </c>
      <c r="I55" s="128">
        <f t="shared" si="1"/>
        <v>69006</v>
      </c>
    </row>
    <row r="56" spans="1:9" s="68" customFormat="1" ht="15.75" customHeight="1" thickBot="1">
      <c r="A56" s="132"/>
      <c r="B56" s="77"/>
      <c r="C56" s="78"/>
      <c r="D56" s="79">
        <v>5512</v>
      </c>
      <c r="E56" s="79">
        <v>5321</v>
      </c>
      <c r="F56" s="96" t="s">
        <v>180</v>
      </c>
      <c r="G56" s="80">
        <v>0</v>
      </c>
      <c r="H56" s="80">
        <v>69006</v>
      </c>
      <c r="I56" s="81">
        <f>G56+H56</f>
        <v>69006</v>
      </c>
    </row>
    <row r="57" spans="1:9" s="114" customFormat="1" ht="22.5" customHeight="1">
      <c r="A57" s="152" t="s">
        <v>46</v>
      </c>
      <c r="B57" s="129">
        <v>1010139</v>
      </c>
      <c r="C57" s="129">
        <v>5023</v>
      </c>
      <c r="D57" s="126" t="s">
        <v>47</v>
      </c>
      <c r="E57" s="127" t="s">
        <v>47</v>
      </c>
      <c r="F57" s="110" t="s">
        <v>72</v>
      </c>
      <c r="G57" s="111">
        <v>0</v>
      </c>
      <c r="H57" s="111">
        <v>18000</v>
      </c>
      <c r="I57" s="128">
        <f t="shared" si="1"/>
        <v>18000</v>
      </c>
    </row>
    <row r="58" spans="1:9" s="68" customFormat="1" ht="15.75" customHeight="1" thickBot="1">
      <c r="A58" s="132"/>
      <c r="B58" s="95"/>
      <c r="C58" s="95"/>
      <c r="D58" s="79">
        <v>5512</v>
      </c>
      <c r="E58" s="79">
        <v>5321</v>
      </c>
      <c r="F58" s="96" t="s">
        <v>180</v>
      </c>
      <c r="G58" s="80">
        <v>0</v>
      </c>
      <c r="H58" s="80">
        <v>18000</v>
      </c>
      <c r="I58" s="81">
        <f>G58+H58</f>
        <v>18000</v>
      </c>
    </row>
    <row r="59" spans="1:9" s="114" customFormat="1" ht="22.5" customHeight="1">
      <c r="A59" s="152" t="s">
        <v>46</v>
      </c>
      <c r="B59" s="108">
        <v>1010140</v>
      </c>
      <c r="C59" s="109">
        <v>5003</v>
      </c>
      <c r="D59" s="126" t="s">
        <v>47</v>
      </c>
      <c r="E59" s="127" t="s">
        <v>47</v>
      </c>
      <c r="F59" s="110" t="s">
        <v>73</v>
      </c>
      <c r="G59" s="111">
        <v>0</v>
      </c>
      <c r="H59" s="111">
        <v>18150</v>
      </c>
      <c r="I59" s="128">
        <f t="shared" si="1"/>
        <v>18150</v>
      </c>
    </row>
    <row r="60" spans="1:9" s="68" customFormat="1" ht="15.75" customHeight="1" thickBot="1">
      <c r="A60" s="132"/>
      <c r="B60" s="95"/>
      <c r="C60" s="95"/>
      <c r="D60" s="79">
        <v>5512</v>
      </c>
      <c r="E60" s="79">
        <v>5321</v>
      </c>
      <c r="F60" s="96" t="s">
        <v>180</v>
      </c>
      <c r="G60" s="80">
        <v>0</v>
      </c>
      <c r="H60" s="80">
        <v>18150</v>
      </c>
      <c r="I60" s="81">
        <f>G60+H60</f>
        <v>18150</v>
      </c>
    </row>
    <row r="61" spans="1:9" s="114" customFormat="1" ht="22.5" customHeight="1">
      <c r="A61" s="124" t="s">
        <v>46</v>
      </c>
      <c r="B61" s="129">
        <v>1010141</v>
      </c>
      <c r="C61" s="129">
        <v>2058</v>
      </c>
      <c r="D61" s="126" t="s">
        <v>47</v>
      </c>
      <c r="E61" s="127" t="s">
        <v>47</v>
      </c>
      <c r="F61" s="110" t="s">
        <v>74</v>
      </c>
      <c r="G61" s="111">
        <v>0</v>
      </c>
      <c r="H61" s="112">
        <v>86417</v>
      </c>
      <c r="I61" s="128">
        <f t="shared" si="1"/>
        <v>86417</v>
      </c>
    </row>
    <row r="62" spans="1:9" s="68" customFormat="1" ht="15.75" customHeight="1" thickBot="1">
      <c r="A62" s="132"/>
      <c r="B62" s="95"/>
      <c r="C62" s="95"/>
      <c r="D62" s="79">
        <v>5512</v>
      </c>
      <c r="E62" s="157">
        <v>6341</v>
      </c>
      <c r="F62" s="156" t="s">
        <v>181</v>
      </c>
      <c r="G62" s="80">
        <v>0</v>
      </c>
      <c r="H62" s="98">
        <v>86417</v>
      </c>
      <c r="I62" s="150">
        <f>G62+H62</f>
        <v>86417</v>
      </c>
    </row>
    <row r="63" spans="1:9" s="114" customFormat="1" ht="22.5" customHeight="1">
      <c r="A63" s="124" t="s">
        <v>46</v>
      </c>
      <c r="B63" s="125">
        <v>1010142</v>
      </c>
      <c r="C63" s="125">
        <v>2025</v>
      </c>
      <c r="D63" s="126" t="s">
        <v>47</v>
      </c>
      <c r="E63" s="127" t="s">
        <v>47</v>
      </c>
      <c r="F63" s="110" t="s">
        <v>75</v>
      </c>
      <c r="G63" s="111">
        <v>0</v>
      </c>
      <c r="H63" s="111">
        <v>7950</v>
      </c>
      <c r="I63" s="128">
        <f t="shared" si="1"/>
        <v>7950</v>
      </c>
    </row>
    <row r="64" spans="1:9" s="68" customFormat="1" ht="15.75" customHeight="1" thickBot="1">
      <c r="A64" s="132"/>
      <c r="B64" s="77"/>
      <c r="C64" s="78"/>
      <c r="D64" s="79">
        <v>5512</v>
      </c>
      <c r="E64" s="79">
        <v>5321</v>
      </c>
      <c r="F64" s="96" t="s">
        <v>180</v>
      </c>
      <c r="G64" s="80">
        <v>0</v>
      </c>
      <c r="H64" s="80">
        <v>7950</v>
      </c>
      <c r="I64" s="153">
        <v>7950</v>
      </c>
    </row>
    <row r="65" spans="1:9" s="114" customFormat="1" ht="22.5" customHeight="1">
      <c r="A65" s="124" t="s">
        <v>46</v>
      </c>
      <c r="B65" s="129">
        <v>1010143</v>
      </c>
      <c r="C65" s="129">
        <v>3014</v>
      </c>
      <c r="D65" s="126" t="s">
        <v>47</v>
      </c>
      <c r="E65" s="127" t="s">
        <v>47</v>
      </c>
      <c r="F65" s="110" t="s">
        <v>76</v>
      </c>
      <c r="G65" s="111">
        <v>0</v>
      </c>
      <c r="H65" s="111">
        <v>7000</v>
      </c>
      <c r="I65" s="128">
        <f t="shared" si="1"/>
        <v>7000</v>
      </c>
    </row>
    <row r="66" spans="1:9" s="68" customFormat="1" ht="15.75" customHeight="1" thickBot="1">
      <c r="A66" s="132"/>
      <c r="B66" s="95"/>
      <c r="C66" s="95"/>
      <c r="D66" s="79">
        <v>5512</v>
      </c>
      <c r="E66" s="79">
        <v>5321</v>
      </c>
      <c r="F66" s="96" t="s">
        <v>180</v>
      </c>
      <c r="G66" s="80">
        <v>0</v>
      </c>
      <c r="H66" s="80">
        <v>7000</v>
      </c>
      <c r="I66" s="153">
        <v>7000</v>
      </c>
    </row>
    <row r="67" spans="1:9" s="114" customFormat="1" ht="22.5" customHeight="1">
      <c r="A67" s="124" t="s">
        <v>46</v>
      </c>
      <c r="B67" s="125">
        <v>1010144</v>
      </c>
      <c r="C67" s="125">
        <v>2026</v>
      </c>
      <c r="D67" s="126" t="s">
        <v>47</v>
      </c>
      <c r="E67" s="127" t="s">
        <v>47</v>
      </c>
      <c r="F67" s="110" t="s">
        <v>77</v>
      </c>
      <c r="G67" s="111">
        <v>0</v>
      </c>
      <c r="H67" s="112">
        <v>14000</v>
      </c>
      <c r="I67" s="128">
        <f t="shared" si="1"/>
        <v>14000</v>
      </c>
    </row>
    <row r="68" spans="1:9" s="68" customFormat="1" ht="15.75" customHeight="1" thickBot="1">
      <c r="A68" s="132"/>
      <c r="B68" s="77"/>
      <c r="C68" s="155"/>
      <c r="D68" s="79">
        <v>5512</v>
      </c>
      <c r="E68" s="79">
        <v>5321</v>
      </c>
      <c r="F68" s="96" t="s">
        <v>180</v>
      </c>
      <c r="G68" s="80">
        <v>0</v>
      </c>
      <c r="H68" s="130">
        <v>14000</v>
      </c>
      <c r="I68" s="166">
        <v>14000</v>
      </c>
    </row>
    <row r="69" spans="1:9" s="114" customFormat="1" ht="22.5" customHeight="1">
      <c r="A69" s="154" t="s">
        <v>46</v>
      </c>
      <c r="B69" s="125">
        <v>1010145</v>
      </c>
      <c r="C69" s="125">
        <v>5024</v>
      </c>
      <c r="D69" s="126" t="s">
        <v>47</v>
      </c>
      <c r="E69" s="127" t="s">
        <v>47</v>
      </c>
      <c r="F69" s="110" t="s">
        <v>78</v>
      </c>
      <c r="G69" s="111">
        <v>0</v>
      </c>
      <c r="H69" s="111">
        <v>18000</v>
      </c>
      <c r="I69" s="128">
        <f t="shared" si="1"/>
        <v>18000</v>
      </c>
    </row>
    <row r="70" spans="1:9" s="68" customFormat="1" ht="15.75" customHeight="1" thickBot="1">
      <c r="A70" s="132"/>
      <c r="B70" s="77"/>
      <c r="C70" s="78"/>
      <c r="D70" s="79">
        <v>5512</v>
      </c>
      <c r="E70" s="79">
        <v>5321</v>
      </c>
      <c r="F70" s="96" t="s">
        <v>180</v>
      </c>
      <c r="G70" s="80">
        <v>0</v>
      </c>
      <c r="H70" s="80">
        <v>18000</v>
      </c>
      <c r="I70" s="153">
        <v>18000</v>
      </c>
    </row>
    <row r="71" spans="1:9" s="114" customFormat="1" ht="22.5" customHeight="1">
      <c r="A71" s="124" t="s">
        <v>46</v>
      </c>
      <c r="B71" s="125">
        <v>1010146</v>
      </c>
      <c r="C71" s="125">
        <v>5025</v>
      </c>
      <c r="D71" s="126" t="s">
        <v>47</v>
      </c>
      <c r="E71" s="127" t="s">
        <v>47</v>
      </c>
      <c r="F71" s="110" t="s">
        <v>79</v>
      </c>
      <c r="G71" s="111">
        <v>0</v>
      </c>
      <c r="H71" s="111">
        <v>59850</v>
      </c>
      <c r="I71" s="128">
        <f t="shared" si="1"/>
        <v>59850</v>
      </c>
    </row>
    <row r="72" spans="1:9" s="68" customFormat="1" ht="15.75" customHeight="1" thickBot="1">
      <c r="A72" s="132"/>
      <c r="B72" s="77"/>
      <c r="C72" s="78"/>
      <c r="D72" s="79">
        <v>5512</v>
      </c>
      <c r="E72" s="79">
        <v>5321</v>
      </c>
      <c r="F72" s="96" t="s">
        <v>180</v>
      </c>
      <c r="G72" s="80">
        <v>0</v>
      </c>
      <c r="H72" s="80">
        <v>59850</v>
      </c>
      <c r="I72" s="81">
        <f t="shared" si="1"/>
        <v>59850</v>
      </c>
    </row>
    <row r="73" spans="1:9" s="114" customFormat="1" ht="22.5" customHeight="1">
      <c r="A73" s="124" t="s">
        <v>46</v>
      </c>
      <c r="B73" s="129">
        <v>1010147</v>
      </c>
      <c r="C73" s="129">
        <v>2027</v>
      </c>
      <c r="D73" s="126" t="s">
        <v>47</v>
      </c>
      <c r="E73" s="127" t="s">
        <v>47</v>
      </c>
      <c r="F73" s="110" t="s">
        <v>80</v>
      </c>
      <c r="G73" s="111">
        <v>0</v>
      </c>
      <c r="H73" s="112">
        <v>31469</v>
      </c>
      <c r="I73" s="128">
        <f t="shared" si="1"/>
        <v>31469</v>
      </c>
    </row>
    <row r="74" spans="1:9" s="68" customFormat="1" ht="15.75" customHeight="1" thickBot="1">
      <c r="A74" s="132"/>
      <c r="B74" s="95"/>
      <c r="C74" s="95"/>
      <c r="D74" s="79">
        <v>5512</v>
      </c>
      <c r="E74" s="79">
        <v>5321</v>
      </c>
      <c r="F74" s="96" t="s">
        <v>180</v>
      </c>
      <c r="G74" s="80">
        <v>0</v>
      </c>
      <c r="H74" s="130">
        <v>31469</v>
      </c>
      <c r="I74" s="81">
        <f t="shared" si="1"/>
        <v>31469</v>
      </c>
    </row>
    <row r="75" spans="1:9" s="114" customFormat="1" ht="22.5" customHeight="1">
      <c r="A75" s="124" t="s">
        <v>46</v>
      </c>
      <c r="B75" s="125">
        <v>1010148</v>
      </c>
      <c r="C75" s="125">
        <v>5026</v>
      </c>
      <c r="D75" s="126" t="s">
        <v>47</v>
      </c>
      <c r="E75" s="127" t="s">
        <v>47</v>
      </c>
      <c r="F75" s="110" t="s">
        <v>81</v>
      </c>
      <c r="G75" s="111">
        <v>0</v>
      </c>
      <c r="H75" s="112">
        <v>20473</v>
      </c>
      <c r="I75" s="128">
        <f t="shared" si="1"/>
        <v>20473</v>
      </c>
    </row>
    <row r="76" spans="1:9" s="68" customFormat="1" ht="15.75" customHeight="1" thickBot="1">
      <c r="A76" s="132"/>
      <c r="B76" s="77"/>
      <c r="C76" s="155"/>
      <c r="D76" s="79">
        <v>5512</v>
      </c>
      <c r="E76" s="79">
        <v>5321</v>
      </c>
      <c r="F76" s="96" t="s">
        <v>180</v>
      </c>
      <c r="G76" s="80">
        <v>0</v>
      </c>
      <c r="H76" s="130">
        <v>20473</v>
      </c>
      <c r="I76" s="81">
        <f t="shared" si="1"/>
        <v>20473</v>
      </c>
    </row>
    <row r="77" spans="1:9" s="114" customFormat="1" ht="22.5" customHeight="1">
      <c r="A77" s="124" t="s">
        <v>46</v>
      </c>
      <c r="B77" s="129">
        <v>1010149</v>
      </c>
      <c r="C77" s="125">
        <v>4006</v>
      </c>
      <c r="D77" s="126" t="s">
        <v>47</v>
      </c>
      <c r="E77" s="127" t="s">
        <v>47</v>
      </c>
      <c r="F77" s="110" t="s">
        <v>82</v>
      </c>
      <c r="G77" s="111">
        <v>0</v>
      </c>
      <c r="H77" s="111">
        <v>23260</v>
      </c>
      <c r="I77" s="128">
        <f t="shared" si="1"/>
        <v>23260</v>
      </c>
    </row>
    <row r="78" spans="1:9" s="68" customFormat="1" ht="15.75" customHeight="1" thickBot="1">
      <c r="A78" s="132"/>
      <c r="B78" s="95"/>
      <c r="C78" s="155"/>
      <c r="D78" s="79">
        <v>5512</v>
      </c>
      <c r="E78" s="79">
        <v>5321</v>
      </c>
      <c r="F78" s="96" t="s">
        <v>180</v>
      </c>
      <c r="G78" s="80">
        <v>0</v>
      </c>
      <c r="H78" s="80">
        <v>23260</v>
      </c>
      <c r="I78" s="81">
        <f t="shared" si="1"/>
        <v>23260</v>
      </c>
    </row>
    <row r="79" spans="1:9" s="114" customFormat="1" ht="22.5" customHeight="1">
      <c r="A79" s="124" t="s">
        <v>46</v>
      </c>
      <c r="B79" s="125">
        <v>1010150</v>
      </c>
      <c r="C79" s="129">
        <v>5027</v>
      </c>
      <c r="D79" s="126" t="s">
        <v>47</v>
      </c>
      <c r="E79" s="127" t="s">
        <v>47</v>
      </c>
      <c r="F79" s="110" t="s">
        <v>83</v>
      </c>
      <c r="G79" s="111">
        <v>0</v>
      </c>
      <c r="H79" s="111">
        <v>15000</v>
      </c>
      <c r="I79" s="128">
        <f t="shared" si="1"/>
        <v>15000</v>
      </c>
    </row>
    <row r="80" spans="1:9" s="68" customFormat="1" ht="15.75" customHeight="1" thickBot="1">
      <c r="A80" s="132"/>
      <c r="B80" s="77"/>
      <c r="C80" s="95"/>
      <c r="D80" s="79">
        <v>5512</v>
      </c>
      <c r="E80" s="79">
        <v>5321</v>
      </c>
      <c r="F80" s="96" t="s">
        <v>180</v>
      </c>
      <c r="G80" s="80">
        <v>0</v>
      </c>
      <c r="H80" s="80">
        <v>15000</v>
      </c>
      <c r="I80" s="81">
        <f t="shared" si="1"/>
        <v>15000</v>
      </c>
    </row>
    <row r="81" spans="1:9" s="114" customFormat="1" ht="22.5" customHeight="1">
      <c r="A81" s="124" t="s">
        <v>46</v>
      </c>
      <c r="B81" s="129">
        <v>1010151</v>
      </c>
      <c r="C81" s="129">
        <v>2028</v>
      </c>
      <c r="D81" s="126" t="s">
        <v>47</v>
      </c>
      <c r="E81" s="127" t="s">
        <v>47</v>
      </c>
      <c r="F81" s="110" t="s">
        <v>84</v>
      </c>
      <c r="G81" s="111">
        <v>0</v>
      </c>
      <c r="H81" s="112">
        <v>8500</v>
      </c>
      <c r="I81" s="128">
        <f t="shared" si="1"/>
        <v>8500</v>
      </c>
    </row>
    <row r="82" spans="1:9" s="68" customFormat="1" ht="15.75" customHeight="1" thickBot="1">
      <c r="A82" s="132"/>
      <c r="B82" s="95"/>
      <c r="C82" s="95"/>
      <c r="D82" s="79">
        <v>5512</v>
      </c>
      <c r="E82" s="79">
        <v>5321</v>
      </c>
      <c r="F82" s="96" t="s">
        <v>180</v>
      </c>
      <c r="G82" s="80">
        <v>0</v>
      </c>
      <c r="H82" s="130">
        <v>8500</v>
      </c>
      <c r="I82" s="81">
        <f t="shared" si="1"/>
        <v>8500</v>
      </c>
    </row>
    <row r="83" spans="1:9" s="114" customFormat="1" ht="22.5" customHeight="1">
      <c r="A83" s="124" t="s">
        <v>46</v>
      </c>
      <c r="B83" s="125">
        <v>1010152</v>
      </c>
      <c r="C83" s="125">
        <v>5030</v>
      </c>
      <c r="D83" s="126" t="s">
        <v>47</v>
      </c>
      <c r="E83" s="127" t="s">
        <v>47</v>
      </c>
      <c r="F83" s="110" t="s">
        <v>85</v>
      </c>
      <c r="G83" s="111">
        <v>0</v>
      </c>
      <c r="H83" s="112">
        <v>22300</v>
      </c>
      <c r="I83" s="128">
        <f t="shared" si="1"/>
        <v>22300</v>
      </c>
    </row>
    <row r="84" spans="1:9" s="68" customFormat="1" ht="15.75" customHeight="1" thickBot="1">
      <c r="A84" s="132"/>
      <c r="B84" s="77"/>
      <c r="C84" s="155"/>
      <c r="D84" s="79">
        <v>5512</v>
      </c>
      <c r="E84" s="79">
        <v>5321</v>
      </c>
      <c r="F84" s="96" t="s">
        <v>180</v>
      </c>
      <c r="G84" s="80">
        <v>0</v>
      </c>
      <c r="H84" s="130">
        <v>22300</v>
      </c>
      <c r="I84" s="81">
        <f t="shared" si="1"/>
        <v>22300</v>
      </c>
    </row>
    <row r="85" spans="1:9" s="114" customFormat="1" ht="22.5" customHeight="1">
      <c r="A85" s="124" t="s">
        <v>46</v>
      </c>
      <c r="B85" s="129">
        <v>1010153</v>
      </c>
      <c r="C85" s="129">
        <v>2032</v>
      </c>
      <c r="D85" s="126" t="s">
        <v>47</v>
      </c>
      <c r="E85" s="127" t="s">
        <v>47</v>
      </c>
      <c r="F85" s="110" t="s">
        <v>86</v>
      </c>
      <c r="G85" s="111">
        <v>0</v>
      </c>
      <c r="H85" s="112">
        <v>25000</v>
      </c>
      <c r="I85" s="128">
        <f t="shared" si="1"/>
        <v>25000</v>
      </c>
    </row>
    <row r="86" spans="1:9" s="68" customFormat="1" ht="15.75" customHeight="1" thickBot="1">
      <c r="A86" s="132"/>
      <c r="B86" s="95"/>
      <c r="C86" s="95"/>
      <c r="D86" s="79">
        <v>5512</v>
      </c>
      <c r="E86" s="79">
        <v>5321</v>
      </c>
      <c r="F86" s="96" t="s">
        <v>180</v>
      </c>
      <c r="G86" s="80">
        <v>0</v>
      </c>
      <c r="H86" s="130">
        <v>25000</v>
      </c>
      <c r="I86" s="81">
        <f t="shared" si="1"/>
        <v>25000</v>
      </c>
    </row>
    <row r="87" spans="1:9" s="114" customFormat="1" ht="22.5" customHeight="1">
      <c r="A87" s="124" t="s">
        <v>46</v>
      </c>
      <c r="B87" s="125">
        <v>1010154</v>
      </c>
      <c r="C87" s="125">
        <v>4030</v>
      </c>
      <c r="D87" s="126" t="s">
        <v>47</v>
      </c>
      <c r="E87" s="127" t="s">
        <v>47</v>
      </c>
      <c r="F87" s="110" t="s">
        <v>87</v>
      </c>
      <c r="G87" s="111">
        <v>0</v>
      </c>
      <c r="H87" s="111">
        <v>34656</v>
      </c>
      <c r="I87" s="128">
        <f t="shared" si="1"/>
        <v>34656</v>
      </c>
    </row>
    <row r="88" spans="1:9" s="68" customFormat="1" ht="15.75" customHeight="1" thickBot="1">
      <c r="A88" s="132"/>
      <c r="B88" s="77"/>
      <c r="C88" s="155"/>
      <c r="D88" s="79">
        <v>5512</v>
      </c>
      <c r="E88" s="79">
        <v>5321</v>
      </c>
      <c r="F88" s="96" t="s">
        <v>180</v>
      </c>
      <c r="G88" s="80">
        <v>0</v>
      </c>
      <c r="H88" s="80">
        <v>34656</v>
      </c>
      <c r="I88" s="81">
        <f t="shared" si="1"/>
        <v>34656</v>
      </c>
    </row>
    <row r="89" spans="1:9" s="114" customFormat="1" ht="22.5" customHeight="1">
      <c r="A89" s="124" t="s">
        <v>46</v>
      </c>
      <c r="B89" s="129">
        <v>1010155</v>
      </c>
      <c r="C89" s="129">
        <v>2001</v>
      </c>
      <c r="D89" s="126" t="s">
        <v>47</v>
      </c>
      <c r="E89" s="127" t="s">
        <v>47</v>
      </c>
      <c r="F89" s="110" t="s">
        <v>88</v>
      </c>
      <c r="G89" s="111">
        <v>0</v>
      </c>
      <c r="H89" s="111">
        <v>45000</v>
      </c>
      <c r="I89" s="128">
        <f t="shared" si="1"/>
        <v>45000</v>
      </c>
    </row>
    <row r="90" spans="1:9" s="68" customFormat="1" ht="15.75" customHeight="1" thickBot="1">
      <c r="A90" s="76"/>
      <c r="B90" s="74"/>
      <c r="C90" s="74"/>
      <c r="D90" s="116">
        <v>5512</v>
      </c>
      <c r="E90" s="116">
        <v>5321</v>
      </c>
      <c r="F90" s="119" t="s">
        <v>180</v>
      </c>
      <c r="G90" s="120">
        <v>0</v>
      </c>
      <c r="H90" s="120">
        <v>45000</v>
      </c>
      <c r="I90" s="121">
        <f t="shared" si="1"/>
        <v>45000</v>
      </c>
    </row>
    <row r="91" spans="1:9" s="114" customFormat="1" ht="22.5" customHeight="1">
      <c r="A91" s="124" t="s">
        <v>46</v>
      </c>
      <c r="B91" s="125">
        <v>1010156</v>
      </c>
      <c r="C91" s="125">
        <v>5033</v>
      </c>
      <c r="D91" s="126" t="s">
        <v>47</v>
      </c>
      <c r="E91" s="127" t="s">
        <v>47</v>
      </c>
      <c r="F91" s="110" t="s">
        <v>89</v>
      </c>
      <c r="G91" s="111">
        <v>0</v>
      </c>
      <c r="H91" s="111">
        <v>17270</v>
      </c>
      <c r="I91" s="128">
        <f t="shared" si="1"/>
        <v>17270</v>
      </c>
    </row>
    <row r="92" spans="1:9" s="68" customFormat="1" ht="15.75" customHeight="1" thickBot="1">
      <c r="A92" s="132"/>
      <c r="B92" s="77"/>
      <c r="C92" s="155"/>
      <c r="D92" s="79">
        <v>5512</v>
      </c>
      <c r="E92" s="79">
        <v>5321</v>
      </c>
      <c r="F92" s="96" t="s">
        <v>180</v>
      </c>
      <c r="G92" s="80">
        <v>0</v>
      </c>
      <c r="H92" s="80">
        <v>17270</v>
      </c>
      <c r="I92" s="81">
        <f t="shared" si="1"/>
        <v>17270</v>
      </c>
    </row>
    <row r="93" spans="1:9" s="114" customFormat="1" ht="22.5" customHeight="1">
      <c r="A93" s="124" t="s">
        <v>46</v>
      </c>
      <c r="B93" s="129">
        <v>1010157</v>
      </c>
      <c r="C93" s="129">
        <v>3022</v>
      </c>
      <c r="D93" s="126" t="s">
        <v>47</v>
      </c>
      <c r="E93" s="127" t="s">
        <v>47</v>
      </c>
      <c r="F93" s="110" t="s">
        <v>90</v>
      </c>
      <c r="G93" s="111">
        <v>0</v>
      </c>
      <c r="H93" s="111">
        <v>208725</v>
      </c>
      <c r="I93" s="128">
        <f t="shared" si="1"/>
        <v>208725</v>
      </c>
    </row>
    <row r="94" spans="1:9" s="68" customFormat="1" ht="15.75" customHeight="1" thickBot="1">
      <c r="A94" s="132"/>
      <c r="B94" s="95"/>
      <c r="C94" s="95"/>
      <c r="D94" s="90">
        <v>5512</v>
      </c>
      <c r="E94" s="157">
        <v>6341</v>
      </c>
      <c r="F94" s="156" t="s">
        <v>181</v>
      </c>
      <c r="G94" s="80">
        <v>0</v>
      </c>
      <c r="H94" s="80">
        <v>208725</v>
      </c>
      <c r="I94" s="81">
        <f t="shared" si="1"/>
        <v>208725</v>
      </c>
    </row>
    <row r="95" spans="1:9" s="114" customFormat="1" ht="22.5" customHeight="1">
      <c r="A95" s="124" t="s">
        <v>46</v>
      </c>
      <c r="B95" s="125">
        <v>1010158</v>
      </c>
      <c r="C95" s="125">
        <v>3024</v>
      </c>
      <c r="D95" s="126" t="s">
        <v>47</v>
      </c>
      <c r="E95" s="127" t="s">
        <v>47</v>
      </c>
      <c r="F95" s="110" t="s">
        <v>91</v>
      </c>
      <c r="G95" s="111">
        <v>0</v>
      </c>
      <c r="H95" s="111">
        <v>31000</v>
      </c>
      <c r="I95" s="128">
        <f t="shared" si="1"/>
        <v>31000</v>
      </c>
    </row>
    <row r="96" spans="1:9" s="68" customFormat="1" ht="15.75" customHeight="1" thickBot="1">
      <c r="A96" s="132"/>
      <c r="B96" s="77"/>
      <c r="C96" s="78"/>
      <c r="D96" s="79">
        <v>5512</v>
      </c>
      <c r="E96" s="79">
        <v>5321</v>
      </c>
      <c r="F96" s="96" t="s">
        <v>180</v>
      </c>
      <c r="G96" s="80">
        <v>0</v>
      </c>
      <c r="H96" s="80">
        <v>31000</v>
      </c>
      <c r="I96" s="81">
        <f t="shared" si="1"/>
        <v>31000</v>
      </c>
    </row>
    <row r="97" spans="1:9" s="114" customFormat="1" ht="22.5" customHeight="1">
      <c r="A97" s="124" t="s">
        <v>46</v>
      </c>
      <c r="B97" s="129">
        <v>1010159</v>
      </c>
      <c r="C97" s="129">
        <v>3024</v>
      </c>
      <c r="D97" s="126" t="s">
        <v>47</v>
      </c>
      <c r="E97" s="127" t="s">
        <v>47</v>
      </c>
      <c r="F97" s="110" t="s">
        <v>92</v>
      </c>
      <c r="G97" s="111">
        <v>0</v>
      </c>
      <c r="H97" s="111">
        <v>8800</v>
      </c>
      <c r="I97" s="128">
        <f t="shared" si="1"/>
        <v>8800</v>
      </c>
    </row>
    <row r="98" spans="1:9" s="68" customFormat="1" ht="15.75" customHeight="1" thickBot="1">
      <c r="A98" s="132"/>
      <c r="B98" s="95"/>
      <c r="C98" s="95"/>
      <c r="D98" s="79">
        <v>5512</v>
      </c>
      <c r="E98" s="79">
        <v>5321</v>
      </c>
      <c r="F98" s="96" t="s">
        <v>180</v>
      </c>
      <c r="G98" s="80">
        <v>0</v>
      </c>
      <c r="H98" s="80">
        <v>8800</v>
      </c>
      <c r="I98" s="81">
        <f t="shared" si="1"/>
        <v>8800</v>
      </c>
    </row>
    <row r="99" spans="1:9" s="114" customFormat="1" ht="22.5" customHeight="1">
      <c r="A99" s="124" t="s">
        <v>46</v>
      </c>
      <c r="B99" s="125">
        <v>1010160</v>
      </c>
      <c r="C99" s="125">
        <v>5035</v>
      </c>
      <c r="D99" s="126" t="s">
        <v>47</v>
      </c>
      <c r="E99" s="127" t="s">
        <v>47</v>
      </c>
      <c r="F99" s="110" t="s">
        <v>93</v>
      </c>
      <c r="G99" s="111">
        <v>0</v>
      </c>
      <c r="H99" s="112">
        <v>60000</v>
      </c>
      <c r="I99" s="128">
        <f t="shared" si="1"/>
        <v>60000</v>
      </c>
    </row>
    <row r="100" spans="1:9" s="68" customFormat="1" ht="15.75" customHeight="1" thickBot="1">
      <c r="A100" s="132"/>
      <c r="B100" s="77"/>
      <c r="C100" s="78"/>
      <c r="D100" s="79">
        <v>5512</v>
      </c>
      <c r="E100" s="79">
        <v>5321</v>
      </c>
      <c r="F100" s="96" t="s">
        <v>180</v>
      </c>
      <c r="G100" s="80">
        <v>0</v>
      </c>
      <c r="H100" s="130">
        <v>60000</v>
      </c>
      <c r="I100" s="81">
        <f t="shared" si="1"/>
        <v>60000</v>
      </c>
    </row>
    <row r="101" spans="1:9" s="114" customFormat="1" ht="22.5" customHeight="1">
      <c r="A101" s="124" t="s">
        <v>46</v>
      </c>
      <c r="B101" s="129">
        <v>1010161</v>
      </c>
      <c r="C101" s="129">
        <v>4007</v>
      </c>
      <c r="D101" s="126" t="s">
        <v>47</v>
      </c>
      <c r="E101" s="127" t="s">
        <v>47</v>
      </c>
      <c r="F101" s="110" t="s">
        <v>94</v>
      </c>
      <c r="G101" s="111">
        <v>0</v>
      </c>
      <c r="H101" s="112">
        <v>71923</v>
      </c>
      <c r="I101" s="128">
        <f t="shared" si="1"/>
        <v>71923</v>
      </c>
    </row>
    <row r="102" spans="1:9" s="68" customFormat="1" ht="15.75" customHeight="1" thickBot="1">
      <c r="A102" s="132"/>
      <c r="B102" s="95"/>
      <c r="C102" s="95"/>
      <c r="D102" s="79">
        <v>5512</v>
      </c>
      <c r="E102" s="79">
        <v>5321</v>
      </c>
      <c r="F102" s="96" t="s">
        <v>180</v>
      </c>
      <c r="G102" s="80">
        <v>0</v>
      </c>
      <c r="H102" s="130">
        <v>71923</v>
      </c>
      <c r="I102" s="81">
        <f t="shared" si="1"/>
        <v>71923</v>
      </c>
    </row>
    <row r="103" spans="1:9" s="114" customFormat="1" ht="22.5" customHeight="1">
      <c r="A103" s="124" t="s">
        <v>46</v>
      </c>
      <c r="B103" s="125">
        <v>1010162</v>
      </c>
      <c r="C103" s="125">
        <v>5037</v>
      </c>
      <c r="D103" s="126" t="s">
        <v>47</v>
      </c>
      <c r="E103" s="127" t="s">
        <v>47</v>
      </c>
      <c r="F103" s="110" t="s">
        <v>95</v>
      </c>
      <c r="G103" s="111">
        <v>0</v>
      </c>
      <c r="H103" s="111">
        <v>30000</v>
      </c>
      <c r="I103" s="128">
        <f t="shared" si="1"/>
        <v>30000</v>
      </c>
    </row>
    <row r="104" spans="1:9" s="68" customFormat="1" ht="15.75" customHeight="1" thickBot="1">
      <c r="A104" s="132"/>
      <c r="B104" s="77"/>
      <c r="C104" s="78"/>
      <c r="D104" s="79">
        <v>5512</v>
      </c>
      <c r="E104" s="79">
        <v>5321</v>
      </c>
      <c r="F104" s="96" t="s">
        <v>180</v>
      </c>
      <c r="G104" s="80">
        <v>0</v>
      </c>
      <c r="H104" s="80">
        <v>30000</v>
      </c>
      <c r="I104" s="81">
        <f t="shared" si="1"/>
        <v>30000</v>
      </c>
    </row>
    <row r="105" spans="1:9" s="114" customFormat="1" ht="22.5" customHeight="1">
      <c r="A105" s="124" t="s">
        <v>46</v>
      </c>
      <c r="B105" s="129">
        <v>1010163</v>
      </c>
      <c r="C105" s="129">
        <v>5037</v>
      </c>
      <c r="D105" s="126" t="s">
        <v>47</v>
      </c>
      <c r="E105" s="127" t="s">
        <v>47</v>
      </c>
      <c r="F105" s="110" t="s">
        <v>96</v>
      </c>
      <c r="G105" s="111">
        <v>0</v>
      </c>
      <c r="H105" s="112">
        <v>19200</v>
      </c>
      <c r="I105" s="128">
        <f t="shared" si="1"/>
        <v>19200</v>
      </c>
    </row>
    <row r="106" spans="1:9" s="68" customFormat="1" ht="15.75" customHeight="1" thickBot="1">
      <c r="A106" s="132"/>
      <c r="B106" s="95"/>
      <c r="C106" s="95"/>
      <c r="D106" s="79">
        <v>5512</v>
      </c>
      <c r="E106" s="79">
        <v>5321</v>
      </c>
      <c r="F106" s="96" t="s">
        <v>180</v>
      </c>
      <c r="G106" s="80">
        <v>0</v>
      </c>
      <c r="H106" s="130">
        <v>19200</v>
      </c>
      <c r="I106" s="81">
        <f t="shared" si="1"/>
        <v>19200</v>
      </c>
    </row>
    <row r="107" spans="1:9" s="114" customFormat="1" ht="22.5" customHeight="1">
      <c r="A107" s="124" t="s">
        <v>46</v>
      </c>
      <c r="B107" s="125">
        <v>1010164</v>
      </c>
      <c r="C107" s="125">
        <v>5038</v>
      </c>
      <c r="D107" s="126" t="s">
        <v>47</v>
      </c>
      <c r="E107" s="127" t="s">
        <v>47</v>
      </c>
      <c r="F107" s="110" t="s">
        <v>97</v>
      </c>
      <c r="G107" s="111">
        <v>0</v>
      </c>
      <c r="H107" s="112">
        <v>42480</v>
      </c>
      <c r="I107" s="128">
        <f t="shared" si="1"/>
        <v>42480</v>
      </c>
    </row>
    <row r="108" spans="1:9" s="68" customFormat="1" ht="15.75" customHeight="1" thickBot="1">
      <c r="A108" s="132"/>
      <c r="B108" s="77"/>
      <c r="C108" s="78"/>
      <c r="D108" s="79">
        <v>5512</v>
      </c>
      <c r="E108" s="79">
        <v>5321</v>
      </c>
      <c r="F108" s="96" t="s">
        <v>180</v>
      </c>
      <c r="G108" s="80">
        <v>0</v>
      </c>
      <c r="H108" s="130">
        <v>42480</v>
      </c>
      <c r="I108" s="81">
        <f t="shared" si="1"/>
        <v>42480</v>
      </c>
    </row>
    <row r="109" spans="1:9" s="114" customFormat="1" ht="22.5" customHeight="1">
      <c r="A109" s="124" t="s">
        <v>46</v>
      </c>
      <c r="B109" s="129">
        <v>1010165</v>
      </c>
      <c r="C109" s="129">
        <v>5039</v>
      </c>
      <c r="D109" s="126" t="s">
        <v>47</v>
      </c>
      <c r="E109" s="127" t="s">
        <v>47</v>
      </c>
      <c r="F109" s="110" t="s">
        <v>98</v>
      </c>
      <c r="G109" s="111">
        <v>0</v>
      </c>
      <c r="H109" s="111">
        <v>35000</v>
      </c>
      <c r="I109" s="128">
        <f t="shared" si="1"/>
        <v>35000</v>
      </c>
    </row>
    <row r="110" spans="1:9" s="68" customFormat="1" ht="15.75" customHeight="1" thickBot="1">
      <c r="A110" s="132"/>
      <c r="B110" s="95"/>
      <c r="C110" s="95"/>
      <c r="D110" s="79">
        <v>5512</v>
      </c>
      <c r="E110" s="79">
        <v>5321</v>
      </c>
      <c r="F110" s="96" t="s">
        <v>180</v>
      </c>
      <c r="G110" s="80">
        <v>0</v>
      </c>
      <c r="H110" s="80">
        <v>35000</v>
      </c>
      <c r="I110" s="81">
        <f t="shared" si="1"/>
        <v>35000</v>
      </c>
    </row>
    <row r="111" spans="1:9" s="114" customFormat="1" ht="22.5" customHeight="1">
      <c r="A111" s="124" t="s">
        <v>46</v>
      </c>
      <c r="B111" s="125">
        <v>1010166</v>
      </c>
      <c r="C111" s="125">
        <v>5039</v>
      </c>
      <c r="D111" s="126" t="s">
        <v>47</v>
      </c>
      <c r="E111" s="127" t="s">
        <v>47</v>
      </c>
      <c r="F111" s="110" t="s">
        <v>99</v>
      </c>
      <c r="G111" s="111">
        <v>0</v>
      </c>
      <c r="H111" s="111">
        <v>36000</v>
      </c>
      <c r="I111" s="128">
        <f t="shared" si="1"/>
        <v>36000</v>
      </c>
    </row>
    <row r="112" spans="1:9" s="68" customFormat="1" ht="15.75" customHeight="1" thickBot="1">
      <c r="A112" s="132"/>
      <c r="B112" s="77"/>
      <c r="C112" s="78"/>
      <c r="D112" s="79">
        <v>5512</v>
      </c>
      <c r="E112" s="79">
        <v>5321</v>
      </c>
      <c r="F112" s="96" t="s">
        <v>180</v>
      </c>
      <c r="G112" s="80">
        <v>0</v>
      </c>
      <c r="H112" s="80">
        <v>36000</v>
      </c>
      <c r="I112" s="81">
        <f t="shared" si="1"/>
        <v>36000</v>
      </c>
    </row>
    <row r="113" spans="1:9" s="114" customFormat="1" ht="22.5" customHeight="1">
      <c r="A113" s="124" t="s">
        <v>46</v>
      </c>
      <c r="B113" s="129">
        <v>1010167</v>
      </c>
      <c r="C113" s="129">
        <v>2008</v>
      </c>
      <c r="D113" s="126" t="s">
        <v>47</v>
      </c>
      <c r="E113" s="127" t="s">
        <v>47</v>
      </c>
      <c r="F113" s="110" t="s">
        <v>100</v>
      </c>
      <c r="G113" s="111">
        <v>0</v>
      </c>
      <c r="H113" s="111">
        <v>65000</v>
      </c>
      <c r="I113" s="128">
        <f t="shared" si="1"/>
        <v>65000</v>
      </c>
    </row>
    <row r="114" spans="1:9" s="68" customFormat="1" ht="15.75" customHeight="1" thickBot="1">
      <c r="A114" s="132"/>
      <c r="B114" s="95"/>
      <c r="C114" s="95"/>
      <c r="D114" s="79">
        <v>5512</v>
      </c>
      <c r="E114" s="79">
        <v>5321</v>
      </c>
      <c r="F114" s="96" t="s">
        <v>180</v>
      </c>
      <c r="G114" s="80">
        <v>0</v>
      </c>
      <c r="H114" s="80">
        <v>65000</v>
      </c>
      <c r="I114" s="81">
        <f t="shared" si="1"/>
        <v>65000</v>
      </c>
    </row>
    <row r="115" spans="1:9" s="114" customFormat="1" ht="22.5" customHeight="1">
      <c r="A115" s="124" t="s">
        <v>46</v>
      </c>
      <c r="B115" s="125">
        <v>1010168</v>
      </c>
      <c r="C115" s="125">
        <v>4035</v>
      </c>
      <c r="D115" s="126" t="s">
        <v>47</v>
      </c>
      <c r="E115" s="127" t="s">
        <v>47</v>
      </c>
      <c r="F115" s="110" t="s">
        <v>101</v>
      </c>
      <c r="G115" s="111">
        <v>0</v>
      </c>
      <c r="H115" s="111">
        <v>96334</v>
      </c>
      <c r="I115" s="128">
        <f t="shared" si="1"/>
        <v>96334</v>
      </c>
    </row>
    <row r="116" spans="1:9" s="68" customFormat="1" ht="15.75" customHeight="1" thickBot="1">
      <c r="A116" s="132"/>
      <c r="B116" s="77"/>
      <c r="C116" s="78"/>
      <c r="D116" s="79">
        <v>5512</v>
      </c>
      <c r="E116" s="79">
        <v>5321</v>
      </c>
      <c r="F116" s="96" t="s">
        <v>180</v>
      </c>
      <c r="G116" s="80">
        <v>0</v>
      </c>
      <c r="H116" s="80">
        <v>96334</v>
      </c>
      <c r="I116" s="81">
        <f t="shared" si="1"/>
        <v>96334</v>
      </c>
    </row>
    <row r="117" spans="1:9" s="114" customFormat="1" ht="22.5" customHeight="1">
      <c r="A117" s="124" t="s">
        <v>46</v>
      </c>
      <c r="B117" s="129">
        <v>1010169</v>
      </c>
      <c r="C117" s="129">
        <v>5041</v>
      </c>
      <c r="D117" s="126" t="s">
        <v>47</v>
      </c>
      <c r="E117" s="127" t="s">
        <v>47</v>
      </c>
      <c r="F117" s="110" t="s">
        <v>102</v>
      </c>
      <c r="G117" s="111">
        <v>0</v>
      </c>
      <c r="H117" s="111">
        <v>23000</v>
      </c>
      <c r="I117" s="128">
        <f t="shared" si="1"/>
        <v>23000</v>
      </c>
    </row>
    <row r="118" spans="1:9" s="68" customFormat="1" ht="22.5" customHeight="1" thickBot="1">
      <c r="A118" s="132"/>
      <c r="B118" s="95"/>
      <c r="C118" s="95"/>
      <c r="D118" s="79">
        <v>5512</v>
      </c>
      <c r="E118" s="79">
        <v>5321</v>
      </c>
      <c r="F118" s="96" t="s">
        <v>180</v>
      </c>
      <c r="G118" s="80">
        <v>0</v>
      </c>
      <c r="H118" s="80">
        <v>23000</v>
      </c>
      <c r="I118" s="81">
        <f t="shared" si="1"/>
        <v>23000</v>
      </c>
    </row>
    <row r="119" spans="1:9" s="114" customFormat="1" ht="22.5" customHeight="1">
      <c r="A119" s="124" t="s">
        <v>46</v>
      </c>
      <c r="B119" s="125">
        <v>1010170</v>
      </c>
      <c r="C119" s="125">
        <v>2039</v>
      </c>
      <c r="D119" s="126" t="s">
        <v>47</v>
      </c>
      <c r="E119" s="127" t="s">
        <v>47</v>
      </c>
      <c r="F119" s="110" t="s">
        <v>103</v>
      </c>
      <c r="G119" s="111">
        <v>0</v>
      </c>
      <c r="H119" s="111">
        <v>30000</v>
      </c>
      <c r="I119" s="128">
        <f t="shared" si="1"/>
        <v>30000</v>
      </c>
    </row>
    <row r="120" spans="1:9" s="68" customFormat="1" ht="15.75" customHeight="1" thickBot="1">
      <c r="A120" s="76"/>
      <c r="B120" s="77"/>
      <c r="C120" s="78"/>
      <c r="D120" s="116">
        <v>5512</v>
      </c>
      <c r="E120" s="116">
        <v>5321</v>
      </c>
      <c r="F120" s="119" t="s">
        <v>180</v>
      </c>
      <c r="G120" s="120">
        <v>0</v>
      </c>
      <c r="H120" s="120">
        <v>30000</v>
      </c>
      <c r="I120" s="121">
        <f t="shared" si="1"/>
        <v>30000</v>
      </c>
    </row>
    <row r="121" spans="1:9" s="114" customFormat="1" ht="22.5" customHeight="1">
      <c r="A121" s="124" t="s">
        <v>46</v>
      </c>
      <c r="B121" s="129">
        <v>1010171</v>
      </c>
      <c r="C121" s="129">
        <v>5042</v>
      </c>
      <c r="D121" s="126" t="s">
        <v>47</v>
      </c>
      <c r="E121" s="127" t="s">
        <v>47</v>
      </c>
      <c r="F121" s="110" t="s">
        <v>104</v>
      </c>
      <c r="G121" s="111">
        <v>0</v>
      </c>
      <c r="H121" s="111">
        <v>260000</v>
      </c>
      <c r="I121" s="128">
        <f t="shared" si="1"/>
        <v>260000</v>
      </c>
    </row>
    <row r="122" spans="1:9" s="68" customFormat="1" ht="15.75" customHeight="1" thickBot="1">
      <c r="A122" s="132"/>
      <c r="B122" s="95"/>
      <c r="C122" s="95"/>
      <c r="D122" s="90">
        <v>5512</v>
      </c>
      <c r="E122" s="157">
        <v>6341</v>
      </c>
      <c r="F122" s="156" t="s">
        <v>181</v>
      </c>
      <c r="G122" s="80">
        <v>0</v>
      </c>
      <c r="H122" s="80">
        <v>260000</v>
      </c>
      <c r="I122" s="81">
        <f t="shared" si="1"/>
        <v>260000</v>
      </c>
    </row>
    <row r="123" spans="1:9" s="114" customFormat="1" ht="22.5" customHeight="1">
      <c r="A123" s="124" t="s">
        <v>46</v>
      </c>
      <c r="B123" s="125">
        <v>1010172</v>
      </c>
      <c r="C123" s="125">
        <v>3026</v>
      </c>
      <c r="D123" s="126" t="s">
        <v>47</v>
      </c>
      <c r="E123" s="127" t="s">
        <v>47</v>
      </c>
      <c r="F123" s="110" t="s">
        <v>105</v>
      </c>
      <c r="G123" s="111">
        <v>0</v>
      </c>
      <c r="H123" s="112">
        <v>21000</v>
      </c>
      <c r="I123" s="128">
        <f t="shared" si="1"/>
        <v>21000</v>
      </c>
    </row>
    <row r="124" spans="1:9" s="68" customFormat="1" ht="15.75" customHeight="1" thickBot="1">
      <c r="A124" s="132"/>
      <c r="B124" s="77"/>
      <c r="C124" s="78"/>
      <c r="D124" s="79">
        <v>5512</v>
      </c>
      <c r="E124" s="79">
        <v>5321</v>
      </c>
      <c r="F124" s="96" t="s">
        <v>180</v>
      </c>
      <c r="G124" s="80">
        <v>0</v>
      </c>
      <c r="H124" s="130">
        <v>21000</v>
      </c>
      <c r="I124" s="81">
        <f t="shared" si="1"/>
        <v>21000</v>
      </c>
    </row>
    <row r="125" spans="1:9" s="114" customFormat="1" ht="22.5" customHeight="1">
      <c r="A125" s="124" t="s">
        <v>46</v>
      </c>
      <c r="B125" s="129">
        <v>1010173</v>
      </c>
      <c r="C125" s="129">
        <v>2041</v>
      </c>
      <c r="D125" s="126" t="s">
        <v>47</v>
      </c>
      <c r="E125" s="127" t="s">
        <v>47</v>
      </c>
      <c r="F125" s="110" t="s">
        <v>106</v>
      </c>
      <c r="G125" s="111">
        <v>0</v>
      </c>
      <c r="H125" s="111">
        <v>6652</v>
      </c>
      <c r="I125" s="128">
        <f t="shared" si="1"/>
        <v>6652</v>
      </c>
    </row>
    <row r="126" spans="1:9" s="68" customFormat="1" ht="15.75" customHeight="1" thickBot="1">
      <c r="A126" s="132"/>
      <c r="B126" s="95"/>
      <c r="C126" s="95"/>
      <c r="D126" s="79">
        <v>5512</v>
      </c>
      <c r="E126" s="79">
        <v>5321</v>
      </c>
      <c r="F126" s="96" t="s">
        <v>180</v>
      </c>
      <c r="G126" s="80">
        <v>0</v>
      </c>
      <c r="H126" s="80">
        <v>6652</v>
      </c>
      <c r="I126" s="81">
        <f t="shared" si="1"/>
        <v>6652</v>
      </c>
    </row>
    <row r="127" spans="1:9" s="114" customFormat="1" ht="22.5" customHeight="1">
      <c r="A127" s="124" t="s">
        <v>46</v>
      </c>
      <c r="B127" s="125">
        <v>1010174</v>
      </c>
      <c r="C127" s="125">
        <v>5043</v>
      </c>
      <c r="D127" s="126" t="s">
        <v>47</v>
      </c>
      <c r="E127" s="127" t="s">
        <v>47</v>
      </c>
      <c r="F127" s="110" t="s">
        <v>107</v>
      </c>
      <c r="G127" s="111">
        <v>0</v>
      </c>
      <c r="H127" s="111">
        <v>18000</v>
      </c>
      <c r="I127" s="128">
        <f t="shared" si="1"/>
        <v>18000</v>
      </c>
    </row>
    <row r="128" spans="1:9" s="68" customFormat="1" ht="15.75" customHeight="1" thickBot="1">
      <c r="A128" s="132"/>
      <c r="B128" s="77"/>
      <c r="C128" s="78"/>
      <c r="D128" s="79">
        <v>5512</v>
      </c>
      <c r="E128" s="79">
        <v>5321</v>
      </c>
      <c r="F128" s="96" t="s">
        <v>180</v>
      </c>
      <c r="G128" s="80">
        <v>0</v>
      </c>
      <c r="H128" s="80">
        <v>18000</v>
      </c>
      <c r="I128" s="81">
        <f t="shared" si="1"/>
        <v>18000</v>
      </c>
    </row>
    <row r="129" spans="1:9" s="114" customFormat="1" ht="22.5" customHeight="1">
      <c r="A129" s="124" t="s">
        <v>46</v>
      </c>
      <c r="B129" s="129">
        <v>1010175</v>
      </c>
      <c r="C129" s="129">
        <v>5044</v>
      </c>
      <c r="D129" s="126" t="s">
        <v>47</v>
      </c>
      <c r="E129" s="127" t="s">
        <v>47</v>
      </c>
      <c r="F129" s="110" t="s">
        <v>108</v>
      </c>
      <c r="G129" s="111">
        <v>0</v>
      </c>
      <c r="H129" s="111">
        <v>15000</v>
      </c>
      <c r="I129" s="128">
        <f t="shared" si="1"/>
        <v>15000</v>
      </c>
    </row>
    <row r="130" spans="1:9" s="68" customFormat="1" ht="15.75" customHeight="1" thickBot="1">
      <c r="A130" s="132"/>
      <c r="B130" s="95"/>
      <c r="C130" s="95"/>
      <c r="D130" s="79">
        <v>5512</v>
      </c>
      <c r="E130" s="79">
        <v>5321</v>
      </c>
      <c r="F130" s="96" t="s">
        <v>180</v>
      </c>
      <c r="G130" s="80">
        <v>0</v>
      </c>
      <c r="H130" s="80">
        <v>15000</v>
      </c>
      <c r="I130" s="81">
        <f t="shared" si="1"/>
        <v>15000</v>
      </c>
    </row>
    <row r="131" spans="1:9" s="114" customFormat="1" ht="22.5" customHeight="1">
      <c r="A131" s="124" t="s">
        <v>46</v>
      </c>
      <c r="B131" s="125">
        <v>1010176</v>
      </c>
      <c r="C131" s="125">
        <v>5044</v>
      </c>
      <c r="D131" s="126" t="s">
        <v>47</v>
      </c>
      <c r="E131" s="127" t="s">
        <v>47</v>
      </c>
      <c r="F131" s="110" t="s">
        <v>109</v>
      </c>
      <c r="G131" s="111">
        <v>0</v>
      </c>
      <c r="H131" s="112">
        <v>42795</v>
      </c>
      <c r="I131" s="128">
        <f t="shared" si="1"/>
        <v>42795</v>
      </c>
    </row>
    <row r="132" spans="1:9" s="68" customFormat="1" ht="15.75" customHeight="1" thickBot="1">
      <c r="A132" s="132"/>
      <c r="B132" s="77"/>
      <c r="C132" s="78"/>
      <c r="D132" s="79">
        <v>5512</v>
      </c>
      <c r="E132" s="79">
        <v>5321</v>
      </c>
      <c r="F132" s="96" t="s">
        <v>180</v>
      </c>
      <c r="G132" s="80">
        <v>0</v>
      </c>
      <c r="H132" s="130">
        <v>42795</v>
      </c>
      <c r="I132" s="81">
        <f t="shared" si="1"/>
        <v>42795</v>
      </c>
    </row>
    <row r="133" spans="1:9" s="114" customFormat="1" ht="22.5" customHeight="1">
      <c r="A133" s="124" t="s">
        <v>46</v>
      </c>
      <c r="B133" s="129">
        <v>1010177</v>
      </c>
      <c r="C133" s="129">
        <v>5046</v>
      </c>
      <c r="D133" s="126" t="s">
        <v>47</v>
      </c>
      <c r="E133" s="127" t="s">
        <v>47</v>
      </c>
      <c r="F133" s="110" t="s">
        <v>110</v>
      </c>
      <c r="G133" s="111">
        <v>0</v>
      </c>
      <c r="H133" s="112">
        <v>42000</v>
      </c>
      <c r="I133" s="128">
        <f t="shared" si="1"/>
        <v>42000</v>
      </c>
    </row>
    <row r="134" spans="1:9" s="68" customFormat="1" ht="15.75" customHeight="1" thickBot="1">
      <c r="A134" s="132"/>
      <c r="B134" s="95"/>
      <c r="C134" s="95"/>
      <c r="D134" s="79">
        <v>5512</v>
      </c>
      <c r="E134" s="79">
        <v>5321</v>
      </c>
      <c r="F134" s="96" t="s">
        <v>180</v>
      </c>
      <c r="G134" s="80">
        <v>0</v>
      </c>
      <c r="H134" s="130">
        <v>42000</v>
      </c>
      <c r="I134" s="81">
        <f t="shared" si="1"/>
        <v>42000</v>
      </c>
    </row>
    <row r="135" spans="1:9" s="114" customFormat="1" ht="20.25" customHeight="1">
      <c r="A135" s="124" t="s">
        <v>46</v>
      </c>
      <c r="B135" s="125">
        <v>1010178</v>
      </c>
      <c r="C135" s="125">
        <v>3030</v>
      </c>
      <c r="D135" s="126" t="s">
        <v>47</v>
      </c>
      <c r="E135" s="127" t="s">
        <v>47</v>
      </c>
      <c r="F135" s="110" t="s">
        <v>111</v>
      </c>
      <c r="G135" s="111">
        <v>0</v>
      </c>
      <c r="H135" s="112">
        <v>43800</v>
      </c>
      <c r="I135" s="128">
        <f t="shared" si="1"/>
        <v>43800</v>
      </c>
    </row>
    <row r="136" spans="1:9" s="68" customFormat="1" ht="15.75" customHeight="1" thickBot="1">
      <c r="A136" s="132"/>
      <c r="B136" s="77"/>
      <c r="C136" s="78"/>
      <c r="D136" s="79">
        <v>5512</v>
      </c>
      <c r="E136" s="79">
        <v>5321</v>
      </c>
      <c r="F136" s="96" t="s">
        <v>180</v>
      </c>
      <c r="G136" s="80">
        <v>0</v>
      </c>
      <c r="H136" s="130">
        <v>43800</v>
      </c>
      <c r="I136" s="81">
        <f t="shared" si="1"/>
        <v>43800</v>
      </c>
    </row>
    <row r="137" spans="1:9" s="114" customFormat="1" ht="20.25" customHeight="1">
      <c r="A137" s="124" t="s">
        <v>46</v>
      </c>
      <c r="B137" s="129">
        <v>1010179</v>
      </c>
      <c r="C137" s="129">
        <v>3030</v>
      </c>
      <c r="D137" s="126" t="s">
        <v>47</v>
      </c>
      <c r="E137" s="127" t="s">
        <v>47</v>
      </c>
      <c r="F137" s="110" t="s">
        <v>112</v>
      </c>
      <c r="G137" s="111">
        <v>0</v>
      </c>
      <c r="H137" s="111">
        <v>22200</v>
      </c>
      <c r="I137" s="128">
        <f t="shared" si="1"/>
        <v>22200</v>
      </c>
    </row>
    <row r="138" spans="1:9" s="68" customFormat="1" ht="15.75" customHeight="1" thickBot="1">
      <c r="A138" s="132"/>
      <c r="B138" s="95"/>
      <c r="C138" s="95"/>
      <c r="D138" s="79">
        <v>5512</v>
      </c>
      <c r="E138" s="79">
        <v>5321</v>
      </c>
      <c r="F138" s="96" t="s">
        <v>180</v>
      </c>
      <c r="G138" s="80">
        <v>0</v>
      </c>
      <c r="H138" s="80">
        <v>22200</v>
      </c>
      <c r="I138" s="81">
        <f t="shared" si="1"/>
        <v>22200</v>
      </c>
    </row>
    <row r="139" spans="1:9" s="114" customFormat="1" ht="22.5" customHeight="1">
      <c r="A139" s="124" t="s">
        <v>46</v>
      </c>
      <c r="B139" s="125">
        <v>1010180</v>
      </c>
      <c r="C139" s="125">
        <v>2009</v>
      </c>
      <c r="D139" s="126" t="s">
        <v>47</v>
      </c>
      <c r="E139" s="127" t="s">
        <v>47</v>
      </c>
      <c r="F139" s="110" t="s">
        <v>113</v>
      </c>
      <c r="G139" s="111">
        <v>0</v>
      </c>
      <c r="H139" s="112">
        <v>36000</v>
      </c>
      <c r="I139" s="128">
        <f t="shared" si="1"/>
        <v>36000</v>
      </c>
    </row>
    <row r="140" spans="1:9" s="68" customFormat="1" ht="15.75" customHeight="1" thickBot="1">
      <c r="A140" s="132"/>
      <c r="B140" s="77"/>
      <c r="C140" s="78"/>
      <c r="D140" s="79">
        <v>5512</v>
      </c>
      <c r="E140" s="79">
        <v>5321</v>
      </c>
      <c r="F140" s="96" t="s">
        <v>180</v>
      </c>
      <c r="G140" s="80">
        <v>0</v>
      </c>
      <c r="H140" s="130">
        <v>36000</v>
      </c>
      <c r="I140" s="81">
        <f t="shared" si="1"/>
        <v>36000</v>
      </c>
    </row>
    <row r="141" spans="1:9" s="114" customFormat="1" ht="19.5" customHeight="1">
      <c r="A141" s="124" t="s">
        <v>46</v>
      </c>
      <c r="B141" s="129">
        <v>1010181</v>
      </c>
      <c r="C141" s="129">
        <v>5050</v>
      </c>
      <c r="D141" s="126" t="s">
        <v>47</v>
      </c>
      <c r="E141" s="127" t="s">
        <v>47</v>
      </c>
      <c r="F141" s="110" t="s">
        <v>114</v>
      </c>
      <c r="G141" s="111">
        <v>0</v>
      </c>
      <c r="H141" s="112">
        <v>137680</v>
      </c>
      <c r="I141" s="128">
        <f t="shared" si="1"/>
        <v>137680</v>
      </c>
    </row>
    <row r="142" spans="1:9" s="68" customFormat="1" ht="15.75" customHeight="1" thickBot="1">
      <c r="A142" s="132"/>
      <c r="B142" s="95"/>
      <c r="C142" s="95"/>
      <c r="D142" s="90">
        <v>5512</v>
      </c>
      <c r="E142" s="157">
        <v>6341</v>
      </c>
      <c r="F142" s="156" t="s">
        <v>181</v>
      </c>
      <c r="G142" s="80">
        <v>0</v>
      </c>
      <c r="H142" s="130">
        <v>137680</v>
      </c>
      <c r="I142" s="81">
        <f t="shared" si="1"/>
        <v>137680</v>
      </c>
    </row>
    <row r="143" spans="1:9" s="114" customFormat="1" ht="22.5" customHeight="1">
      <c r="A143" s="124" t="s">
        <v>46</v>
      </c>
      <c r="B143" s="125">
        <v>1010182</v>
      </c>
      <c r="C143" s="125">
        <v>5051</v>
      </c>
      <c r="D143" s="126" t="s">
        <v>47</v>
      </c>
      <c r="E143" s="127" t="s">
        <v>47</v>
      </c>
      <c r="F143" s="110" t="s">
        <v>115</v>
      </c>
      <c r="G143" s="111">
        <v>0</v>
      </c>
      <c r="H143" s="112">
        <v>18000</v>
      </c>
      <c r="I143" s="128">
        <f t="shared" si="1"/>
        <v>18000</v>
      </c>
    </row>
    <row r="144" spans="1:9" s="68" customFormat="1" ht="15.75" customHeight="1" thickBot="1">
      <c r="A144" s="132"/>
      <c r="B144" s="77"/>
      <c r="C144" s="78"/>
      <c r="D144" s="79">
        <v>5512</v>
      </c>
      <c r="E144" s="79">
        <v>5321</v>
      </c>
      <c r="F144" s="96" t="s">
        <v>180</v>
      </c>
      <c r="G144" s="80">
        <v>0</v>
      </c>
      <c r="H144" s="130">
        <v>18000</v>
      </c>
      <c r="I144" s="81">
        <f aca="true" t="shared" si="2" ref="I144:I162">G144+H144</f>
        <v>18000</v>
      </c>
    </row>
    <row r="145" spans="1:9" s="114" customFormat="1" ht="20.25" customHeight="1">
      <c r="A145" s="124" t="s">
        <v>46</v>
      </c>
      <c r="B145" s="129">
        <v>1010183</v>
      </c>
      <c r="C145" s="129">
        <v>5001</v>
      </c>
      <c r="D145" s="126" t="s">
        <v>47</v>
      </c>
      <c r="E145" s="127" t="s">
        <v>47</v>
      </c>
      <c r="F145" s="110" t="s">
        <v>116</v>
      </c>
      <c r="G145" s="111">
        <v>0</v>
      </c>
      <c r="H145" s="112">
        <v>20000</v>
      </c>
      <c r="I145" s="128">
        <f t="shared" si="2"/>
        <v>20000</v>
      </c>
    </row>
    <row r="146" spans="1:9" s="68" customFormat="1" ht="15.75" customHeight="1" thickBot="1">
      <c r="A146" s="132"/>
      <c r="B146" s="95"/>
      <c r="C146" s="95"/>
      <c r="D146" s="79">
        <v>5512</v>
      </c>
      <c r="E146" s="79">
        <v>5321</v>
      </c>
      <c r="F146" s="96" t="s">
        <v>180</v>
      </c>
      <c r="G146" s="80">
        <v>0</v>
      </c>
      <c r="H146" s="130">
        <v>20000</v>
      </c>
      <c r="I146" s="81">
        <f t="shared" si="2"/>
        <v>20000</v>
      </c>
    </row>
    <row r="147" spans="1:9" s="114" customFormat="1" ht="21" customHeight="1">
      <c r="A147" s="124" t="s">
        <v>46</v>
      </c>
      <c r="B147" s="125">
        <v>1010184</v>
      </c>
      <c r="C147" s="125">
        <v>5001</v>
      </c>
      <c r="D147" s="126" t="s">
        <v>47</v>
      </c>
      <c r="E147" s="127" t="s">
        <v>47</v>
      </c>
      <c r="F147" s="110" t="s">
        <v>117</v>
      </c>
      <c r="G147" s="111">
        <v>0</v>
      </c>
      <c r="H147" s="111">
        <v>20090</v>
      </c>
      <c r="I147" s="128">
        <f t="shared" si="2"/>
        <v>20090</v>
      </c>
    </row>
    <row r="148" spans="1:9" s="68" customFormat="1" ht="15.75" customHeight="1" thickBot="1">
      <c r="A148" s="132"/>
      <c r="B148" s="77"/>
      <c r="C148" s="78"/>
      <c r="D148" s="79">
        <v>5512</v>
      </c>
      <c r="E148" s="79">
        <v>5321</v>
      </c>
      <c r="F148" s="96" t="s">
        <v>180</v>
      </c>
      <c r="G148" s="80">
        <v>0</v>
      </c>
      <c r="H148" s="80">
        <v>20090</v>
      </c>
      <c r="I148" s="81">
        <f t="shared" si="2"/>
        <v>20090</v>
      </c>
    </row>
    <row r="149" spans="1:9" s="114" customFormat="1" ht="21" customHeight="1">
      <c r="A149" s="124" t="s">
        <v>46</v>
      </c>
      <c r="B149" s="129">
        <v>1010185</v>
      </c>
      <c r="C149" s="129">
        <v>5052</v>
      </c>
      <c r="D149" s="126" t="s">
        <v>47</v>
      </c>
      <c r="E149" s="127" t="s">
        <v>47</v>
      </c>
      <c r="F149" s="110" t="s">
        <v>118</v>
      </c>
      <c r="G149" s="111">
        <v>0</v>
      </c>
      <c r="H149" s="111">
        <v>26040</v>
      </c>
      <c r="I149" s="128">
        <f t="shared" si="2"/>
        <v>26040</v>
      </c>
    </row>
    <row r="150" spans="1:9" s="68" customFormat="1" ht="15.75" customHeight="1" thickBot="1">
      <c r="A150" s="76"/>
      <c r="B150" s="74"/>
      <c r="C150" s="74"/>
      <c r="D150" s="116">
        <v>5512</v>
      </c>
      <c r="E150" s="116">
        <v>5321</v>
      </c>
      <c r="F150" s="119" t="s">
        <v>180</v>
      </c>
      <c r="G150" s="120">
        <v>0</v>
      </c>
      <c r="H150" s="120">
        <v>26040</v>
      </c>
      <c r="I150" s="121">
        <f t="shared" si="2"/>
        <v>26040</v>
      </c>
    </row>
    <row r="151" spans="1:9" s="114" customFormat="1" ht="22.5" customHeight="1">
      <c r="A151" s="124" t="s">
        <v>46</v>
      </c>
      <c r="B151" s="125">
        <v>1010186</v>
      </c>
      <c r="C151" s="125">
        <v>3004</v>
      </c>
      <c r="D151" s="126" t="s">
        <v>47</v>
      </c>
      <c r="E151" s="127" t="s">
        <v>47</v>
      </c>
      <c r="F151" s="110" t="s">
        <v>119</v>
      </c>
      <c r="G151" s="111">
        <v>0</v>
      </c>
      <c r="H151" s="111">
        <v>48922</v>
      </c>
      <c r="I151" s="128">
        <f t="shared" si="2"/>
        <v>48922</v>
      </c>
    </row>
    <row r="152" spans="1:9" s="68" customFormat="1" ht="15.75" customHeight="1" thickBot="1">
      <c r="A152" s="132"/>
      <c r="B152" s="77"/>
      <c r="C152" s="78"/>
      <c r="D152" s="79">
        <v>5512</v>
      </c>
      <c r="E152" s="79">
        <v>5321</v>
      </c>
      <c r="F152" s="96" t="s">
        <v>180</v>
      </c>
      <c r="G152" s="80">
        <v>0</v>
      </c>
      <c r="H152" s="80">
        <v>48922</v>
      </c>
      <c r="I152" s="81">
        <f t="shared" si="2"/>
        <v>48922</v>
      </c>
    </row>
    <row r="153" spans="1:9" s="114" customFormat="1" ht="21" customHeight="1">
      <c r="A153" s="124" t="s">
        <v>46</v>
      </c>
      <c r="B153" s="129">
        <v>1010187</v>
      </c>
      <c r="C153" s="129">
        <v>3004</v>
      </c>
      <c r="D153" s="126" t="s">
        <v>47</v>
      </c>
      <c r="E153" s="127" t="s">
        <v>47</v>
      </c>
      <c r="F153" s="110" t="s">
        <v>120</v>
      </c>
      <c r="G153" s="111">
        <v>0</v>
      </c>
      <c r="H153" s="111">
        <v>27163</v>
      </c>
      <c r="I153" s="128">
        <f t="shared" si="2"/>
        <v>27163</v>
      </c>
    </row>
    <row r="154" spans="1:9" s="68" customFormat="1" ht="15.75" customHeight="1" thickBot="1">
      <c r="A154" s="132"/>
      <c r="B154" s="95"/>
      <c r="C154" s="155"/>
      <c r="D154" s="79">
        <v>5512</v>
      </c>
      <c r="E154" s="79">
        <v>5321</v>
      </c>
      <c r="F154" s="96" t="s">
        <v>180</v>
      </c>
      <c r="G154" s="80">
        <v>0</v>
      </c>
      <c r="H154" s="80">
        <v>27163</v>
      </c>
      <c r="I154" s="81">
        <f t="shared" si="2"/>
        <v>27163</v>
      </c>
    </row>
    <row r="155" spans="1:9" s="114" customFormat="1" ht="22.5" customHeight="1">
      <c r="A155" s="124" t="s">
        <v>46</v>
      </c>
      <c r="B155" s="125">
        <v>1010188</v>
      </c>
      <c r="C155" s="125">
        <v>2046</v>
      </c>
      <c r="D155" s="126" t="s">
        <v>47</v>
      </c>
      <c r="E155" s="127" t="s">
        <v>47</v>
      </c>
      <c r="F155" s="110" t="s">
        <v>121</v>
      </c>
      <c r="G155" s="111">
        <v>0</v>
      </c>
      <c r="H155" s="112">
        <v>18150</v>
      </c>
      <c r="I155" s="128">
        <f t="shared" si="2"/>
        <v>18150</v>
      </c>
    </row>
    <row r="156" spans="1:9" s="68" customFormat="1" ht="15.75" customHeight="1" thickBot="1">
      <c r="A156" s="132"/>
      <c r="B156" s="77"/>
      <c r="C156" s="78"/>
      <c r="D156" s="79">
        <v>5512</v>
      </c>
      <c r="E156" s="79">
        <v>5321</v>
      </c>
      <c r="F156" s="96" t="s">
        <v>180</v>
      </c>
      <c r="G156" s="80">
        <v>0</v>
      </c>
      <c r="H156" s="130">
        <v>18150</v>
      </c>
      <c r="I156" s="81">
        <f t="shared" si="2"/>
        <v>18150</v>
      </c>
    </row>
    <row r="157" spans="1:9" s="114" customFormat="1" ht="22.5" customHeight="1">
      <c r="A157" s="124" t="s">
        <v>46</v>
      </c>
      <c r="B157" s="125">
        <v>1010189</v>
      </c>
      <c r="C157" s="125">
        <v>5053</v>
      </c>
      <c r="D157" s="126" t="s">
        <v>47</v>
      </c>
      <c r="E157" s="127" t="s">
        <v>47</v>
      </c>
      <c r="F157" s="110" t="s">
        <v>122</v>
      </c>
      <c r="G157" s="111">
        <v>0</v>
      </c>
      <c r="H157" s="111">
        <v>21925</v>
      </c>
      <c r="I157" s="128">
        <f t="shared" si="2"/>
        <v>21925</v>
      </c>
    </row>
    <row r="158" spans="1:9" s="68" customFormat="1" ht="15.75" customHeight="1" thickBot="1">
      <c r="A158" s="132"/>
      <c r="B158" s="155"/>
      <c r="C158" s="155"/>
      <c r="D158" s="79">
        <v>5512</v>
      </c>
      <c r="E158" s="79">
        <v>5321</v>
      </c>
      <c r="F158" s="96" t="s">
        <v>180</v>
      </c>
      <c r="G158" s="80">
        <v>0</v>
      </c>
      <c r="H158" s="80">
        <v>21925</v>
      </c>
      <c r="I158" s="81">
        <f t="shared" si="2"/>
        <v>21925</v>
      </c>
    </row>
    <row r="159" spans="1:9" s="114" customFormat="1" ht="22.5" customHeight="1">
      <c r="A159" s="124" t="s">
        <v>46</v>
      </c>
      <c r="B159" s="125">
        <v>1010190</v>
      </c>
      <c r="C159" s="125">
        <v>4049</v>
      </c>
      <c r="D159" s="126" t="s">
        <v>47</v>
      </c>
      <c r="E159" s="127" t="s">
        <v>47</v>
      </c>
      <c r="F159" s="110" t="s">
        <v>123</v>
      </c>
      <c r="G159" s="111">
        <v>0</v>
      </c>
      <c r="H159" s="112">
        <v>48000</v>
      </c>
      <c r="I159" s="128">
        <f t="shared" si="2"/>
        <v>48000</v>
      </c>
    </row>
    <row r="160" spans="1:9" s="68" customFormat="1" ht="15.75" customHeight="1" thickBot="1">
      <c r="A160" s="132"/>
      <c r="B160" s="155"/>
      <c r="C160" s="155"/>
      <c r="D160" s="79">
        <v>5512</v>
      </c>
      <c r="E160" s="79">
        <v>5321</v>
      </c>
      <c r="F160" s="96" t="s">
        <v>180</v>
      </c>
      <c r="G160" s="80">
        <v>0</v>
      </c>
      <c r="H160" s="130">
        <v>48000</v>
      </c>
      <c r="I160" s="81">
        <f t="shared" si="2"/>
        <v>48000</v>
      </c>
    </row>
    <row r="161" spans="1:9" s="114" customFormat="1" ht="22.5" customHeight="1">
      <c r="A161" s="124" t="s">
        <v>46</v>
      </c>
      <c r="B161" s="125">
        <v>1010191</v>
      </c>
      <c r="C161" s="125">
        <v>4049</v>
      </c>
      <c r="D161" s="126" t="s">
        <v>47</v>
      </c>
      <c r="E161" s="127" t="s">
        <v>47</v>
      </c>
      <c r="F161" s="110" t="s">
        <v>124</v>
      </c>
      <c r="G161" s="111">
        <v>0</v>
      </c>
      <c r="H161" s="112">
        <v>27000</v>
      </c>
      <c r="I161" s="128">
        <f t="shared" si="2"/>
        <v>27000</v>
      </c>
    </row>
    <row r="162" spans="1:9" s="68" customFormat="1" ht="15.75" customHeight="1" thickBot="1">
      <c r="A162" s="132"/>
      <c r="B162" s="155"/>
      <c r="C162" s="155"/>
      <c r="D162" s="79">
        <v>5512</v>
      </c>
      <c r="E162" s="79">
        <v>5321</v>
      </c>
      <c r="F162" s="96" t="s">
        <v>180</v>
      </c>
      <c r="G162" s="80">
        <v>0</v>
      </c>
      <c r="H162" s="130">
        <v>27000</v>
      </c>
      <c r="I162" s="81">
        <f t="shared" si="2"/>
        <v>27000</v>
      </c>
    </row>
    <row r="163" spans="1:9" s="114" customFormat="1" ht="22.5" customHeight="1">
      <c r="A163" s="124" t="s">
        <v>46</v>
      </c>
      <c r="B163" s="125">
        <v>1010192</v>
      </c>
      <c r="C163" s="129">
        <v>5054</v>
      </c>
      <c r="D163" s="126" t="s">
        <v>47</v>
      </c>
      <c r="E163" s="127" t="s">
        <v>47</v>
      </c>
      <c r="F163" s="110" t="s">
        <v>125</v>
      </c>
      <c r="G163" s="111">
        <v>0</v>
      </c>
      <c r="H163" s="111">
        <v>18150</v>
      </c>
      <c r="I163" s="128">
        <f aca="true" t="shared" si="3" ref="I163:I192">G163+H163</f>
        <v>18150</v>
      </c>
    </row>
    <row r="164" spans="1:9" s="68" customFormat="1" ht="15.75" customHeight="1" thickBot="1">
      <c r="A164" s="132"/>
      <c r="B164" s="155"/>
      <c r="C164" s="95"/>
      <c r="D164" s="79">
        <v>5512</v>
      </c>
      <c r="E164" s="79">
        <v>5321</v>
      </c>
      <c r="F164" s="96" t="s">
        <v>180</v>
      </c>
      <c r="G164" s="80">
        <v>0</v>
      </c>
      <c r="H164" s="80">
        <v>18150</v>
      </c>
      <c r="I164" s="81">
        <f t="shared" si="3"/>
        <v>18150</v>
      </c>
    </row>
    <row r="165" spans="1:9" s="114" customFormat="1" ht="22.5" customHeight="1">
      <c r="A165" s="124" t="s">
        <v>46</v>
      </c>
      <c r="B165" s="129">
        <v>1010193</v>
      </c>
      <c r="C165" s="125">
        <v>5054</v>
      </c>
      <c r="D165" s="126" t="s">
        <v>47</v>
      </c>
      <c r="E165" s="127" t="s">
        <v>47</v>
      </c>
      <c r="F165" s="110" t="s">
        <v>126</v>
      </c>
      <c r="G165" s="111">
        <v>0</v>
      </c>
      <c r="H165" s="112">
        <v>17619</v>
      </c>
      <c r="I165" s="128">
        <f t="shared" si="3"/>
        <v>17619</v>
      </c>
    </row>
    <row r="166" spans="1:9" s="68" customFormat="1" ht="15.75" customHeight="1" thickBot="1">
      <c r="A166" s="132"/>
      <c r="B166" s="95"/>
      <c r="C166" s="155"/>
      <c r="D166" s="79">
        <v>5512</v>
      </c>
      <c r="E166" s="79">
        <v>5321</v>
      </c>
      <c r="F166" s="96" t="s">
        <v>180</v>
      </c>
      <c r="G166" s="80">
        <v>0</v>
      </c>
      <c r="H166" s="130">
        <v>17619</v>
      </c>
      <c r="I166" s="81">
        <f t="shared" si="3"/>
        <v>17619</v>
      </c>
    </row>
    <row r="167" spans="1:9" s="114" customFormat="1" ht="22.5" customHeight="1">
      <c r="A167" s="124" t="s">
        <v>46</v>
      </c>
      <c r="B167" s="125">
        <v>1010194</v>
      </c>
      <c r="C167" s="129">
        <v>5055</v>
      </c>
      <c r="D167" s="126" t="s">
        <v>47</v>
      </c>
      <c r="E167" s="127" t="s">
        <v>47</v>
      </c>
      <c r="F167" s="110" t="s">
        <v>127</v>
      </c>
      <c r="G167" s="111">
        <v>0</v>
      </c>
      <c r="H167" s="111">
        <v>18150</v>
      </c>
      <c r="I167" s="128">
        <f t="shared" si="3"/>
        <v>18150</v>
      </c>
    </row>
    <row r="168" spans="1:9" s="68" customFormat="1" ht="15.75" customHeight="1" thickBot="1">
      <c r="A168" s="132"/>
      <c r="B168" s="155"/>
      <c r="C168" s="95"/>
      <c r="D168" s="79">
        <v>5512</v>
      </c>
      <c r="E168" s="79">
        <v>5321</v>
      </c>
      <c r="F168" s="96" t="s">
        <v>180</v>
      </c>
      <c r="G168" s="80">
        <v>0</v>
      </c>
      <c r="H168" s="80">
        <v>18150</v>
      </c>
      <c r="I168" s="81">
        <f t="shared" si="3"/>
        <v>18150</v>
      </c>
    </row>
    <row r="169" spans="1:9" s="114" customFormat="1" ht="22.5" customHeight="1">
      <c r="A169" s="124" t="s">
        <v>46</v>
      </c>
      <c r="B169" s="125">
        <v>1010195</v>
      </c>
      <c r="C169" s="125">
        <v>5055</v>
      </c>
      <c r="D169" s="126" t="s">
        <v>47</v>
      </c>
      <c r="E169" s="127" t="s">
        <v>47</v>
      </c>
      <c r="F169" s="110" t="s">
        <v>128</v>
      </c>
      <c r="G169" s="111">
        <v>0</v>
      </c>
      <c r="H169" s="111">
        <v>58788</v>
      </c>
      <c r="I169" s="128">
        <f t="shared" si="3"/>
        <v>58788</v>
      </c>
    </row>
    <row r="170" spans="1:9" s="68" customFormat="1" ht="15.75" customHeight="1" thickBot="1">
      <c r="A170" s="132"/>
      <c r="B170" s="155"/>
      <c r="C170" s="155"/>
      <c r="D170" s="79">
        <v>5512</v>
      </c>
      <c r="E170" s="79">
        <v>5321</v>
      </c>
      <c r="F170" s="96" t="s">
        <v>180</v>
      </c>
      <c r="G170" s="80">
        <v>0</v>
      </c>
      <c r="H170" s="80">
        <v>58788</v>
      </c>
      <c r="I170" s="81">
        <f t="shared" si="3"/>
        <v>58788</v>
      </c>
    </row>
    <row r="171" spans="1:9" s="114" customFormat="1" ht="22.5" customHeight="1">
      <c r="A171" s="124" t="s">
        <v>46</v>
      </c>
      <c r="B171" s="125">
        <v>1010196</v>
      </c>
      <c r="C171" s="129">
        <v>4051</v>
      </c>
      <c r="D171" s="126" t="s">
        <v>47</v>
      </c>
      <c r="E171" s="127" t="s">
        <v>47</v>
      </c>
      <c r="F171" s="110" t="s">
        <v>129</v>
      </c>
      <c r="G171" s="111">
        <v>0</v>
      </c>
      <c r="H171" s="112">
        <v>12695</v>
      </c>
      <c r="I171" s="128">
        <f t="shared" si="3"/>
        <v>12695</v>
      </c>
    </row>
    <row r="172" spans="1:9" s="68" customFormat="1" ht="15.75" customHeight="1" thickBot="1">
      <c r="A172" s="132"/>
      <c r="B172" s="155"/>
      <c r="C172" s="95"/>
      <c r="D172" s="79">
        <v>5512</v>
      </c>
      <c r="E172" s="79">
        <v>5321</v>
      </c>
      <c r="F172" s="96" t="s">
        <v>180</v>
      </c>
      <c r="G172" s="80">
        <v>0</v>
      </c>
      <c r="H172" s="130">
        <v>12695</v>
      </c>
      <c r="I172" s="81">
        <f t="shared" si="3"/>
        <v>12695</v>
      </c>
    </row>
    <row r="173" spans="1:9" s="114" customFormat="1" ht="22.5" customHeight="1">
      <c r="A173" s="124" t="s">
        <v>46</v>
      </c>
      <c r="B173" s="129">
        <v>1010197</v>
      </c>
      <c r="C173" s="125">
        <v>2051</v>
      </c>
      <c r="D173" s="126" t="s">
        <v>47</v>
      </c>
      <c r="E173" s="127" t="s">
        <v>47</v>
      </c>
      <c r="F173" s="110" t="s">
        <v>130</v>
      </c>
      <c r="G173" s="111">
        <v>0</v>
      </c>
      <c r="H173" s="111">
        <v>60900</v>
      </c>
      <c r="I173" s="128">
        <f t="shared" si="3"/>
        <v>60900</v>
      </c>
    </row>
    <row r="174" spans="1:9" s="68" customFormat="1" ht="15.75" customHeight="1" thickBot="1">
      <c r="A174" s="132"/>
      <c r="B174" s="95"/>
      <c r="C174" s="155"/>
      <c r="D174" s="79">
        <v>5512</v>
      </c>
      <c r="E174" s="79">
        <v>5321</v>
      </c>
      <c r="F174" s="96" t="s">
        <v>180</v>
      </c>
      <c r="G174" s="80">
        <v>0</v>
      </c>
      <c r="H174" s="80">
        <v>60900</v>
      </c>
      <c r="I174" s="81">
        <f t="shared" si="3"/>
        <v>60900</v>
      </c>
    </row>
    <row r="175" spans="1:9" s="114" customFormat="1" ht="22.5" customHeight="1">
      <c r="A175" s="124" t="s">
        <v>46</v>
      </c>
      <c r="B175" s="125">
        <v>1010198</v>
      </c>
      <c r="C175" s="109">
        <v>5056</v>
      </c>
      <c r="D175" s="126" t="s">
        <v>47</v>
      </c>
      <c r="E175" s="127" t="s">
        <v>47</v>
      </c>
      <c r="F175" s="110" t="s">
        <v>131</v>
      </c>
      <c r="G175" s="111">
        <v>0</v>
      </c>
      <c r="H175" s="112">
        <v>18000</v>
      </c>
      <c r="I175" s="128">
        <f t="shared" si="3"/>
        <v>18000</v>
      </c>
    </row>
    <row r="176" spans="1:9" s="68" customFormat="1" ht="15.75" customHeight="1" thickBot="1">
      <c r="A176" s="132"/>
      <c r="B176" s="155"/>
      <c r="C176" s="95"/>
      <c r="D176" s="79">
        <v>5512</v>
      </c>
      <c r="E176" s="79">
        <v>5321</v>
      </c>
      <c r="F176" s="96" t="s">
        <v>180</v>
      </c>
      <c r="G176" s="80">
        <v>0</v>
      </c>
      <c r="H176" s="130">
        <v>18000</v>
      </c>
      <c r="I176" s="81">
        <f t="shared" si="3"/>
        <v>18000</v>
      </c>
    </row>
    <row r="177" spans="1:9" s="114" customFormat="1" ht="22.5" customHeight="1">
      <c r="A177" s="124" t="s">
        <v>46</v>
      </c>
      <c r="B177" s="129">
        <v>1010199</v>
      </c>
      <c r="C177" s="125">
        <v>3005</v>
      </c>
      <c r="D177" s="126" t="s">
        <v>47</v>
      </c>
      <c r="E177" s="127" t="s">
        <v>47</v>
      </c>
      <c r="F177" s="110" t="s">
        <v>132</v>
      </c>
      <c r="G177" s="111">
        <v>0</v>
      </c>
      <c r="H177" s="111">
        <v>24000</v>
      </c>
      <c r="I177" s="128">
        <f t="shared" si="3"/>
        <v>24000</v>
      </c>
    </row>
    <row r="178" spans="1:9" s="68" customFormat="1" ht="15.75" customHeight="1" thickBot="1">
      <c r="A178" s="132"/>
      <c r="B178" s="95"/>
      <c r="C178" s="155"/>
      <c r="D178" s="79">
        <v>5512</v>
      </c>
      <c r="E178" s="79">
        <v>5321</v>
      </c>
      <c r="F178" s="96" t="s">
        <v>180</v>
      </c>
      <c r="G178" s="80">
        <v>0</v>
      </c>
      <c r="H178" s="80">
        <v>24000</v>
      </c>
      <c r="I178" s="81">
        <f t="shared" si="3"/>
        <v>24000</v>
      </c>
    </row>
    <row r="179" spans="1:9" s="114" customFormat="1" ht="22.5" customHeight="1">
      <c r="A179" s="124" t="s">
        <v>46</v>
      </c>
      <c r="B179" s="125">
        <v>1010200</v>
      </c>
      <c r="C179" s="109">
        <v>3005</v>
      </c>
      <c r="D179" s="126" t="s">
        <v>47</v>
      </c>
      <c r="E179" s="127" t="s">
        <v>47</v>
      </c>
      <c r="F179" s="110" t="s">
        <v>133</v>
      </c>
      <c r="G179" s="111">
        <v>0</v>
      </c>
      <c r="H179" s="111">
        <v>4589</v>
      </c>
      <c r="I179" s="128">
        <f t="shared" si="3"/>
        <v>4589</v>
      </c>
    </row>
    <row r="180" spans="1:9" s="68" customFormat="1" ht="15.75" customHeight="1" thickBot="1">
      <c r="A180" s="76"/>
      <c r="B180" s="155"/>
      <c r="C180" s="74"/>
      <c r="D180" s="116">
        <v>5512</v>
      </c>
      <c r="E180" s="116">
        <v>5321</v>
      </c>
      <c r="F180" s="119" t="s">
        <v>180</v>
      </c>
      <c r="G180" s="120">
        <v>0</v>
      </c>
      <c r="H180" s="120">
        <v>4589</v>
      </c>
      <c r="I180" s="121">
        <f t="shared" si="3"/>
        <v>4589</v>
      </c>
    </row>
    <row r="181" spans="1:9" s="114" customFormat="1" ht="22.5" customHeight="1">
      <c r="A181" s="124" t="s">
        <v>46</v>
      </c>
      <c r="B181" s="129">
        <v>1010201</v>
      </c>
      <c r="C181" s="125">
        <v>5008</v>
      </c>
      <c r="D181" s="126" t="s">
        <v>47</v>
      </c>
      <c r="E181" s="127" t="s">
        <v>47</v>
      </c>
      <c r="F181" s="110" t="s">
        <v>134</v>
      </c>
      <c r="G181" s="111">
        <v>0</v>
      </c>
      <c r="H181" s="111">
        <v>300000</v>
      </c>
      <c r="I181" s="128">
        <f t="shared" si="3"/>
        <v>300000</v>
      </c>
    </row>
    <row r="182" spans="1:9" s="68" customFormat="1" ht="15.75" customHeight="1" thickBot="1">
      <c r="A182" s="132"/>
      <c r="B182" s="95"/>
      <c r="C182" s="155"/>
      <c r="D182" s="79">
        <v>5512</v>
      </c>
      <c r="E182" s="157">
        <v>6341</v>
      </c>
      <c r="F182" s="156" t="s">
        <v>181</v>
      </c>
      <c r="G182" s="80">
        <v>0</v>
      </c>
      <c r="H182" s="80">
        <v>300000</v>
      </c>
      <c r="I182" s="81">
        <f t="shared" si="3"/>
        <v>300000</v>
      </c>
    </row>
    <row r="183" spans="1:9" s="114" customFormat="1" ht="22.5" customHeight="1">
      <c r="A183" s="124" t="s">
        <v>46</v>
      </c>
      <c r="B183" s="125">
        <v>1010202</v>
      </c>
      <c r="C183" s="109">
        <v>4055</v>
      </c>
      <c r="D183" s="126" t="s">
        <v>47</v>
      </c>
      <c r="E183" s="127" t="s">
        <v>47</v>
      </c>
      <c r="F183" s="110" t="s">
        <v>135</v>
      </c>
      <c r="G183" s="111">
        <v>0</v>
      </c>
      <c r="H183" s="111">
        <v>36000</v>
      </c>
      <c r="I183" s="128">
        <f t="shared" si="3"/>
        <v>36000</v>
      </c>
    </row>
    <row r="184" spans="1:9" s="68" customFormat="1" ht="15.75" customHeight="1" thickBot="1">
      <c r="A184" s="132"/>
      <c r="B184" s="155"/>
      <c r="C184" s="95"/>
      <c r="D184" s="79">
        <v>5512</v>
      </c>
      <c r="E184" s="79">
        <v>5321</v>
      </c>
      <c r="F184" s="96" t="s">
        <v>180</v>
      </c>
      <c r="G184" s="80">
        <v>0</v>
      </c>
      <c r="H184" s="80">
        <v>36000</v>
      </c>
      <c r="I184" s="81">
        <f t="shared" si="3"/>
        <v>36000</v>
      </c>
    </row>
    <row r="185" spans="1:9" s="114" customFormat="1" ht="22.5" customHeight="1">
      <c r="A185" s="124" t="s">
        <v>46</v>
      </c>
      <c r="B185" s="129">
        <v>1010203</v>
      </c>
      <c r="C185" s="125">
        <v>3006</v>
      </c>
      <c r="D185" s="126" t="s">
        <v>47</v>
      </c>
      <c r="E185" s="127" t="s">
        <v>47</v>
      </c>
      <c r="F185" s="110" t="s">
        <v>136</v>
      </c>
      <c r="G185" s="111">
        <v>0</v>
      </c>
      <c r="H185" s="111">
        <v>800000</v>
      </c>
      <c r="I185" s="128">
        <f t="shared" si="3"/>
        <v>800000</v>
      </c>
    </row>
    <row r="186" spans="1:9" s="68" customFormat="1" ht="15.75" customHeight="1" thickBot="1">
      <c r="A186" s="132"/>
      <c r="B186" s="95"/>
      <c r="C186" s="155"/>
      <c r="D186" s="79">
        <v>5512</v>
      </c>
      <c r="E186" s="79">
        <v>5321</v>
      </c>
      <c r="F186" s="96" t="s">
        <v>180</v>
      </c>
      <c r="G186" s="80">
        <v>0</v>
      </c>
      <c r="H186" s="80">
        <v>800000</v>
      </c>
      <c r="I186" s="81">
        <f t="shared" si="3"/>
        <v>800000</v>
      </c>
    </row>
    <row r="187" spans="1:9" s="114" customFormat="1" ht="22.5" customHeight="1">
      <c r="A187" s="124" t="s">
        <v>46</v>
      </c>
      <c r="B187" s="125">
        <v>1010204</v>
      </c>
      <c r="C187" s="148">
        <v>5059</v>
      </c>
      <c r="D187" s="126" t="s">
        <v>47</v>
      </c>
      <c r="E187" s="127" t="s">
        <v>47</v>
      </c>
      <c r="F187" s="110" t="s">
        <v>137</v>
      </c>
      <c r="G187" s="111">
        <v>0</v>
      </c>
      <c r="H187" s="111">
        <v>18150</v>
      </c>
      <c r="I187" s="128">
        <f t="shared" si="3"/>
        <v>18150</v>
      </c>
    </row>
    <row r="188" spans="1:9" s="68" customFormat="1" ht="15.75" customHeight="1" thickBot="1">
      <c r="A188" s="132"/>
      <c r="B188" s="155"/>
      <c r="C188" s="95"/>
      <c r="D188" s="79">
        <v>5512</v>
      </c>
      <c r="E188" s="79">
        <v>5321</v>
      </c>
      <c r="F188" s="96" t="s">
        <v>180</v>
      </c>
      <c r="G188" s="80">
        <v>0</v>
      </c>
      <c r="H188" s="80">
        <v>18150</v>
      </c>
      <c r="I188" s="81">
        <f t="shared" si="3"/>
        <v>18150</v>
      </c>
    </row>
    <row r="189" spans="1:9" s="114" customFormat="1" ht="22.5" customHeight="1">
      <c r="A189" s="124" t="s">
        <v>46</v>
      </c>
      <c r="B189" s="122">
        <v>1010205</v>
      </c>
      <c r="C189" s="125">
        <v>5062</v>
      </c>
      <c r="D189" s="126" t="s">
        <v>47</v>
      </c>
      <c r="E189" s="127" t="s">
        <v>47</v>
      </c>
      <c r="F189" s="110" t="s">
        <v>138</v>
      </c>
      <c r="G189" s="111">
        <v>0</v>
      </c>
      <c r="H189" s="111">
        <v>18000</v>
      </c>
      <c r="I189" s="128">
        <f t="shared" si="3"/>
        <v>18000</v>
      </c>
    </row>
    <row r="190" spans="1:9" s="68" customFormat="1" ht="15.75" customHeight="1" thickBot="1">
      <c r="A190" s="132"/>
      <c r="B190" s="95"/>
      <c r="C190" s="155"/>
      <c r="D190" s="79">
        <v>5512</v>
      </c>
      <c r="E190" s="79">
        <v>5321</v>
      </c>
      <c r="F190" s="96" t="s">
        <v>180</v>
      </c>
      <c r="G190" s="80">
        <v>0</v>
      </c>
      <c r="H190" s="80">
        <v>18000</v>
      </c>
      <c r="I190" s="81">
        <f t="shared" si="3"/>
        <v>18000</v>
      </c>
    </row>
    <row r="191" spans="1:9" s="114" customFormat="1" ht="22.5" customHeight="1">
      <c r="A191" s="124" t="s">
        <v>46</v>
      </c>
      <c r="B191" s="125">
        <v>1010206</v>
      </c>
      <c r="C191" s="148">
        <v>5062</v>
      </c>
      <c r="D191" s="126" t="s">
        <v>47</v>
      </c>
      <c r="E191" s="127" t="s">
        <v>47</v>
      </c>
      <c r="F191" s="110" t="s">
        <v>139</v>
      </c>
      <c r="G191" s="111">
        <v>0</v>
      </c>
      <c r="H191" s="111">
        <v>18300</v>
      </c>
      <c r="I191" s="128">
        <f t="shared" si="3"/>
        <v>18300</v>
      </c>
    </row>
    <row r="192" spans="1:9" s="68" customFormat="1" ht="22.5" customHeight="1" thickBot="1">
      <c r="A192" s="132"/>
      <c r="B192" s="155"/>
      <c r="C192" s="95"/>
      <c r="D192" s="79">
        <v>5512</v>
      </c>
      <c r="E192" s="79">
        <v>5321</v>
      </c>
      <c r="F192" s="96" t="s">
        <v>180</v>
      </c>
      <c r="G192" s="80">
        <v>0</v>
      </c>
      <c r="H192" s="80">
        <v>18300</v>
      </c>
      <c r="I192" s="81">
        <f t="shared" si="3"/>
        <v>18300</v>
      </c>
    </row>
    <row r="193" spans="1:9" s="114" customFormat="1" ht="22.5" customHeight="1">
      <c r="A193" s="124" t="s">
        <v>46</v>
      </c>
      <c r="B193" s="122">
        <v>1010207</v>
      </c>
      <c r="C193" s="125">
        <v>5063</v>
      </c>
      <c r="D193" s="126" t="s">
        <v>47</v>
      </c>
      <c r="E193" s="127" t="s">
        <v>47</v>
      </c>
      <c r="F193" s="110" t="s">
        <v>140</v>
      </c>
      <c r="G193" s="111">
        <v>0</v>
      </c>
      <c r="H193" s="111">
        <v>24000</v>
      </c>
      <c r="I193" s="128">
        <f aca="true" t="shared" si="4" ref="I193:I209">G193+H193</f>
        <v>24000</v>
      </c>
    </row>
    <row r="194" spans="1:9" s="68" customFormat="1" ht="15.75" customHeight="1" thickBot="1">
      <c r="A194" s="132"/>
      <c r="B194" s="95"/>
      <c r="C194" s="155"/>
      <c r="D194" s="79">
        <v>5512</v>
      </c>
      <c r="E194" s="79">
        <v>5321</v>
      </c>
      <c r="F194" s="96" t="s">
        <v>180</v>
      </c>
      <c r="G194" s="80">
        <v>0</v>
      </c>
      <c r="H194" s="80">
        <v>24000</v>
      </c>
      <c r="I194" s="81">
        <f t="shared" si="4"/>
        <v>24000</v>
      </c>
    </row>
    <row r="195" spans="1:9" s="114" customFormat="1" ht="22.5" customHeight="1">
      <c r="A195" s="124" t="s">
        <v>46</v>
      </c>
      <c r="B195" s="125">
        <v>1010208</v>
      </c>
      <c r="C195" s="148">
        <v>5063</v>
      </c>
      <c r="D195" s="126" t="s">
        <v>47</v>
      </c>
      <c r="E195" s="127" t="s">
        <v>47</v>
      </c>
      <c r="F195" s="110" t="s">
        <v>141</v>
      </c>
      <c r="G195" s="111">
        <v>0</v>
      </c>
      <c r="H195" s="111">
        <v>7800</v>
      </c>
      <c r="I195" s="128">
        <f t="shared" si="4"/>
        <v>7800</v>
      </c>
    </row>
    <row r="196" spans="1:9" s="68" customFormat="1" ht="15.75" customHeight="1" thickBot="1">
      <c r="A196" s="132"/>
      <c r="B196" s="155"/>
      <c r="C196" s="95"/>
      <c r="D196" s="79">
        <v>5512</v>
      </c>
      <c r="E196" s="79">
        <v>5321</v>
      </c>
      <c r="F196" s="96" t="s">
        <v>180</v>
      </c>
      <c r="G196" s="80">
        <v>0</v>
      </c>
      <c r="H196" s="80">
        <v>7800</v>
      </c>
      <c r="I196" s="81">
        <f t="shared" si="4"/>
        <v>7800</v>
      </c>
    </row>
    <row r="197" spans="1:9" s="114" customFormat="1" ht="22.5" customHeight="1">
      <c r="A197" s="124" t="s">
        <v>46</v>
      </c>
      <c r="B197" s="129">
        <v>1010209</v>
      </c>
      <c r="C197" s="125">
        <v>4010</v>
      </c>
      <c r="D197" s="126" t="s">
        <v>47</v>
      </c>
      <c r="E197" s="127" t="s">
        <v>47</v>
      </c>
      <c r="F197" s="110" t="s">
        <v>142</v>
      </c>
      <c r="G197" s="111">
        <v>0</v>
      </c>
      <c r="H197" s="111">
        <v>33226</v>
      </c>
      <c r="I197" s="128">
        <f t="shared" si="4"/>
        <v>33226</v>
      </c>
    </row>
    <row r="198" spans="1:9" s="68" customFormat="1" ht="15.75" customHeight="1" thickBot="1">
      <c r="A198" s="132"/>
      <c r="B198" s="95"/>
      <c r="C198" s="155"/>
      <c r="D198" s="79">
        <v>5512</v>
      </c>
      <c r="E198" s="79">
        <v>5321</v>
      </c>
      <c r="F198" s="96" t="s">
        <v>180</v>
      </c>
      <c r="G198" s="80">
        <v>0</v>
      </c>
      <c r="H198" s="80">
        <v>33226</v>
      </c>
      <c r="I198" s="81">
        <f t="shared" si="4"/>
        <v>33226</v>
      </c>
    </row>
    <row r="199" spans="1:9" s="114" customFormat="1" ht="22.5" customHeight="1">
      <c r="A199" s="124" t="s">
        <v>46</v>
      </c>
      <c r="B199" s="125">
        <v>1010210</v>
      </c>
      <c r="C199" s="148">
        <v>4010</v>
      </c>
      <c r="D199" s="126" t="s">
        <v>47</v>
      </c>
      <c r="E199" s="127" t="s">
        <v>47</v>
      </c>
      <c r="F199" s="110" t="s">
        <v>143</v>
      </c>
      <c r="G199" s="111">
        <v>0</v>
      </c>
      <c r="H199" s="111">
        <v>72500</v>
      </c>
      <c r="I199" s="128">
        <f t="shared" si="4"/>
        <v>72500</v>
      </c>
    </row>
    <row r="200" spans="1:9" s="68" customFormat="1" ht="15.75" customHeight="1" thickBot="1">
      <c r="A200" s="132"/>
      <c r="B200" s="155"/>
      <c r="C200" s="95"/>
      <c r="D200" s="79">
        <v>5512</v>
      </c>
      <c r="E200" s="157">
        <v>6341</v>
      </c>
      <c r="F200" s="156" t="s">
        <v>181</v>
      </c>
      <c r="G200" s="80">
        <v>0</v>
      </c>
      <c r="H200" s="80">
        <v>72500</v>
      </c>
      <c r="I200" s="81">
        <f t="shared" si="4"/>
        <v>72500</v>
      </c>
    </row>
    <row r="201" spans="1:9" s="114" customFormat="1" ht="22.5" customHeight="1">
      <c r="A201" s="154" t="s">
        <v>46</v>
      </c>
      <c r="B201" s="122">
        <v>1010211</v>
      </c>
      <c r="C201" s="125">
        <v>3034</v>
      </c>
      <c r="D201" s="126" t="s">
        <v>47</v>
      </c>
      <c r="E201" s="127" t="s">
        <v>47</v>
      </c>
      <c r="F201" s="110" t="s">
        <v>144</v>
      </c>
      <c r="G201" s="111">
        <v>0</v>
      </c>
      <c r="H201" s="111">
        <v>31200</v>
      </c>
      <c r="I201" s="128">
        <f t="shared" si="4"/>
        <v>31200</v>
      </c>
    </row>
    <row r="202" spans="1:9" s="68" customFormat="1" ht="15.75" customHeight="1" thickBot="1">
      <c r="A202" s="132"/>
      <c r="B202" s="155"/>
      <c r="C202" s="155"/>
      <c r="D202" s="79">
        <v>5512</v>
      </c>
      <c r="E202" s="79">
        <v>5321</v>
      </c>
      <c r="F202" s="96" t="s">
        <v>180</v>
      </c>
      <c r="G202" s="80">
        <v>0</v>
      </c>
      <c r="H202" s="80">
        <v>31200</v>
      </c>
      <c r="I202" s="81">
        <f t="shared" si="4"/>
        <v>31200</v>
      </c>
    </row>
    <row r="203" spans="1:9" s="114" customFormat="1" ht="22.5" customHeight="1">
      <c r="A203" s="124" t="s">
        <v>46</v>
      </c>
      <c r="B203" s="142">
        <v>1010212</v>
      </c>
      <c r="C203" s="151">
        <v>4011</v>
      </c>
      <c r="D203" s="126" t="s">
        <v>47</v>
      </c>
      <c r="E203" s="127" t="s">
        <v>47</v>
      </c>
      <c r="F203" s="144" t="s">
        <v>145</v>
      </c>
      <c r="G203" s="111">
        <v>0</v>
      </c>
      <c r="H203" s="145">
        <f>H204+H205</f>
        <v>115449</v>
      </c>
      <c r="I203" s="128">
        <f t="shared" si="4"/>
        <v>115449</v>
      </c>
    </row>
    <row r="204" spans="1:9" s="68" customFormat="1" ht="15.75" customHeight="1">
      <c r="A204" s="138"/>
      <c r="B204" s="140"/>
      <c r="C204" s="141"/>
      <c r="D204" s="116">
        <v>5512</v>
      </c>
      <c r="E204" s="83">
        <v>6341</v>
      </c>
      <c r="F204" s="136" t="s">
        <v>181</v>
      </c>
      <c r="G204" s="69">
        <v>0</v>
      </c>
      <c r="H204" s="69">
        <v>84000</v>
      </c>
      <c r="I204" s="75">
        <f t="shared" si="4"/>
        <v>84000</v>
      </c>
    </row>
    <row r="205" spans="1:9" s="68" customFormat="1" ht="15.75" customHeight="1" thickBot="1">
      <c r="A205" s="76"/>
      <c r="B205" s="115"/>
      <c r="C205" s="115"/>
      <c r="D205" s="116">
        <v>5512</v>
      </c>
      <c r="E205" s="106">
        <v>5321</v>
      </c>
      <c r="F205" s="119" t="s">
        <v>180</v>
      </c>
      <c r="G205" s="120">
        <v>0</v>
      </c>
      <c r="H205" s="120">
        <v>31449</v>
      </c>
      <c r="I205" s="121">
        <f t="shared" si="4"/>
        <v>31449</v>
      </c>
    </row>
    <row r="206" spans="1:9" s="114" customFormat="1" ht="22.5" customHeight="1">
      <c r="A206" s="124" t="s">
        <v>46</v>
      </c>
      <c r="B206" s="129">
        <v>1010213</v>
      </c>
      <c r="C206" s="125">
        <v>3007</v>
      </c>
      <c r="D206" s="126" t="s">
        <v>47</v>
      </c>
      <c r="E206" s="127" t="s">
        <v>47</v>
      </c>
      <c r="F206" s="110" t="s">
        <v>146</v>
      </c>
      <c r="G206" s="111">
        <v>0</v>
      </c>
      <c r="H206" s="112">
        <v>54978</v>
      </c>
      <c r="I206" s="128">
        <f t="shared" si="4"/>
        <v>54978</v>
      </c>
    </row>
    <row r="207" spans="1:9" s="68" customFormat="1" ht="15.75" customHeight="1" thickBot="1">
      <c r="A207" s="132"/>
      <c r="B207" s="155"/>
      <c r="C207" s="155"/>
      <c r="D207" s="79">
        <v>5512</v>
      </c>
      <c r="E207" s="79">
        <v>5321</v>
      </c>
      <c r="F207" s="96" t="s">
        <v>180</v>
      </c>
      <c r="G207" s="80">
        <v>0</v>
      </c>
      <c r="H207" s="130">
        <v>54978</v>
      </c>
      <c r="I207" s="81">
        <f t="shared" si="4"/>
        <v>54978</v>
      </c>
    </row>
    <row r="208" spans="1:9" s="114" customFormat="1" ht="22.5" customHeight="1">
      <c r="A208" s="124" t="s">
        <v>46</v>
      </c>
      <c r="B208" s="125">
        <v>1010214</v>
      </c>
      <c r="C208" s="125">
        <v>3007</v>
      </c>
      <c r="D208" s="126" t="s">
        <v>47</v>
      </c>
      <c r="E208" s="127" t="s">
        <v>47</v>
      </c>
      <c r="F208" s="110" t="s">
        <v>147</v>
      </c>
      <c r="G208" s="111">
        <v>0</v>
      </c>
      <c r="H208" s="111">
        <v>30000</v>
      </c>
      <c r="I208" s="128">
        <f t="shared" si="4"/>
        <v>30000</v>
      </c>
    </row>
    <row r="209" spans="1:9" s="68" customFormat="1" ht="15.75" customHeight="1" thickBot="1">
      <c r="A209" s="131"/>
      <c r="B209" s="167"/>
      <c r="C209" s="78"/>
      <c r="D209" s="79">
        <v>5512</v>
      </c>
      <c r="E209" s="79">
        <v>5321</v>
      </c>
      <c r="F209" s="96" t="s">
        <v>180</v>
      </c>
      <c r="G209" s="80">
        <v>0</v>
      </c>
      <c r="H209" s="80">
        <v>30000</v>
      </c>
      <c r="I209" s="81">
        <f t="shared" si="4"/>
        <v>30000</v>
      </c>
    </row>
    <row r="210" ht="12.75">
      <c r="H210" s="60"/>
    </row>
  </sheetData>
  <sheetProtection/>
  <mergeCells count="7">
    <mergeCell ref="B9:C9"/>
    <mergeCell ref="B8:C8"/>
    <mergeCell ref="B10:C10"/>
    <mergeCell ref="A1:I1"/>
    <mergeCell ref="A3:I3"/>
    <mergeCell ref="A5:I5"/>
    <mergeCell ref="B7:C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>
    <oddHeader>&amp;R&amp;"Times New Roman,Obyčejné"ZR-RO č. 192/14 - příloha č. 3</oddHeader>
    <oddFooter>&amp;C&amp;"Times New Roman,Obyčejné"&amp;P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2014-08-01T10:32:16Z</cp:lastPrinted>
  <dcterms:created xsi:type="dcterms:W3CDTF">2007-12-18T12:40:54Z</dcterms:created>
  <dcterms:modified xsi:type="dcterms:W3CDTF">2014-08-19T08:59:08Z</dcterms:modified>
  <cp:category/>
  <cp:version/>
  <cp:contentType/>
  <cp:contentStatus/>
</cp:coreProperties>
</file>