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930" activeTab="2"/>
  </bookViews>
  <sheets>
    <sheet name="Bilance PaV" sheetId="1" r:id="rId1"/>
    <sheet name="926 05" sheetId="2" r:id="rId2"/>
    <sheet name="917 05" sheetId="3" r:id="rId3"/>
  </sheets>
  <definedNames/>
  <calcPr fullCalcOnLoad="1"/>
</workbook>
</file>

<file path=xl/sharedStrings.xml><?xml version="1.0" encoding="utf-8"?>
<sst xmlns="http://schemas.openxmlformats.org/spreadsheetml/2006/main" count="244" uniqueCount="135">
  <si>
    <t>pol.</t>
  </si>
  <si>
    <t>neinvestiční transfery obcím</t>
  </si>
  <si>
    <t>Paprsek při Dětském centru SLUNÍČKO Liberec, p.o.</t>
  </si>
  <si>
    <t>x</t>
  </si>
  <si>
    <t>2503</t>
  </si>
  <si>
    <t>0570004</t>
  </si>
  <si>
    <t>SU</t>
  </si>
  <si>
    <t>neinvestiční transtefy spolkům</t>
  </si>
  <si>
    <t>Fond ohrožených dětí - Klokánek</t>
  </si>
  <si>
    <t>0570003</t>
  </si>
  <si>
    <t>Hvězdička při SANREPO, o.p.s.</t>
  </si>
  <si>
    <t>0570002</t>
  </si>
  <si>
    <t>neinvestiční transfery občanským sdružením</t>
  </si>
  <si>
    <t>Laxus, občanské sdružení-protidrogové programy</t>
  </si>
  <si>
    <t>0000</t>
  </si>
  <si>
    <t>0580003</t>
  </si>
  <si>
    <t>neinvestiční transfery spolkům</t>
  </si>
  <si>
    <t>Most k naději,občanské sdružení-protidrogové programy</t>
  </si>
  <si>
    <t>0580002</t>
  </si>
  <si>
    <t>Advaita, občanské sdružení-protidrogové programy</t>
  </si>
  <si>
    <t>0580001</t>
  </si>
  <si>
    <t>protidrogová politika</t>
  </si>
  <si>
    <t>0570001</t>
  </si>
  <si>
    <t>Běžné (neinvestiční) výdaje resortu celkem</t>
  </si>
  <si>
    <t>§</t>
  </si>
  <si>
    <t>č.a.</t>
  </si>
  <si>
    <t>ÚZ</t>
  </si>
  <si>
    <t>uk.</t>
  </si>
  <si>
    <t>917 05 - Transfery</t>
  </si>
  <si>
    <t xml:space="preserve"> </t>
  </si>
  <si>
    <t xml:space="preserve">         ROZPIS ROZPOČTU LIBERECKÉHO KRAJE 2014</t>
  </si>
  <si>
    <t>0580004</t>
  </si>
  <si>
    <t>Potravinová banka Liberec, o. s.</t>
  </si>
  <si>
    <t>0580005</t>
  </si>
  <si>
    <t>Výstavba komunitního centra Turnov, Slunce všem o.s.</t>
  </si>
  <si>
    <t>investiční transfery spolkům</t>
  </si>
  <si>
    <t>UR 2014</t>
  </si>
  <si>
    <t>T R A N S F E R Y</t>
  </si>
  <si>
    <t xml:space="preserve">              05 - Odbor sociálních věcí</t>
  </si>
  <si>
    <t xml:space="preserve">                  Kapitola 917 05 - Transfery</t>
  </si>
  <si>
    <t>Zdrojová část rozpočtu LK 2014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</si>
  <si>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</si>
  <si>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</si>
  <si>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</si>
  <si>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</si>
  <si>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</si>
  <si>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</si>
  <si>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</si>
  <si>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</si>
  <si>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</si>
  <si>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</si>
  <si>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</si>
  <si>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</si>
  <si>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</si>
  <si>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</si>
  <si>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</si>
  <si>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</si>
  <si>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</si>
  <si>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</si>
  <si>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</si>
  <si>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</si>
  <si>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</si>
  <si>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</si>
  <si>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</si>
  <si>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</si>
  <si>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</si>
  <si>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</si>
  <si>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</si>
  <si>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</si>
  <si>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</si>
  <si>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</si>
  <si>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</si>
  <si>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</si>
  <si>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</si>
  <si>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</si>
  <si>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</si>
  <si>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</si>
  <si>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</si>
  <si>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</si>
  <si>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</si>
  <si>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</si>
  <si>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</si>
  <si>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</si>
  <si>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</si>
  <si>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</si>
  <si>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</si>
  <si>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</si>
  <si>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</si>
  <si>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</si>
  <si>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</si>
  <si>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</si>
  <si>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</si>
  <si>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</si>
  <si>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</si>
  <si>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</si>
  <si>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</si>
  <si>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</si>
  <si>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</si>
  <si>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</si>
  <si>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</si>
  <si>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</si>
  <si>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</si>
  <si>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</si>
  <si>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 xml:space="preserve">ZR-RO                     č. 175/14 </t>
  </si>
  <si>
    <t>Kapitola 926 05 - Dotační fond</t>
  </si>
  <si>
    <t>926 05 -  D O T A Č N Í   F O N D</t>
  </si>
  <si>
    <t>UR III 2014</t>
  </si>
  <si>
    <t>Běžné a kapitálové výdaje resortu celkem</t>
  </si>
  <si>
    <t>500 0000</t>
  </si>
  <si>
    <t>PROGRAM č. 5 - Program na podporu sociálních věcí a služeb</t>
  </si>
  <si>
    <t>Podprogram 5.1. - Podpora sociálních služeb</t>
  </si>
  <si>
    <t>5010000</t>
  </si>
  <si>
    <t>Podpora sociálních služeb</t>
  </si>
  <si>
    <t>nespecifikované rezervy</t>
  </si>
  <si>
    <t>Podprogram 5.2. - Podpora nízkoprahových zařízení pro děti a mládež</t>
  </si>
  <si>
    <t>5020000</t>
  </si>
  <si>
    <t>Podpora nízkoprahových zařízení pro děti a mládež</t>
  </si>
  <si>
    <t>Podprogram 5.3. - Podpora činností mateřských center</t>
  </si>
  <si>
    <t>5030000</t>
  </si>
  <si>
    <t>Podpora činností mateřských center</t>
  </si>
  <si>
    <t>Příloha č. 1 k ZR-RO č. 175/14</t>
  </si>
  <si>
    <t xml:space="preserve">            příloha č. 1 k ZR-RO č. 175/14</t>
  </si>
  <si>
    <t>UR IV 2014</t>
  </si>
  <si>
    <r>
      <t xml:space="preserve">                     </t>
    </r>
    <r>
      <rPr>
        <b/>
        <sz val="14"/>
        <rFont val="Arial"/>
        <family val="2"/>
      </rPr>
      <t>ROZPIS ROZPOČTU LIBERECKÉHO KRAJE 2014</t>
    </r>
  </si>
  <si>
    <t xml:space="preserve">                   05 - Odbor sociálních věcí</t>
  </si>
  <si>
    <t>ZR-RO               č. 175/14</t>
  </si>
  <si>
    <t xml:space="preserve">            Změna rozpočtu - rozpočtové opatření č. 175/14</t>
  </si>
  <si>
    <t>neinvestiční transfery obecně prospěšným společnostem</t>
  </si>
  <si>
    <t>0580010</t>
  </si>
  <si>
    <t>0580011</t>
  </si>
  <si>
    <t>ostatní neinvestiční transfery neziskovým a podobným organizacím</t>
  </si>
  <si>
    <t xml:space="preserve">         Změna rozpočtu - rozpočtové opatření č. 175/14</t>
  </si>
  <si>
    <t>ZR-RO             č. 175/14</t>
  </si>
  <si>
    <t>Domovu U Spasitele, středisko DMCČSH -  provoz sociální služby domov pro seniory</t>
  </si>
  <si>
    <t>Hospicová péče sv. Zdislavy, o.p.s. - provoz domácí hospicové péče v LK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</si>
</sst>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8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/>
      <protection/>
    </xf>
    <xf numFmtId="4" fontId="3" fillId="0" borderId="11" xfId="56" applyNumberFormat="1" applyFont="1" applyFill="1" applyBorder="1" applyAlignment="1">
      <alignment horizontal="center"/>
      <protection/>
    </xf>
    <xf numFmtId="0" fontId="3" fillId="0" borderId="12" xfId="0" applyFont="1" applyBorder="1" applyAlignment="1">
      <alignment/>
    </xf>
    <xf numFmtId="0" fontId="3" fillId="0" borderId="10" xfId="56" applyFont="1" applyFill="1" applyBorder="1" applyAlignment="1">
      <alignment horizontal="center"/>
      <protection/>
    </xf>
    <xf numFmtId="4" fontId="4" fillId="0" borderId="13" xfId="56" applyNumberFormat="1" applyFont="1" applyFill="1" applyBorder="1" applyAlignment="1">
      <alignment horizont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56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4" fillId="0" borderId="13" xfId="51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3" xfId="56" applyFont="1" applyFill="1" applyBorder="1" applyAlignment="1">
      <alignment horizontal="left"/>
      <protection/>
    </xf>
    <xf numFmtId="0" fontId="4" fillId="0" borderId="23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1" xfId="56" applyFont="1" applyFill="1" applyBorder="1" applyAlignment="1">
      <alignment horizontal="center"/>
      <protection/>
    </xf>
    <xf numFmtId="0" fontId="4" fillId="0" borderId="26" xfId="51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4" fillId="0" borderId="13" xfId="56" applyFont="1" applyFill="1" applyBorder="1" applyAlignment="1">
      <alignment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8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27" xfId="57" applyFont="1" applyFill="1" applyBorder="1" applyAlignment="1">
      <alignment vertical="center"/>
      <protection/>
    </xf>
    <xf numFmtId="0" fontId="4" fillId="0" borderId="30" xfId="56" applyFont="1" applyFill="1" applyBorder="1" applyAlignment="1">
      <alignment wrapText="1"/>
      <protection/>
    </xf>
    <xf numFmtId="0" fontId="4" fillId="0" borderId="31" xfId="56" applyFont="1" applyFill="1" applyBorder="1" applyAlignment="1">
      <alignment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0" borderId="28" xfId="51" applyFont="1" applyFill="1" applyBorder="1" applyAlignment="1">
      <alignment horizontal="center" vertical="center" wrapText="1"/>
      <protection/>
    </xf>
    <xf numFmtId="0" fontId="4" fillId="0" borderId="29" xfId="51" applyFont="1" applyFill="1" applyBorder="1" applyAlignment="1">
      <alignment vertical="center" wrapText="1"/>
      <protection/>
    </xf>
    <xf numFmtId="4" fontId="4" fillId="0" borderId="15" xfId="56" applyNumberFormat="1" applyFont="1" applyFill="1" applyBorder="1" applyAlignment="1">
      <alignment horizontal="center"/>
      <protection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4" fillId="0" borderId="14" xfId="56" applyNumberFormat="1" applyFont="1" applyFill="1" applyBorder="1" applyAlignment="1">
      <alignment horizontal="center"/>
      <protection/>
    </xf>
    <xf numFmtId="4" fontId="3" fillId="0" borderId="3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20" xfId="56" applyNumberFormat="1" applyFont="1" applyFill="1" applyBorder="1" applyAlignment="1">
      <alignment horizontal="center"/>
      <protection/>
    </xf>
    <xf numFmtId="4" fontId="3" fillId="0" borderId="18" xfId="56" applyNumberFormat="1" applyFont="1" applyFill="1" applyBorder="1" applyAlignment="1">
      <alignment horizontal="center"/>
      <protection/>
    </xf>
    <xf numFmtId="0" fontId="0" fillId="0" borderId="0" xfId="56">
      <alignment/>
      <protection/>
    </xf>
    <xf numFmtId="4" fontId="0" fillId="0" borderId="0" xfId="56" applyNumberFormat="1">
      <alignment/>
      <protection/>
    </xf>
    <xf numFmtId="0" fontId="0" fillId="0" borderId="0" xfId="51" applyBorder="1">
      <alignment/>
      <protection/>
    </xf>
    <xf numFmtId="0" fontId="0" fillId="0" borderId="0" xfId="51">
      <alignment/>
      <protection/>
    </xf>
    <xf numFmtId="0" fontId="4" fillId="0" borderId="0" xfId="51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6" fillId="10" borderId="33" xfId="51" applyFont="1" applyFill="1" applyBorder="1" applyAlignment="1">
      <alignment horizontal="center" vertical="center"/>
      <protection/>
    </xf>
    <xf numFmtId="0" fontId="6" fillId="10" borderId="34" xfId="51" applyFont="1" applyFill="1" applyBorder="1" applyAlignment="1">
      <alignment horizontal="center" vertical="center"/>
      <protection/>
    </xf>
    <xf numFmtId="0" fontId="6" fillId="10" borderId="35" xfId="51" applyFont="1" applyFill="1" applyBorder="1" applyAlignment="1">
      <alignment horizontal="center" vertical="center"/>
      <protection/>
    </xf>
    <xf numFmtId="0" fontId="6" fillId="10" borderId="35" xfId="51" applyFont="1" applyFill="1" applyBorder="1" applyAlignment="1">
      <alignment horizontal="center" vertical="center"/>
      <protection/>
    </xf>
    <xf numFmtId="0" fontId="4" fillId="10" borderId="36" xfId="51" applyFont="1" applyFill="1" applyBorder="1" applyAlignment="1">
      <alignment horizontal="center" vertical="center"/>
      <protection/>
    </xf>
    <xf numFmtId="0" fontId="4" fillId="10" borderId="34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1" xfId="56" applyNumberFormat="1" applyFont="1" applyFill="1" applyBorder="1" applyAlignment="1">
      <alignment horizontal="center"/>
      <protection/>
    </xf>
    <xf numFmtId="49" fontId="4" fillId="0" borderId="31" xfId="56" applyNumberFormat="1" applyFont="1" applyFill="1" applyBorder="1" applyAlignment="1">
      <alignment horizontal="center"/>
      <protection/>
    </xf>
    <xf numFmtId="49" fontId="3" fillId="0" borderId="19" xfId="56" applyNumberFormat="1" applyFont="1" applyFill="1" applyBorder="1" applyAlignment="1">
      <alignment horizontal="center"/>
      <protection/>
    </xf>
    <xf numFmtId="49" fontId="3" fillId="0" borderId="12" xfId="56" applyNumberFormat="1" applyFont="1" applyFill="1" applyBorder="1" applyAlignment="1">
      <alignment horizontal="center"/>
      <protection/>
    </xf>
    <xf numFmtId="49" fontId="4" fillId="0" borderId="38" xfId="56" applyNumberFormat="1" applyFont="1" applyFill="1" applyBorder="1" applyAlignment="1">
      <alignment horizontal="center"/>
      <protection/>
    </xf>
    <xf numFmtId="49" fontId="4" fillId="0" borderId="39" xfId="56" applyNumberFormat="1" applyFont="1" applyFill="1" applyBorder="1" applyAlignment="1">
      <alignment horizontal="center"/>
      <protection/>
    </xf>
    <xf numFmtId="49" fontId="4" fillId="0" borderId="40" xfId="56" applyNumberFormat="1" applyFont="1" applyFill="1" applyBorder="1" applyAlignment="1">
      <alignment horizontal="center"/>
      <protection/>
    </xf>
    <xf numFmtId="49" fontId="4" fillId="0" borderId="41" xfId="56" applyNumberFormat="1" applyFont="1" applyFill="1" applyBorder="1" applyAlignment="1">
      <alignment horizontal="center"/>
      <protection/>
    </xf>
    <xf numFmtId="49" fontId="4" fillId="0" borderId="42" xfId="56" applyNumberFormat="1" applyFont="1" applyFill="1" applyBorder="1" applyAlignment="1">
      <alignment horizontal="center" vertical="center"/>
      <protection/>
    </xf>
    <xf numFmtId="49" fontId="4" fillId="0" borderId="43" xfId="56" applyNumberFormat="1" applyFont="1" applyFill="1" applyBorder="1" applyAlignment="1">
      <alignment horizontal="center" vertical="center"/>
      <protection/>
    </xf>
    <xf numFmtId="49" fontId="3" fillId="0" borderId="19" xfId="56" applyNumberFormat="1" applyFont="1" applyFill="1" applyBorder="1" applyAlignment="1">
      <alignment horizontal="center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49" fontId="4" fillId="0" borderId="42" xfId="56" applyNumberFormat="1" applyFont="1" applyFill="1" applyBorder="1" applyAlignment="1">
      <alignment horizontal="center" vertical="center" wrapText="1"/>
      <protection/>
    </xf>
    <xf numFmtId="49" fontId="4" fillId="0" borderId="43" xfId="56" applyNumberFormat="1" applyFont="1" applyFill="1" applyBorder="1" applyAlignment="1">
      <alignment horizontal="center" vertical="center" wrapText="1"/>
      <protection/>
    </xf>
    <xf numFmtId="49" fontId="3" fillId="0" borderId="40" xfId="56" applyNumberFormat="1" applyFont="1" applyFill="1" applyBorder="1" applyAlignment="1">
      <alignment horizontal="center" vertical="center"/>
      <protection/>
    </xf>
    <xf numFmtId="49" fontId="3" fillId="0" borderId="41" xfId="56" applyNumberFormat="1" applyFont="1" applyFill="1" applyBorder="1" applyAlignment="1">
      <alignment horizontal="center" vertical="center"/>
      <protection/>
    </xf>
    <xf numFmtId="49" fontId="3" fillId="0" borderId="44" xfId="56" applyNumberFormat="1" applyFont="1" applyFill="1" applyBorder="1" applyAlignment="1">
      <alignment horizontal="center" vertical="center"/>
      <protection/>
    </xf>
    <xf numFmtId="49" fontId="3" fillId="0" borderId="45" xfId="56" applyNumberFormat="1" applyFont="1" applyFill="1" applyBorder="1" applyAlignment="1">
      <alignment horizontal="center" vertical="center"/>
      <protection/>
    </xf>
    <xf numFmtId="49" fontId="4" fillId="0" borderId="21" xfId="56" applyNumberFormat="1" applyFont="1" applyFill="1" applyBorder="1" applyAlignment="1">
      <alignment horizontal="center" vertical="center"/>
      <protection/>
    </xf>
    <xf numFmtId="49" fontId="4" fillId="0" borderId="31" xfId="56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8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26" xfId="57" applyFont="1" applyFill="1" applyBorder="1" applyAlignment="1">
      <alignment vertical="center" wrapText="1"/>
      <protection/>
    </xf>
    <xf numFmtId="0" fontId="17" fillId="0" borderId="0" xfId="58" applyFont="1" applyAlignment="1">
      <alignment/>
      <protection/>
    </xf>
    <xf numFmtId="0" fontId="17" fillId="0" borderId="0" xfId="58" applyFont="1" applyAlignment="1">
      <alignment horizontal="right"/>
      <protection/>
    </xf>
    <xf numFmtId="0" fontId="15" fillId="0" borderId="0" xfId="55">
      <alignment/>
      <protection/>
    </xf>
    <xf numFmtId="0" fontId="3" fillId="0" borderId="0" xfId="56" applyFont="1" applyAlignment="1">
      <alignment vertical="center"/>
      <protection/>
    </xf>
    <xf numFmtId="14" fontId="3" fillId="0" borderId="0" xfId="56" applyNumberFormat="1" applyFont="1" applyAlignment="1">
      <alignment horizontal="right" vertical="center"/>
      <protection/>
    </xf>
    <xf numFmtId="0" fontId="18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0" xfId="56" applyFont="1" applyBorder="1" applyAlignment="1">
      <alignment vertical="center"/>
      <protection/>
    </xf>
    <xf numFmtId="4" fontId="3" fillId="0" borderId="0" xfId="56" applyNumberFormat="1" applyFont="1" applyFill="1" applyBorder="1" applyAlignment="1">
      <alignment vertical="center"/>
      <protection/>
    </xf>
    <xf numFmtId="14" fontId="3" fillId="0" borderId="0" xfId="50" applyNumberFormat="1" applyFont="1" applyAlignment="1">
      <alignment horizontal="right"/>
      <protection/>
    </xf>
    <xf numFmtId="49" fontId="57" fillId="0" borderId="0" xfId="50" applyNumberFormat="1" applyFont="1" applyAlignment="1">
      <alignment wrapText="1"/>
      <protection/>
    </xf>
    <xf numFmtId="0" fontId="3" fillId="0" borderId="0" xfId="56" applyFont="1" applyAlignment="1">
      <alignment horizontal="left" vertical="center" indent="1"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1" fontId="3" fillId="0" borderId="0" xfId="55" applyNumberFormat="1" applyFont="1" applyAlignment="1">
      <alignment vertical="center" wrapText="1"/>
      <protection/>
    </xf>
    <xf numFmtId="0" fontId="3" fillId="0" borderId="0" xfId="55" applyFont="1" applyAlignment="1">
      <alignment vertical="center"/>
      <protection/>
    </xf>
    <xf numFmtId="166" fontId="3" fillId="0" borderId="0" xfId="55" applyNumberFormat="1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7" fillId="0" borderId="0" xfId="51" applyFont="1" applyFill="1" applyAlignment="1">
      <alignment/>
      <protection/>
    </xf>
    <xf numFmtId="0" fontId="6" fillId="0" borderId="49" xfId="51" applyFont="1" applyBorder="1" applyAlignment="1">
      <alignment horizontal="center" vertical="center" wrapText="1"/>
      <protection/>
    </xf>
    <xf numFmtId="0" fontId="6" fillId="0" borderId="24" xfId="51" applyFont="1" applyBorder="1" applyAlignment="1">
      <alignment horizontal="center" vertical="center" wrapText="1"/>
      <protection/>
    </xf>
    <xf numFmtId="0" fontId="6" fillId="0" borderId="24" xfId="51" applyFont="1" applyBorder="1" applyAlignment="1">
      <alignment horizontal="center" vertical="center" wrapText="1"/>
      <protection/>
    </xf>
    <xf numFmtId="0" fontId="4" fillId="0" borderId="24" xfId="51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left" vertical="center"/>
      <protection/>
    </xf>
    <xf numFmtId="4" fontId="4" fillId="0" borderId="34" xfId="56" applyNumberFormat="1" applyFont="1" applyFill="1" applyBorder="1" applyAlignment="1">
      <alignment vertical="center"/>
      <protection/>
    </xf>
    <xf numFmtId="4" fontId="4" fillId="0" borderId="35" xfId="56" applyNumberFormat="1" applyFont="1" applyFill="1" applyBorder="1" applyAlignment="1">
      <alignment vertical="center"/>
      <protection/>
    </xf>
    <xf numFmtId="4" fontId="4" fillId="0" borderId="39" xfId="56" applyNumberFormat="1" applyFont="1" applyFill="1" applyBorder="1" applyAlignment="1">
      <alignment vertical="center"/>
      <protection/>
    </xf>
    <xf numFmtId="0" fontId="4" fillId="19" borderId="50" xfId="56" applyFont="1" applyFill="1" applyBorder="1" applyAlignment="1">
      <alignment horizontal="center" vertical="center"/>
      <protection/>
    </xf>
    <xf numFmtId="49" fontId="4" fillId="19" borderId="23" xfId="56" applyNumberFormat="1" applyFont="1" applyFill="1" applyBorder="1" applyAlignment="1">
      <alignment horizontal="right" vertical="center"/>
      <protection/>
    </xf>
    <xf numFmtId="49" fontId="4" fillId="19" borderId="25" xfId="56" applyNumberFormat="1" applyFont="1" applyFill="1" applyBorder="1" applyAlignment="1">
      <alignment vertical="center"/>
      <protection/>
    </xf>
    <xf numFmtId="0" fontId="4" fillId="19" borderId="24" xfId="56" applyFont="1" applyFill="1" applyBorder="1" applyAlignment="1">
      <alignment horizontal="center" vertical="center"/>
      <protection/>
    </xf>
    <xf numFmtId="0" fontId="4" fillId="19" borderId="24" xfId="56" applyFont="1" applyFill="1" applyBorder="1" applyAlignment="1">
      <alignment vertical="center" wrapText="1"/>
      <protection/>
    </xf>
    <xf numFmtId="4" fontId="4" fillId="19" borderId="24" xfId="56" applyNumberFormat="1" applyFont="1" applyFill="1" applyBorder="1" applyAlignment="1">
      <alignment vertical="center"/>
      <protection/>
    </xf>
    <xf numFmtId="4" fontId="4" fillId="19" borderId="23" xfId="56" applyNumberFormat="1" applyFont="1" applyFill="1" applyBorder="1" applyAlignment="1">
      <alignment vertical="center"/>
      <protection/>
    </xf>
    <xf numFmtId="4" fontId="4" fillId="19" borderId="51" xfId="56" applyNumberFormat="1" applyFont="1" applyFill="1" applyBorder="1" applyAlignment="1">
      <alignment vertical="center"/>
      <protection/>
    </xf>
    <xf numFmtId="0" fontId="4" fillId="7" borderId="14" xfId="56" applyFont="1" applyFill="1" applyBorder="1" applyAlignment="1">
      <alignment horizontal="center" vertical="center"/>
      <protection/>
    </xf>
    <xf numFmtId="49" fontId="4" fillId="7" borderId="52" xfId="56" applyNumberFormat="1" applyFont="1" applyFill="1" applyBorder="1" applyAlignment="1">
      <alignment horizontal="center" vertical="center"/>
      <protection/>
    </xf>
    <xf numFmtId="49" fontId="4" fillId="7" borderId="26" xfId="56" applyNumberFormat="1" applyFont="1" applyFill="1" applyBorder="1" applyAlignment="1">
      <alignment horizontal="center" vertical="center"/>
      <protection/>
    </xf>
    <xf numFmtId="49" fontId="4" fillId="7" borderId="53" xfId="56" applyNumberFormat="1" applyFont="1" applyFill="1" applyBorder="1" applyAlignment="1">
      <alignment horizontal="center" vertical="center"/>
      <protection/>
    </xf>
    <xf numFmtId="0" fontId="4" fillId="7" borderId="53" xfId="56" applyFont="1" applyFill="1" applyBorder="1" applyAlignment="1">
      <alignment horizontal="left" vertical="center" wrapText="1"/>
      <protection/>
    </xf>
    <xf numFmtId="4" fontId="4" fillId="7" borderId="26" xfId="56" applyNumberFormat="1" applyFont="1" applyFill="1" applyBorder="1" applyAlignment="1">
      <alignment vertical="center"/>
      <protection/>
    </xf>
    <xf numFmtId="4" fontId="4" fillId="7" borderId="52" xfId="56" applyNumberFormat="1" applyFont="1" applyFill="1" applyBorder="1" applyAlignment="1">
      <alignment horizontal="right" vertical="center"/>
      <protection/>
    </xf>
    <xf numFmtId="4" fontId="4" fillId="7" borderId="31" xfId="56" applyNumberFormat="1" applyFont="1" applyFill="1" applyBorder="1" applyAlignment="1">
      <alignment horizontal="right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49" fontId="4" fillId="0" borderId="55" xfId="56" applyNumberFormat="1" applyFont="1" applyFill="1" applyBorder="1" applyAlignment="1">
      <alignment horizontal="center" vertical="center"/>
      <protection/>
    </xf>
    <xf numFmtId="49" fontId="4" fillId="0" borderId="56" xfId="56" applyNumberFormat="1" applyFont="1" applyFill="1" applyBorder="1" applyAlignment="1">
      <alignment horizontal="center" vertical="center"/>
      <protection/>
    </xf>
    <xf numFmtId="0" fontId="4" fillId="0" borderId="57" xfId="56" applyFont="1" applyFill="1" applyBorder="1" applyAlignment="1">
      <alignment horizontal="center" vertical="center"/>
      <protection/>
    </xf>
    <xf numFmtId="49" fontId="4" fillId="0" borderId="57" xfId="56" applyNumberFormat="1" applyFont="1" applyFill="1" applyBorder="1" applyAlignment="1">
      <alignment horizontal="left" vertical="center" wrapText="1"/>
      <protection/>
    </xf>
    <xf numFmtId="4" fontId="4" fillId="0" borderId="56" xfId="56" applyNumberFormat="1" applyFont="1" applyFill="1" applyBorder="1" applyAlignment="1">
      <alignment vertical="center"/>
      <protection/>
    </xf>
    <xf numFmtId="4" fontId="4" fillId="0" borderId="55" xfId="56" applyNumberFormat="1" applyFont="1" applyFill="1" applyBorder="1" applyAlignment="1">
      <alignment vertical="center"/>
      <protection/>
    </xf>
    <xf numFmtId="4" fontId="4" fillId="0" borderId="58" xfId="56" applyNumberFormat="1" applyFont="1" applyFill="1" applyBorder="1" applyAlignment="1">
      <alignment horizontal="right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59" xfId="56" applyFont="1" applyFill="1" applyBorder="1" applyAlignment="1">
      <alignment horizontal="left" vertical="center" wrapText="1"/>
      <protection/>
    </xf>
    <xf numFmtId="4" fontId="3" fillId="0" borderId="27" xfId="56" applyNumberFormat="1" applyFont="1" applyFill="1" applyBorder="1" applyAlignment="1">
      <alignment vertical="center"/>
      <protection/>
    </xf>
    <xf numFmtId="4" fontId="3" fillId="0" borderId="60" xfId="56" applyNumberFormat="1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right" vertical="center"/>
      <protection/>
    </xf>
    <xf numFmtId="4" fontId="4" fillId="7" borderId="52" xfId="56" applyNumberFormat="1" applyFont="1" applyFill="1" applyBorder="1" applyAlignment="1">
      <alignment vertical="center"/>
      <protection/>
    </xf>
    <xf numFmtId="4" fontId="4" fillId="7" borderId="31" xfId="56" applyNumberFormat="1" applyFont="1" applyFill="1" applyBorder="1" applyAlignment="1">
      <alignment vertical="center"/>
      <protection/>
    </xf>
    <xf numFmtId="2" fontId="4" fillId="0" borderId="55" xfId="56" applyNumberFormat="1" applyFont="1" applyFill="1" applyBorder="1" applyAlignment="1">
      <alignment vertical="center"/>
      <protection/>
    </xf>
    <xf numFmtId="2" fontId="4" fillId="0" borderId="58" xfId="56" applyNumberFormat="1" applyFont="1" applyFill="1" applyBorder="1" applyAlignment="1">
      <alignment vertical="center"/>
      <protection/>
    </xf>
    <xf numFmtId="2" fontId="3" fillId="0" borderId="60" xfId="56" applyNumberFormat="1" applyFont="1" applyFill="1" applyBorder="1" applyAlignment="1">
      <alignment vertical="center"/>
      <protection/>
    </xf>
    <xf numFmtId="2" fontId="3" fillId="0" borderId="12" xfId="56" applyNumberFormat="1" applyFont="1" applyFill="1" applyBorder="1" applyAlignment="1">
      <alignment vertical="center"/>
      <protection/>
    </xf>
    <xf numFmtId="49" fontId="4" fillId="0" borderId="56" xfId="56" applyNumberFormat="1" applyFont="1" applyFill="1" applyBorder="1" applyAlignment="1">
      <alignment vertical="center"/>
      <protection/>
    </xf>
    <xf numFmtId="2" fontId="4" fillId="0" borderId="56" xfId="56" applyNumberFormat="1" applyFont="1" applyFill="1" applyBorder="1" applyAlignment="1">
      <alignment vertical="center"/>
      <protection/>
    </xf>
    <xf numFmtId="49" fontId="4" fillId="0" borderId="60" xfId="56" applyNumberFormat="1" applyFont="1" applyFill="1" applyBorder="1" applyAlignment="1">
      <alignment vertical="center"/>
      <protection/>
    </xf>
    <xf numFmtId="49" fontId="4" fillId="0" borderId="27" xfId="56" applyNumberFormat="1" applyFont="1" applyFill="1" applyBorder="1" applyAlignment="1">
      <alignment vertical="center"/>
      <protection/>
    </xf>
    <xf numFmtId="0" fontId="3" fillId="0" borderId="59" xfId="56" applyFont="1" applyFill="1" applyBorder="1" applyAlignment="1">
      <alignment horizontal="center" vertical="center"/>
      <protection/>
    </xf>
    <xf numFmtId="2" fontId="3" fillId="0" borderId="27" xfId="56" applyNumberFormat="1" applyFont="1" applyFill="1" applyBorder="1" applyAlignment="1">
      <alignment vertical="center"/>
      <protection/>
    </xf>
    <xf numFmtId="49" fontId="59" fillId="0" borderId="0" xfId="56" applyNumberFormat="1" applyFont="1" applyFill="1" applyBorder="1" applyAlignment="1">
      <alignment vertical="center"/>
      <protection/>
    </xf>
    <xf numFmtId="4" fontId="4" fillId="0" borderId="0" xfId="55" applyNumberFormat="1" applyFont="1" applyAlignment="1">
      <alignment horizontal="right"/>
      <protection/>
    </xf>
    <xf numFmtId="0" fontId="3" fillId="0" borderId="0" xfId="55" applyFont="1" applyAlignment="1">
      <alignment horizontal="left" wrapText="1"/>
      <protection/>
    </xf>
    <xf numFmtId="49" fontId="57" fillId="0" borderId="0" xfId="50" applyNumberFormat="1" applyFont="1" applyAlignment="1">
      <alignment horizontal="left" indent="1"/>
      <protection/>
    </xf>
    <xf numFmtId="0" fontId="3" fillId="0" borderId="0" xfId="50" applyFont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wrapText="1"/>
      <protection/>
    </xf>
    <xf numFmtId="0" fontId="3" fillId="0" borderId="0" xfId="50" applyFont="1">
      <alignment/>
      <protection/>
    </xf>
    <xf numFmtId="166" fontId="3" fillId="0" borderId="0" xfId="50" applyNumberFormat="1" applyFont="1">
      <alignment/>
      <protection/>
    </xf>
    <xf numFmtId="0" fontId="58" fillId="0" borderId="0" xfId="50" applyFont="1">
      <alignment/>
      <protection/>
    </xf>
    <xf numFmtId="4" fontId="3" fillId="0" borderId="0" xfId="50" applyNumberFormat="1" applyFont="1" applyAlignment="1">
      <alignment horizontal="right"/>
      <protection/>
    </xf>
    <xf numFmtId="4" fontId="3" fillId="0" borderId="0" xfId="50" applyNumberFormat="1" applyFont="1" applyAlignment="1">
      <alignment horizontal="left" wrapText="1"/>
      <protection/>
    </xf>
    <xf numFmtId="0" fontId="9" fillId="0" borderId="0" xfId="56" applyFont="1">
      <alignment/>
      <protection/>
    </xf>
    <xf numFmtId="0" fontId="11" fillId="0" borderId="0" xfId="50" applyFont="1" applyFill="1">
      <alignment/>
      <protection/>
    </xf>
    <xf numFmtId="0" fontId="11" fillId="0" borderId="0" xfId="50" applyFont="1" applyFill="1" applyAlignment="1">
      <alignment horizontal="right"/>
      <protection/>
    </xf>
    <xf numFmtId="0" fontId="0" fillId="0" borderId="0" xfId="50">
      <alignment/>
      <protection/>
    </xf>
    <xf numFmtId="0" fontId="12" fillId="33" borderId="50" xfId="50" applyFont="1" applyFill="1" applyBorder="1" applyAlignment="1">
      <alignment horizontal="center" vertical="center" wrapText="1"/>
      <protection/>
    </xf>
    <xf numFmtId="0" fontId="12" fillId="33" borderId="24" xfId="50" applyFont="1" applyFill="1" applyBorder="1" applyAlignment="1">
      <alignment horizontal="center" vertical="center" wrapText="1"/>
      <protection/>
    </xf>
    <xf numFmtId="0" fontId="12" fillId="33" borderId="51" xfId="50" applyFont="1" applyFill="1" applyBorder="1" applyAlignment="1">
      <alignment horizontal="center" vertical="center" wrapText="1"/>
      <protection/>
    </xf>
    <xf numFmtId="0" fontId="13" fillId="0" borderId="54" xfId="50" applyFont="1" applyBorder="1" applyAlignment="1">
      <alignment vertical="center" wrapText="1"/>
      <protection/>
    </xf>
    <xf numFmtId="0" fontId="13" fillId="0" borderId="57" xfId="50" applyFont="1" applyBorder="1" applyAlignment="1">
      <alignment horizontal="right" vertical="center" wrapText="1"/>
      <protection/>
    </xf>
    <xf numFmtId="4" fontId="13" fillId="0" borderId="57" xfId="50" applyNumberFormat="1" applyFont="1" applyBorder="1" applyAlignment="1">
      <alignment horizontal="right" vertical="center" wrapText="1"/>
      <protection/>
    </xf>
    <xf numFmtId="4" fontId="13" fillId="0" borderId="58" xfId="50" applyNumberFormat="1" applyFont="1" applyBorder="1" applyAlignment="1">
      <alignment horizontal="right" vertical="center" wrapText="1"/>
      <protection/>
    </xf>
    <xf numFmtId="0" fontId="14" fillId="0" borderId="42" xfId="50" applyFont="1" applyBorder="1" applyAlignment="1">
      <alignment vertical="center" wrapText="1"/>
      <protection/>
    </xf>
    <xf numFmtId="0" fontId="14" fillId="0" borderId="17" xfId="50" applyFont="1" applyBorder="1" applyAlignment="1">
      <alignment horizontal="right" vertical="center" wrapText="1"/>
      <protection/>
    </xf>
    <xf numFmtId="4" fontId="14" fillId="0" borderId="17" xfId="50" applyNumberFormat="1" applyFont="1" applyBorder="1" applyAlignment="1">
      <alignment horizontal="right" vertical="center" wrapText="1"/>
      <protection/>
    </xf>
    <xf numFmtId="4" fontId="14" fillId="0" borderId="17" xfId="50" applyNumberFormat="1" applyFont="1" applyBorder="1" applyAlignment="1">
      <alignment vertical="center"/>
      <protection/>
    </xf>
    <xf numFmtId="4" fontId="14" fillId="0" borderId="43" xfId="50" applyNumberFormat="1" applyFont="1" applyBorder="1" applyAlignment="1">
      <alignment vertical="center"/>
      <protection/>
    </xf>
    <xf numFmtId="4" fontId="0" fillId="0" borderId="0" xfId="50" applyNumberFormat="1">
      <alignment/>
      <protection/>
    </xf>
    <xf numFmtId="4" fontId="14" fillId="0" borderId="57" xfId="50" applyNumberFormat="1" applyFont="1" applyBorder="1" applyAlignment="1">
      <alignment horizontal="right" vertical="center" wrapText="1"/>
      <protection/>
    </xf>
    <xf numFmtId="0" fontId="13" fillId="0" borderId="42" xfId="50" applyFont="1" applyBorder="1" applyAlignment="1">
      <alignment vertical="center" wrapText="1"/>
      <protection/>
    </xf>
    <xf numFmtId="4" fontId="13" fillId="0" borderId="17" xfId="50" applyNumberFormat="1" applyFont="1" applyBorder="1" applyAlignment="1">
      <alignment horizontal="right" vertical="center" wrapText="1"/>
      <protection/>
    </xf>
    <xf numFmtId="4" fontId="13" fillId="0" borderId="43" xfId="50" applyNumberFormat="1" applyFont="1" applyBorder="1" applyAlignment="1">
      <alignment horizontal="right" vertical="center" wrapText="1"/>
      <protection/>
    </xf>
    <xf numFmtId="4" fontId="14" fillId="0" borderId="43" xfId="50" applyNumberFormat="1" applyFont="1" applyBorder="1" applyAlignment="1">
      <alignment horizontal="right" vertical="center" wrapText="1"/>
      <protection/>
    </xf>
    <xf numFmtId="0" fontId="13" fillId="0" borderId="17" xfId="50" applyFont="1" applyBorder="1" applyAlignment="1">
      <alignment horizontal="right" vertical="center" wrapText="1"/>
      <protection/>
    </xf>
    <xf numFmtId="0" fontId="14" fillId="0" borderId="61" xfId="50" applyFont="1" applyBorder="1" applyAlignment="1">
      <alignment vertical="center" wrapText="1"/>
      <protection/>
    </xf>
    <xf numFmtId="0" fontId="14" fillId="0" borderId="62" xfId="50" applyFont="1" applyBorder="1" applyAlignment="1">
      <alignment horizontal="right" vertical="center" wrapText="1"/>
      <protection/>
    </xf>
    <xf numFmtId="4" fontId="14" fillId="0" borderId="62" xfId="50" applyNumberFormat="1" applyFont="1" applyBorder="1" applyAlignment="1">
      <alignment horizontal="right" vertical="center" wrapText="1"/>
      <protection/>
    </xf>
    <xf numFmtId="4" fontId="14" fillId="0" borderId="63" xfId="50" applyNumberFormat="1" applyFont="1" applyBorder="1" applyAlignment="1">
      <alignment horizontal="right" vertical="center" wrapText="1"/>
      <protection/>
    </xf>
    <xf numFmtId="0" fontId="13" fillId="0" borderId="50" xfId="50" applyFont="1" applyBorder="1" applyAlignment="1">
      <alignment vertical="center" wrapText="1"/>
      <protection/>
    </xf>
    <xf numFmtId="0" fontId="13" fillId="0" borderId="24" xfId="50" applyFont="1" applyBorder="1" applyAlignment="1">
      <alignment horizontal="right" vertical="center" wrapText="1"/>
      <protection/>
    </xf>
    <xf numFmtId="4" fontId="13" fillId="0" borderId="24" xfId="50" applyNumberFormat="1" applyFont="1" applyBorder="1" applyAlignment="1">
      <alignment horizontal="right" vertical="center" wrapText="1"/>
      <protection/>
    </xf>
    <xf numFmtId="4" fontId="13" fillId="0" borderId="51" xfId="50" applyNumberFormat="1" applyFont="1" applyBorder="1" applyAlignment="1">
      <alignment horizontal="right" vertical="center" wrapText="1"/>
      <protection/>
    </xf>
    <xf numFmtId="0" fontId="11" fillId="0" borderId="0" xfId="50" applyFont="1" applyFill="1" applyBorder="1">
      <alignment/>
      <protection/>
    </xf>
    <xf numFmtId="164" fontId="11" fillId="0" borderId="64" xfId="50" applyNumberFormat="1" applyFont="1" applyFill="1" applyBorder="1" applyAlignment="1">
      <alignment horizontal="right"/>
      <protection/>
    </xf>
    <xf numFmtId="0" fontId="14" fillId="0" borderId="54" xfId="50" applyFont="1" applyBorder="1" applyAlignment="1">
      <alignment horizontal="left" vertical="center" wrapText="1"/>
      <protection/>
    </xf>
    <xf numFmtId="0" fontId="14" fillId="0" borderId="57" xfId="50" applyFont="1" applyBorder="1" applyAlignment="1">
      <alignment horizontal="right" vertical="center" wrapText="1"/>
      <protection/>
    </xf>
    <xf numFmtId="4" fontId="14" fillId="0" borderId="58" xfId="50" applyNumberFormat="1" applyFont="1" applyBorder="1" applyAlignment="1">
      <alignment horizontal="right" vertical="center" wrapText="1"/>
      <protection/>
    </xf>
    <xf numFmtId="0" fontId="14" fillId="0" borderId="42" xfId="50" applyFont="1" applyBorder="1" applyAlignment="1">
      <alignment horizontal="left" vertical="center" wrapText="1"/>
      <protection/>
    </xf>
    <xf numFmtId="0" fontId="13" fillId="0" borderId="50" xfId="50" applyFont="1" applyBorder="1" applyAlignment="1">
      <alignment horizontal="left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0" fillId="0" borderId="0" xfId="56" applyAlignment="1">
      <alignment horizontal="right"/>
      <protection/>
    </xf>
    <xf numFmtId="0" fontId="3" fillId="0" borderId="65" xfId="0" applyFont="1" applyFill="1" applyBorder="1" applyAlignment="1">
      <alignment wrapText="1"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10" fillId="33" borderId="64" xfId="50" applyFont="1" applyFill="1" applyBorder="1" applyAlignment="1">
      <alignment horizontal="center"/>
      <protection/>
    </xf>
    <xf numFmtId="0" fontId="4" fillId="0" borderId="59" xfId="56" applyFont="1" applyFill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16" fillId="0" borderId="0" xfId="55" applyFont="1" applyAlignment="1">
      <alignment horizontal="center"/>
      <protection/>
    </xf>
    <xf numFmtId="1" fontId="7" fillId="0" borderId="0" xfId="55" applyNumberFormat="1" applyFont="1" applyAlignment="1">
      <alignment horizontal="center" vertical="center" wrapText="1"/>
      <protection/>
    </xf>
    <xf numFmtId="0" fontId="5" fillId="0" borderId="0" xfId="51" applyFont="1" applyFill="1" applyAlignment="1">
      <alignment horizontal="center"/>
      <protection/>
    </xf>
    <xf numFmtId="0" fontId="6" fillId="0" borderId="23" xfId="51" applyFont="1" applyBorder="1" applyAlignment="1">
      <alignment horizontal="center" vertical="center" wrapText="1"/>
      <protection/>
    </xf>
    <xf numFmtId="0" fontId="6" fillId="0" borderId="25" xfId="51" applyFont="1" applyBorder="1" applyAlignment="1">
      <alignment horizontal="center" vertical="center" wrapText="1"/>
      <protection/>
    </xf>
    <xf numFmtId="0" fontId="6" fillId="10" borderId="35" xfId="51" applyFont="1" applyFill="1" applyBorder="1" applyAlignment="1">
      <alignment horizontal="center" vertical="center"/>
      <protection/>
    </xf>
    <xf numFmtId="0" fontId="6" fillId="10" borderId="33" xfId="51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3" xfId="56" applyFont="1" applyFill="1" applyBorder="1" applyAlignment="1">
      <alignment horizontal="center"/>
      <protection/>
    </xf>
    <xf numFmtId="0" fontId="4" fillId="0" borderId="66" xfId="56" applyFont="1" applyFill="1" applyBorder="1" applyAlignment="1">
      <alignment horizontal="center"/>
      <protection/>
    </xf>
    <xf numFmtId="0" fontId="9" fillId="0" borderId="0" xfId="51" applyFont="1" applyFill="1" applyAlignment="1">
      <alignment horizontal="center" vertical="center" wrapText="1"/>
      <protection/>
    </xf>
    <xf numFmtId="0" fontId="7" fillId="0" borderId="0" xfId="51" applyFont="1" applyFill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64" xfId="51" applyFont="1" applyFill="1" applyBorder="1" applyAlignment="1">
      <alignment horizont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_2. Rozpočet 2007 - tabulky" xfId="55"/>
    <cellStyle name="normální_Rozpis výdajů 03 bez PO 2 2" xfId="56"/>
    <cellStyle name="normální_Rozpis výdajů 03 bez PO_UR 2008 1-168 tisk" xfId="57"/>
    <cellStyle name="normální_Rozpočet 2004 (ZK)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0">
      <selection activeCell="A39" sqref="A39:IV39"/>
    </sheetView>
  </sheetViews>
  <sheetFormatPr defaultColWidth="9.140625" defaultRowHeight="12.75"/>
  <cols>
    <col min="1" max="1" width="36.57421875" style="215" bestFit="1" customWidth="1"/>
    <col min="2" max="2" width="7.28125" style="215" customWidth="1"/>
    <col min="3" max="3" width="13.8515625" style="215" customWidth="1"/>
    <col min="4" max="4" width="8.7109375" style="215" bestFit="1" customWidth="1"/>
    <col min="5" max="5" width="14.140625" style="215" customWidth="1"/>
    <col min="6" max="9" width="9.140625" style="215" customWidth="1"/>
    <col min="10" max="10" width="11.7109375" style="215" bestFit="1" customWidth="1"/>
    <col min="11" max="16384" width="9.140625" style="215" customWidth="1"/>
  </cols>
  <sheetData>
    <row r="1" spans="1:5" ht="13.5" thickBot="1">
      <c r="A1" s="258" t="s">
        <v>40</v>
      </c>
      <c r="B1" s="258"/>
      <c r="C1" s="213"/>
      <c r="D1" s="213"/>
      <c r="E1" s="214" t="s">
        <v>41</v>
      </c>
    </row>
    <row r="2" spans="1:5" ht="24.75" thickBot="1">
      <c r="A2" s="216" t="s">
        <v>42</v>
      </c>
      <c r="B2" s="217" t="s">
        <v>43</v>
      </c>
      <c r="C2" s="218" t="s">
        <v>44</v>
      </c>
      <c r="D2" s="218" t="s">
        <v>125</v>
      </c>
      <c r="E2" s="218" t="s">
        <v>45</v>
      </c>
    </row>
    <row r="3" spans="1:5" ht="15" customHeight="1">
      <c r="A3" s="219" t="s">
        <v>46</v>
      </c>
      <c r="B3" s="220" t="s">
        <v>47</v>
      </c>
      <c r="C3" s="221">
        <f>C4+C5+C6</f>
        <v>2249428.98</v>
      </c>
      <c r="D3" s="221">
        <f>D4+D5+D6</f>
        <v>0</v>
      </c>
      <c r="E3" s="222">
        <f aca="true" t="shared" si="0" ref="E3:E24">C3+D3</f>
        <v>2249428.98</v>
      </c>
    </row>
    <row r="4" spans="1:10" ht="15" customHeight="1">
      <c r="A4" s="223" t="s">
        <v>48</v>
      </c>
      <c r="B4" s="224" t="s">
        <v>49</v>
      </c>
      <c r="C4" s="225">
        <v>2129133.57</v>
      </c>
      <c r="D4" s="226">
        <v>0</v>
      </c>
      <c r="E4" s="227">
        <f t="shared" si="0"/>
        <v>2129133.57</v>
      </c>
      <c r="J4" s="228"/>
    </row>
    <row r="5" spans="1:5" ht="15" customHeight="1">
      <c r="A5" s="223" t="s">
        <v>50</v>
      </c>
      <c r="B5" s="224" t="s">
        <v>51</v>
      </c>
      <c r="C5" s="225">
        <v>116245.41</v>
      </c>
      <c r="D5" s="229">
        <v>0</v>
      </c>
      <c r="E5" s="227">
        <f t="shared" si="0"/>
        <v>116245.41</v>
      </c>
    </row>
    <row r="6" spans="1:5" ht="15" customHeight="1">
      <c r="A6" s="223" t="s">
        <v>52</v>
      </c>
      <c r="B6" s="224" t="s">
        <v>53</v>
      </c>
      <c r="C6" s="225">
        <v>4050</v>
      </c>
      <c r="D6" s="225">
        <v>0</v>
      </c>
      <c r="E6" s="227">
        <f t="shared" si="0"/>
        <v>4050</v>
      </c>
    </row>
    <row r="7" spans="1:5" ht="15" customHeight="1">
      <c r="A7" s="230" t="s">
        <v>54</v>
      </c>
      <c r="B7" s="224" t="s">
        <v>55</v>
      </c>
      <c r="C7" s="231">
        <f>C8+C13</f>
        <v>4032016.74</v>
      </c>
      <c r="D7" s="231">
        <f>D8+D13</f>
        <v>0</v>
      </c>
      <c r="E7" s="232">
        <f t="shared" si="0"/>
        <v>4032016.74</v>
      </c>
    </row>
    <row r="8" spans="1:5" ht="15" customHeight="1">
      <c r="A8" s="223" t="s">
        <v>56</v>
      </c>
      <c r="B8" s="224" t="s">
        <v>57</v>
      </c>
      <c r="C8" s="225">
        <f>C9+C10+C11+C12</f>
        <v>3941455.2</v>
      </c>
      <c r="D8" s="225">
        <f>D9+D10+D11+D12</f>
        <v>0</v>
      </c>
      <c r="E8" s="233">
        <f t="shared" si="0"/>
        <v>3941455.2</v>
      </c>
    </row>
    <row r="9" spans="1:5" ht="15" customHeight="1">
      <c r="A9" s="223" t="s">
        <v>58</v>
      </c>
      <c r="B9" s="224" t="s">
        <v>59</v>
      </c>
      <c r="C9" s="225">
        <v>61072</v>
      </c>
      <c r="D9" s="225">
        <v>0</v>
      </c>
      <c r="E9" s="233">
        <f t="shared" si="0"/>
        <v>61072</v>
      </c>
    </row>
    <row r="10" spans="1:5" ht="15" customHeight="1">
      <c r="A10" s="223" t="s">
        <v>60</v>
      </c>
      <c r="B10" s="224" t="s">
        <v>57</v>
      </c>
      <c r="C10" s="225">
        <v>3851803.54</v>
      </c>
      <c r="D10" s="225">
        <v>0</v>
      </c>
      <c r="E10" s="233">
        <f t="shared" si="0"/>
        <v>3851803.54</v>
      </c>
    </row>
    <row r="11" spans="1:5" ht="15" customHeight="1">
      <c r="A11" s="223" t="s">
        <v>61</v>
      </c>
      <c r="B11" s="224" t="s">
        <v>62</v>
      </c>
      <c r="C11" s="225">
        <v>3809.66</v>
      </c>
      <c r="D11" s="225">
        <v>0</v>
      </c>
      <c r="E11" s="233">
        <f>SUM(C11:D11)</f>
        <v>3809.66</v>
      </c>
    </row>
    <row r="12" spans="1:5" ht="15" customHeight="1">
      <c r="A12" s="223" t="s">
        <v>63</v>
      </c>
      <c r="B12" s="224">
        <v>4121</v>
      </c>
      <c r="C12" s="225">
        <v>24770</v>
      </c>
      <c r="D12" s="225">
        <v>0</v>
      </c>
      <c r="E12" s="233">
        <f>SUM(C12:D12)</f>
        <v>24770</v>
      </c>
    </row>
    <row r="13" spans="1:5" ht="15" customHeight="1">
      <c r="A13" s="223" t="s">
        <v>64</v>
      </c>
      <c r="B13" s="224" t="s">
        <v>65</v>
      </c>
      <c r="C13" s="225">
        <f>C14+C15+C16</f>
        <v>90561.54</v>
      </c>
      <c r="D13" s="225">
        <f>D14+D15+D16</f>
        <v>0</v>
      </c>
      <c r="E13" s="233">
        <f t="shared" si="0"/>
        <v>90561.54</v>
      </c>
    </row>
    <row r="14" spans="1:5" ht="15" customHeight="1">
      <c r="A14" s="223" t="s">
        <v>66</v>
      </c>
      <c r="B14" s="224" t="s">
        <v>65</v>
      </c>
      <c r="C14" s="225">
        <v>86823.54</v>
      </c>
      <c r="D14" s="225">
        <v>0</v>
      </c>
      <c r="E14" s="233">
        <f t="shared" si="0"/>
        <v>86823.54</v>
      </c>
    </row>
    <row r="15" spans="1:5" ht="15" customHeight="1">
      <c r="A15" s="223" t="s">
        <v>67</v>
      </c>
      <c r="B15" s="224">
        <v>4221</v>
      </c>
      <c r="C15" s="225">
        <v>3738</v>
      </c>
      <c r="D15" s="225">
        <v>0</v>
      </c>
      <c r="E15" s="233">
        <f>SUM(C15:D15)</f>
        <v>3738</v>
      </c>
    </row>
    <row r="16" spans="1:5" ht="15" customHeight="1">
      <c r="A16" s="223" t="s">
        <v>68</v>
      </c>
      <c r="B16" s="224">
        <v>4232</v>
      </c>
      <c r="C16" s="225">
        <v>0</v>
      </c>
      <c r="D16" s="225">
        <v>0</v>
      </c>
      <c r="E16" s="233">
        <f>SUM(C16:D16)</f>
        <v>0</v>
      </c>
    </row>
    <row r="17" spans="1:5" ht="15" customHeight="1">
      <c r="A17" s="230" t="s">
        <v>69</v>
      </c>
      <c r="B17" s="234" t="s">
        <v>70</v>
      </c>
      <c r="C17" s="231">
        <f>C7+C3</f>
        <v>6281445.720000001</v>
      </c>
      <c r="D17" s="231">
        <f>D3+D7</f>
        <v>0</v>
      </c>
      <c r="E17" s="232">
        <f t="shared" si="0"/>
        <v>6281445.720000001</v>
      </c>
    </row>
    <row r="18" spans="1:5" ht="15" customHeight="1">
      <c r="A18" s="230" t="s">
        <v>71</v>
      </c>
      <c r="B18" s="234" t="s">
        <v>72</v>
      </c>
      <c r="C18" s="231">
        <f>C19+C20+C21+C22+C23</f>
        <v>1071584.24</v>
      </c>
      <c r="D18" s="231">
        <f>SUM(D19:D23)</f>
        <v>0</v>
      </c>
      <c r="E18" s="232">
        <f t="shared" si="0"/>
        <v>1071584.24</v>
      </c>
    </row>
    <row r="19" spans="1:5" ht="15" customHeight="1">
      <c r="A19" s="223" t="s">
        <v>73</v>
      </c>
      <c r="B19" s="224" t="s">
        <v>74</v>
      </c>
      <c r="C19" s="225">
        <v>88242.1</v>
      </c>
      <c r="D19" s="225">
        <v>0</v>
      </c>
      <c r="E19" s="233">
        <f t="shared" si="0"/>
        <v>88242.1</v>
      </c>
    </row>
    <row r="20" spans="1:5" ht="15" customHeight="1">
      <c r="A20" s="223" t="s">
        <v>75</v>
      </c>
      <c r="B20" s="224">
        <v>8115</v>
      </c>
      <c r="C20" s="225">
        <v>202563.47</v>
      </c>
      <c r="D20" s="225">
        <v>0</v>
      </c>
      <c r="E20" s="233">
        <f>SUM(C20:D20)</f>
        <v>202563.47</v>
      </c>
    </row>
    <row r="21" spans="1:5" ht="15" customHeight="1">
      <c r="A21" s="223" t="s">
        <v>76</v>
      </c>
      <c r="B21" s="224" t="s">
        <v>74</v>
      </c>
      <c r="C21" s="225">
        <v>877653.67</v>
      </c>
      <c r="D21" s="225">
        <v>0</v>
      </c>
      <c r="E21" s="233">
        <f t="shared" si="0"/>
        <v>877653.67</v>
      </c>
    </row>
    <row r="22" spans="1:5" ht="15" customHeight="1">
      <c r="A22" s="223" t="s">
        <v>77</v>
      </c>
      <c r="B22" s="224">
        <v>8123</v>
      </c>
      <c r="C22" s="225">
        <v>0</v>
      </c>
      <c r="D22" s="225">
        <v>0</v>
      </c>
      <c r="E22" s="233">
        <f>C22+D22</f>
        <v>0</v>
      </c>
    </row>
    <row r="23" spans="1:5" ht="15" customHeight="1" thickBot="1">
      <c r="A23" s="235" t="s">
        <v>78</v>
      </c>
      <c r="B23" s="236">
        <v>-8124</v>
      </c>
      <c r="C23" s="237">
        <v>-96875</v>
      </c>
      <c r="D23" s="237">
        <v>0</v>
      </c>
      <c r="E23" s="238">
        <f>C23+D23</f>
        <v>-96875</v>
      </c>
    </row>
    <row r="24" spans="1:5" ht="15" customHeight="1" thickBot="1">
      <c r="A24" s="239" t="s">
        <v>79</v>
      </c>
      <c r="B24" s="240"/>
      <c r="C24" s="241">
        <f>C3+C7+C18</f>
        <v>7353029.960000001</v>
      </c>
      <c r="D24" s="241">
        <f>D17+D18</f>
        <v>0</v>
      </c>
      <c r="E24" s="242">
        <f t="shared" si="0"/>
        <v>7353029.960000001</v>
      </c>
    </row>
    <row r="25" spans="1:5" ht="13.5" thickBot="1">
      <c r="A25" s="258" t="s">
        <v>80</v>
      </c>
      <c r="B25" s="258"/>
      <c r="C25" s="243"/>
      <c r="D25" s="243"/>
      <c r="E25" s="244" t="s">
        <v>41</v>
      </c>
    </row>
    <row r="26" spans="1:5" ht="24.75" thickBot="1">
      <c r="A26" s="216" t="s">
        <v>81</v>
      </c>
      <c r="B26" s="217" t="s">
        <v>0</v>
      </c>
      <c r="C26" s="218" t="s">
        <v>44</v>
      </c>
      <c r="D26" s="218" t="s">
        <v>125</v>
      </c>
      <c r="E26" s="218" t="s">
        <v>45</v>
      </c>
    </row>
    <row r="27" spans="1:5" ht="15" customHeight="1">
      <c r="A27" s="245" t="s">
        <v>82</v>
      </c>
      <c r="B27" s="246" t="s">
        <v>83</v>
      </c>
      <c r="C27" s="229">
        <v>27594</v>
      </c>
      <c r="D27" s="229">
        <v>0</v>
      </c>
      <c r="E27" s="247">
        <f>C27+D27</f>
        <v>27594</v>
      </c>
    </row>
    <row r="28" spans="1:5" ht="15" customHeight="1">
      <c r="A28" s="248" t="s">
        <v>84</v>
      </c>
      <c r="B28" s="224" t="s">
        <v>83</v>
      </c>
      <c r="C28" s="225">
        <v>215664.09</v>
      </c>
      <c r="D28" s="229">
        <v>0</v>
      </c>
      <c r="E28" s="247">
        <f aca="true" t="shared" si="1" ref="E28:E43">C28+D28</f>
        <v>215664.09</v>
      </c>
    </row>
    <row r="29" spans="1:5" ht="15" customHeight="1">
      <c r="A29" s="248" t="s">
        <v>85</v>
      </c>
      <c r="B29" s="224" t="s">
        <v>83</v>
      </c>
      <c r="C29" s="225">
        <v>875352.57</v>
      </c>
      <c r="D29" s="229">
        <v>0</v>
      </c>
      <c r="E29" s="247">
        <f t="shared" si="1"/>
        <v>875352.57</v>
      </c>
    </row>
    <row r="30" spans="1:5" ht="15" customHeight="1">
      <c r="A30" s="248" t="s">
        <v>86</v>
      </c>
      <c r="B30" s="224" t="s">
        <v>83</v>
      </c>
      <c r="C30" s="225">
        <v>734577.92</v>
      </c>
      <c r="D30" s="229">
        <v>0</v>
      </c>
      <c r="E30" s="247">
        <f t="shared" si="1"/>
        <v>734577.92</v>
      </c>
    </row>
    <row r="31" spans="1:5" ht="15" customHeight="1">
      <c r="A31" s="248" t="s">
        <v>87</v>
      </c>
      <c r="B31" s="224" t="s">
        <v>83</v>
      </c>
      <c r="C31" s="225">
        <v>3458271.27</v>
      </c>
      <c r="D31" s="229">
        <v>0</v>
      </c>
      <c r="E31" s="247">
        <f>C31+D31</f>
        <v>3458271.27</v>
      </c>
    </row>
    <row r="32" spans="1:5" ht="15" customHeight="1">
      <c r="A32" s="248" t="s">
        <v>88</v>
      </c>
      <c r="B32" s="224" t="s">
        <v>89</v>
      </c>
      <c r="C32" s="225">
        <v>191721.4</v>
      </c>
      <c r="D32" s="229">
        <v>825.6</v>
      </c>
      <c r="E32" s="247">
        <f t="shared" si="1"/>
        <v>192547</v>
      </c>
    </row>
    <row r="33" spans="1:5" ht="15" customHeight="1">
      <c r="A33" s="248" t="s">
        <v>90</v>
      </c>
      <c r="B33" s="224" t="s">
        <v>83</v>
      </c>
      <c r="C33" s="225">
        <v>67284.52</v>
      </c>
      <c r="D33" s="229">
        <v>0</v>
      </c>
      <c r="E33" s="247">
        <f t="shared" si="1"/>
        <v>67284.52</v>
      </c>
    </row>
    <row r="34" spans="1:5" ht="15" customHeight="1">
      <c r="A34" s="248" t="s">
        <v>91</v>
      </c>
      <c r="B34" s="224" t="s">
        <v>92</v>
      </c>
      <c r="C34" s="225">
        <v>691389.47</v>
      </c>
      <c r="D34" s="229">
        <v>0</v>
      </c>
      <c r="E34" s="247">
        <f t="shared" si="1"/>
        <v>691389.47</v>
      </c>
    </row>
    <row r="35" spans="1:5" ht="15" customHeight="1">
      <c r="A35" s="248" t="s">
        <v>93</v>
      </c>
      <c r="B35" s="224" t="s">
        <v>92</v>
      </c>
      <c r="C35" s="225">
        <v>0</v>
      </c>
      <c r="D35" s="229">
        <v>0</v>
      </c>
      <c r="E35" s="247">
        <f t="shared" si="1"/>
        <v>0</v>
      </c>
    </row>
    <row r="36" spans="1:5" ht="15" customHeight="1">
      <c r="A36" s="248" t="s">
        <v>94</v>
      </c>
      <c r="B36" s="224" t="s">
        <v>89</v>
      </c>
      <c r="C36" s="225">
        <v>882566.4</v>
      </c>
      <c r="D36" s="229">
        <v>0</v>
      </c>
      <c r="E36" s="247">
        <f t="shared" si="1"/>
        <v>882566.4</v>
      </c>
    </row>
    <row r="37" spans="1:5" ht="15" customHeight="1">
      <c r="A37" s="248" t="s">
        <v>95</v>
      </c>
      <c r="B37" s="224" t="s">
        <v>89</v>
      </c>
      <c r="C37" s="225">
        <v>43995</v>
      </c>
      <c r="D37" s="229">
        <v>0</v>
      </c>
      <c r="E37" s="247">
        <f t="shared" si="1"/>
        <v>43995</v>
      </c>
    </row>
    <row r="38" spans="1:5" ht="15" customHeight="1">
      <c r="A38" s="248" t="s">
        <v>96</v>
      </c>
      <c r="B38" s="224" t="s">
        <v>83</v>
      </c>
      <c r="C38" s="225">
        <v>5278.1900000000005</v>
      </c>
      <c r="D38" s="229">
        <v>0</v>
      </c>
      <c r="E38" s="247">
        <f t="shared" si="1"/>
        <v>5278.1900000000005</v>
      </c>
    </row>
    <row r="39" spans="1:5" ht="15" customHeight="1">
      <c r="A39" s="248" t="s">
        <v>97</v>
      </c>
      <c r="B39" s="224" t="s">
        <v>89</v>
      </c>
      <c r="C39" s="225">
        <v>77494.69</v>
      </c>
      <c r="D39" s="229">
        <v>-825.6</v>
      </c>
      <c r="E39" s="247">
        <f>C39+D39</f>
        <v>76669.09</v>
      </c>
    </row>
    <row r="40" spans="1:5" ht="15" customHeight="1">
      <c r="A40" s="248" t="s">
        <v>98</v>
      </c>
      <c r="B40" s="224" t="s">
        <v>89</v>
      </c>
      <c r="C40" s="225">
        <v>5000</v>
      </c>
      <c r="D40" s="229">
        <v>0</v>
      </c>
      <c r="E40" s="247">
        <f t="shared" si="1"/>
        <v>5000</v>
      </c>
    </row>
    <row r="41" spans="1:5" ht="15" customHeight="1">
      <c r="A41" s="248" t="s">
        <v>99</v>
      </c>
      <c r="B41" s="224" t="s">
        <v>89</v>
      </c>
      <c r="C41" s="225">
        <v>72712.56</v>
      </c>
      <c r="D41" s="229">
        <v>0</v>
      </c>
      <c r="E41" s="247">
        <f t="shared" si="1"/>
        <v>72712.56</v>
      </c>
    </row>
    <row r="42" spans="1:5" ht="15" customHeight="1">
      <c r="A42" s="248" t="s">
        <v>100</v>
      </c>
      <c r="B42" s="224" t="s">
        <v>89</v>
      </c>
      <c r="C42" s="225">
        <v>4006.28</v>
      </c>
      <c r="D42" s="229">
        <v>0</v>
      </c>
      <c r="E42" s="247">
        <f t="shared" si="1"/>
        <v>4006.28</v>
      </c>
    </row>
    <row r="43" spans="1:5" ht="15" customHeight="1" thickBot="1">
      <c r="A43" s="248" t="s">
        <v>101</v>
      </c>
      <c r="B43" s="224" t="s">
        <v>89</v>
      </c>
      <c r="C43" s="225">
        <v>121.6</v>
      </c>
      <c r="D43" s="229">
        <v>0</v>
      </c>
      <c r="E43" s="247">
        <f t="shared" si="1"/>
        <v>121.6</v>
      </c>
    </row>
    <row r="44" spans="1:5" ht="15" customHeight="1" thickBot="1">
      <c r="A44" s="249" t="s">
        <v>102</v>
      </c>
      <c r="B44" s="240"/>
      <c r="C44" s="241">
        <f>C27+C28+C29+C30+C31+C32+C33+C34+C35+C36+C37+C38+C39+C40+C41+C42+C43</f>
        <v>7353029.96</v>
      </c>
      <c r="D44" s="241">
        <f>SUM(D27:D43)</f>
        <v>0</v>
      </c>
      <c r="E44" s="242">
        <f>SUM(E27:E43)</f>
        <v>7353029.959999999</v>
      </c>
    </row>
    <row r="45" ht="12.75">
      <c r="C45" s="228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1 k ZR-RO č. 175/14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00390625" style="203" customWidth="1"/>
    <col min="2" max="2" width="8.140625" style="203" customWidth="1"/>
    <col min="3" max="3" width="4.421875" style="203" customWidth="1"/>
    <col min="4" max="4" width="5.421875" style="204" customWidth="1"/>
    <col min="5" max="5" width="5.28125" style="205" customWidth="1"/>
    <col min="6" max="6" width="45.00390625" style="206" customWidth="1"/>
    <col min="7" max="7" width="11.140625" style="207" customWidth="1"/>
    <col min="8" max="8" width="7.8515625" style="207" customWidth="1"/>
    <col min="9" max="9" width="11.28125" style="208" customWidth="1"/>
    <col min="10" max="10" width="8.8515625" style="209" customWidth="1"/>
    <col min="11" max="11" width="7.8515625" style="210" customWidth="1"/>
    <col min="12" max="12" width="8.28125" style="211" customWidth="1"/>
  </cols>
  <sheetData>
    <row r="1" spans="1:12" ht="12.75">
      <c r="A1" s="77"/>
      <c r="B1" s="77"/>
      <c r="C1" s="77"/>
      <c r="D1" s="77"/>
      <c r="E1" s="77"/>
      <c r="F1" s="77"/>
      <c r="G1" s="78"/>
      <c r="H1" s="124"/>
      <c r="I1" s="124"/>
      <c r="J1" s="125" t="s">
        <v>120</v>
      </c>
      <c r="K1" s="77"/>
      <c r="L1" s="77"/>
    </row>
    <row r="2" spans="1:12" ht="26.25" customHeight="1">
      <c r="A2" s="77"/>
      <c r="B2" s="77"/>
      <c r="C2" s="77"/>
      <c r="D2" s="77" t="s">
        <v>123</v>
      </c>
      <c r="E2" s="212"/>
      <c r="F2" s="212"/>
      <c r="G2" s="78"/>
      <c r="H2" s="124"/>
      <c r="I2" s="124"/>
      <c r="J2" s="125"/>
      <c r="K2" s="77"/>
      <c r="L2" s="77"/>
    </row>
    <row r="3" spans="1:12" ht="18.75" customHeight="1">
      <c r="A3" s="261" t="s">
        <v>126</v>
      </c>
      <c r="B3" s="261"/>
      <c r="C3" s="261"/>
      <c r="D3" s="261"/>
      <c r="E3" s="261"/>
      <c r="F3" s="261"/>
      <c r="G3" s="261"/>
      <c r="H3" s="261"/>
      <c r="I3" s="261"/>
      <c r="J3" s="261"/>
      <c r="K3" s="77"/>
      <c r="L3" s="77"/>
    </row>
    <row r="4" spans="1:12" ht="24.75" customHeight="1">
      <c r="A4" s="126"/>
      <c r="B4" s="126"/>
      <c r="C4" s="126"/>
      <c r="D4" s="126"/>
      <c r="E4" s="126"/>
      <c r="F4" s="82" t="s">
        <v>124</v>
      </c>
      <c r="G4" s="126"/>
      <c r="H4" s="126"/>
      <c r="I4" s="80"/>
      <c r="J4" s="80"/>
      <c r="K4" s="133"/>
      <c r="L4" s="134"/>
    </row>
    <row r="5" spans="1:12" ht="10.5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127"/>
      <c r="L5" s="128"/>
    </row>
    <row r="6" spans="1:12" ht="12.75">
      <c r="A6" s="135"/>
      <c r="B6" s="135"/>
      <c r="C6" s="135"/>
      <c r="D6" s="136"/>
      <c r="E6" s="137"/>
      <c r="F6" s="138"/>
      <c r="G6" s="139"/>
      <c r="H6" s="139"/>
      <c r="I6" s="140"/>
      <c r="J6" s="141"/>
      <c r="K6" s="127"/>
      <c r="L6" s="128"/>
    </row>
    <row r="7" spans="1:12" ht="15.75">
      <c r="A7" s="263" t="s">
        <v>104</v>
      </c>
      <c r="B7" s="263"/>
      <c r="C7" s="263"/>
      <c r="D7" s="263"/>
      <c r="E7" s="263"/>
      <c r="F7" s="263"/>
      <c r="G7" s="263"/>
      <c r="H7" s="263"/>
      <c r="I7" s="263"/>
      <c r="J7" s="263"/>
      <c r="K7" s="142"/>
      <c r="L7" s="77"/>
    </row>
    <row r="8" spans="1:12" ht="12.75">
      <c r="A8" s="126"/>
      <c r="B8" s="126"/>
      <c r="C8" s="126"/>
      <c r="D8" s="126"/>
      <c r="E8" s="126"/>
      <c r="F8" s="126"/>
      <c r="G8" s="126"/>
      <c r="H8" s="126"/>
      <c r="I8" s="126"/>
      <c r="J8" s="80"/>
      <c r="K8" s="80"/>
      <c r="L8" s="77"/>
    </row>
    <row r="9" spans="1:11" ht="13.5" thickBot="1">
      <c r="A9" s="79"/>
      <c r="B9" s="79"/>
      <c r="C9" s="79"/>
      <c r="D9" s="79"/>
      <c r="E9" s="80"/>
      <c r="F9" s="80"/>
      <c r="G9" s="80"/>
      <c r="H9" s="81"/>
      <c r="I9" s="251" t="s">
        <v>41</v>
      </c>
      <c r="J9" s="81"/>
      <c r="K9" s="77"/>
    </row>
    <row r="10" spans="1:12" ht="23.25" thickBot="1">
      <c r="A10" s="143" t="s">
        <v>27</v>
      </c>
      <c r="B10" s="264" t="s">
        <v>25</v>
      </c>
      <c r="C10" s="265"/>
      <c r="D10" s="144" t="s">
        <v>24</v>
      </c>
      <c r="E10" s="145" t="s">
        <v>0</v>
      </c>
      <c r="F10" s="146" t="s">
        <v>105</v>
      </c>
      <c r="G10" s="147" t="s">
        <v>106</v>
      </c>
      <c r="H10" s="148" t="s">
        <v>132</v>
      </c>
      <c r="I10" s="250" t="s">
        <v>122</v>
      </c>
      <c r="J10"/>
      <c r="K10"/>
      <c r="L10"/>
    </row>
    <row r="11" spans="1:12" ht="13.5" thickBot="1">
      <c r="A11" s="149" t="s">
        <v>6</v>
      </c>
      <c r="B11" s="150" t="s">
        <v>3</v>
      </c>
      <c r="C11" s="151" t="s">
        <v>3</v>
      </c>
      <c r="D11" s="152" t="s">
        <v>3</v>
      </c>
      <c r="E11" s="153" t="s">
        <v>3</v>
      </c>
      <c r="F11" s="154" t="s">
        <v>107</v>
      </c>
      <c r="G11" s="155">
        <f>G12</f>
        <v>8541</v>
      </c>
      <c r="H11" s="156">
        <f>H12</f>
        <v>-825.6</v>
      </c>
      <c r="I11" s="157">
        <f aca="true" t="shared" si="0" ref="I11:I21">G11+H11</f>
        <v>7715.4</v>
      </c>
      <c r="J11"/>
      <c r="K11"/>
      <c r="L11"/>
    </row>
    <row r="12" spans="1:12" ht="23.25" thickBot="1">
      <c r="A12" s="158" t="s">
        <v>6</v>
      </c>
      <c r="B12" s="159" t="s">
        <v>108</v>
      </c>
      <c r="C12" s="160" t="s">
        <v>14</v>
      </c>
      <c r="D12" s="161" t="s">
        <v>3</v>
      </c>
      <c r="E12" s="161" t="s">
        <v>3</v>
      </c>
      <c r="F12" s="162" t="s">
        <v>109</v>
      </c>
      <c r="G12" s="163">
        <f>G13+G16+G19</f>
        <v>8541</v>
      </c>
      <c r="H12" s="164">
        <f>H13+H16+H19</f>
        <v>-825.6</v>
      </c>
      <c r="I12" s="165">
        <f t="shared" si="0"/>
        <v>7715.4</v>
      </c>
      <c r="J12"/>
      <c r="K12"/>
      <c r="L12"/>
    </row>
    <row r="13" spans="1:12" ht="12.75">
      <c r="A13" s="166" t="s">
        <v>6</v>
      </c>
      <c r="B13" s="167" t="s">
        <v>3</v>
      </c>
      <c r="C13" s="168"/>
      <c r="D13" s="169" t="s">
        <v>3</v>
      </c>
      <c r="E13" s="169" t="s">
        <v>3</v>
      </c>
      <c r="F13" s="170" t="s">
        <v>110</v>
      </c>
      <c r="G13" s="171">
        <v>7166.6</v>
      </c>
      <c r="H13" s="172">
        <f>H14</f>
        <v>-825.6</v>
      </c>
      <c r="I13" s="173">
        <f t="shared" si="0"/>
        <v>6341</v>
      </c>
      <c r="J13"/>
      <c r="K13"/>
      <c r="L13"/>
    </row>
    <row r="14" spans="1:12" ht="12.75">
      <c r="A14" s="174" t="s">
        <v>6</v>
      </c>
      <c r="B14" s="175" t="s">
        <v>111</v>
      </c>
      <c r="C14" s="176" t="s">
        <v>14</v>
      </c>
      <c r="D14" s="177" t="s">
        <v>3</v>
      </c>
      <c r="E14" s="177" t="s">
        <v>3</v>
      </c>
      <c r="F14" s="178" t="s">
        <v>112</v>
      </c>
      <c r="G14" s="179">
        <v>6325.6</v>
      </c>
      <c r="H14" s="180">
        <f>H15</f>
        <v>-825.6</v>
      </c>
      <c r="I14" s="181">
        <f t="shared" si="0"/>
        <v>5500</v>
      </c>
      <c r="J14"/>
      <c r="K14"/>
      <c r="L14"/>
    </row>
    <row r="15" spans="1:12" ht="13.5" thickBot="1">
      <c r="A15" s="182"/>
      <c r="B15" s="259"/>
      <c r="C15" s="260"/>
      <c r="D15" s="183">
        <v>4359</v>
      </c>
      <c r="E15" s="183">
        <v>5901</v>
      </c>
      <c r="F15" s="184" t="s">
        <v>113</v>
      </c>
      <c r="G15" s="185">
        <v>6325.6</v>
      </c>
      <c r="H15" s="186">
        <v>-825.6</v>
      </c>
      <c r="I15" s="187">
        <f t="shared" si="0"/>
        <v>5500</v>
      </c>
      <c r="J15"/>
      <c r="K15"/>
      <c r="L15"/>
    </row>
    <row r="16" spans="1:12" ht="22.5">
      <c r="A16" s="166" t="s">
        <v>6</v>
      </c>
      <c r="B16" s="167" t="s">
        <v>3</v>
      </c>
      <c r="C16" s="168"/>
      <c r="D16" s="169" t="s">
        <v>3</v>
      </c>
      <c r="E16" s="169" t="s">
        <v>3</v>
      </c>
      <c r="F16" s="170" t="s">
        <v>114</v>
      </c>
      <c r="G16" s="171">
        <v>300</v>
      </c>
      <c r="H16" s="188">
        <f>H17+H18</f>
        <v>0</v>
      </c>
      <c r="I16" s="189">
        <f t="shared" si="0"/>
        <v>300</v>
      </c>
      <c r="J16"/>
      <c r="K16"/>
      <c r="L16"/>
    </row>
    <row r="17" spans="1:12" ht="12.75">
      <c r="A17" s="174" t="s">
        <v>6</v>
      </c>
      <c r="B17" s="175" t="s">
        <v>115</v>
      </c>
      <c r="C17" s="176" t="s">
        <v>14</v>
      </c>
      <c r="D17" s="177" t="s">
        <v>3</v>
      </c>
      <c r="E17" s="177" t="s">
        <v>3</v>
      </c>
      <c r="F17" s="178" t="s">
        <v>116</v>
      </c>
      <c r="G17" s="179">
        <v>300</v>
      </c>
      <c r="H17" s="190">
        <v>0</v>
      </c>
      <c r="I17" s="191">
        <f t="shared" si="0"/>
        <v>300</v>
      </c>
      <c r="J17"/>
      <c r="K17"/>
      <c r="L17"/>
    </row>
    <row r="18" spans="1:12" ht="13.5" thickBot="1">
      <c r="A18" s="182"/>
      <c r="B18" s="259"/>
      <c r="C18" s="260"/>
      <c r="D18" s="183">
        <v>4375</v>
      </c>
      <c r="E18" s="183">
        <v>5901</v>
      </c>
      <c r="F18" s="184" t="s">
        <v>113</v>
      </c>
      <c r="G18" s="185">
        <v>300</v>
      </c>
      <c r="H18" s="192">
        <v>0</v>
      </c>
      <c r="I18" s="193">
        <f t="shared" si="0"/>
        <v>300</v>
      </c>
      <c r="J18"/>
      <c r="K18"/>
      <c r="L18"/>
    </row>
    <row r="19" spans="1:12" ht="22.5">
      <c r="A19" s="166" t="s">
        <v>6</v>
      </c>
      <c r="B19" s="167" t="s">
        <v>3</v>
      </c>
      <c r="C19" s="168"/>
      <c r="D19" s="169" t="s">
        <v>3</v>
      </c>
      <c r="E19" s="169" t="s">
        <v>3</v>
      </c>
      <c r="F19" s="170" t="s">
        <v>117</v>
      </c>
      <c r="G19" s="171">
        <v>1074.4</v>
      </c>
      <c r="H19" s="188">
        <f>H20+H21</f>
        <v>0</v>
      </c>
      <c r="I19" s="189">
        <f t="shared" si="0"/>
        <v>1074.4</v>
      </c>
      <c r="J19"/>
      <c r="K19"/>
      <c r="L19"/>
    </row>
    <row r="20" spans="1:12" ht="12.75">
      <c r="A20" s="174" t="s">
        <v>6</v>
      </c>
      <c r="B20" s="175" t="s">
        <v>118</v>
      </c>
      <c r="C20" s="194" t="s">
        <v>14</v>
      </c>
      <c r="D20" s="177" t="s">
        <v>3</v>
      </c>
      <c r="E20" s="177" t="s">
        <v>3</v>
      </c>
      <c r="F20" s="178" t="s">
        <v>119</v>
      </c>
      <c r="G20" s="195">
        <v>0</v>
      </c>
      <c r="H20" s="190"/>
      <c r="I20" s="191">
        <f t="shared" si="0"/>
        <v>0</v>
      </c>
      <c r="J20"/>
      <c r="K20"/>
      <c r="L20"/>
    </row>
    <row r="21" spans="1:12" ht="13.5" thickBot="1">
      <c r="A21" s="182"/>
      <c r="B21" s="196"/>
      <c r="C21" s="197"/>
      <c r="D21" s="198">
        <v>3429</v>
      </c>
      <c r="E21" s="198">
        <v>5901</v>
      </c>
      <c r="F21" s="184" t="s">
        <v>113</v>
      </c>
      <c r="G21" s="199">
        <v>0</v>
      </c>
      <c r="H21" s="192"/>
      <c r="I21" s="193">
        <f t="shared" si="0"/>
        <v>0</v>
      </c>
      <c r="J21"/>
      <c r="K21"/>
      <c r="L21"/>
    </row>
    <row r="22" spans="1:12" ht="12.75">
      <c r="A22" s="129"/>
      <c r="B22" s="200"/>
      <c r="C22" s="200"/>
      <c r="D22" s="130"/>
      <c r="E22" s="130"/>
      <c r="F22" s="131"/>
      <c r="G22" s="132"/>
      <c r="H22" s="132"/>
      <c r="I22" s="132"/>
      <c r="J22" s="132"/>
      <c r="K22" s="77"/>
      <c r="L22" s="78"/>
    </row>
    <row r="23" spans="1:12" ht="12.75">
      <c r="A23" s="129"/>
      <c r="B23" s="200"/>
      <c r="C23" s="200"/>
      <c r="D23" s="130"/>
      <c r="E23" s="130"/>
      <c r="F23" s="131"/>
      <c r="G23" s="132"/>
      <c r="H23" s="132"/>
      <c r="I23" s="132"/>
      <c r="J23" s="132"/>
      <c r="K23" s="77"/>
      <c r="L23" s="77"/>
    </row>
    <row r="24" spans="1:12" ht="12.75">
      <c r="A24" s="126"/>
      <c r="B24" s="126"/>
      <c r="C24" s="126"/>
      <c r="D24" s="126"/>
      <c r="E24" s="126"/>
      <c r="F24" s="126"/>
      <c r="G24" s="126"/>
      <c r="H24" s="126"/>
      <c r="I24" s="80"/>
      <c r="J24" s="80"/>
      <c r="K24" s="77"/>
      <c r="L24" s="77"/>
    </row>
    <row r="25" spans="1:12" ht="12.75">
      <c r="A25" s="79"/>
      <c r="B25" s="79"/>
      <c r="C25" s="79"/>
      <c r="D25" s="80"/>
      <c r="E25" s="80"/>
      <c r="F25" s="80"/>
      <c r="G25" s="81"/>
      <c r="H25" s="81"/>
      <c r="I25" s="80"/>
      <c r="J25" s="81"/>
      <c r="K25" s="201"/>
      <c r="L25" s="202"/>
    </row>
  </sheetData>
  <sheetProtection/>
  <mergeCells count="6">
    <mergeCell ref="B18:C18"/>
    <mergeCell ref="A3:J3"/>
    <mergeCell ref="A5:J5"/>
    <mergeCell ref="A7:J7"/>
    <mergeCell ref="B10:C10"/>
    <mergeCell ref="B15:C15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4.57421875" style="0" customWidth="1"/>
    <col min="2" max="2" width="4.421875" style="69" customWidth="1"/>
    <col min="3" max="3" width="6.421875" style="0" customWidth="1"/>
    <col min="4" max="4" width="7.140625" style="0" customWidth="1"/>
    <col min="5" max="5" width="4.28125" style="0" customWidth="1"/>
    <col min="6" max="6" width="8.140625" style="0" customWidth="1"/>
    <col min="7" max="7" width="9.00390625" style="0" customWidth="1"/>
    <col min="8" max="8" width="50.140625" style="0" customWidth="1"/>
    <col min="10" max="10" width="10.140625" style="0" customWidth="1"/>
  </cols>
  <sheetData>
    <row r="1" spans="2:11" ht="15.75">
      <c r="B1" s="44"/>
      <c r="C1" s="44"/>
      <c r="D1" s="44"/>
      <c r="E1" s="44"/>
      <c r="F1" s="44"/>
      <c r="G1" s="44"/>
      <c r="H1" s="44"/>
      <c r="I1" s="48" t="s">
        <v>121</v>
      </c>
      <c r="J1" s="44"/>
      <c r="K1" s="44"/>
    </row>
    <row r="2" spans="2:11" ht="15.75">
      <c r="B2" s="44"/>
      <c r="C2" s="44"/>
      <c r="D2" s="44"/>
      <c r="E2" s="44"/>
      <c r="F2" s="44"/>
      <c r="G2" s="44"/>
      <c r="H2" s="44"/>
      <c r="I2" s="48"/>
      <c r="J2" s="44"/>
      <c r="K2" s="44"/>
    </row>
    <row r="3" spans="2:11" ht="15.75">
      <c r="B3" s="44"/>
      <c r="C3" s="44"/>
      <c r="D3" s="273" t="s">
        <v>30</v>
      </c>
      <c r="E3" s="273"/>
      <c r="F3" s="273"/>
      <c r="G3" s="273"/>
      <c r="H3" s="273"/>
      <c r="I3" s="273"/>
      <c r="J3" s="273"/>
      <c r="K3" s="44"/>
    </row>
    <row r="4" spans="2:11" ht="15.75">
      <c r="B4" s="44"/>
      <c r="C4" s="44"/>
      <c r="D4" s="273"/>
      <c r="E4" s="273"/>
      <c r="F4" s="273"/>
      <c r="G4" s="273"/>
      <c r="H4" s="273"/>
      <c r="I4" s="273"/>
      <c r="J4" s="273"/>
      <c r="K4" s="44"/>
    </row>
    <row r="5" spans="2:11" ht="15.75">
      <c r="B5" s="44"/>
      <c r="C5" s="44"/>
      <c r="D5" s="45"/>
      <c r="E5" s="45"/>
      <c r="F5" s="45"/>
      <c r="G5" s="274" t="s">
        <v>131</v>
      </c>
      <c r="H5" s="275"/>
      <c r="I5" s="275"/>
      <c r="J5" s="275"/>
      <c r="K5" s="44"/>
    </row>
    <row r="6" spans="2:11" ht="15.75">
      <c r="B6" s="44"/>
      <c r="C6" s="44"/>
      <c r="D6" s="45"/>
      <c r="E6" s="45"/>
      <c r="F6" s="45"/>
      <c r="G6" s="47"/>
      <c r="H6" s="276" t="s">
        <v>38</v>
      </c>
      <c r="I6" s="276"/>
      <c r="J6" s="47"/>
      <c r="K6" s="44"/>
    </row>
    <row r="7" spans="2:11" ht="15.75">
      <c r="B7" s="44"/>
      <c r="C7" s="44"/>
      <c r="D7" s="45"/>
      <c r="E7" s="45"/>
      <c r="F7" s="45"/>
      <c r="G7" s="277"/>
      <c r="H7" s="277"/>
      <c r="I7" s="45"/>
      <c r="J7" s="45"/>
      <c r="K7" s="44"/>
    </row>
    <row r="8" spans="2:11" ht="15.75">
      <c r="B8" s="44"/>
      <c r="C8" s="44"/>
      <c r="D8" s="45"/>
      <c r="E8" s="45"/>
      <c r="F8" s="45"/>
      <c r="G8" s="45"/>
      <c r="H8" s="46" t="s">
        <v>39</v>
      </c>
      <c r="I8" s="45"/>
      <c r="J8" s="45"/>
      <c r="K8" s="44"/>
    </row>
    <row r="9" spans="2:11" ht="16.5" thickBot="1">
      <c r="B9" s="43"/>
      <c r="C9" s="43"/>
      <c r="D9" s="43"/>
      <c r="E9" s="43"/>
      <c r="F9" s="42"/>
      <c r="G9" s="42" t="s">
        <v>29</v>
      </c>
      <c r="H9" s="278"/>
      <c r="I9" s="278"/>
      <c r="J9" s="42"/>
      <c r="K9" s="42"/>
    </row>
    <row r="10" spans="1:11" ht="27.75" customHeight="1" thickBot="1">
      <c r="A10" s="268" t="s">
        <v>28</v>
      </c>
      <c r="B10" s="83" t="s">
        <v>27</v>
      </c>
      <c r="C10" s="84" t="s">
        <v>26</v>
      </c>
      <c r="D10" s="266" t="s">
        <v>25</v>
      </c>
      <c r="E10" s="267"/>
      <c r="F10" s="85" t="s">
        <v>24</v>
      </c>
      <c r="G10" s="86" t="s">
        <v>0</v>
      </c>
      <c r="H10" s="87" t="s">
        <v>37</v>
      </c>
      <c r="I10" s="88" t="s">
        <v>36</v>
      </c>
      <c r="J10" s="89" t="s">
        <v>103</v>
      </c>
      <c r="K10" s="90" t="s">
        <v>36</v>
      </c>
    </row>
    <row r="11" spans="1:11" ht="13.5" thickBot="1">
      <c r="A11" s="269"/>
      <c r="B11" s="41" t="s">
        <v>6</v>
      </c>
      <c r="C11" s="41"/>
      <c r="D11" s="271" t="s">
        <v>3</v>
      </c>
      <c r="E11" s="272"/>
      <c r="F11" s="40" t="s">
        <v>3</v>
      </c>
      <c r="G11" s="39" t="s">
        <v>3</v>
      </c>
      <c r="H11" s="38" t="s">
        <v>23</v>
      </c>
      <c r="I11" s="36">
        <f>I12+I14+I16+I18+I20+I22+I24+I26+I28+I30+I32</f>
        <v>13320</v>
      </c>
      <c r="J11" s="37">
        <f>J12+J14+J16+J18+J20+J24+J22+J26+J28+J32+J30</f>
        <v>825.6</v>
      </c>
      <c r="K11" s="36">
        <f>I11+J11</f>
        <v>14145.6</v>
      </c>
    </row>
    <row r="12" spans="1:11" ht="12.75">
      <c r="A12" s="269"/>
      <c r="B12" s="34" t="s">
        <v>6</v>
      </c>
      <c r="C12" s="34"/>
      <c r="D12" s="25" t="s">
        <v>22</v>
      </c>
      <c r="E12" s="91" t="s">
        <v>14</v>
      </c>
      <c r="F12" s="34" t="s">
        <v>3</v>
      </c>
      <c r="G12" s="34" t="s">
        <v>3</v>
      </c>
      <c r="H12" s="27" t="s">
        <v>21</v>
      </c>
      <c r="I12" s="33">
        <f>I13</f>
        <v>0</v>
      </c>
      <c r="J12" s="5">
        <f>J13</f>
        <v>0</v>
      </c>
      <c r="K12" s="5">
        <f aca="true" t="shared" si="0" ref="K12:K27">I12+J12</f>
        <v>0</v>
      </c>
    </row>
    <row r="13" spans="1:11" s="10" customFormat="1" ht="13.5" thickBot="1">
      <c r="A13" s="269"/>
      <c r="B13" s="31"/>
      <c r="C13" s="31"/>
      <c r="D13" s="29"/>
      <c r="E13" s="92"/>
      <c r="F13" s="31">
        <v>4349</v>
      </c>
      <c r="G13" s="31">
        <v>5222</v>
      </c>
      <c r="H13" s="28" t="s">
        <v>16</v>
      </c>
      <c r="I13" s="30">
        <v>0</v>
      </c>
      <c r="J13" s="1">
        <v>0</v>
      </c>
      <c r="K13" s="1">
        <f t="shared" si="0"/>
        <v>0</v>
      </c>
    </row>
    <row r="14" spans="1:11" ht="12.75">
      <c r="A14" s="269"/>
      <c r="B14" s="34" t="s">
        <v>6</v>
      </c>
      <c r="C14" s="35"/>
      <c r="D14" s="25" t="s">
        <v>20</v>
      </c>
      <c r="E14" s="91" t="s">
        <v>14</v>
      </c>
      <c r="F14" s="34" t="s">
        <v>3</v>
      </c>
      <c r="G14" s="34" t="s">
        <v>3</v>
      </c>
      <c r="H14" s="27" t="s">
        <v>19</v>
      </c>
      <c r="I14" s="33">
        <f>I15</f>
        <v>1880</v>
      </c>
      <c r="J14" s="5">
        <f>J15</f>
        <v>0</v>
      </c>
      <c r="K14" s="5">
        <f t="shared" si="0"/>
        <v>1880</v>
      </c>
    </row>
    <row r="15" spans="1:11" s="10" customFormat="1" ht="13.5" thickBot="1">
      <c r="A15" s="269"/>
      <c r="B15" s="67"/>
      <c r="C15" s="32"/>
      <c r="D15" s="29"/>
      <c r="E15" s="93"/>
      <c r="F15" s="31">
        <v>4349</v>
      </c>
      <c r="G15" s="31">
        <v>5222</v>
      </c>
      <c r="H15" s="28" t="s">
        <v>16</v>
      </c>
      <c r="I15" s="30">
        <v>1880</v>
      </c>
      <c r="J15" s="1"/>
      <c r="K15" s="1">
        <f t="shared" si="0"/>
        <v>1880</v>
      </c>
    </row>
    <row r="16" spans="1:11" ht="12.75">
      <c r="A16" s="269"/>
      <c r="B16" s="34" t="s">
        <v>6</v>
      </c>
      <c r="C16" s="26"/>
      <c r="D16" s="25" t="s">
        <v>18</v>
      </c>
      <c r="E16" s="91" t="s">
        <v>14</v>
      </c>
      <c r="F16" s="24" t="s">
        <v>3</v>
      </c>
      <c r="G16" s="24" t="s">
        <v>3</v>
      </c>
      <c r="H16" s="23" t="s">
        <v>17</v>
      </c>
      <c r="I16" s="22">
        <f>I17</f>
        <v>1120</v>
      </c>
      <c r="J16" s="5">
        <f>J17</f>
        <v>0</v>
      </c>
      <c r="K16" s="5">
        <f t="shared" si="0"/>
        <v>1120</v>
      </c>
    </row>
    <row r="17" spans="1:11" s="10" customFormat="1" ht="13.5" thickBot="1">
      <c r="A17" s="269"/>
      <c r="B17" s="67"/>
      <c r="C17" s="21"/>
      <c r="D17" s="29"/>
      <c r="E17" s="93"/>
      <c r="F17" s="19">
        <v>4349</v>
      </c>
      <c r="G17" s="19">
        <v>5222</v>
      </c>
      <c r="H17" s="28" t="s">
        <v>16</v>
      </c>
      <c r="I17" s="17">
        <v>1120</v>
      </c>
      <c r="J17" s="1"/>
      <c r="K17" s="1">
        <f t="shared" si="0"/>
        <v>1120</v>
      </c>
    </row>
    <row r="18" spans="1:11" ht="12.75">
      <c r="A18" s="269"/>
      <c r="B18" s="34" t="s">
        <v>6</v>
      </c>
      <c r="C18" s="26"/>
      <c r="D18" s="25" t="s">
        <v>15</v>
      </c>
      <c r="E18" s="91" t="s">
        <v>14</v>
      </c>
      <c r="F18" s="24" t="s">
        <v>3</v>
      </c>
      <c r="G18" s="24" t="s">
        <v>3</v>
      </c>
      <c r="H18" s="23" t="s">
        <v>13</v>
      </c>
      <c r="I18" s="22">
        <f>I19</f>
        <v>200</v>
      </c>
      <c r="J18" s="5">
        <f>J19</f>
        <v>0</v>
      </c>
      <c r="K18" s="5">
        <f t="shared" si="0"/>
        <v>200</v>
      </c>
    </row>
    <row r="19" spans="1:11" s="10" customFormat="1" ht="13.5" thickBot="1">
      <c r="A19" s="269"/>
      <c r="B19" s="67"/>
      <c r="C19" s="21"/>
      <c r="D19" s="20"/>
      <c r="E19" s="93"/>
      <c r="F19" s="19">
        <v>4349</v>
      </c>
      <c r="G19" s="19">
        <v>5222</v>
      </c>
      <c r="H19" s="18" t="s">
        <v>12</v>
      </c>
      <c r="I19" s="17">
        <v>200</v>
      </c>
      <c r="J19" s="1"/>
      <c r="K19" s="1">
        <f t="shared" si="0"/>
        <v>200</v>
      </c>
    </row>
    <row r="20" spans="1:11" s="13" customFormat="1" ht="12.75">
      <c r="A20" s="269"/>
      <c r="B20" s="8" t="s">
        <v>6</v>
      </c>
      <c r="C20" s="8">
        <v>13307</v>
      </c>
      <c r="D20" s="94" t="s">
        <v>11</v>
      </c>
      <c r="E20" s="95"/>
      <c r="F20" s="7" t="s">
        <v>3</v>
      </c>
      <c r="G20" s="6" t="s">
        <v>3</v>
      </c>
      <c r="H20" s="53" t="s">
        <v>10</v>
      </c>
      <c r="I20" s="5">
        <f>I21</f>
        <v>1800</v>
      </c>
      <c r="J20" s="5">
        <f>J21</f>
        <v>0</v>
      </c>
      <c r="K20" s="5">
        <f t="shared" si="0"/>
        <v>1800</v>
      </c>
    </row>
    <row r="21" spans="1:11" s="10" customFormat="1" ht="13.5" thickBot="1">
      <c r="A21" s="269"/>
      <c r="B21" s="4"/>
      <c r="C21" s="4"/>
      <c r="D21" s="96"/>
      <c r="E21" s="97"/>
      <c r="F21" s="16">
        <v>4324</v>
      </c>
      <c r="G21" s="15">
        <v>5221</v>
      </c>
      <c r="H21" s="11" t="s">
        <v>7</v>
      </c>
      <c r="I21" s="1">
        <v>1800</v>
      </c>
      <c r="J21" s="1">
        <v>0</v>
      </c>
      <c r="K21" s="1">
        <f t="shared" si="0"/>
        <v>1800</v>
      </c>
    </row>
    <row r="22" spans="1:11" s="13" customFormat="1" ht="12.75">
      <c r="A22" s="269"/>
      <c r="B22" s="8" t="s">
        <v>6</v>
      </c>
      <c r="C22" s="8">
        <v>13307</v>
      </c>
      <c r="D22" s="94" t="s">
        <v>9</v>
      </c>
      <c r="E22" s="95"/>
      <c r="F22" s="7" t="s">
        <v>3</v>
      </c>
      <c r="G22" s="14" t="s">
        <v>3</v>
      </c>
      <c r="H22" s="61" t="s">
        <v>8</v>
      </c>
      <c r="I22" s="5">
        <f>I23</f>
        <v>2900</v>
      </c>
      <c r="J22" s="5">
        <f>J23</f>
        <v>0</v>
      </c>
      <c r="K22" s="5">
        <f t="shared" si="0"/>
        <v>2900</v>
      </c>
    </row>
    <row r="23" spans="1:11" s="10" customFormat="1" ht="13.5" thickBot="1">
      <c r="A23" s="269"/>
      <c r="B23" s="4"/>
      <c r="C23" s="4"/>
      <c r="D23" s="96"/>
      <c r="E23" s="97"/>
      <c r="F23" s="12">
        <v>4324</v>
      </c>
      <c r="G23" s="12">
        <v>5222</v>
      </c>
      <c r="H23" s="11" t="s">
        <v>7</v>
      </c>
      <c r="I23" s="1">
        <v>2900</v>
      </c>
      <c r="J23" s="1">
        <v>0</v>
      </c>
      <c r="K23" s="1">
        <f t="shared" si="0"/>
        <v>2900</v>
      </c>
    </row>
    <row r="24" spans="1:11" ht="12.75">
      <c r="A24" s="269"/>
      <c r="B24" s="9" t="s">
        <v>6</v>
      </c>
      <c r="C24" s="8">
        <v>13307</v>
      </c>
      <c r="D24" s="98" t="s">
        <v>5</v>
      </c>
      <c r="E24" s="99" t="s">
        <v>4</v>
      </c>
      <c r="F24" s="7" t="s">
        <v>3</v>
      </c>
      <c r="G24" s="50" t="s">
        <v>3</v>
      </c>
      <c r="H24" s="62" t="s">
        <v>2</v>
      </c>
      <c r="I24" s="5">
        <f>I25</f>
        <v>4300</v>
      </c>
      <c r="J24" s="5">
        <f>J25</f>
        <v>0</v>
      </c>
      <c r="K24" s="5">
        <f t="shared" si="0"/>
        <v>4300</v>
      </c>
    </row>
    <row r="25" spans="1:11" ht="13.5" thickBot="1">
      <c r="A25" s="269"/>
      <c r="B25" s="49"/>
      <c r="C25" s="49"/>
      <c r="D25" s="100"/>
      <c r="E25" s="101"/>
      <c r="F25" s="4">
        <v>4324</v>
      </c>
      <c r="G25" s="51">
        <v>5321</v>
      </c>
      <c r="H25" s="3" t="s">
        <v>1</v>
      </c>
      <c r="I25" s="2">
        <v>4300</v>
      </c>
      <c r="J25" s="1">
        <v>0</v>
      </c>
      <c r="K25" s="1">
        <f t="shared" si="0"/>
        <v>4300</v>
      </c>
    </row>
    <row r="26" spans="1:11" ht="12.75">
      <c r="A26" s="269"/>
      <c r="B26" s="52" t="s">
        <v>6</v>
      </c>
      <c r="C26" s="53"/>
      <c r="D26" s="102" t="s">
        <v>31</v>
      </c>
      <c r="E26" s="103" t="s">
        <v>14</v>
      </c>
      <c r="F26" s="54" t="s">
        <v>3</v>
      </c>
      <c r="G26" s="55" t="s">
        <v>3</v>
      </c>
      <c r="H26" s="56" t="s">
        <v>32</v>
      </c>
      <c r="I26" s="66">
        <f>I27</f>
        <v>120</v>
      </c>
      <c r="J26" s="66">
        <f>J27</f>
        <v>0</v>
      </c>
      <c r="K26" s="5">
        <f t="shared" si="0"/>
        <v>120</v>
      </c>
    </row>
    <row r="27" spans="1:11" ht="13.5" thickBot="1">
      <c r="A27" s="269"/>
      <c r="B27" s="68"/>
      <c r="C27" s="57"/>
      <c r="D27" s="104"/>
      <c r="E27" s="105"/>
      <c r="F27" s="58">
        <v>4349</v>
      </c>
      <c r="G27" s="59">
        <v>5222</v>
      </c>
      <c r="H27" s="60" t="s">
        <v>16</v>
      </c>
      <c r="I27" s="1">
        <v>120</v>
      </c>
      <c r="J27" s="1">
        <v>0</v>
      </c>
      <c r="K27" s="1">
        <f t="shared" si="0"/>
        <v>120</v>
      </c>
    </row>
    <row r="28" spans="1:11" ht="17.25" customHeight="1">
      <c r="A28" s="269"/>
      <c r="B28" s="114" t="s">
        <v>6</v>
      </c>
      <c r="C28" s="118"/>
      <c r="D28" s="106" t="s">
        <v>33</v>
      </c>
      <c r="E28" s="107" t="s">
        <v>14</v>
      </c>
      <c r="F28" s="63" t="s">
        <v>3</v>
      </c>
      <c r="G28" s="64" t="s">
        <v>3</v>
      </c>
      <c r="H28" s="65" t="s">
        <v>34</v>
      </c>
      <c r="I28" s="70">
        <f>I29</f>
        <v>1000</v>
      </c>
      <c r="J28" s="5">
        <f>J29</f>
        <v>0</v>
      </c>
      <c r="K28" s="5">
        <f aca="true" t="shared" si="1" ref="K28:K33">I28+J28</f>
        <v>1000</v>
      </c>
    </row>
    <row r="29" spans="1:11" ht="17.25" customHeight="1" thickBot="1">
      <c r="A29" s="269"/>
      <c r="B29" s="115"/>
      <c r="C29" s="119"/>
      <c r="D29" s="104"/>
      <c r="E29" s="105"/>
      <c r="F29" s="58">
        <v>4356</v>
      </c>
      <c r="G29" s="59">
        <v>6322</v>
      </c>
      <c r="H29" s="60" t="s">
        <v>35</v>
      </c>
      <c r="I29" s="71">
        <v>1000</v>
      </c>
      <c r="J29" s="73">
        <v>0</v>
      </c>
      <c r="K29" s="1">
        <f t="shared" si="1"/>
        <v>1000</v>
      </c>
    </row>
    <row r="30" spans="1:11" ht="24.75" customHeight="1">
      <c r="A30" s="269"/>
      <c r="B30" s="114" t="s">
        <v>6</v>
      </c>
      <c r="C30" s="122"/>
      <c r="D30" s="112" t="s">
        <v>128</v>
      </c>
      <c r="E30" s="113" t="s">
        <v>14</v>
      </c>
      <c r="F30" s="253" t="s">
        <v>3</v>
      </c>
      <c r="G30" s="254" t="s">
        <v>3</v>
      </c>
      <c r="H30" s="123" t="s">
        <v>133</v>
      </c>
      <c r="I30" s="72">
        <f>I31</f>
        <v>0</v>
      </c>
      <c r="J30" s="74">
        <f>J31</f>
        <v>225.6</v>
      </c>
      <c r="K30" s="75">
        <f t="shared" si="1"/>
        <v>225.6</v>
      </c>
    </row>
    <row r="31" spans="1:11" ht="19.5" customHeight="1" thickBot="1">
      <c r="A31" s="269"/>
      <c r="B31" s="117"/>
      <c r="C31" s="121"/>
      <c r="D31" s="110"/>
      <c r="E31" s="111"/>
      <c r="F31" s="255">
        <v>4349</v>
      </c>
      <c r="G31" s="255">
        <v>5229</v>
      </c>
      <c r="H31" s="252" t="s">
        <v>130</v>
      </c>
      <c r="I31" s="71">
        <v>0</v>
      </c>
      <c r="J31" s="73">
        <v>225.6</v>
      </c>
      <c r="K31" s="76">
        <f t="shared" si="1"/>
        <v>225.6</v>
      </c>
    </row>
    <row r="32" spans="1:11" s="13" customFormat="1" ht="22.5" customHeight="1">
      <c r="A32" s="269"/>
      <c r="B32" s="257" t="s">
        <v>6</v>
      </c>
      <c r="C32" s="122"/>
      <c r="D32" s="112" t="s">
        <v>129</v>
      </c>
      <c r="E32" s="113" t="s">
        <v>14</v>
      </c>
      <c r="F32" s="253" t="s">
        <v>3</v>
      </c>
      <c r="G32" s="254" t="s">
        <v>3</v>
      </c>
      <c r="H32" s="123" t="s">
        <v>134</v>
      </c>
      <c r="I32" s="72">
        <f>I33</f>
        <v>0</v>
      </c>
      <c r="J32" s="74">
        <f>J33</f>
        <v>600</v>
      </c>
      <c r="K32" s="5">
        <f t="shared" si="1"/>
        <v>600</v>
      </c>
    </row>
    <row r="33" spans="1:11" ht="17.25" customHeight="1" thickBot="1">
      <c r="A33" s="270"/>
      <c r="B33" s="116"/>
      <c r="C33" s="120"/>
      <c r="D33" s="108"/>
      <c r="E33" s="109"/>
      <c r="F33" s="255">
        <v>4349</v>
      </c>
      <c r="G33" s="255">
        <v>5221</v>
      </c>
      <c r="H33" s="256" t="s">
        <v>127</v>
      </c>
      <c r="I33" s="71">
        <v>0</v>
      </c>
      <c r="J33" s="73">
        <v>600</v>
      </c>
      <c r="K33" s="1">
        <f t="shared" si="1"/>
        <v>600</v>
      </c>
    </row>
  </sheetData>
  <sheetProtection/>
  <mergeCells count="8">
    <mergeCell ref="D10:E10"/>
    <mergeCell ref="A10:A33"/>
    <mergeCell ref="D11:E11"/>
    <mergeCell ref="D3:J4"/>
    <mergeCell ref="G5:J5"/>
    <mergeCell ref="H6:I6"/>
    <mergeCell ref="G7:H7"/>
    <mergeCell ref="H9:I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Slaichova Jana</cp:lastModifiedBy>
  <cp:lastPrinted>2014-07-21T15:15:57Z</cp:lastPrinted>
  <dcterms:created xsi:type="dcterms:W3CDTF">2007-12-18T12:40:54Z</dcterms:created>
  <dcterms:modified xsi:type="dcterms:W3CDTF">2014-07-23T06:36:33Z</dcterms:modified>
  <cp:category/>
  <cp:version/>
  <cp:contentType/>
  <cp:contentStatus/>
</cp:coreProperties>
</file>