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Bilance PaV" sheetId="2" r:id="rId1"/>
    <sheet name="91407" sheetId="3" r:id="rId2"/>
    <sheet name="List3" sheetId="4" r:id="rId3"/>
  </sheets>
  <externalReferences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J25" i="3" l="1"/>
  <c r="H9" i="3"/>
  <c r="I9" i="3"/>
  <c r="H19" i="3"/>
  <c r="I19" i="3"/>
  <c r="I20" i="3"/>
  <c r="J20" i="3"/>
  <c r="J19" i="3" s="1"/>
  <c r="J9" i="3" s="1"/>
  <c r="H20" i="3"/>
  <c r="G20" i="3"/>
  <c r="H11" i="3"/>
  <c r="H10" i="3" s="1"/>
  <c r="J32" i="3"/>
  <c r="J31" i="3"/>
  <c r="J30" i="3"/>
  <c r="I29" i="3"/>
  <c r="G29" i="3"/>
  <c r="J29" i="3" s="1"/>
  <c r="G19" i="3"/>
  <c r="I17" i="3"/>
  <c r="G17" i="3"/>
  <c r="J15" i="3"/>
  <c r="I14" i="3"/>
  <c r="G14" i="3"/>
  <c r="I13" i="3"/>
  <c r="G13" i="3"/>
  <c r="J12" i="3"/>
  <c r="I11" i="3"/>
  <c r="G11" i="3"/>
  <c r="J11" i="3" s="1"/>
  <c r="I10" i="3"/>
  <c r="G10" i="3"/>
  <c r="J10" i="3" s="1"/>
  <c r="G9" i="3"/>
  <c r="D43" i="2"/>
  <c r="C43" i="2"/>
  <c r="D42" i="2"/>
  <c r="C42" i="2"/>
  <c r="D41" i="2"/>
  <c r="C41" i="2"/>
  <c r="E40" i="2"/>
  <c r="C40" i="2"/>
  <c r="E39" i="2"/>
  <c r="C39" i="2"/>
  <c r="D38" i="2"/>
  <c r="C38" i="2"/>
  <c r="C37" i="2"/>
  <c r="E37" i="2" s="1"/>
  <c r="D36" i="2"/>
  <c r="C36" i="2"/>
  <c r="D35" i="2"/>
  <c r="C35" i="2"/>
  <c r="C34" i="2"/>
  <c r="E34" i="2" s="1"/>
  <c r="D33" i="2"/>
  <c r="C33" i="2"/>
  <c r="E32" i="2"/>
  <c r="C32" i="2"/>
  <c r="E31" i="2"/>
  <c r="C31" i="2"/>
  <c r="E30" i="2"/>
  <c r="C30" i="2"/>
  <c r="E29" i="2"/>
  <c r="C29" i="2"/>
  <c r="E28" i="2"/>
  <c r="C28" i="2"/>
  <c r="E27" i="2"/>
  <c r="C27" i="2"/>
  <c r="D23" i="2"/>
  <c r="E23" i="2" s="1"/>
  <c r="D22" i="2"/>
  <c r="C22" i="2"/>
  <c r="C21" i="2"/>
  <c r="E21" i="2" s="1"/>
  <c r="C20" i="2"/>
  <c r="E20" i="2" s="1"/>
  <c r="C19" i="2"/>
  <c r="E19" i="2" s="1"/>
  <c r="E16" i="2"/>
  <c r="C16" i="2"/>
  <c r="E15" i="2"/>
  <c r="C15" i="2"/>
  <c r="D14" i="2"/>
  <c r="C14" i="2"/>
  <c r="C13" i="2" s="1"/>
  <c r="D13" i="2"/>
  <c r="C12" i="2"/>
  <c r="E12" i="2" s="1"/>
  <c r="C11" i="2"/>
  <c r="E11" i="2" s="1"/>
  <c r="E10" i="2"/>
  <c r="C10" i="2"/>
  <c r="D9" i="2"/>
  <c r="C9" i="2"/>
  <c r="C8" i="2" s="1"/>
  <c r="D8" i="2"/>
  <c r="D6" i="2"/>
  <c r="C6" i="2"/>
  <c r="E5" i="2"/>
  <c r="C5" i="2"/>
  <c r="D4" i="2"/>
  <c r="C4" i="2"/>
  <c r="C3" i="2" s="1"/>
  <c r="D3" i="2"/>
  <c r="C18" i="2" l="1"/>
  <c r="E6" i="2"/>
  <c r="D7" i="2"/>
  <c r="E13" i="2"/>
  <c r="E18" i="2"/>
  <c r="D18" i="2"/>
  <c r="C44" i="2"/>
  <c r="E33" i="2"/>
  <c r="E38" i="2"/>
  <c r="E41" i="2"/>
  <c r="E42" i="2"/>
  <c r="E43" i="2"/>
  <c r="E22" i="2"/>
  <c r="D44" i="2"/>
  <c r="E35" i="2"/>
  <c r="E44" i="2" s="1"/>
  <c r="E36" i="2"/>
  <c r="E3" i="2"/>
  <c r="D17" i="2"/>
  <c r="D24" i="2" s="1"/>
  <c r="E8" i="2"/>
  <c r="C7" i="2"/>
  <c r="E7" i="2" s="1"/>
  <c r="E4" i="2"/>
  <c r="E9" i="2"/>
  <c r="E14" i="2"/>
  <c r="C17" i="2" l="1"/>
  <c r="E17" i="2" s="1"/>
  <c r="C24" i="2"/>
  <c r="E24" i="2" s="1"/>
</calcChain>
</file>

<file path=xl/sharedStrings.xml><?xml version="1.0" encoding="utf-8"?>
<sst xmlns="http://schemas.openxmlformats.org/spreadsheetml/2006/main" count="172" uniqueCount="107">
  <si>
    <t xml:space="preserve">Odbor kultury, památkové péče a cestovního ruchu </t>
  </si>
  <si>
    <t>tis. Kč</t>
  </si>
  <si>
    <t>uk.</t>
  </si>
  <si>
    <t>č.a.</t>
  </si>
  <si>
    <t>§</t>
  </si>
  <si>
    <t>pol.</t>
  </si>
  <si>
    <t>SR 2014</t>
  </si>
  <si>
    <t>UR 2014</t>
  </si>
  <si>
    <t>SU</t>
  </si>
  <si>
    <t>x</t>
  </si>
  <si>
    <t>0000</t>
  </si>
  <si>
    <t>Změna rozpočtu - rozpočtové opatření č. 185/14</t>
  </si>
  <si>
    <t>Zdrojová část rozpočtu LK 2014</t>
  </si>
  <si>
    <t>v tis. Kč</t>
  </si>
  <si>
    <t>ukazatel</t>
  </si>
  <si>
    <t xml:space="preserve">pol. </t>
  </si>
  <si>
    <t>upravený rozpočet I.</t>
  </si>
  <si>
    <t>upravený rozpočet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</si>
  <si>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</si>
  <si>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</si>
  <si>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</si>
  <si>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</si>
  <si>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</si>
  <si>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</si>
  <si>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kapitál. příjmy</t>
  </si>
  <si>
    <t>3xxx</t>
  </si>
  <si>
    <t>B/ Dotace a příspěvky</t>
  </si>
  <si>
    <t>4xxx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</si>
  <si>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</si>
  <si>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</si>
  <si>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 zákon o st.rozpočtu</t>
  </si>
  <si>
    <t>4112</t>
  </si>
  <si>
    <t xml:space="preserve">   resort. úč.neinv.dotace</t>
  </si>
  <si>
    <t xml:space="preserve">   neinv. dotace ze zahraničí</t>
  </si>
  <si>
    <t>415x</t>
  </si>
  <si>
    <t xml:space="preserve">   neinv. dotace od obcí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</si>
  <si>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</si>
  <si>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>421x</t>
  </si>
  <si>
    <t xml:space="preserve">    resort.účel. inv. dot.</t>
  </si>
  <si>
    <t xml:space="preserve">    investiční dotace od obcí </t>
  </si>
  <si>
    <t xml:space="preserve">    investiční dotace ze zahraničí</t>
  </si>
  <si>
    <t>P ř í j m y   celkem</t>
  </si>
  <si>
    <t>1-4xxx</t>
  </si>
  <si>
    <t>C/ F i n a n c o v á n í</t>
  </si>
  <si>
    <t>8xxx</t>
  </si>
  <si>
    <t>1. Zapojení fondů z r. 2013</t>
  </si>
  <si>
    <t>8115</t>
  </si>
  <si>
    <t>2. Zapojení  zvl.účtů z r. 2013</t>
  </si>
  <si>
    <t>3. Zapojení výsl. hosp.2013</t>
  </si>
  <si>
    <t>4. úvěr</t>
  </si>
  <si>
    <t>5. uhrazené splátky dlouhod.půjč.</t>
  </si>
  <si>
    <t xml:space="preserve">Z d r o j e  L K   c e l k e m </t>
  </si>
  <si>
    <t>Výdajová část rozpočtu LK 2014</t>
  </si>
  <si>
    <t xml:space="preserve">     ukazatel</t>
  </si>
  <si>
    <t>Kap.910-zastupitelstvo</t>
  </si>
  <si>
    <t>5xxx</t>
  </si>
  <si>
    <t>Kap.911-krajský úřad</t>
  </si>
  <si>
    <t>Kap.913-příspěvkové organizace</t>
  </si>
  <si>
    <t>Kap.914-působnosti</t>
  </si>
  <si>
    <t>Kap.916-úč.neinv.dot.-škol.</t>
  </si>
  <si>
    <t>Kap.917-transfery</t>
  </si>
  <si>
    <t>5-6xxx</t>
  </si>
  <si>
    <t>Kap.919-Pokladní správa</t>
  </si>
  <si>
    <t>Kap.920-kapitálové výdaje</t>
  </si>
  <si>
    <t>6xxx</t>
  </si>
  <si>
    <t>Kap.921-úč.invest.dotace-škol.</t>
  </si>
  <si>
    <t>Kap.923-spolufinanc. EU</t>
  </si>
  <si>
    <t>Kap.924-úvěry</t>
  </si>
  <si>
    <t>Kap.925-sociální fond</t>
  </si>
  <si>
    <t>Kap.926-dotační fond</t>
  </si>
  <si>
    <t>Kap.931-krizový fond</t>
  </si>
  <si>
    <t>Kap.932-fond ochrany vod</t>
  </si>
  <si>
    <t xml:space="preserve">Kap.934-lesnický fond </t>
  </si>
  <si>
    <t>Kap.935-grantový fond</t>
  </si>
  <si>
    <t xml:space="preserve">V ý d a je   c e l k e m </t>
  </si>
  <si>
    <t>ZR-RO č. 185/14</t>
  </si>
  <si>
    <t>Kapitola 914 07 - Působnosti</t>
  </si>
  <si>
    <t>91407 - P Ů S O B N O S T I</t>
  </si>
  <si>
    <t>Běžné (neinvestiční) výdaje resortu celkem</t>
  </si>
  <si>
    <t>DU</t>
  </si>
  <si>
    <t>Činnosti v kultuře</t>
  </si>
  <si>
    <t>RU</t>
  </si>
  <si>
    <t>071200</t>
  </si>
  <si>
    <t>propagace kultury LK</t>
  </si>
  <si>
    <t>nákup ostatních služeb</t>
  </si>
  <si>
    <t>Památková péče</t>
  </si>
  <si>
    <t>072100</t>
  </si>
  <si>
    <t>propagace památkové péče</t>
  </si>
  <si>
    <t>ostatní neinv.výdaje j.n. (finanční dar - program MK ČR)</t>
  </si>
  <si>
    <t>072400</t>
  </si>
  <si>
    <t>plány ochrany památkové péče</t>
  </si>
  <si>
    <t>ostatní neinv.výdaje j.n. (plány ochrany památ. péče)</t>
  </si>
  <si>
    <t>Cestovní ruch</t>
  </si>
  <si>
    <t>073100</t>
  </si>
  <si>
    <t>marketingová podpora</t>
  </si>
  <si>
    <t>ostatní osobní výdaje</t>
  </si>
  <si>
    <t>nákup materiálu</t>
  </si>
  <si>
    <t>nájemné</t>
  </si>
  <si>
    <t>pohoštění</t>
  </si>
  <si>
    <t>služby peněžních ústavů vč. komerčního pojištění</t>
  </si>
  <si>
    <t>073300</t>
  </si>
  <si>
    <t>turistická infrastruktura cestovního ruchu</t>
  </si>
  <si>
    <t>073400</t>
  </si>
  <si>
    <t>statistická šetření</t>
  </si>
  <si>
    <t>ZR-RO č.185/14</t>
  </si>
  <si>
    <t xml:space="preserve">zprac.dat a služby s inform. a komun. technologiemi </t>
  </si>
  <si>
    <t>cestovné (tuzemské i zahraniční)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</si>
</sst>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"/>
  </numFmts>
  <fonts count="3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8"/>
      <name val="Arial CE"/>
      <charset val="238"/>
    </font>
    <font>
      <b/>
      <sz val="8"/>
      <color rgb="FF000099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8"/>
      <name val="Arial"/>
      <family val="2"/>
    </font>
    <font>
      <b/>
      <sz val="8"/>
      <color indexed="18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09">
    <xf numFmtId="0" fontId="0" fillId="0" borderId="0"/>
    <xf numFmtId="0" fontId="3" fillId="0" borderId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2" fillId="2" borderId="0" applyNumberFormat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4" fillId="0" borderId="27" applyNumberFormat="0" applyFill="0" applyAlignment="0" applyProtection="0"/>
    <xf numFmtId="0" fontId="14" fillId="0" borderId="27" applyNumberFormat="0" applyFill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16" borderId="28" applyNumberFormat="0" applyAlignment="0" applyProtection="0"/>
    <xf numFmtId="0" fontId="16" fillId="16" borderId="28" applyNumberFormat="0" applyAlignment="0" applyProtection="0"/>
    <xf numFmtId="0" fontId="17" fillId="0" borderId="29" applyNumberFormat="0" applyFill="0" applyAlignment="0" applyProtection="0"/>
    <xf numFmtId="0" fontId="17" fillId="0" borderId="29" applyNumberFormat="0" applyFill="0" applyAlignment="0" applyProtection="0"/>
    <xf numFmtId="0" fontId="18" fillId="0" borderId="30" applyNumberFormat="0" applyFill="0" applyAlignment="0" applyProtection="0"/>
    <xf numFmtId="0" fontId="18" fillId="0" borderId="30" applyNumberFormat="0" applyFill="0" applyAlignment="0" applyProtection="0"/>
    <xf numFmtId="0" fontId="19" fillId="0" borderId="31" applyNumberFormat="0" applyFill="0" applyAlignment="0" applyProtection="0"/>
    <xf numFmtId="0" fontId="19" fillId="0" borderId="31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17" borderId="0" applyNumberFormat="0" applyBorder="0" applyAlignment="0" applyProtection="0"/>
    <xf numFmtId="0" fontId="21" fillId="17" borderId="0" applyNumberFormat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2" fillId="18" borderId="32" applyNumberFormat="0" applyFont="0" applyAlignment="0" applyProtection="0"/>
    <xf numFmtId="0" fontId="12" fillId="18" borderId="32" applyNumberFormat="0" applyFont="0" applyAlignment="0" applyProtection="0"/>
    <xf numFmtId="0" fontId="22" fillId="0" borderId="33" applyNumberFormat="0" applyFill="0" applyAlignment="0" applyProtection="0"/>
    <xf numFmtId="0" fontId="22" fillId="0" borderId="33" applyNumberFormat="0" applyFill="0" applyAlignment="0" applyProtection="0"/>
    <xf numFmtId="0" fontId="23" fillId="19" borderId="0">
      <alignment horizontal="left" vertical="center"/>
    </xf>
    <xf numFmtId="0" fontId="24" fillId="4" borderId="0" applyNumberFormat="0" applyBorder="0" applyAlignment="0" applyProtection="0"/>
    <xf numFmtId="0" fontId="24" fillId="4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7" borderId="34" applyNumberFormat="0" applyAlignment="0" applyProtection="0"/>
    <xf numFmtId="0" fontId="26" fillId="7" borderId="34" applyNumberFormat="0" applyAlignment="0" applyProtection="0"/>
    <xf numFmtId="0" fontId="27" fillId="20" borderId="34" applyNumberFormat="0" applyAlignment="0" applyProtection="0"/>
    <xf numFmtId="0" fontId="27" fillId="20" borderId="34" applyNumberFormat="0" applyAlignment="0" applyProtection="0"/>
    <xf numFmtId="0" fontId="28" fillId="20" borderId="35" applyNumberFormat="0" applyAlignment="0" applyProtection="0"/>
    <xf numFmtId="0" fontId="28" fillId="20" borderId="35" applyNumberFormat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3" fillId="21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3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24" borderId="0" applyNumberFormat="0" applyBorder="0" applyAlignment="0" applyProtection="0"/>
    <xf numFmtId="0" fontId="13" fillId="24" borderId="0" applyNumberFormat="0" applyBorder="0" applyAlignment="0" applyProtection="0"/>
  </cellStyleXfs>
  <cellXfs count="134">
    <xf numFmtId="0" fontId="0" fillId="0" borderId="0" xfId="0"/>
    <xf numFmtId="0" fontId="4" fillId="0" borderId="0" xfId="2"/>
    <xf numFmtId="0" fontId="3" fillId="0" borderId="0" xfId="3"/>
    <xf numFmtId="0" fontId="3" fillId="0" borderId="0" xfId="3" applyBorder="1"/>
    <xf numFmtId="0" fontId="7" fillId="0" borderId="0" xfId="3" applyFont="1" applyAlignment="1">
      <alignment horizontal="center"/>
    </xf>
    <xf numFmtId="0" fontId="30" fillId="25" borderId="21" xfId="0" applyFont="1" applyFill="1" applyBorder="1" applyAlignment="1">
      <alignment horizontal="center"/>
    </xf>
    <xf numFmtId="0" fontId="31" fillId="0" borderId="0" xfId="0" applyFont="1" applyFill="1"/>
    <xf numFmtId="0" fontId="31" fillId="0" borderId="0" xfId="0" applyFont="1" applyFill="1" applyAlignment="1">
      <alignment horizontal="right"/>
    </xf>
    <xf numFmtId="0" fontId="32" fillId="25" borderId="1" xfId="0" applyFont="1" applyFill="1" applyBorder="1" applyAlignment="1">
      <alignment horizontal="center" vertical="center" wrapText="1"/>
    </xf>
    <xf numFmtId="0" fontId="32" fillId="25" borderId="4" xfId="0" applyFont="1" applyFill="1" applyBorder="1" applyAlignment="1">
      <alignment horizontal="center" vertical="center" wrapText="1"/>
    </xf>
    <xf numFmtId="0" fontId="33" fillId="0" borderId="19" xfId="0" applyFont="1" applyBorder="1" applyAlignment="1">
      <alignment vertical="center" wrapText="1"/>
    </xf>
    <xf numFmtId="0" fontId="33" fillId="0" borderId="22" xfId="0" applyFont="1" applyBorder="1" applyAlignment="1">
      <alignment horizontal="right" vertical="center" wrapText="1"/>
    </xf>
    <xf numFmtId="4" fontId="33" fillId="0" borderId="22" xfId="0" applyNumberFormat="1" applyFont="1" applyBorder="1" applyAlignment="1">
      <alignment horizontal="right" vertical="center" wrapText="1"/>
    </xf>
    <xf numFmtId="4" fontId="33" fillId="0" borderId="36" xfId="0" applyNumberFormat="1" applyFont="1" applyBorder="1" applyAlignment="1">
      <alignment horizontal="right" vertical="center" wrapText="1"/>
    </xf>
    <xf numFmtId="0" fontId="34" fillId="0" borderId="37" xfId="0" applyFont="1" applyBorder="1" applyAlignment="1">
      <alignment vertical="center" wrapText="1"/>
    </xf>
    <xf numFmtId="0" fontId="34" fillId="0" borderId="38" xfId="0" applyFont="1" applyBorder="1" applyAlignment="1">
      <alignment horizontal="right" vertical="center" wrapText="1"/>
    </xf>
    <xf numFmtId="4" fontId="34" fillId="0" borderId="38" xfId="0" applyNumberFormat="1" applyFont="1" applyBorder="1" applyAlignment="1">
      <alignment horizontal="right" vertical="center" wrapText="1"/>
    </xf>
    <xf numFmtId="4" fontId="34" fillId="0" borderId="38" xfId="0" applyNumberFormat="1" applyFont="1" applyBorder="1" applyAlignment="1">
      <alignment vertical="center"/>
    </xf>
    <xf numFmtId="4" fontId="34" fillId="0" borderId="39" xfId="0" applyNumberFormat="1" applyFont="1" applyBorder="1" applyAlignment="1">
      <alignment vertical="center"/>
    </xf>
    <xf numFmtId="4" fontId="0" fillId="0" borderId="0" xfId="0" applyNumberFormat="1"/>
    <xf numFmtId="4" fontId="34" fillId="0" borderId="22" xfId="0" applyNumberFormat="1" applyFont="1" applyBorder="1" applyAlignment="1">
      <alignment horizontal="right" vertical="center" wrapText="1"/>
    </xf>
    <xf numFmtId="0" fontId="33" fillId="0" borderId="37" xfId="0" applyFont="1" applyBorder="1" applyAlignment="1">
      <alignment vertical="center" wrapText="1"/>
    </xf>
    <xf numFmtId="4" fontId="33" fillId="0" borderId="38" xfId="0" applyNumberFormat="1" applyFont="1" applyBorder="1" applyAlignment="1">
      <alignment horizontal="right" vertical="center" wrapText="1"/>
    </xf>
    <xf numFmtId="4" fontId="33" fillId="0" borderId="39" xfId="0" applyNumberFormat="1" applyFont="1" applyBorder="1" applyAlignment="1">
      <alignment horizontal="right" vertical="center" wrapText="1"/>
    </xf>
    <xf numFmtId="4" fontId="34" fillId="0" borderId="39" xfId="0" applyNumberFormat="1" applyFont="1" applyBorder="1" applyAlignment="1">
      <alignment horizontal="right" vertical="center" wrapText="1"/>
    </xf>
    <xf numFmtId="0" fontId="33" fillId="0" borderId="38" xfId="0" applyFont="1" applyBorder="1" applyAlignment="1">
      <alignment horizontal="right" vertical="center" wrapText="1"/>
    </xf>
    <xf numFmtId="0" fontId="34" fillId="0" borderId="17" xfId="0" applyFont="1" applyBorder="1" applyAlignment="1">
      <alignment vertical="center" wrapText="1"/>
    </xf>
    <xf numFmtId="0" fontId="34" fillId="0" borderId="18" xfId="0" applyFont="1" applyBorder="1" applyAlignment="1">
      <alignment horizontal="right" vertical="center" wrapText="1"/>
    </xf>
    <xf numFmtId="4" fontId="34" fillId="0" borderId="18" xfId="0" applyNumberFormat="1" applyFont="1" applyBorder="1" applyAlignment="1">
      <alignment horizontal="right" vertical="center" wrapText="1"/>
    </xf>
    <xf numFmtId="4" fontId="34" fillId="0" borderId="40" xfId="0" applyNumberFormat="1" applyFont="1" applyBorder="1" applyAlignment="1">
      <alignment horizontal="right" vertical="center" wrapText="1"/>
    </xf>
    <xf numFmtId="0" fontId="33" fillId="0" borderId="1" xfId="0" applyFont="1" applyBorder="1" applyAlignment="1">
      <alignment vertical="center" wrapText="1"/>
    </xf>
    <xf numFmtId="0" fontId="33" fillId="0" borderId="4" xfId="0" applyFont="1" applyBorder="1" applyAlignment="1">
      <alignment horizontal="right" vertical="center" wrapText="1"/>
    </xf>
    <xf numFmtId="4" fontId="33" fillId="0" borderId="4" xfId="0" applyNumberFormat="1" applyFont="1" applyBorder="1" applyAlignment="1">
      <alignment horizontal="right" vertical="center" wrapText="1"/>
    </xf>
    <xf numFmtId="4" fontId="33" fillId="0" borderId="6" xfId="0" applyNumberFormat="1" applyFont="1" applyBorder="1" applyAlignment="1">
      <alignment horizontal="right" vertical="center" wrapText="1"/>
    </xf>
    <xf numFmtId="0" fontId="31" fillId="0" borderId="0" xfId="0" applyFont="1" applyFill="1" applyBorder="1"/>
    <xf numFmtId="164" fontId="31" fillId="0" borderId="21" xfId="0" applyNumberFormat="1" applyFont="1" applyFill="1" applyBorder="1" applyAlignment="1">
      <alignment horizontal="right"/>
    </xf>
    <xf numFmtId="0" fontId="34" fillId="0" borderId="19" xfId="0" applyFont="1" applyBorder="1" applyAlignment="1">
      <alignment horizontal="left" vertical="center" wrapText="1"/>
    </xf>
    <xf numFmtId="0" fontId="34" fillId="0" borderId="22" xfId="0" applyFont="1" applyBorder="1" applyAlignment="1">
      <alignment horizontal="right" vertical="center" wrapText="1"/>
    </xf>
    <xf numFmtId="4" fontId="34" fillId="0" borderId="36" xfId="0" applyNumberFormat="1" applyFont="1" applyBorder="1" applyAlignment="1">
      <alignment horizontal="right" vertical="center" wrapText="1"/>
    </xf>
    <xf numFmtId="0" fontId="34" fillId="0" borderId="37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2" fillId="25" borderId="5" xfId="0" applyFont="1" applyFill="1" applyBorder="1" applyAlignment="1">
      <alignment horizontal="center" vertical="center" wrapText="1"/>
    </xf>
    <xf numFmtId="0" fontId="32" fillId="25" borderId="3" xfId="0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3" fillId="0" borderId="0" xfId="69" applyAlignment="1">
      <alignment horizontal="center" vertical="center" wrapText="1"/>
    </xf>
    <xf numFmtId="0" fontId="3" fillId="0" borderId="0" xfId="69"/>
    <xf numFmtId="0" fontId="6" fillId="0" borderId="0" xfId="3" applyFont="1" applyFill="1" applyAlignment="1">
      <alignment horizontal="center" vertical="center" wrapText="1"/>
    </xf>
    <xf numFmtId="0" fontId="8" fillId="0" borderId="25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8" fillId="0" borderId="26" xfId="3" applyFont="1" applyBorder="1" applyAlignment="1">
      <alignment horizontal="center" vertical="center"/>
    </xf>
    <xf numFmtId="0" fontId="9" fillId="0" borderId="41" xfId="3" applyFont="1" applyBorder="1" applyAlignment="1">
      <alignment horizontal="center" vertical="center"/>
    </xf>
    <xf numFmtId="0" fontId="8" fillId="0" borderId="41" xfId="3" applyFont="1" applyBorder="1" applyAlignment="1">
      <alignment horizontal="center" vertical="center"/>
    </xf>
    <xf numFmtId="0" fontId="7" fillId="0" borderId="4" xfId="3" applyFont="1" applyBorder="1" applyAlignment="1">
      <alignment horizontal="center" vertical="center"/>
    </xf>
    <xf numFmtId="0" fontId="7" fillId="0" borderId="4" xfId="4" applyFont="1" applyBorder="1" applyAlignment="1">
      <alignment horizontal="center"/>
    </xf>
    <xf numFmtId="0" fontId="7" fillId="0" borderId="5" xfId="4" applyFont="1" applyBorder="1" applyAlignment="1">
      <alignment horizontal="center"/>
    </xf>
    <xf numFmtId="4" fontId="7" fillId="0" borderId="3" xfId="1" applyNumberFormat="1" applyFont="1" applyFill="1" applyBorder="1"/>
    <xf numFmtId="0" fontId="36" fillId="0" borderId="7" xfId="1" applyFont="1" applyFill="1" applyBorder="1" applyAlignment="1">
      <alignment horizontal="center"/>
    </xf>
    <xf numFmtId="49" fontId="36" fillId="0" borderId="42" xfId="1" applyNumberFormat="1" applyFont="1" applyFill="1" applyBorder="1" applyAlignment="1">
      <alignment horizontal="center"/>
    </xf>
    <xf numFmtId="49" fontId="36" fillId="0" borderId="10" xfId="1" applyNumberFormat="1" applyFont="1" applyFill="1" applyBorder="1" applyAlignment="1">
      <alignment horizontal="center"/>
    </xf>
    <xf numFmtId="49" fontId="36" fillId="0" borderId="9" xfId="1" applyNumberFormat="1" applyFont="1" applyFill="1" applyBorder="1" applyAlignment="1">
      <alignment horizontal="center"/>
    </xf>
    <xf numFmtId="0" fontId="36" fillId="0" borderId="8" xfId="1" applyFont="1" applyFill="1" applyBorder="1" applyAlignment="1">
      <alignment horizontal="center"/>
    </xf>
    <xf numFmtId="0" fontId="36" fillId="0" borderId="9" xfId="1" applyFont="1" applyFill="1" applyBorder="1"/>
    <xf numFmtId="4" fontId="10" fillId="0" borderId="10" xfId="1" applyNumberFormat="1" applyFont="1" applyFill="1" applyBorder="1" applyAlignment="1">
      <alignment horizontal="right"/>
    </xf>
    <xf numFmtId="4" fontId="10" fillId="0" borderId="24" xfId="1" applyNumberFormat="1" applyFont="1" applyFill="1" applyBorder="1"/>
    <xf numFmtId="0" fontId="7" fillId="0" borderId="37" xfId="1" applyFont="1" applyFill="1" applyBorder="1" applyAlignment="1">
      <alignment horizontal="center"/>
    </xf>
    <xf numFmtId="49" fontId="7" fillId="0" borderId="43" xfId="1" applyNumberFormat="1" applyFont="1" applyFill="1" applyBorder="1" applyAlignment="1">
      <alignment horizontal="center"/>
    </xf>
    <xf numFmtId="49" fontId="7" fillId="0" borderId="44" xfId="1" applyNumberFormat="1" applyFont="1" applyFill="1" applyBorder="1" applyAlignment="1">
      <alignment horizontal="center"/>
    </xf>
    <xf numFmtId="0" fontId="7" fillId="0" borderId="38" xfId="1" applyFont="1" applyFill="1" applyBorder="1" applyAlignment="1">
      <alignment horizontal="center"/>
    </xf>
    <xf numFmtId="0" fontId="7" fillId="0" borderId="43" xfId="1" applyFont="1" applyFill="1" applyBorder="1" applyAlignment="1">
      <alignment horizontal="center"/>
    </xf>
    <xf numFmtId="0" fontId="7" fillId="0" borderId="38" xfId="1" applyFont="1" applyFill="1" applyBorder="1"/>
    <xf numFmtId="4" fontId="7" fillId="0" borderId="44" xfId="5" applyNumberFormat="1" applyFont="1" applyFill="1" applyBorder="1" applyAlignment="1">
      <alignment horizontal="right"/>
    </xf>
    <xf numFmtId="4" fontId="7" fillId="0" borderId="45" xfId="1" applyNumberFormat="1" applyFont="1" applyFill="1" applyBorder="1"/>
    <xf numFmtId="0" fontId="11" fillId="0" borderId="20" xfId="1" applyFont="1" applyFill="1" applyBorder="1" applyAlignment="1">
      <alignment horizontal="center"/>
    </xf>
    <xf numFmtId="49" fontId="11" fillId="0" borderId="46" xfId="1" applyNumberFormat="1" applyFont="1" applyFill="1" applyBorder="1" applyAlignment="1">
      <alignment horizontal="center"/>
    </xf>
    <xf numFmtId="49" fontId="11" fillId="0" borderId="13" xfId="1" applyNumberFormat="1" applyFont="1" applyFill="1" applyBorder="1" applyAlignment="1">
      <alignment horizontal="center"/>
    </xf>
    <xf numFmtId="0" fontId="11" fillId="0" borderId="16" xfId="1" applyFont="1" applyFill="1" applyBorder="1" applyAlignment="1">
      <alignment horizontal="center"/>
    </xf>
    <xf numFmtId="0" fontId="11" fillId="0" borderId="21" xfId="1" applyFont="1" applyFill="1" applyBorder="1" applyAlignment="1">
      <alignment horizontal="center"/>
    </xf>
    <xf numFmtId="0" fontId="11" fillId="0" borderId="16" xfId="1" applyFont="1" applyFill="1" applyBorder="1"/>
    <xf numFmtId="4" fontId="11" fillId="0" borderId="13" xfId="5" applyNumberFormat="1" applyFont="1" applyFill="1" applyBorder="1" applyAlignment="1">
      <alignment horizontal="right"/>
    </xf>
    <xf numFmtId="4" fontId="36" fillId="0" borderId="16" xfId="1" applyNumberFormat="1" applyFont="1" applyFill="1" applyBorder="1"/>
    <xf numFmtId="4" fontId="11" fillId="0" borderId="15" xfId="1" applyNumberFormat="1" applyFont="1" applyFill="1" applyBorder="1"/>
    <xf numFmtId="0" fontId="7" fillId="0" borderId="19" xfId="1" applyFont="1" applyFill="1" applyBorder="1" applyAlignment="1">
      <alignment horizontal="center"/>
    </xf>
    <xf numFmtId="49" fontId="7" fillId="0" borderId="47" xfId="1" applyNumberFormat="1" applyFont="1" applyFill="1" applyBorder="1" applyAlignment="1">
      <alignment horizontal="center"/>
    </xf>
    <xf numFmtId="49" fontId="7" fillId="0" borderId="23" xfId="1" applyNumberFormat="1" applyFont="1" applyFill="1" applyBorder="1" applyAlignment="1">
      <alignment horizontal="center"/>
    </xf>
    <xf numFmtId="0" fontId="7" fillId="0" borderId="22" xfId="1" applyFont="1" applyFill="1" applyBorder="1" applyAlignment="1">
      <alignment horizontal="center"/>
    </xf>
    <xf numFmtId="0" fontId="7" fillId="0" borderId="47" xfId="1" applyFont="1" applyFill="1" applyBorder="1" applyAlignment="1">
      <alignment horizontal="center"/>
    </xf>
    <xf numFmtId="0" fontId="7" fillId="0" borderId="22" xfId="1" applyFont="1" applyFill="1" applyBorder="1"/>
    <xf numFmtId="4" fontId="7" fillId="0" borderId="23" xfId="5" applyNumberFormat="1" applyFont="1" applyFill="1" applyBorder="1" applyAlignment="1">
      <alignment horizontal="right"/>
    </xf>
    <xf numFmtId="0" fontId="11" fillId="0" borderId="19" xfId="1" applyFont="1" applyFill="1" applyBorder="1" applyAlignment="1">
      <alignment horizontal="center"/>
    </xf>
    <xf numFmtId="49" fontId="11" fillId="0" borderId="47" xfId="1" applyNumberFormat="1" applyFont="1" applyFill="1" applyBorder="1" applyAlignment="1">
      <alignment horizontal="center"/>
    </xf>
    <xf numFmtId="49" fontId="11" fillId="0" borderId="23" xfId="1" applyNumberFormat="1" applyFont="1" applyFill="1" applyBorder="1" applyAlignment="1">
      <alignment horizontal="center"/>
    </xf>
    <xf numFmtId="0" fontId="11" fillId="0" borderId="23" xfId="1" applyFont="1" applyFill="1" applyBorder="1" applyAlignment="1">
      <alignment horizontal="center"/>
    </xf>
    <xf numFmtId="0" fontId="11" fillId="0" borderId="47" xfId="1" applyFont="1" applyFill="1" applyBorder="1" applyAlignment="1">
      <alignment horizontal="center"/>
    </xf>
    <xf numFmtId="0" fontId="11" fillId="0" borderId="22" xfId="1" applyFont="1" applyFill="1" applyBorder="1"/>
    <xf numFmtId="4" fontId="11" fillId="0" borderId="23" xfId="1" applyNumberFormat="1" applyFont="1" applyFill="1" applyBorder="1"/>
    <xf numFmtId="4" fontId="11" fillId="0" borderId="45" xfId="1" applyNumberFormat="1" applyFont="1" applyFill="1" applyBorder="1"/>
    <xf numFmtId="0" fontId="11" fillId="0" borderId="13" xfId="1" applyFont="1" applyFill="1" applyBorder="1" applyAlignment="1">
      <alignment horizontal="center"/>
    </xf>
    <xf numFmtId="0" fontId="11" fillId="0" borderId="46" xfId="1" applyFont="1" applyFill="1" applyBorder="1" applyAlignment="1">
      <alignment horizontal="center"/>
    </xf>
    <xf numFmtId="0" fontId="10" fillId="0" borderId="9" xfId="1" applyFont="1" applyFill="1" applyBorder="1"/>
    <xf numFmtId="4" fontId="11" fillId="0" borderId="23" xfId="5" applyNumberFormat="1" applyFont="1" applyFill="1" applyBorder="1" applyAlignment="1">
      <alignment horizontal="right"/>
    </xf>
    <xf numFmtId="4" fontId="11" fillId="0" borderId="38" xfId="1" applyNumberFormat="1" applyFont="1" applyFill="1" applyBorder="1"/>
    <xf numFmtId="0" fontId="3" fillId="0" borderId="19" xfId="1" applyFont="1" applyFill="1" applyBorder="1"/>
    <xf numFmtId="0" fontId="3" fillId="0" borderId="47" xfId="1" applyFont="1" applyFill="1" applyBorder="1"/>
    <xf numFmtId="0" fontId="3" fillId="0" borderId="44" xfId="1" applyFont="1" applyFill="1" applyBorder="1"/>
    <xf numFmtId="0" fontId="11" fillId="0" borderId="22" xfId="1" applyFont="1" applyFill="1" applyBorder="1" applyAlignment="1"/>
    <xf numFmtId="0" fontId="3" fillId="0" borderId="37" xfId="1" applyFill="1" applyBorder="1"/>
    <xf numFmtId="0" fontId="3" fillId="0" borderId="43" xfId="1" applyFill="1" applyBorder="1"/>
    <xf numFmtId="0" fontId="3" fillId="0" borderId="44" xfId="1" applyFill="1" applyBorder="1"/>
    <xf numFmtId="0" fontId="11" fillId="0" borderId="44" xfId="1" applyFont="1" applyFill="1" applyBorder="1" applyAlignment="1">
      <alignment horizontal="center"/>
    </xf>
    <xf numFmtId="0" fontId="11" fillId="0" borderId="43" xfId="1" applyFont="1" applyFill="1" applyBorder="1" applyAlignment="1">
      <alignment horizontal="center"/>
    </xf>
    <xf numFmtId="0" fontId="11" fillId="0" borderId="38" xfId="1" applyFont="1" applyFill="1" applyBorder="1"/>
    <xf numFmtId="4" fontId="11" fillId="0" borderId="44" xfId="1" applyNumberFormat="1" applyFont="1" applyFill="1" applyBorder="1"/>
    <xf numFmtId="0" fontId="3" fillId="0" borderId="11" xfId="1" applyFill="1" applyBorder="1"/>
    <xf numFmtId="0" fontId="3" fillId="0" borderId="48" xfId="1" applyFill="1" applyBorder="1"/>
    <xf numFmtId="0" fontId="3" fillId="0" borderId="14" xfId="1" applyFill="1" applyBorder="1"/>
    <xf numFmtId="0" fontId="11" fillId="0" borderId="14" xfId="1" applyFont="1" applyFill="1" applyBorder="1" applyAlignment="1">
      <alignment horizontal="center"/>
    </xf>
    <xf numFmtId="0" fontId="11" fillId="0" borderId="48" xfId="1" applyFont="1" applyFill="1" applyBorder="1" applyAlignment="1">
      <alignment horizontal="center"/>
    </xf>
    <xf numFmtId="0" fontId="11" fillId="0" borderId="12" xfId="1" applyFont="1" applyFill="1" applyBorder="1"/>
    <xf numFmtId="4" fontId="11" fillId="0" borderId="14" xfId="1" applyNumberFormat="1" applyFont="1" applyFill="1" applyBorder="1"/>
    <xf numFmtId="4" fontId="11" fillId="0" borderId="12" xfId="1" applyNumberFormat="1" applyFont="1" applyFill="1" applyBorder="1"/>
    <xf numFmtId="0" fontId="7" fillId="0" borderId="3" xfId="4" applyFont="1" applyBorder="1" applyAlignment="1">
      <alignment horizontal="center" wrapText="1"/>
    </xf>
    <xf numFmtId="4" fontId="11" fillId="0" borderId="13" xfId="1" applyNumberFormat="1" applyFont="1" applyFill="1" applyBorder="1"/>
    <xf numFmtId="4" fontId="10" fillId="0" borderId="9" xfId="1" applyNumberFormat="1" applyFont="1" applyFill="1" applyBorder="1"/>
    <xf numFmtId="4" fontId="7" fillId="0" borderId="38" xfId="1" applyNumberFormat="1" applyFont="1" applyFill="1" applyBorder="1"/>
    <xf numFmtId="4" fontId="10" fillId="0" borderId="24" xfId="1" applyNumberFormat="1" applyFont="1" applyFill="1" applyBorder="1" applyAlignment="1">
      <alignment horizontal="right"/>
    </xf>
    <xf numFmtId="4" fontId="7" fillId="0" borderId="49" xfId="5" applyNumberFormat="1" applyFont="1" applyFill="1" applyBorder="1" applyAlignment="1">
      <alignment horizontal="right"/>
    </xf>
    <xf numFmtId="4" fontId="11" fillId="0" borderId="39" xfId="1" applyNumberFormat="1" applyFont="1" applyFill="1" applyBorder="1"/>
    <xf numFmtId="0" fontId="35" fillId="0" borderId="50" xfId="1" applyFont="1" applyFill="1" applyBorder="1" applyAlignment="1">
      <alignment horizontal="center"/>
    </xf>
    <xf numFmtId="0" fontId="35" fillId="0" borderId="2" xfId="1" applyFont="1" applyFill="1" applyBorder="1" applyAlignment="1">
      <alignment horizontal="center"/>
    </xf>
    <xf numFmtId="0" fontId="35" fillId="0" borderId="3" xfId="1" applyFont="1" applyFill="1" applyBorder="1" applyAlignment="1">
      <alignment horizontal="center"/>
    </xf>
    <xf numFmtId="0" fontId="35" fillId="0" borderId="4" xfId="1" applyFont="1" applyFill="1" applyBorder="1" applyAlignment="1">
      <alignment horizontal="center"/>
    </xf>
    <xf numFmtId="0" fontId="35" fillId="0" borderId="2" xfId="1" applyFont="1" applyFill="1" applyBorder="1" applyAlignment="1">
      <alignment horizontal="center"/>
    </xf>
    <xf numFmtId="0" fontId="35" fillId="0" borderId="4" xfId="1" applyFont="1" applyFill="1" applyBorder="1" applyAlignment="1">
      <alignment horizontal="left"/>
    </xf>
    <xf numFmtId="4" fontId="7" fillId="0" borderId="5" xfId="1" applyNumberFormat="1" applyFont="1" applyFill="1" applyBorder="1"/>
  </cellXfs>
  <cellStyles count="109">
    <cellStyle name="20 % – Zvýraznění1 2" xfId="7"/>
    <cellStyle name="20 % – Zvýraznění1 3" xfId="8"/>
    <cellStyle name="20 % – Zvýraznění2 2" xfId="9"/>
    <cellStyle name="20 % – Zvýraznění2 3" xfId="10"/>
    <cellStyle name="20 % – Zvýraznění3 2" xfId="11"/>
    <cellStyle name="20 % – Zvýraznění3 3" xfId="12"/>
    <cellStyle name="20 % – Zvýraznění4 2" xfId="13"/>
    <cellStyle name="20 % – Zvýraznění4 3" xfId="14"/>
    <cellStyle name="20 % – Zvýraznění5 2" xfId="15"/>
    <cellStyle name="20 % – Zvýraznění5 3" xfId="16"/>
    <cellStyle name="20 % – Zvýraznění6 2" xfId="17"/>
    <cellStyle name="20 % – Zvýraznění6 3" xfId="18"/>
    <cellStyle name="40 % – Zvýraznění1 2" xfId="19"/>
    <cellStyle name="40 % – Zvýraznění1 3" xfId="20"/>
    <cellStyle name="40 % – Zvýraznění2 2" xfId="21"/>
    <cellStyle name="40 % – Zvýraznění2 3" xfId="22"/>
    <cellStyle name="40 % – Zvýraznění3 2" xfId="23"/>
    <cellStyle name="40 % – Zvýraznění3 3" xfId="24"/>
    <cellStyle name="40 % – Zvýraznění4 2" xfId="25"/>
    <cellStyle name="40 % – Zvýraznění4 3" xfId="26"/>
    <cellStyle name="40 % – Zvýraznění5 2" xfId="27"/>
    <cellStyle name="40 % – Zvýraznění5 3" xfId="28"/>
    <cellStyle name="40 % – Zvýraznění6 2" xfId="29"/>
    <cellStyle name="40 % – Zvýraznění6 3" xfId="30"/>
    <cellStyle name="60 % – Zvýraznění1 2" xfId="31"/>
    <cellStyle name="60 % – Zvýraznění1 3" xfId="32"/>
    <cellStyle name="60 % – Zvýraznění2 2" xfId="33"/>
    <cellStyle name="60 % – Zvýraznění2 3" xfId="34"/>
    <cellStyle name="60 % – Zvýraznění3 2" xfId="35"/>
    <cellStyle name="60 % – Zvýraznění3 3" xfId="36"/>
    <cellStyle name="60 % – Zvýraznění4 2" xfId="37"/>
    <cellStyle name="60 % – Zvýraznění4 3" xfId="38"/>
    <cellStyle name="60 % – Zvýraznění5 2" xfId="39"/>
    <cellStyle name="60 % – Zvýraznění5 3" xfId="40"/>
    <cellStyle name="60 % – Zvýraznění6 2" xfId="41"/>
    <cellStyle name="60 % – Zvýraznění6 3" xfId="42"/>
    <cellStyle name="Celkem 2" xfId="43"/>
    <cellStyle name="Celkem 3" xfId="44"/>
    <cellStyle name="Čárka 2" xfId="45"/>
    <cellStyle name="Čárka 2 2" xfId="46"/>
    <cellStyle name="Čárka 3" xfId="47"/>
    <cellStyle name="čárky 2" xfId="5"/>
    <cellStyle name="čárky 2 2" xfId="48"/>
    <cellStyle name="čárky 3" xfId="49"/>
    <cellStyle name="čárky 3 2" xfId="50"/>
    <cellStyle name="čárky 3 3" xfId="51"/>
    <cellStyle name="Chybně 2" xfId="52"/>
    <cellStyle name="Chybně 3" xfId="53"/>
    <cellStyle name="Kontrolní buňka 2" xfId="54"/>
    <cellStyle name="Kontrolní buňka 3" xfId="55"/>
    <cellStyle name="Nadpis 1 2" xfId="56"/>
    <cellStyle name="Nadpis 1 3" xfId="57"/>
    <cellStyle name="Nadpis 2 2" xfId="58"/>
    <cellStyle name="Nadpis 2 3" xfId="59"/>
    <cellStyle name="Nadpis 3 2" xfId="60"/>
    <cellStyle name="Nadpis 3 3" xfId="61"/>
    <cellStyle name="Nadpis 4 2" xfId="62"/>
    <cellStyle name="Nadpis 4 3" xfId="63"/>
    <cellStyle name="Název 2" xfId="64"/>
    <cellStyle name="Název 3" xfId="65"/>
    <cellStyle name="Neutrální 2" xfId="66"/>
    <cellStyle name="Neutrální 3" xfId="67"/>
    <cellStyle name="Normální" xfId="0" builtinId="0"/>
    <cellStyle name="Normální 10" xfId="68"/>
    <cellStyle name="Normální 11" xfId="69"/>
    <cellStyle name="Normální 12" xfId="70"/>
    <cellStyle name="normální 2" xfId="3"/>
    <cellStyle name="normální 2 2" xfId="71"/>
    <cellStyle name="Normální 3" xfId="4"/>
    <cellStyle name="Normální 3 2" xfId="72"/>
    <cellStyle name="Normální 4" xfId="6"/>
    <cellStyle name="Normální 4 2" xfId="73"/>
    <cellStyle name="Normální 4 2 2" xfId="74"/>
    <cellStyle name="Normální 5" xfId="75"/>
    <cellStyle name="Normální 6" xfId="76"/>
    <cellStyle name="Normální 7" xfId="77"/>
    <cellStyle name="Normální 8" xfId="78"/>
    <cellStyle name="Normální 9" xfId="79"/>
    <cellStyle name="normální_2. Rozpočet 2007 - tabulky" xfId="2"/>
    <cellStyle name="normální_Rozpis výdajů 03 bez PO 2" xfId="1"/>
    <cellStyle name="Poznámka 2" xfId="80"/>
    <cellStyle name="Poznámka 3" xfId="81"/>
    <cellStyle name="Propojená buňka 2" xfId="82"/>
    <cellStyle name="Propojená buňka 3" xfId="83"/>
    <cellStyle name="S8M1" xfId="84"/>
    <cellStyle name="Správně 2" xfId="85"/>
    <cellStyle name="Správně 3" xfId="86"/>
    <cellStyle name="Text upozornění 2" xfId="87"/>
    <cellStyle name="Text upozornění 3" xfId="88"/>
    <cellStyle name="Vstup 2" xfId="89"/>
    <cellStyle name="Vstup 3" xfId="90"/>
    <cellStyle name="Výpočet 2" xfId="91"/>
    <cellStyle name="Výpočet 3" xfId="92"/>
    <cellStyle name="Výstup 2" xfId="93"/>
    <cellStyle name="Výstup 3" xfId="94"/>
    <cellStyle name="Vysvětlující text 2" xfId="95"/>
    <cellStyle name="Vysvětlující text 3" xfId="96"/>
    <cellStyle name="Zvýraznění 1 2" xfId="97"/>
    <cellStyle name="Zvýraznění 1 3" xfId="98"/>
    <cellStyle name="Zvýraznění 2 2" xfId="99"/>
    <cellStyle name="Zvýraznění 2 3" xfId="100"/>
    <cellStyle name="Zvýraznění 3 2" xfId="101"/>
    <cellStyle name="Zvýraznění 3 3" xfId="102"/>
    <cellStyle name="Zvýraznění 4 2" xfId="103"/>
    <cellStyle name="Zvýraznění 4 3" xfId="104"/>
    <cellStyle name="Zvýraznění 5 2" xfId="105"/>
    <cellStyle name="Zvýraznění 5 3" xfId="106"/>
    <cellStyle name="Zvýraznění 6 2" xfId="107"/>
    <cellStyle name="Zvýraznění 6 3" xfId="10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y/Rozpo&#269;et/rozpo&#269;tov&#225;%20opat&#345;en&#237;/RO%20201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ulcoval\AppData\Local\Microsoft\Windows\Temporary%20Internet%20Files\Content.Outlook\STSHZD9X\RO%20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>
        <row r="76">
          <cell r="C76">
            <v>2122000</v>
          </cell>
        </row>
        <row r="180">
          <cell r="O180">
            <v>88242.1</v>
          </cell>
          <cell r="P180">
            <v>202563.47</v>
          </cell>
          <cell r="Q180">
            <v>877653.67</v>
          </cell>
        </row>
        <row r="225">
          <cell r="C225">
            <v>2129186.9700000002</v>
          </cell>
          <cell r="D225">
            <v>132207.73740000001</v>
          </cell>
          <cell r="E225">
            <v>4050</v>
          </cell>
          <cell r="F225">
            <v>24770</v>
          </cell>
          <cell r="G225">
            <v>1178.49</v>
          </cell>
          <cell r="H225">
            <v>3887726.8685899992</v>
          </cell>
          <cell r="I225">
            <v>3809.66</v>
          </cell>
          <cell r="J225">
            <v>79195.22</v>
          </cell>
          <cell r="K225">
            <v>0</v>
          </cell>
          <cell r="L225">
            <v>3738</v>
          </cell>
          <cell r="M225">
            <v>61072</v>
          </cell>
          <cell r="N225">
            <v>9005.32</v>
          </cell>
        </row>
      </sheetData>
      <sheetData sheetId="2">
        <row r="76">
          <cell r="B76">
            <v>27594</v>
          </cell>
        </row>
        <row r="180">
          <cell r="O180">
            <v>5000</v>
          </cell>
          <cell r="P180">
            <v>72712.56</v>
          </cell>
          <cell r="R180">
            <v>4006.28</v>
          </cell>
          <cell r="S180">
            <v>121.6</v>
          </cell>
        </row>
        <row r="225">
          <cell r="B225">
            <v>27594</v>
          </cell>
          <cell r="C225">
            <v>215664.09</v>
          </cell>
          <cell r="D225">
            <v>875352.57</v>
          </cell>
          <cell r="E225">
            <v>734869.92</v>
          </cell>
          <cell r="F225">
            <v>3495095.4400000004</v>
          </cell>
          <cell r="G225">
            <v>194285.4</v>
          </cell>
          <cell r="H225">
            <v>67284.52</v>
          </cell>
          <cell r="I225">
            <v>691389.47</v>
          </cell>
          <cell r="K225">
            <v>898196.37999999989</v>
          </cell>
          <cell r="L225">
            <v>43995</v>
          </cell>
          <cell r="M225">
            <v>5278.1900000000005</v>
          </cell>
          <cell r="N225">
            <v>76679.09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"/>
      <sheetName val="příjmy"/>
      <sheetName val="výdaj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zoomScaleNormal="100" workbookViewId="0">
      <selection activeCell="H12" sqref="H12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8.7109375" bestFit="1" customWidth="1"/>
    <col min="5" max="5" width="14.140625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8.7109375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8.7109375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8.7109375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8.7109375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8.7109375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8.7109375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8.7109375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8.7109375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8.7109375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8.7109375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8.7109375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8.7109375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8.7109375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8.7109375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8.7109375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8.7109375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8.7109375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8.7109375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8.7109375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8.7109375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8.7109375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8.7109375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8.7109375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8.7109375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8.7109375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8.7109375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8.7109375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8.7109375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8.7109375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8.7109375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8.7109375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8.7109375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8.7109375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8.7109375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8.7109375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8.7109375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8.7109375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8.7109375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8.7109375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8.7109375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8.7109375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8.7109375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8.7109375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8.7109375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8.7109375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8.7109375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8.7109375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8.7109375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8.7109375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8.7109375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8.7109375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8.7109375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8.7109375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8.7109375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8.7109375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8.7109375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8.7109375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8.7109375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8.7109375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8.7109375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8.7109375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8.7109375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8.7109375" bestFit="1" customWidth="1"/>
    <col min="16133" max="16133" width="14.140625" customWidth="1"/>
    <col min="16138" max="16138" width="11.7109375" bestFit="1" customWidth="1"/>
  </cols>
  <sheetData>
    <row r="1" spans="1:10" ht="13.5" thickBot="1" x14ac:dyDescent="0.25">
      <c r="A1" s="5" t="s">
        <v>12</v>
      </c>
      <c r="B1" s="5"/>
      <c r="C1" s="6"/>
      <c r="D1" s="6"/>
      <c r="E1" s="7" t="s">
        <v>13</v>
      </c>
    </row>
    <row r="2" spans="1:10" ht="24.75" thickBot="1" x14ac:dyDescent="0.25">
      <c r="A2" s="8" t="s">
        <v>14</v>
      </c>
      <c r="B2" s="9" t="s">
        <v>15</v>
      </c>
      <c r="C2" s="9" t="s">
        <v>16</v>
      </c>
      <c r="D2" s="42" t="s">
        <v>75</v>
      </c>
      <c r="E2" s="41" t="s">
        <v>17</v>
      </c>
    </row>
    <row r="3" spans="1:10" ht="15" customHeight="1" x14ac:dyDescent="0.2">
      <c r="A3" s="10" t="s">
        <v>18</v>
      </c>
      <c r="B3" s="11" t="s">
        <v>19</v>
      </c>
      <c r="C3" s="12">
        <f>C4+C5+C6</f>
        <v>2265444.7074000002</v>
      </c>
      <c r="D3" s="12">
        <f>D4+D5+D6</f>
        <v>75</v>
      </c>
      <c r="E3" s="13">
        <f t="shared" ref="E3:E24" si="0">C3+D3</f>
        <v>2265519.7074000002</v>
      </c>
    </row>
    <row r="4" spans="1:10" ht="15" customHeight="1" x14ac:dyDescent="0.2">
      <c r="A4" s="14" t="s">
        <v>20</v>
      </c>
      <c r="B4" s="15" t="s">
        <v>21</v>
      </c>
      <c r="C4" s="16">
        <f>[1]příjmy!$C$225</f>
        <v>2129186.9700000002</v>
      </c>
      <c r="D4" s="17">
        <f>[2]příjmy!$C$31</f>
        <v>0</v>
      </c>
      <c r="E4" s="18">
        <f t="shared" si="0"/>
        <v>2129186.9700000002</v>
      </c>
      <c r="J4" s="19"/>
    </row>
    <row r="5" spans="1:10" ht="15" customHeight="1" x14ac:dyDescent="0.2">
      <c r="A5" s="14" t="s">
        <v>22</v>
      </c>
      <c r="B5" s="15" t="s">
        <v>23</v>
      </c>
      <c r="C5" s="16">
        <f>[1]příjmy!$D$225</f>
        <v>132207.73740000001</v>
      </c>
      <c r="D5" s="20">
        <v>75</v>
      </c>
      <c r="E5" s="18">
        <f t="shared" si="0"/>
        <v>132282.73740000001</v>
      </c>
    </row>
    <row r="6" spans="1:10" ht="15" customHeight="1" x14ac:dyDescent="0.2">
      <c r="A6" s="14" t="s">
        <v>24</v>
      </c>
      <c r="B6" s="15" t="s">
        <v>25</v>
      </c>
      <c r="C6" s="16">
        <f>[1]příjmy!$E$225</f>
        <v>4050</v>
      </c>
      <c r="D6" s="16">
        <f>[2]příjmy!$E$31</f>
        <v>0</v>
      </c>
      <c r="E6" s="18">
        <f t="shared" si="0"/>
        <v>4050</v>
      </c>
    </row>
    <row r="7" spans="1:10" ht="15" customHeight="1" x14ac:dyDescent="0.2">
      <c r="A7" s="21" t="s">
        <v>26</v>
      </c>
      <c r="B7" s="15" t="s">
        <v>27</v>
      </c>
      <c r="C7" s="22">
        <f>C8+C13</f>
        <v>4070495.5585899996</v>
      </c>
      <c r="D7" s="22">
        <f>D8+D13</f>
        <v>0</v>
      </c>
      <c r="E7" s="23">
        <f t="shared" si="0"/>
        <v>4070495.5585899996</v>
      </c>
    </row>
    <row r="8" spans="1:10" ht="15" customHeight="1" x14ac:dyDescent="0.2">
      <c r="A8" s="14" t="s">
        <v>28</v>
      </c>
      <c r="B8" s="15" t="s">
        <v>29</v>
      </c>
      <c r="C8" s="16">
        <f>C9+C10+C11+C12</f>
        <v>3978557.0185899995</v>
      </c>
      <c r="D8" s="16">
        <f>D9+D10+D11+D12</f>
        <v>0</v>
      </c>
      <c r="E8" s="24">
        <f t="shared" si="0"/>
        <v>3978557.0185899995</v>
      </c>
    </row>
    <row r="9" spans="1:10" ht="15" customHeight="1" x14ac:dyDescent="0.2">
      <c r="A9" s="14" t="s">
        <v>30</v>
      </c>
      <c r="B9" s="15" t="s">
        <v>31</v>
      </c>
      <c r="C9" s="16">
        <f>[1]příjmy!$M$225</f>
        <v>61072</v>
      </c>
      <c r="D9" s="16">
        <f>[2]příjmy!$I$16</f>
        <v>0</v>
      </c>
      <c r="E9" s="24">
        <f t="shared" si="0"/>
        <v>61072</v>
      </c>
    </row>
    <row r="10" spans="1:10" ht="15" customHeight="1" x14ac:dyDescent="0.2">
      <c r="A10" s="14" t="s">
        <v>32</v>
      </c>
      <c r="B10" s="15" t="s">
        <v>29</v>
      </c>
      <c r="C10" s="16">
        <f>[1]příjmy!$G$225+[1]příjmy!$H$225</f>
        <v>3888905.3585899994</v>
      </c>
      <c r="D10" s="16">
        <v>0</v>
      </c>
      <c r="E10" s="24">
        <f t="shared" si="0"/>
        <v>3888905.3585899994</v>
      </c>
    </row>
    <row r="11" spans="1:10" ht="15" customHeight="1" x14ac:dyDescent="0.2">
      <c r="A11" s="14" t="s">
        <v>33</v>
      </c>
      <c r="B11" s="15" t="s">
        <v>34</v>
      </c>
      <c r="C11" s="16">
        <f>[1]příjmy!$I$225</f>
        <v>3809.66</v>
      </c>
      <c r="D11" s="16">
        <v>0</v>
      </c>
      <c r="E11" s="24">
        <f>SUM(C11:D11)</f>
        <v>3809.66</v>
      </c>
    </row>
    <row r="12" spans="1:10" ht="15" customHeight="1" x14ac:dyDescent="0.2">
      <c r="A12" s="14" t="s">
        <v>35</v>
      </c>
      <c r="B12" s="15">
        <v>4121</v>
      </c>
      <c r="C12" s="16">
        <f>[1]příjmy!$F$225</f>
        <v>24770</v>
      </c>
      <c r="D12" s="16">
        <v>0</v>
      </c>
      <c r="E12" s="24">
        <f>SUM(C12:D12)</f>
        <v>24770</v>
      </c>
    </row>
    <row r="13" spans="1:10" ht="15" customHeight="1" x14ac:dyDescent="0.2">
      <c r="A13" s="14" t="s">
        <v>36</v>
      </c>
      <c r="B13" s="15" t="s">
        <v>37</v>
      </c>
      <c r="C13" s="16">
        <f>C14+C15+C16</f>
        <v>91938.540000000008</v>
      </c>
      <c r="D13" s="16">
        <f>D14+D15+D16</f>
        <v>0</v>
      </c>
      <c r="E13" s="24">
        <f t="shared" si="0"/>
        <v>91938.540000000008</v>
      </c>
    </row>
    <row r="14" spans="1:10" ht="15" customHeight="1" x14ac:dyDescent="0.2">
      <c r="A14" s="14" t="s">
        <v>38</v>
      </c>
      <c r="B14" s="15" t="s">
        <v>37</v>
      </c>
      <c r="C14" s="16">
        <f>[1]příjmy!$J$225+[1]příjmy!$N$225</f>
        <v>88200.540000000008</v>
      </c>
      <c r="D14" s="16">
        <f>[2]příjmy!$H$16</f>
        <v>0</v>
      </c>
      <c r="E14" s="24">
        <f t="shared" si="0"/>
        <v>88200.540000000008</v>
      </c>
    </row>
    <row r="15" spans="1:10" ht="15" customHeight="1" x14ac:dyDescent="0.2">
      <c r="A15" s="14" t="s">
        <v>39</v>
      </c>
      <c r="B15" s="15">
        <v>4221</v>
      </c>
      <c r="C15" s="16">
        <f>[1]příjmy!$L$225</f>
        <v>3738</v>
      </c>
      <c r="D15" s="16">
        <v>0</v>
      </c>
      <c r="E15" s="24">
        <f>SUM(C15:D15)</f>
        <v>3738</v>
      </c>
    </row>
    <row r="16" spans="1:10" ht="15" customHeight="1" x14ac:dyDescent="0.2">
      <c r="A16" s="14" t="s">
        <v>40</v>
      </c>
      <c r="B16" s="15">
        <v>4232</v>
      </c>
      <c r="C16" s="16">
        <f>[1]příjmy!$K$225</f>
        <v>0</v>
      </c>
      <c r="D16" s="16">
        <v>0</v>
      </c>
      <c r="E16" s="24">
        <f>SUM(C16:D16)</f>
        <v>0</v>
      </c>
    </row>
    <row r="17" spans="1:5" ht="15" customHeight="1" x14ac:dyDescent="0.2">
      <c r="A17" s="21" t="s">
        <v>41</v>
      </c>
      <c r="B17" s="25" t="s">
        <v>42</v>
      </c>
      <c r="C17" s="22">
        <f>C3+C7</f>
        <v>6335940.2659900002</v>
      </c>
      <c r="D17" s="22">
        <f>D3+D7</f>
        <v>75</v>
      </c>
      <c r="E17" s="23">
        <f t="shared" si="0"/>
        <v>6336015.2659900002</v>
      </c>
    </row>
    <row r="18" spans="1:5" ht="15" customHeight="1" x14ac:dyDescent="0.2">
      <c r="A18" s="21" t="s">
        <v>43</v>
      </c>
      <c r="B18" s="25" t="s">
        <v>44</v>
      </c>
      <c r="C18" s="22">
        <f>SUM(C19:C23)</f>
        <v>1071584.24</v>
      </c>
      <c r="D18" s="22">
        <f>SUM(D19:D23)</f>
        <v>0</v>
      </c>
      <c r="E18" s="23">
        <f t="shared" si="0"/>
        <v>1071584.24</v>
      </c>
    </row>
    <row r="19" spans="1:5" ht="15" customHeight="1" x14ac:dyDescent="0.2">
      <c r="A19" s="14" t="s">
        <v>45</v>
      </c>
      <c r="B19" s="15" t="s">
        <v>46</v>
      </c>
      <c r="C19" s="16">
        <f>[1]příjmy!$O$180</f>
        <v>88242.1</v>
      </c>
      <c r="D19" s="16">
        <v>0</v>
      </c>
      <c r="E19" s="24">
        <f t="shared" si="0"/>
        <v>88242.1</v>
      </c>
    </row>
    <row r="20" spans="1:5" ht="15" customHeight="1" x14ac:dyDescent="0.2">
      <c r="A20" s="14" t="s">
        <v>47</v>
      </c>
      <c r="B20" s="15">
        <v>8115</v>
      </c>
      <c r="C20" s="16">
        <f>[1]příjmy!$P$180</f>
        <v>202563.47</v>
      </c>
      <c r="D20" s="16">
        <v>0</v>
      </c>
      <c r="E20" s="24">
        <f>SUM(C20:D20)</f>
        <v>202563.47</v>
      </c>
    </row>
    <row r="21" spans="1:5" ht="15" customHeight="1" x14ac:dyDescent="0.2">
      <c r="A21" s="14" t="s">
        <v>48</v>
      </c>
      <c r="B21" s="15" t="s">
        <v>46</v>
      </c>
      <c r="C21" s="16">
        <f>[1]příjmy!$Q$180</f>
        <v>877653.67</v>
      </c>
      <c r="D21" s="16">
        <v>0</v>
      </c>
      <c r="E21" s="24">
        <f t="shared" si="0"/>
        <v>877653.67</v>
      </c>
    </row>
    <row r="22" spans="1:5" ht="15" customHeight="1" x14ac:dyDescent="0.2">
      <c r="A22" s="14" t="s">
        <v>49</v>
      </c>
      <c r="B22" s="15">
        <v>8123</v>
      </c>
      <c r="C22" s="16">
        <f>[1]příjmy!$R$167</f>
        <v>0</v>
      </c>
      <c r="D22" s="16">
        <f>[2]příjmy!$T$31</f>
        <v>0</v>
      </c>
      <c r="E22" s="24">
        <f>C22+D22</f>
        <v>0</v>
      </c>
    </row>
    <row r="23" spans="1:5" ht="15" customHeight="1" thickBot="1" x14ac:dyDescent="0.25">
      <c r="A23" s="26" t="s">
        <v>50</v>
      </c>
      <c r="B23" s="27">
        <v>-8124</v>
      </c>
      <c r="C23" s="28">
        <v>-96875</v>
      </c>
      <c r="D23" s="28">
        <f>[2]příjmy!$O$16</f>
        <v>0</v>
      </c>
      <c r="E23" s="29">
        <f>C23+D23</f>
        <v>-96875</v>
      </c>
    </row>
    <row r="24" spans="1:5" ht="15" customHeight="1" thickBot="1" x14ac:dyDescent="0.25">
      <c r="A24" s="30" t="s">
        <v>51</v>
      </c>
      <c r="B24" s="31"/>
      <c r="C24" s="32">
        <f>C3+C7+C18</f>
        <v>7407524.5059900004</v>
      </c>
      <c r="D24" s="32">
        <f>D17+D18</f>
        <v>75</v>
      </c>
      <c r="E24" s="33">
        <f t="shared" si="0"/>
        <v>7407599.5059900004</v>
      </c>
    </row>
    <row r="25" spans="1:5" ht="13.5" thickBot="1" x14ac:dyDescent="0.25">
      <c r="A25" s="5" t="s">
        <v>52</v>
      </c>
      <c r="B25" s="5"/>
      <c r="C25" s="34"/>
      <c r="D25" s="34"/>
      <c r="E25" s="35" t="s">
        <v>13</v>
      </c>
    </row>
    <row r="26" spans="1:5" ht="24.75" thickBot="1" x14ac:dyDescent="0.25">
      <c r="A26" s="8" t="s">
        <v>53</v>
      </c>
      <c r="B26" s="9" t="s">
        <v>5</v>
      </c>
      <c r="C26" s="9" t="s">
        <v>16</v>
      </c>
      <c r="D26" s="42" t="s">
        <v>75</v>
      </c>
      <c r="E26" s="41" t="s">
        <v>17</v>
      </c>
    </row>
    <row r="27" spans="1:5" ht="15" customHeight="1" x14ac:dyDescent="0.2">
      <c r="A27" s="36" t="s">
        <v>54</v>
      </c>
      <c r="B27" s="37" t="s">
        <v>55</v>
      </c>
      <c r="C27" s="20">
        <f>[1]výdaje!$B$225</f>
        <v>27594</v>
      </c>
      <c r="D27" s="20">
        <v>0</v>
      </c>
      <c r="E27" s="38">
        <f>C27+D27</f>
        <v>27594</v>
      </c>
    </row>
    <row r="28" spans="1:5" ht="15" customHeight="1" x14ac:dyDescent="0.2">
      <c r="A28" s="39" t="s">
        <v>56</v>
      </c>
      <c r="B28" s="15" t="s">
        <v>55</v>
      </c>
      <c r="C28" s="16">
        <f>[1]výdaje!$C$225</f>
        <v>215664.09</v>
      </c>
      <c r="D28" s="20">
        <v>0</v>
      </c>
      <c r="E28" s="38">
        <f t="shared" ref="E28:E43" si="1">C28+D28</f>
        <v>215664.09</v>
      </c>
    </row>
    <row r="29" spans="1:5" ht="15" customHeight="1" x14ac:dyDescent="0.2">
      <c r="A29" s="39" t="s">
        <v>57</v>
      </c>
      <c r="B29" s="15" t="s">
        <v>55</v>
      </c>
      <c r="C29" s="16">
        <f>[1]výdaje!$D$225</f>
        <v>875352.57</v>
      </c>
      <c r="D29" s="20">
        <v>0</v>
      </c>
      <c r="E29" s="38">
        <f t="shared" si="1"/>
        <v>875352.57</v>
      </c>
    </row>
    <row r="30" spans="1:5" ht="15" customHeight="1" x14ac:dyDescent="0.2">
      <c r="A30" s="39" t="s">
        <v>58</v>
      </c>
      <c r="B30" s="15" t="s">
        <v>55</v>
      </c>
      <c r="C30" s="16">
        <f>[1]výdaje!$E$225</f>
        <v>734869.92</v>
      </c>
      <c r="D30" s="20">
        <v>75</v>
      </c>
      <c r="E30" s="38">
        <f t="shared" si="1"/>
        <v>734944.92</v>
      </c>
    </row>
    <row r="31" spans="1:5" ht="15" customHeight="1" x14ac:dyDescent="0.2">
      <c r="A31" s="39" t="s">
        <v>59</v>
      </c>
      <c r="B31" s="15" t="s">
        <v>55</v>
      </c>
      <c r="C31" s="16">
        <f>[1]výdaje!$F$225</f>
        <v>3495095.4400000004</v>
      </c>
      <c r="D31" s="20">
        <v>0</v>
      </c>
      <c r="E31" s="38">
        <f>C31+D31</f>
        <v>3495095.4400000004</v>
      </c>
    </row>
    <row r="32" spans="1:5" ht="15" customHeight="1" x14ac:dyDescent="0.2">
      <c r="A32" s="39" t="s">
        <v>60</v>
      </c>
      <c r="B32" s="15" t="s">
        <v>61</v>
      </c>
      <c r="C32" s="16">
        <f>[1]výdaje!$G$225</f>
        <v>194285.4</v>
      </c>
      <c r="D32" s="20">
        <v>0</v>
      </c>
      <c r="E32" s="38">
        <f t="shared" si="1"/>
        <v>194285.4</v>
      </c>
    </row>
    <row r="33" spans="1:5" ht="15" customHeight="1" x14ac:dyDescent="0.2">
      <c r="A33" s="39" t="s">
        <v>62</v>
      </c>
      <c r="B33" s="15" t="s">
        <v>55</v>
      </c>
      <c r="C33" s="16">
        <f>[1]výdaje!$H$225</f>
        <v>67284.52</v>
      </c>
      <c r="D33" s="20">
        <f>[2]výdaje!$G$16</f>
        <v>0</v>
      </c>
      <c r="E33" s="38">
        <f t="shared" si="1"/>
        <v>67284.52</v>
      </c>
    </row>
    <row r="34" spans="1:5" ht="15" customHeight="1" x14ac:dyDescent="0.2">
      <c r="A34" s="39" t="s">
        <v>63</v>
      </c>
      <c r="B34" s="15" t="s">
        <v>64</v>
      </c>
      <c r="C34" s="16">
        <f>[1]výdaje!$I$225</f>
        <v>691389.47</v>
      </c>
      <c r="D34" s="20">
        <v>0</v>
      </c>
      <c r="E34" s="38">
        <f t="shared" si="1"/>
        <v>691389.47</v>
      </c>
    </row>
    <row r="35" spans="1:5" ht="15" customHeight="1" x14ac:dyDescent="0.2">
      <c r="A35" s="39" t="s">
        <v>65</v>
      </c>
      <c r="B35" s="15" t="s">
        <v>64</v>
      </c>
      <c r="C35" s="16">
        <f>[3]výdaje!$J$433</f>
        <v>0</v>
      </c>
      <c r="D35" s="20">
        <f>[2]výdaje!$I$16</f>
        <v>0</v>
      </c>
      <c r="E35" s="38">
        <f t="shared" si="1"/>
        <v>0</v>
      </c>
    </row>
    <row r="36" spans="1:5" ht="15" customHeight="1" x14ac:dyDescent="0.2">
      <c r="A36" s="39" t="s">
        <v>66</v>
      </c>
      <c r="B36" s="15" t="s">
        <v>61</v>
      </c>
      <c r="C36" s="16">
        <f>[1]výdaje!$K$225</f>
        <v>898196.37999999989</v>
      </c>
      <c r="D36" s="20">
        <f>[2]výdaje!$J$16</f>
        <v>0</v>
      </c>
      <c r="E36" s="38">
        <f t="shared" si="1"/>
        <v>898196.37999999989</v>
      </c>
    </row>
    <row r="37" spans="1:5" ht="15" customHeight="1" x14ac:dyDescent="0.2">
      <c r="A37" s="39" t="s">
        <v>67</v>
      </c>
      <c r="B37" s="15" t="s">
        <v>61</v>
      </c>
      <c r="C37" s="16">
        <f>[1]výdaje!$L$225</f>
        <v>43995</v>
      </c>
      <c r="D37" s="20">
        <v>0</v>
      </c>
      <c r="E37" s="38">
        <f t="shared" si="1"/>
        <v>43995</v>
      </c>
    </row>
    <row r="38" spans="1:5" ht="15" customHeight="1" x14ac:dyDescent="0.2">
      <c r="A38" s="39" t="s">
        <v>68</v>
      </c>
      <c r="B38" s="15" t="s">
        <v>55</v>
      </c>
      <c r="C38" s="16">
        <f>[1]výdaje!$M$225</f>
        <v>5278.1900000000005</v>
      </c>
      <c r="D38" s="20">
        <f>[2]výdaje!$L$16</f>
        <v>0</v>
      </c>
      <c r="E38" s="38">
        <f t="shared" si="1"/>
        <v>5278.1900000000005</v>
      </c>
    </row>
    <row r="39" spans="1:5" ht="15" customHeight="1" x14ac:dyDescent="0.2">
      <c r="A39" s="39" t="s">
        <v>69</v>
      </c>
      <c r="B39" s="15" t="s">
        <v>61</v>
      </c>
      <c r="C39" s="16">
        <f>[1]výdaje!$N$225</f>
        <v>76679.09</v>
      </c>
      <c r="D39" s="20">
        <v>0</v>
      </c>
      <c r="E39" s="38">
        <f>C39+D39</f>
        <v>76679.09</v>
      </c>
    </row>
    <row r="40" spans="1:5" ht="15" customHeight="1" x14ac:dyDescent="0.2">
      <c r="A40" s="39" t="s">
        <v>70</v>
      </c>
      <c r="B40" s="15" t="s">
        <v>61</v>
      </c>
      <c r="C40" s="16">
        <f>[1]výdaje!$O$180</f>
        <v>5000</v>
      </c>
      <c r="D40" s="20">
        <v>0</v>
      </c>
      <c r="E40" s="38">
        <f t="shared" si="1"/>
        <v>5000</v>
      </c>
    </row>
    <row r="41" spans="1:5" ht="15" customHeight="1" x14ac:dyDescent="0.2">
      <c r="A41" s="39" t="s">
        <v>71</v>
      </c>
      <c r="B41" s="15" t="s">
        <v>61</v>
      </c>
      <c r="C41" s="16">
        <f>[1]výdaje!$P$180</f>
        <v>72712.56</v>
      </c>
      <c r="D41" s="20">
        <f>[2]výdaje!$N$16</f>
        <v>0</v>
      </c>
      <c r="E41" s="38">
        <f t="shared" si="1"/>
        <v>72712.56</v>
      </c>
    </row>
    <row r="42" spans="1:5" ht="15" customHeight="1" x14ac:dyDescent="0.2">
      <c r="A42" s="39" t="s">
        <v>72</v>
      </c>
      <c r="B42" s="15" t="s">
        <v>61</v>
      </c>
      <c r="C42" s="16">
        <f>[1]výdaje!$R$180</f>
        <v>4006.28</v>
      </c>
      <c r="D42" s="20">
        <f>[2]výdaje!$P$16</f>
        <v>0</v>
      </c>
      <c r="E42" s="38">
        <f t="shared" si="1"/>
        <v>4006.28</v>
      </c>
    </row>
    <row r="43" spans="1:5" ht="15" customHeight="1" thickBot="1" x14ac:dyDescent="0.25">
      <c r="A43" s="39" t="s">
        <v>73</v>
      </c>
      <c r="B43" s="15" t="s">
        <v>61</v>
      </c>
      <c r="C43" s="16">
        <f>[1]výdaje!$S$180</f>
        <v>121.6</v>
      </c>
      <c r="D43" s="20">
        <f>[2]výdaje!$Q$16</f>
        <v>0</v>
      </c>
      <c r="E43" s="38">
        <f t="shared" si="1"/>
        <v>121.6</v>
      </c>
    </row>
    <row r="44" spans="1:5" ht="15" customHeight="1" thickBot="1" x14ac:dyDescent="0.25">
      <c r="A44" s="40" t="s">
        <v>74</v>
      </c>
      <c r="B44" s="31"/>
      <c r="C44" s="32">
        <f>C27+C28+C29+C30+C31+C32+C33+C34+C35+C36+C37+C38+C39+C40+C41+C42+C43</f>
        <v>7407524.5099999998</v>
      </c>
      <c r="D44" s="32">
        <f>SUM(D27:D43)</f>
        <v>75</v>
      </c>
      <c r="E44" s="33">
        <f>SUM(E27:E43)</f>
        <v>7407599.5099999998</v>
      </c>
    </row>
    <row r="45" spans="1:5" x14ac:dyDescent="0.2">
      <c r="C45" s="19"/>
      <c r="E45" s="19"/>
    </row>
  </sheetData>
  <mergeCells count="2">
    <mergeCell ref="A1:B1"/>
    <mergeCell ref="A25:B25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32"/>
  <sheetViews>
    <sheetView workbookViewId="0">
      <selection activeCell="N20" sqref="N20"/>
    </sheetView>
  </sheetViews>
  <sheetFormatPr defaultRowHeight="12.75" x14ac:dyDescent="0.2"/>
  <cols>
    <col min="1" max="1" width="3" style="45" customWidth="1"/>
    <col min="2" max="2" width="6.42578125" style="45" customWidth="1"/>
    <col min="3" max="3" width="4.42578125" style="45" customWidth="1"/>
    <col min="4" max="4" width="4.85546875" style="45" customWidth="1"/>
    <col min="5" max="5" width="4.140625" style="45" customWidth="1"/>
    <col min="6" max="6" width="38.5703125" style="45" customWidth="1"/>
    <col min="7" max="7" width="7" style="45" customWidth="1"/>
    <col min="8" max="8" width="6.85546875" style="45" customWidth="1"/>
    <col min="9" max="9" width="7" style="45" customWidth="1"/>
    <col min="10" max="10" width="6.7109375" style="45" customWidth="1"/>
    <col min="11" max="257" width="9.140625" style="45"/>
    <col min="258" max="258" width="3" style="45" customWidth="1"/>
    <col min="259" max="259" width="6.7109375" style="45" customWidth="1"/>
    <col min="260" max="260" width="5.28515625" style="45" customWidth="1"/>
    <col min="261" max="261" width="4.85546875" style="45" customWidth="1"/>
    <col min="262" max="262" width="4.140625" style="45" customWidth="1"/>
    <col min="263" max="263" width="38.5703125" style="45" customWidth="1"/>
    <col min="264" max="264" width="7.28515625" style="45" customWidth="1"/>
    <col min="265" max="513" width="9.140625" style="45"/>
    <col min="514" max="514" width="3" style="45" customWidth="1"/>
    <col min="515" max="515" width="6.7109375" style="45" customWidth="1"/>
    <col min="516" max="516" width="5.28515625" style="45" customWidth="1"/>
    <col min="517" max="517" width="4.85546875" style="45" customWidth="1"/>
    <col min="518" max="518" width="4.140625" style="45" customWidth="1"/>
    <col min="519" max="519" width="38.5703125" style="45" customWidth="1"/>
    <col min="520" max="520" width="7.28515625" style="45" customWidth="1"/>
    <col min="521" max="769" width="9.140625" style="45"/>
    <col min="770" max="770" width="3" style="45" customWidth="1"/>
    <col min="771" max="771" width="6.7109375" style="45" customWidth="1"/>
    <col min="772" max="772" width="5.28515625" style="45" customWidth="1"/>
    <col min="773" max="773" width="4.85546875" style="45" customWidth="1"/>
    <col min="774" max="774" width="4.140625" style="45" customWidth="1"/>
    <col min="775" max="775" width="38.5703125" style="45" customWidth="1"/>
    <col min="776" max="776" width="7.28515625" style="45" customWidth="1"/>
    <col min="777" max="1025" width="9.140625" style="45"/>
    <col min="1026" max="1026" width="3" style="45" customWidth="1"/>
    <col min="1027" max="1027" width="6.7109375" style="45" customWidth="1"/>
    <col min="1028" max="1028" width="5.28515625" style="45" customWidth="1"/>
    <col min="1029" max="1029" width="4.85546875" style="45" customWidth="1"/>
    <col min="1030" max="1030" width="4.140625" style="45" customWidth="1"/>
    <col min="1031" max="1031" width="38.5703125" style="45" customWidth="1"/>
    <col min="1032" max="1032" width="7.28515625" style="45" customWidth="1"/>
    <col min="1033" max="1281" width="9.140625" style="45"/>
    <col min="1282" max="1282" width="3" style="45" customWidth="1"/>
    <col min="1283" max="1283" width="6.7109375" style="45" customWidth="1"/>
    <col min="1284" max="1284" width="5.28515625" style="45" customWidth="1"/>
    <col min="1285" max="1285" width="4.85546875" style="45" customWidth="1"/>
    <col min="1286" max="1286" width="4.140625" style="45" customWidth="1"/>
    <col min="1287" max="1287" width="38.5703125" style="45" customWidth="1"/>
    <col min="1288" max="1288" width="7.28515625" style="45" customWidth="1"/>
    <col min="1289" max="1537" width="9.140625" style="45"/>
    <col min="1538" max="1538" width="3" style="45" customWidth="1"/>
    <col min="1539" max="1539" width="6.7109375" style="45" customWidth="1"/>
    <col min="1540" max="1540" width="5.28515625" style="45" customWidth="1"/>
    <col min="1541" max="1541" width="4.85546875" style="45" customWidth="1"/>
    <col min="1542" max="1542" width="4.140625" style="45" customWidth="1"/>
    <col min="1543" max="1543" width="38.5703125" style="45" customWidth="1"/>
    <col min="1544" max="1544" width="7.28515625" style="45" customWidth="1"/>
    <col min="1545" max="1793" width="9.140625" style="45"/>
    <col min="1794" max="1794" width="3" style="45" customWidth="1"/>
    <col min="1795" max="1795" width="6.7109375" style="45" customWidth="1"/>
    <col min="1796" max="1796" width="5.28515625" style="45" customWidth="1"/>
    <col min="1797" max="1797" width="4.85546875" style="45" customWidth="1"/>
    <col min="1798" max="1798" width="4.140625" style="45" customWidth="1"/>
    <col min="1799" max="1799" width="38.5703125" style="45" customWidth="1"/>
    <col min="1800" max="1800" width="7.28515625" style="45" customWidth="1"/>
    <col min="1801" max="2049" width="9.140625" style="45"/>
    <col min="2050" max="2050" width="3" style="45" customWidth="1"/>
    <col min="2051" max="2051" width="6.7109375" style="45" customWidth="1"/>
    <col min="2052" max="2052" width="5.28515625" style="45" customWidth="1"/>
    <col min="2053" max="2053" width="4.85546875" style="45" customWidth="1"/>
    <col min="2054" max="2054" width="4.140625" style="45" customWidth="1"/>
    <col min="2055" max="2055" width="38.5703125" style="45" customWidth="1"/>
    <col min="2056" max="2056" width="7.28515625" style="45" customWidth="1"/>
    <col min="2057" max="2305" width="9.140625" style="45"/>
    <col min="2306" max="2306" width="3" style="45" customWidth="1"/>
    <col min="2307" max="2307" width="6.7109375" style="45" customWidth="1"/>
    <col min="2308" max="2308" width="5.28515625" style="45" customWidth="1"/>
    <col min="2309" max="2309" width="4.85546875" style="45" customWidth="1"/>
    <col min="2310" max="2310" width="4.140625" style="45" customWidth="1"/>
    <col min="2311" max="2311" width="38.5703125" style="45" customWidth="1"/>
    <col min="2312" max="2312" width="7.28515625" style="45" customWidth="1"/>
    <col min="2313" max="2561" width="9.140625" style="45"/>
    <col min="2562" max="2562" width="3" style="45" customWidth="1"/>
    <col min="2563" max="2563" width="6.7109375" style="45" customWidth="1"/>
    <col min="2564" max="2564" width="5.28515625" style="45" customWidth="1"/>
    <col min="2565" max="2565" width="4.85546875" style="45" customWidth="1"/>
    <col min="2566" max="2566" width="4.140625" style="45" customWidth="1"/>
    <col min="2567" max="2567" width="38.5703125" style="45" customWidth="1"/>
    <col min="2568" max="2568" width="7.28515625" style="45" customWidth="1"/>
    <col min="2569" max="2817" width="9.140625" style="45"/>
    <col min="2818" max="2818" width="3" style="45" customWidth="1"/>
    <col min="2819" max="2819" width="6.7109375" style="45" customWidth="1"/>
    <col min="2820" max="2820" width="5.28515625" style="45" customWidth="1"/>
    <col min="2821" max="2821" width="4.85546875" style="45" customWidth="1"/>
    <col min="2822" max="2822" width="4.140625" style="45" customWidth="1"/>
    <col min="2823" max="2823" width="38.5703125" style="45" customWidth="1"/>
    <col min="2824" max="2824" width="7.28515625" style="45" customWidth="1"/>
    <col min="2825" max="3073" width="9.140625" style="45"/>
    <col min="3074" max="3074" width="3" style="45" customWidth="1"/>
    <col min="3075" max="3075" width="6.7109375" style="45" customWidth="1"/>
    <col min="3076" max="3076" width="5.28515625" style="45" customWidth="1"/>
    <col min="3077" max="3077" width="4.85546875" style="45" customWidth="1"/>
    <col min="3078" max="3078" width="4.140625" style="45" customWidth="1"/>
    <col min="3079" max="3079" width="38.5703125" style="45" customWidth="1"/>
    <col min="3080" max="3080" width="7.28515625" style="45" customWidth="1"/>
    <col min="3081" max="3329" width="9.140625" style="45"/>
    <col min="3330" max="3330" width="3" style="45" customWidth="1"/>
    <col min="3331" max="3331" width="6.7109375" style="45" customWidth="1"/>
    <col min="3332" max="3332" width="5.28515625" style="45" customWidth="1"/>
    <col min="3333" max="3333" width="4.85546875" style="45" customWidth="1"/>
    <col min="3334" max="3334" width="4.140625" style="45" customWidth="1"/>
    <col min="3335" max="3335" width="38.5703125" style="45" customWidth="1"/>
    <col min="3336" max="3336" width="7.28515625" style="45" customWidth="1"/>
    <col min="3337" max="3585" width="9.140625" style="45"/>
    <col min="3586" max="3586" width="3" style="45" customWidth="1"/>
    <col min="3587" max="3587" width="6.7109375" style="45" customWidth="1"/>
    <col min="3588" max="3588" width="5.28515625" style="45" customWidth="1"/>
    <col min="3589" max="3589" width="4.85546875" style="45" customWidth="1"/>
    <col min="3590" max="3590" width="4.140625" style="45" customWidth="1"/>
    <col min="3591" max="3591" width="38.5703125" style="45" customWidth="1"/>
    <col min="3592" max="3592" width="7.28515625" style="45" customWidth="1"/>
    <col min="3593" max="3841" width="9.140625" style="45"/>
    <col min="3842" max="3842" width="3" style="45" customWidth="1"/>
    <col min="3843" max="3843" width="6.7109375" style="45" customWidth="1"/>
    <col min="3844" max="3844" width="5.28515625" style="45" customWidth="1"/>
    <col min="3845" max="3845" width="4.85546875" style="45" customWidth="1"/>
    <col min="3846" max="3846" width="4.140625" style="45" customWidth="1"/>
    <col min="3847" max="3847" width="38.5703125" style="45" customWidth="1"/>
    <col min="3848" max="3848" width="7.28515625" style="45" customWidth="1"/>
    <col min="3849" max="4097" width="9.140625" style="45"/>
    <col min="4098" max="4098" width="3" style="45" customWidth="1"/>
    <col min="4099" max="4099" width="6.7109375" style="45" customWidth="1"/>
    <col min="4100" max="4100" width="5.28515625" style="45" customWidth="1"/>
    <col min="4101" max="4101" width="4.85546875" style="45" customWidth="1"/>
    <col min="4102" max="4102" width="4.140625" style="45" customWidth="1"/>
    <col min="4103" max="4103" width="38.5703125" style="45" customWidth="1"/>
    <col min="4104" max="4104" width="7.28515625" style="45" customWidth="1"/>
    <col min="4105" max="4353" width="9.140625" style="45"/>
    <col min="4354" max="4354" width="3" style="45" customWidth="1"/>
    <col min="4355" max="4355" width="6.7109375" style="45" customWidth="1"/>
    <col min="4356" max="4356" width="5.28515625" style="45" customWidth="1"/>
    <col min="4357" max="4357" width="4.85546875" style="45" customWidth="1"/>
    <col min="4358" max="4358" width="4.140625" style="45" customWidth="1"/>
    <col min="4359" max="4359" width="38.5703125" style="45" customWidth="1"/>
    <col min="4360" max="4360" width="7.28515625" style="45" customWidth="1"/>
    <col min="4361" max="4609" width="9.140625" style="45"/>
    <col min="4610" max="4610" width="3" style="45" customWidth="1"/>
    <col min="4611" max="4611" width="6.7109375" style="45" customWidth="1"/>
    <col min="4612" max="4612" width="5.28515625" style="45" customWidth="1"/>
    <col min="4613" max="4613" width="4.85546875" style="45" customWidth="1"/>
    <col min="4614" max="4614" width="4.140625" style="45" customWidth="1"/>
    <col min="4615" max="4615" width="38.5703125" style="45" customWidth="1"/>
    <col min="4616" max="4616" width="7.28515625" style="45" customWidth="1"/>
    <col min="4617" max="4865" width="9.140625" style="45"/>
    <col min="4866" max="4866" width="3" style="45" customWidth="1"/>
    <col min="4867" max="4867" width="6.7109375" style="45" customWidth="1"/>
    <col min="4868" max="4868" width="5.28515625" style="45" customWidth="1"/>
    <col min="4869" max="4869" width="4.85546875" style="45" customWidth="1"/>
    <col min="4870" max="4870" width="4.140625" style="45" customWidth="1"/>
    <col min="4871" max="4871" width="38.5703125" style="45" customWidth="1"/>
    <col min="4872" max="4872" width="7.28515625" style="45" customWidth="1"/>
    <col min="4873" max="5121" width="9.140625" style="45"/>
    <col min="5122" max="5122" width="3" style="45" customWidth="1"/>
    <col min="5123" max="5123" width="6.7109375" style="45" customWidth="1"/>
    <col min="5124" max="5124" width="5.28515625" style="45" customWidth="1"/>
    <col min="5125" max="5125" width="4.85546875" style="45" customWidth="1"/>
    <col min="5126" max="5126" width="4.140625" style="45" customWidth="1"/>
    <col min="5127" max="5127" width="38.5703125" style="45" customWidth="1"/>
    <col min="5128" max="5128" width="7.28515625" style="45" customWidth="1"/>
    <col min="5129" max="5377" width="9.140625" style="45"/>
    <col min="5378" max="5378" width="3" style="45" customWidth="1"/>
    <col min="5379" max="5379" width="6.7109375" style="45" customWidth="1"/>
    <col min="5380" max="5380" width="5.28515625" style="45" customWidth="1"/>
    <col min="5381" max="5381" width="4.85546875" style="45" customWidth="1"/>
    <col min="5382" max="5382" width="4.140625" style="45" customWidth="1"/>
    <col min="5383" max="5383" width="38.5703125" style="45" customWidth="1"/>
    <col min="5384" max="5384" width="7.28515625" style="45" customWidth="1"/>
    <col min="5385" max="5633" width="9.140625" style="45"/>
    <col min="5634" max="5634" width="3" style="45" customWidth="1"/>
    <col min="5635" max="5635" width="6.7109375" style="45" customWidth="1"/>
    <col min="5636" max="5636" width="5.28515625" style="45" customWidth="1"/>
    <col min="5637" max="5637" width="4.85546875" style="45" customWidth="1"/>
    <col min="5638" max="5638" width="4.140625" style="45" customWidth="1"/>
    <col min="5639" max="5639" width="38.5703125" style="45" customWidth="1"/>
    <col min="5640" max="5640" width="7.28515625" style="45" customWidth="1"/>
    <col min="5641" max="5889" width="9.140625" style="45"/>
    <col min="5890" max="5890" width="3" style="45" customWidth="1"/>
    <col min="5891" max="5891" width="6.7109375" style="45" customWidth="1"/>
    <col min="5892" max="5892" width="5.28515625" style="45" customWidth="1"/>
    <col min="5893" max="5893" width="4.85546875" style="45" customWidth="1"/>
    <col min="5894" max="5894" width="4.140625" style="45" customWidth="1"/>
    <col min="5895" max="5895" width="38.5703125" style="45" customWidth="1"/>
    <col min="5896" max="5896" width="7.28515625" style="45" customWidth="1"/>
    <col min="5897" max="6145" width="9.140625" style="45"/>
    <col min="6146" max="6146" width="3" style="45" customWidth="1"/>
    <col min="6147" max="6147" width="6.7109375" style="45" customWidth="1"/>
    <col min="6148" max="6148" width="5.28515625" style="45" customWidth="1"/>
    <col min="6149" max="6149" width="4.85546875" style="45" customWidth="1"/>
    <col min="6150" max="6150" width="4.140625" style="45" customWidth="1"/>
    <col min="6151" max="6151" width="38.5703125" style="45" customWidth="1"/>
    <col min="6152" max="6152" width="7.28515625" style="45" customWidth="1"/>
    <col min="6153" max="6401" width="9.140625" style="45"/>
    <col min="6402" max="6402" width="3" style="45" customWidth="1"/>
    <col min="6403" max="6403" width="6.7109375" style="45" customWidth="1"/>
    <col min="6404" max="6404" width="5.28515625" style="45" customWidth="1"/>
    <col min="6405" max="6405" width="4.85546875" style="45" customWidth="1"/>
    <col min="6406" max="6406" width="4.140625" style="45" customWidth="1"/>
    <col min="6407" max="6407" width="38.5703125" style="45" customWidth="1"/>
    <col min="6408" max="6408" width="7.28515625" style="45" customWidth="1"/>
    <col min="6409" max="6657" width="9.140625" style="45"/>
    <col min="6658" max="6658" width="3" style="45" customWidth="1"/>
    <col min="6659" max="6659" width="6.7109375" style="45" customWidth="1"/>
    <col min="6660" max="6660" width="5.28515625" style="45" customWidth="1"/>
    <col min="6661" max="6661" width="4.85546875" style="45" customWidth="1"/>
    <col min="6662" max="6662" width="4.140625" style="45" customWidth="1"/>
    <col min="6663" max="6663" width="38.5703125" style="45" customWidth="1"/>
    <col min="6664" max="6664" width="7.28515625" style="45" customWidth="1"/>
    <col min="6665" max="6913" width="9.140625" style="45"/>
    <col min="6914" max="6914" width="3" style="45" customWidth="1"/>
    <col min="6915" max="6915" width="6.7109375" style="45" customWidth="1"/>
    <col min="6916" max="6916" width="5.28515625" style="45" customWidth="1"/>
    <col min="6917" max="6917" width="4.85546875" style="45" customWidth="1"/>
    <col min="6918" max="6918" width="4.140625" style="45" customWidth="1"/>
    <col min="6919" max="6919" width="38.5703125" style="45" customWidth="1"/>
    <col min="6920" max="6920" width="7.28515625" style="45" customWidth="1"/>
    <col min="6921" max="7169" width="9.140625" style="45"/>
    <col min="7170" max="7170" width="3" style="45" customWidth="1"/>
    <col min="7171" max="7171" width="6.7109375" style="45" customWidth="1"/>
    <col min="7172" max="7172" width="5.28515625" style="45" customWidth="1"/>
    <col min="7173" max="7173" width="4.85546875" style="45" customWidth="1"/>
    <col min="7174" max="7174" width="4.140625" style="45" customWidth="1"/>
    <col min="7175" max="7175" width="38.5703125" style="45" customWidth="1"/>
    <col min="7176" max="7176" width="7.28515625" style="45" customWidth="1"/>
    <col min="7177" max="7425" width="9.140625" style="45"/>
    <col min="7426" max="7426" width="3" style="45" customWidth="1"/>
    <col min="7427" max="7427" width="6.7109375" style="45" customWidth="1"/>
    <col min="7428" max="7428" width="5.28515625" style="45" customWidth="1"/>
    <col min="7429" max="7429" width="4.85546875" style="45" customWidth="1"/>
    <col min="7430" max="7430" width="4.140625" style="45" customWidth="1"/>
    <col min="7431" max="7431" width="38.5703125" style="45" customWidth="1"/>
    <col min="7432" max="7432" width="7.28515625" style="45" customWidth="1"/>
    <col min="7433" max="7681" width="9.140625" style="45"/>
    <col min="7682" max="7682" width="3" style="45" customWidth="1"/>
    <col min="7683" max="7683" width="6.7109375" style="45" customWidth="1"/>
    <col min="7684" max="7684" width="5.28515625" style="45" customWidth="1"/>
    <col min="7685" max="7685" width="4.85546875" style="45" customWidth="1"/>
    <col min="7686" max="7686" width="4.140625" style="45" customWidth="1"/>
    <col min="7687" max="7687" width="38.5703125" style="45" customWidth="1"/>
    <col min="7688" max="7688" width="7.28515625" style="45" customWidth="1"/>
    <col min="7689" max="7937" width="9.140625" style="45"/>
    <col min="7938" max="7938" width="3" style="45" customWidth="1"/>
    <col min="7939" max="7939" width="6.7109375" style="45" customWidth="1"/>
    <col min="7940" max="7940" width="5.28515625" style="45" customWidth="1"/>
    <col min="7941" max="7941" width="4.85546875" style="45" customWidth="1"/>
    <col min="7942" max="7942" width="4.140625" style="45" customWidth="1"/>
    <col min="7943" max="7943" width="38.5703125" style="45" customWidth="1"/>
    <col min="7944" max="7944" width="7.28515625" style="45" customWidth="1"/>
    <col min="7945" max="8193" width="9.140625" style="45"/>
    <col min="8194" max="8194" width="3" style="45" customWidth="1"/>
    <col min="8195" max="8195" width="6.7109375" style="45" customWidth="1"/>
    <col min="8196" max="8196" width="5.28515625" style="45" customWidth="1"/>
    <col min="8197" max="8197" width="4.85546875" style="45" customWidth="1"/>
    <col min="8198" max="8198" width="4.140625" style="45" customWidth="1"/>
    <col min="8199" max="8199" width="38.5703125" style="45" customWidth="1"/>
    <col min="8200" max="8200" width="7.28515625" style="45" customWidth="1"/>
    <col min="8201" max="8449" width="9.140625" style="45"/>
    <col min="8450" max="8450" width="3" style="45" customWidth="1"/>
    <col min="8451" max="8451" width="6.7109375" style="45" customWidth="1"/>
    <col min="8452" max="8452" width="5.28515625" style="45" customWidth="1"/>
    <col min="8453" max="8453" width="4.85546875" style="45" customWidth="1"/>
    <col min="8454" max="8454" width="4.140625" style="45" customWidth="1"/>
    <col min="8455" max="8455" width="38.5703125" style="45" customWidth="1"/>
    <col min="8456" max="8456" width="7.28515625" style="45" customWidth="1"/>
    <col min="8457" max="8705" width="9.140625" style="45"/>
    <col min="8706" max="8706" width="3" style="45" customWidth="1"/>
    <col min="8707" max="8707" width="6.7109375" style="45" customWidth="1"/>
    <col min="8708" max="8708" width="5.28515625" style="45" customWidth="1"/>
    <col min="8709" max="8709" width="4.85546875" style="45" customWidth="1"/>
    <col min="8710" max="8710" width="4.140625" style="45" customWidth="1"/>
    <col min="8711" max="8711" width="38.5703125" style="45" customWidth="1"/>
    <col min="8712" max="8712" width="7.28515625" style="45" customWidth="1"/>
    <col min="8713" max="8961" width="9.140625" style="45"/>
    <col min="8962" max="8962" width="3" style="45" customWidth="1"/>
    <col min="8963" max="8963" width="6.7109375" style="45" customWidth="1"/>
    <col min="8964" max="8964" width="5.28515625" style="45" customWidth="1"/>
    <col min="8965" max="8965" width="4.85546875" style="45" customWidth="1"/>
    <col min="8966" max="8966" width="4.140625" style="45" customWidth="1"/>
    <col min="8967" max="8967" width="38.5703125" style="45" customWidth="1"/>
    <col min="8968" max="8968" width="7.28515625" style="45" customWidth="1"/>
    <col min="8969" max="9217" width="9.140625" style="45"/>
    <col min="9218" max="9218" width="3" style="45" customWidth="1"/>
    <col min="9219" max="9219" width="6.7109375" style="45" customWidth="1"/>
    <col min="9220" max="9220" width="5.28515625" style="45" customWidth="1"/>
    <col min="9221" max="9221" width="4.85546875" style="45" customWidth="1"/>
    <col min="9222" max="9222" width="4.140625" style="45" customWidth="1"/>
    <col min="9223" max="9223" width="38.5703125" style="45" customWidth="1"/>
    <col min="9224" max="9224" width="7.28515625" style="45" customWidth="1"/>
    <col min="9225" max="9473" width="9.140625" style="45"/>
    <col min="9474" max="9474" width="3" style="45" customWidth="1"/>
    <col min="9475" max="9475" width="6.7109375" style="45" customWidth="1"/>
    <col min="9476" max="9476" width="5.28515625" style="45" customWidth="1"/>
    <col min="9477" max="9477" width="4.85546875" style="45" customWidth="1"/>
    <col min="9478" max="9478" width="4.140625" style="45" customWidth="1"/>
    <col min="9479" max="9479" width="38.5703125" style="45" customWidth="1"/>
    <col min="9480" max="9480" width="7.28515625" style="45" customWidth="1"/>
    <col min="9481" max="9729" width="9.140625" style="45"/>
    <col min="9730" max="9730" width="3" style="45" customWidth="1"/>
    <col min="9731" max="9731" width="6.7109375" style="45" customWidth="1"/>
    <col min="9732" max="9732" width="5.28515625" style="45" customWidth="1"/>
    <col min="9733" max="9733" width="4.85546875" style="45" customWidth="1"/>
    <col min="9734" max="9734" width="4.140625" style="45" customWidth="1"/>
    <col min="9735" max="9735" width="38.5703125" style="45" customWidth="1"/>
    <col min="9736" max="9736" width="7.28515625" style="45" customWidth="1"/>
    <col min="9737" max="9985" width="9.140625" style="45"/>
    <col min="9986" max="9986" width="3" style="45" customWidth="1"/>
    <col min="9987" max="9987" width="6.7109375" style="45" customWidth="1"/>
    <col min="9988" max="9988" width="5.28515625" style="45" customWidth="1"/>
    <col min="9989" max="9989" width="4.85546875" style="45" customWidth="1"/>
    <col min="9990" max="9990" width="4.140625" style="45" customWidth="1"/>
    <col min="9991" max="9991" width="38.5703125" style="45" customWidth="1"/>
    <col min="9992" max="9992" width="7.28515625" style="45" customWidth="1"/>
    <col min="9993" max="10241" width="9.140625" style="45"/>
    <col min="10242" max="10242" width="3" style="45" customWidth="1"/>
    <col min="10243" max="10243" width="6.7109375" style="45" customWidth="1"/>
    <col min="10244" max="10244" width="5.28515625" style="45" customWidth="1"/>
    <col min="10245" max="10245" width="4.85546875" style="45" customWidth="1"/>
    <col min="10246" max="10246" width="4.140625" style="45" customWidth="1"/>
    <col min="10247" max="10247" width="38.5703125" style="45" customWidth="1"/>
    <col min="10248" max="10248" width="7.28515625" style="45" customWidth="1"/>
    <col min="10249" max="10497" width="9.140625" style="45"/>
    <col min="10498" max="10498" width="3" style="45" customWidth="1"/>
    <col min="10499" max="10499" width="6.7109375" style="45" customWidth="1"/>
    <col min="10500" max="10500" width="5.28515625" style="45" customWidth="1"/>
    <col min="10501" max="10501" width="4.85546875" style="45" customWidth="1"/>
    <col min="10502" max="10502" width="4.140625" style="45" customWidth="1"/>
    <col min="10503" max="10503" width="38.5703125" style="45" customWidth="1"/>
    <col min="10504" max="10504" width="7.28515625" style="45" customWidth="1"/>
    <col min="10505" max="10753" width="9.140625" style="45"/>
    <col min="10754" max="10754" width="3" style="45" customWidth="1"/>
    <col min="10755" max="10755" width="6.7109375" style="45" customWidth="1"/>
    <col min="10756" max="10756" width="5.28515625" style="45" customWidth="1"/>
    <col min="10757" max="10757" width="4.85546875" style="45" customWidth="1"/>
    <col min="10758" max="10758" width="4.140625" style="45" customWidth="1"/>
    <col min="10759" max="10759" width="38.5703125" style="45" customWidth="1"/>
    <col min="10760" max="10760" width="7.28515625" style="45" customWidth="1"/>
    <col min="10761" max="11009" width="9.140625" style="45"/>
    <col min="11010" max="11010" width="3" style="45" customWidth="1"/>
    <col min="11011" max="11011" width="6.7109375" style="45" customWidth="1"/>
    <col min="11012" max="11012" width="5.28515625" style="45" customWidth="1"/>
    <col min="11013" max="11013" width="4.85546875" style="45" customWidth="1"/>
    <col min="11014" max="11014" width="4.140625" style="45" customWidth="1"/>
    <col min="11015" max="11015" width="38.5703125" style="45" customWidth="1"/>
    <col min="11016" max="11016" width="7.28515625" style="45" customWidth="1"/>
    <col min="11017" max="11265" width="9.140625" style="45"/>
    <col min="11266" max="11266" width="3" style="45" customWidth="1"/>
    <col min="11267" max="11267" width="6.7109375" style="45" customWidth="1"/>
    <col min="11268" max="11268" width="5.28515625" style="45" customWidth="1"/>
    <col min="11269" max="11269" width="4.85546875" style="45" customWidth="1"/>
    <col min="11270" max="11270" width="4.140625" style="45" customWidth="1"/>
    <col min="11271" max="11271" width="38.5703125" style="45" customWidth="1"/>
    <col min="11272" max="11272" width="7.28515625" style="45" customWidth="1"/>
    <col min="11273" max="11521" width="9.140625" style="45"/>
    <col min="11522" max="11522" width="3" style="45" customWidth="1"/>
    <col min="11523" max="11523" width="6.7109375" style="45" customWidth="1"/>
    <col min="11524" max="11524" width="5.28515625" style="45" customWidth="1"/>
    <col min="11525" max="11525" width="4.85546875" style="45" customWidth="1"/>
    <col min="11526" max="11526" width="4.140625" style="45" customWidth="1"/>
    <col min="11527" max="11527" width="38.5703125" style="45" customWidth="1"/>
    <col min="11528" max="11528" width="7.28515625" style="45" customWidth="1"/>
    <col min="11529" max="11777" width="9.140625" style="45"/>
    <col min="11778" max="11778" width="3" style="45" customWidth="1"/>
    <col min="11779" max="11779" width="6.7109375" style="45" customWidth="1"/>
    <col min="11780" max="11780" width="5.28515625" style="45" customWidth="1"/>
    <col min="11781" max="11781" width="4.85546875" style="45" customWidth="1"/>
    <col min="11782" max="11782" width="4.140625" style="45" customWidth="1"/>
    <col min="11783" max="11783" width="38.5703125" style="45" customWidth="1"/>
    <col min="11784" max="11784" width="7.28515625" style="45" customWidth="1"/>
    <col min="11785" max="12033" width="9.140625" style="45"/>
    <col min="12034" max="12034" width="3" style="45" customWidth="1"/>
    <col min="12035" max="12035" width="6.7109375" style="45" customWidth="1"/>
    <col min="12036" max="12036" width="5.28515625" style="45" customWidth="1"/>
    <col min="12037" max="12037" width="4.85546875" style="45" customWidth="1"/>
    <col min="12038" max="12038" width="4.140625" style="45" customWidth="1"/>
    <col min="12039" max="12039" width="38.5703125" style="45" customWidth="1"/>
    <col min="12040" max="12040" width="7.28515625" style="45" customWidth="1"/>
    <col min="12041" max="12289" width="9.140625" style="45"/>
    <col min="12290" max="12290" width="3" style="45" customWidth="1"/>
    <col min="12291" max="12291" width="6.7109375" style="45" customWidth="1"/>
    <col min="12292" max="12292" width="5.28515625" style="45" customWidth="1"/>
    <col min="12293" max="12293" width="4.85546875" style="45" customWidth="1"/>
    <col min="12294" max="12294" width="4.140625" style="45" customWidth="1"/>
    <col min="12295" max="12295" width="38.5703125" style="45" customWidth="1"/>
    <col min="12296" max="12296" width="7.28515625" style="45" customWidth="1"/>
    <col min="12297" max="12545" width="9.140625" style="45"/>
    <col min="12546" max="12546" width="3" style="45" customWidth="1"/>
    <col min="12547" max="12547" width="6.7109375" style="45" customWidth="1"/>
    <col min="12548" max="12548" width="5.28515625" style="45" customWidth="1"/>
    <col min="12549" max="12549" width="4.85546875" style="45" customWidth="1"/>
    <col min="12550" max="12550" width="4.140625" style="45" customWidth="1"/>
    <col min="12551" max="12551" width="38.5703125" style="45" customWidth="1"/>
    <col min="12552" max="12552" width="7.28515625" style="45" customWidth="1"/>
    <col min="12553" max="12801" width="9.140625" style="45"/>
    <col min="12802" max="12802" width="3" style="45" customWidth="1"/>
    <col min="12803" max="12803" width="6.7109375" style="45" customWidth="1"/>
    <col min="12804" max="12804" width="5.28515625" style="45" customWidth="1"/>
    <col min="12805" max="12805" width="4.85546875" style="45" customWidth="1"/>
    <col min="12806" max="12806" width="4.140625" style="45" customWidth="1"/>
    <col min="12807" max="12807" width="38.5703125" style="45" customWidth="1"/>
    <col min="12808" max="12808" width="7.28515625" style="45" customWidth="1"/>
    <col min="12809" max="13057" width="9.140625" style="45"/>
    <col min="13058" max="13058" width="3" style="45" customWidth="1"/>
    <col min="13059" max="13059" width="6.7109375" style="45" customWidth="1"/>
    <col min="13060" max="13060" width="5.28515625" style="45" customWidth="1"/>
    <col min="13061" max="13061" width="4.85546875" style="45" customWidth="1"/>
    <col min="13062" max="13062" width="4.140625" style="45" customWidth="1"/>
    <col min="13063" max="13063" width="38.5703125" style="45" customWidth="1"/>
    <col min="13064" max="13064" width="7.28515625" style="45" customWidth="1"/>
    <col min="13065" max="13313" width="9.140625" style="45"/>
    <col min="13314" max="13314" width="3" style="45" customWidth="1"/>
    <col min="13315" max="13315" width="6.7109375" style="45" customWidth="1"/>
    <col min="13316" max="13316" width="5.28515625" style="45" customWidth="1"/>
    <col min="13317" max="13317" width="4.85546875" style="45" customWidth="1"/>
    <col min="13318" max="13318" width="4.140625" style="45" customWidth="1"/>
    <col min="13319" max="13319" width="38.5703125" style="45" customWidth="1"/>
    <col min="13320" max="13320" width="7.28515625" style="45" customWidth="1"/>
    <col min="13321" max="13569" width="9.140625" style="45"/>
    <col min="13570" max="13570" width="3" style="45" customWidth="1"/>
    <col min="13571" max="13571" width="6.7109375" style="45" customWidth="1"/>
    <col min="13572" max="13572" width="5.28515625" style="45" customWidth="1"/>
    <col min="13573" max="13573" width="4.85546875" style="45" customWidth="1"/>
    <col min="13574" max="13574" width="4.140625" style="45" customWidth="1"/>
    <col min="13575" max="13575" width="38.5703125" style="45" customWidth="1"/>
    <col min="13576" max="13576" width="7.28515625" style="45" customWidth="1"/>
    <col min="13577" max="13825" width="9.140625" style="45"/>
    <col min="13826" max="13826" width="3" style="45" customWidth="1"/>
    <col min="13827" max="13827" width="6.7109375" style="45" customWidth="1"/>
    <col min="13828" max="13828" width="5.28515625" style="45" customWidth="1"/>
    <col min="13829" max="13829" width="4.85546875" style="45" customWidth="1"/>
    <col min="13830" max="13830" width="4.140625" style="45" customWidth="1"/>
    <col min="13831" max="13831" width="38.5703125" style="45" customWidth="1"/>
    <col min="13832" max="13832" width="7.28515625" style="45" customWidth="1"/>
    <col min="13833" max="14081" width="9.140625" style="45"/>
    <col min="14082" max="14082" width="3" style="45" customWidth="1"/>
    <col min="14083" max="14083" width="6.7109375" style="45" customWidth="1"/>
    <col min="14084" max="14084" width="5.28515625" style="45" customWidth="1"/>
    <col min="14085" max="14085" width="4.85546875" style="45" customWidth="1"/>
    <col min="14086" max="14086" width="4.140625" style="45" customWidth="1"/>
    <col min="14087" max="14087" width="38.5703125" style="45" customWidth="1"/>
    <col min="14088" max="14088" width="7.28515625" style="45" customWidth="1"/>
    <col min="14089" max="14337" width="9.140625" style="45"/>
    <col min="14338" max="14338" width="3" style="45" customWidth="1"/>
    <col min="14339" max="14339" width="6.7109375" style="45" customWidth="1"/>
    <col min="14340" max="14340" width="5.28515625" style="45" customWidth="1"/>
    <col min="14341" max="14341" width="4.85546875" style="45" customWidth="1"/>
    <col min="14342" max="14342" width="4.140625" style="45" customWidth="1"/>
    <col min="14343" max="14343" width="38.5703125" style="45" customWidth="1"/>
    <col min="14344" max="14344" width="7.28515625" style="45" customWidth="1"/>
    <col min="14345" max="14593" width="9.140625" style="45"/>
    <col min="14594" max="14594" width="3" style="45" customWidth="1"/>
    <col min="14595" max="14595" width="6.7109375" style="45" customWidth="1"/>
    <col min="14596" max="14596" width="5.28515625" style="45" customWidth="1"/>
    <col min="14597" max="14597" width="4.85546875" style="45" customWidth="1"/>
    <col min="14598" max="14598" width="4.140625" style="45" customWidth="1"/>
    <col min="14599" max="14599" width="38.5703125" style="45" customWidth="1"/>
    <col min="14600" max="14600" width="7.28515625" style="45" customWidth="1"/>
    <col min="14601" max="14849" width="9.140625" style="45"/>
    <col min="14850" max="14850" width="3" style="45" customWidth="1"/>
    <col min="14851" max="14851" width="6.7109375" style="45" customWidth="1"/>
    <col min="14852" max="14852" width="5.28515625" style="45" customWidth="1"/>
    <col min="14853" max="14853" width="4.85546875" style="45" customWidth="1"/>
    <col min="14854" max="14854" width="4.140625" style="45" customWidth="1"/>
    <col min="14855" max="14855" width="38.5703125" style="45" customWidth="1"/>
    <col min="14856" max="14856" width="7.28515625" style="45" customWidth="1"/>
    <col min="14857" max="15105" width="9.140625" style="45"/>
    <col min="15106" max="15106" width="3" style="45" customWidth="1"/>
    <col min="15107" max="15107" width="6.7109375" style="45" customWidth="1"/>
    <col min="15108" max="15108" width="5.28515625" style="45" customWidth="1"/>
    <col min="15109" max="15109" width="4.85546875" style="45" customWidth="1"/>
    <col min="15110" max="15110" width="4.140625" style="45" customWidth="1"/>
    <col min="15111" max="15111" width="38.5703125" style="45" customWidth="1"/>
    <col min="15112" max="15112" width="7.28515625" style="45" customWidth="1"/>
    <col min="15113" max="15361" width="9.140625" style="45"/>
    <col min="15362" max="15362" width="3" style="45" customWidth="1"/>
    <col min="15363" max="15363" width="6.7109375" style="45" customWidth="1"/>
    <col min="15364" max="15364" width="5.28515625" style="45" customWidth="1"/>
    <col min="15365" max="15365" width="4.85546875" style="45" customWidth="1"/>
    <col min="15366" max="15366" width="4.140625" style="45" customWidth="1"/>
    <col min="15367" max="15367" width="38.5703125" style="45" customWidth="1"/>
    <col min="15368" max="15368" width="7.28515625" style="45" customWidth="1"/>
    <col min="15369" max="15617" width="9.140625" style="45"/>
    <col min="15618" max="15618" width="3" style="45" customWidth="1"/>
    <col min="15619" max="15619" width="6.7109375" style="45" customWidth="1"/>
    <col min="15620" max="15620" width="5.28515625" style="45" customWidth="1"/>
    <col min="15621" max="15621" width="4.85546875" style="45" customWidth="1"/>
    <col min="15622" max="15622" width="4.140625" style="45" customWidth="1"/>
    <col min="15623" max="15623" width="38.5703125" style="45" customWidth="1"/>
    <col min="15624" max="15624" width="7.28515625" style="45" customWidth="1"/>
    <col min="15625" max="15873" width="9.140625" style="45"/>
    <col min="15874" max="15874" width="3" style="45" customWidth="1"/>
    <col min="15875" max="15875" width="6.7109375" style="45" customWidth="1"/>
    <col min="15876" max="15876" width="5.28515625" style="45" customWidth="1"/>
    <col min="15877" max="15877" width="4.85546875" style="45" customWidth="1"/>
    <col min="15878" max="15878" width="4.140625" style="45" customWidth="1"/>
    <col min="15879" max="15879" width="38.5703125" style="45" customWidth="1"/>
    <col min="15880" max="15880" width="7.28515625" style="45" customWidth="1"/>
    <col min="15881" max="16129" width="9.140625" style="45"/>
    <col min="16130" max="16130" width="3" style="45" customWidth="1"/>
    <col min="16131" max="16131" width="6.7109375" style="45" customWidth="1"/>
    <col min="16132" max="16132" width="5.28515625" style="45" customWidth="1"/>
    <col min="16133" max="16133" width="4.85546875" style="45" customWidth="1"/>
    <col min="16134" max="16134" width="4.140625" style="45" customWidth="1"/>
    <col min="16135" max="16135" width="38.5703125" style="45" customWidth="1"/>
    <col min="16136" max="16136" width="7.28515625" style="45" customWidth="1"/>
    <col min="16137" max="16384" width="9.140625" style="45"/>
  </cols>
  <sheetData>
    <row r="2" spans="1:10" x14ac:dyDescent="0.2">
      <c r="A2" s="43" t="s">
        <v>11</v>
      </c>
      <c r="B2" s="44"/>
      <c r="C2" s="44"/>
      <c r="D2" s="44"/>
      <c r="E2" s="44"/>
      <c r="F2" s="44"/>
      <c r="G2" s="44"/>
      <c r="H2" s="44"/>
      <c r="I2" s="44"/>
      <c r="J2" s="44"/>
    </row>
    <row r="3" spans="1:10" x14ac:dyDescent="0.2">
      <c r="A3" s="1"/>
      <c r="B3" s="1"/>
      <c r="C3" s="1"/>
      <c r="D3" s="1"/>
      <c r="E3" s="1"/>
      <c r="F3" s="1"/>
      <c r="G3" s="1"/>
      <c r="H3" s="1"/>
      <c r="I3" s="1"/>
      <c r="J3" s="2"/>
    </row>
    <row r="4" spans="1:10" x14ac:dyDescent="0.2">
      <c r="A4" s="46" t="s">
        <v>0</v>
      </c>
      <c r="B4" s="44"/>
      <c r="C4" s="44"/>
      <c r="D4" s="44"/>
      <c r="E4" s="44"/>
      <c r="F4" s="44"/>
      <c r="G4" s="44"/>
      <c r="H4" s="44"/>
      <c r="I4" s="44"/>
      <c r="J4" s="44"/>
    </row>
    <row r="5" spans="1:10" x14ac:dyDescent="0.2">
      <c r="A5" s="1"/>
      <c r="B5" s="1"/>
      <c r="C5" s="1"/>
      <c r="D5" s="1"/>
      <c r="E5" s="1"/>
      <c r="F5" s="1"/>
      <c r="G5" s="1"/>
      <c r="H5" s="1"/>
      <c r="I5" s="1"/>
      <c r="J5" s="2"/>
    </row>
    <row r="6" spans="1:10" x14ac:dyDescent="0.2">
      <c r="A6" s="46" t="s">
        <v>76</v>
      </c>
      <c r="B6" s="44"/>
      <c r="C6" s="44"/>
      <c r="D6" s="44"/>
      <c r="E6" s="44"/>
      <c r="F6" s="44"/>
      <c r="G6" s="44"/>
      <c r="H6" s="44"/>
      <c r="I6" s="44"/>
      <c r="J6" s="44"/>
    </row>
    <row r="7" spans="1:10" ht="13.5" thickBot="1" x14ac:dyDescent="0.25">
      <c r="A7" s="3"/>
      <c r="B7" s="3"/>
      <c r="C7" s="3"/>
      <c r="D7" s="2"/>
      <c r="E7" s="2"/>
      <c r="F7" s="2"/>
      <c r="G7" s="4"/>
      <c r="H7" s="4"/>
      <c r="I7" s="2"/>
      <c r="J7" s="4" t="s">
        <v>1</v>
      </c>
    </row>
    <row r="8" spans="1:10" ht="26.25" customHeight="1" thickBot="1" x14ac:dyDescent="0.25">
      <c r="A8" s="47" t="s">
        <v>2</v>
      </c>
      <c r="B8" s="48" t="s">
        <v>3</v>
      </c>
      <c r="C8" s="49"/>
      <c r="D8" s="50" t="s">
        <v>4</v>
      </c>
      <c r="E8" s="51" t="s">
        <v>5</v>
      </c>
      <c r="F8" s="52" t="s">
        <v>77</v>
      </c>
      <c r="G8" s="53" t="s">
        <v>6</v>
      </c>
      <c r="H8" s="53" t="s">
        <v>7</v>
      </c>
      <c r="I8" s="120" t="s">
        <v>104</v>
      </c>
      <c r="J8" s="54" t="s">
        <v>7</v>
      </c>
    </row>
    <row r="9" spans="1:10" ht="13.5" thickBot="1" x14ac:dyDescent="0.25">
      <c r="A9" s="127" t="s">
        <v>8</v>
      </c>
      <c r="B9" s="128" t="s">
        <v>9</v>
      </c>
      <c r="C9" s="129"/>
      <c r="D9" s="130" t="s">
        <v>9</v>
      </c>
      <c r="E9" s="131" t="s">
        <v>9</v>
      </c>
      <c r="F9" s="132" t="s">
        <v>78</v>
      </c>
      <c r="G9" s="55">
        <f>G10+G13+G19</f>
        <v>2884.17</v>
      </c>
      <c r="H9" s="55">
        <f t="shared" ref="H9:J9" si="0">H10+H13+H19</f>
        <v>2684.17</v>
      </c>
      <c r="I9" s="55">
        <f t="shared" si="0"/>
        <v>75</v>
      </c>
      <c r="J9" s="133">
        <f t="shared" si="0"/>
        <v>2759.17</v>
      </c>
    </row>
    <row r="10" spans="1:10" x14ac:dyDescent="0.2">
      <c r="A10" s="56" t="s">
        <v>79</v>
      </c>
      <c r="B10" s="57" t="s">
        <v>9</v>
      </c>
      <c r="C10" s="58" t="s">
        <v>9</v>
      </c>
      <c r="D10" s="59" t="s">
        <v>9</v>
      </c>
      <c r="E10" s="60" t="s">
        <v>9</v>
      </c>
      <c r="F10" s="61" t="s">
        <v>80</v>
      </c>
      <c r="G10" s="62">
        <f>G11</f>
        <v>400</v>
      </c>
      <c r="H10" s="62">
        <f>H11</f>
        <v>400</v>
      </c>
      <c r="I10" s="62">
        <f>I11</f>
        <v>0</v>
      </c>
      <c r="J10" s="63">
        <f>G10+I10</f>
        <v>400</v>
      </c>
    </row>
    <row r="11" spans="1:10" x14ac:dyDescent="0.2">
      <c r="A11" s="64" t="s">
        <v>81</v>
      </c>
      <c r="B11" s="65" t="s">
        <v>82</v>
      </c>
      <c r="C11" s="66" t="s">
        <v>10</v>
      </c>
      <c r="D11" s="67" t="s">
        <v>9</v>
      </c>
      <c r="E11" s="68" t="s">
        <v>9</v>
      </c>
      <c r="F11" s="69" t="s">
        <v>83</v>
      </c>
      <c r="G11" s="70">
        <f>G12</f>
        <v>400</v>
      </c>
      <c r="H11" s="70">
        <f>H12</f>
        <v>400</v>
      </c>
      <c r="I11" s="70">
        <f>I12</f>
        <v>0</v>
      </c>
      <c r="J11" s="71">
        <f>G11+I11</f>
        <v>400</v>
      </c>
    </row>
    <row r="12" spans="1:10" ht="13.5" thickBot="1" x14ac:dyDescent="0.25">
      <c r="A12" s="72"/>
      <c r="B12" s="73"/>
      <c r="C12" s="74"/>
      <c r="D12" s="75">
        <v>3319</v>
      </c>
      <c r="E12" s="76">
        <v>5169</v>
      </c>
      <c r="F12" s="77" t="s">
        <v>84</v>
      </c>
      <c r="G12" s="78">
        <v>400</v>
      </c>
      <c r="H12" s="78">
        <v>400</v>
      </c>
      <c r="I12" s="79">
        <v>0</v>
      </c>
      <c r="J12" s="80">
        <f t="shared" ref="J12:J32" si="1">G12+I12</f>
        <v>400</v>
      </c>
    </row>
    <row r="13" spans="1:10" x14ac:dyDescent="0.2">
      <c r="A13" s="56" t="s">
        <v>79</v>
      </c>
      <c r="B13" s="57" t="s">
        <v>9</v>
      </c>
      <c r="C13" s="58" t="s">
        <v>9</v>
      </c>
      <c r="D13" s="59" t="s">
        <v>9</v>
      </c>
      <c r="E13" s="60" t="s">
        <v>9</v>
      </c>
      <c r="F13" s="61" t="s">
        <v>85</v>
      </c>
      <c r="G13" s="62">
        <f>G14+G17</f>
        <v>400</v>
      </c>
      <c r="H13" s="122">
        <v>200</v>
      </c>
      <c r="I13" s="62">
        <f>I14+I17</f>
        <v>0</v>
      </c>
      <c r="J13" s="63">
        <v>200</v>
      </c>
    </row>
    <row r="14" spans="1:10" x14ac:dyDescent="0.2">
      <c r="A14" s="81" t="s">
        <v>81</v>
      </c>
      <c r="B14" s="82" t="s">
        <v>86</v>
      </c>
      <c r="C14" s="83" t="s">
        <v>10</v>
      </c>
      <c r="D14" s="84" t="s">
        <v>9</v>
      </c>
      <c r="E14" s="85" t="s">
        <v>9</v>
      </c>
      <c r="F14" s="86" t="s">
        <v>87</v>
      </c>
      <c r="G14" s="87">
        <f>SUM(G15:G16)</f>
        <v>100</v>
      </c>
      <c r="H14" s="123">
        <v>0</v>
      </c>
      <c r="I14" s="87">
        <f>SUM(I15:I16)</f>
        <v>0</v>
      </c>
      <c r="J14" s="71">
        <v>0</v>
      </c>
    </row>
    <row r="15" spans="1:10" x14ac:dyDescent="0.2">
      <c r="A15" s="88"/>
      <c r="B15" s="89"/>
      <c r="C15" s="90"/>
      <c r="D15" s="91">
        <v>3322</v>
      </c>
      <c r="E15" s="92">
        <v>5169</v>
      </c>
      <c r="F15" s="93" t="s">
        <v>84</v>
      </c>
      <c r="G15" s="94">
        <v>0</v>
      </c>
      <c r="H15" s="100">
        <v>0</v>
      </c>
      <c r="I15" s="94">
        <v>0</v>
      </c>
      <c r="J15" s="95">
        <f t="shared" si="1"/>
        <v>0</v>
      </c>
    </row>
    <row r="16" spans="1:10" x14ac:dyDescent="0.2">
      <c r="A16" s="88"/>
      <c r="B16" s="89"/>
      <c r="C16" s="90"/>
      <c r="D16" s="91">
        <v>3322</v>
      </c>
      <c r="E16" s="92">
        <v>5909</v>
      </c>
      <c r="F16" s="93" t="s">
        <v>88</v>
      </c>
      <c r="G16" s="94">
        <v>100</v>
      </c>
      <c r="H16" s="100">
        <v>0</v>
      </c>
      <c r="I16" s="94">
        <v>0</v>
      </c>
      <c r="J16" s="95">
        <v>0</v>
      </c>
    </row>
    <row r="17" spans="1:10" x14ac:dyDescent="0.2">
      <c r="A17" s="81" t="s">
        <v>81</v>
      </c>
      <c r="B17" s="82" t="s">
        <v>89</v>
      </c>
      <c r="C17" s="83" t="s">
        <v>10</v>
      </c>
      <c r="D17" s="84" t="s">
        <v>9</v>
      </c>
      <c r="E17" s="85" t="s">
        <v>9</v>
      </c>
      <c r="F17" s="86" t="s">
        <v>90</v>
      </c>
      <c r="G17" s="87">
        <f>SUM(G18:G18)</f>
        <v>300</v>
      </c>
      <c r="H17" s="123">
        <v>200</v>
      </c>
      <c r="I17" s="87">
        <f>SUM(I18:I18)</f>
        <v>0</v>
      </c>
      <c r="J17" s="71">
        <v>200</v>
      </c>
    </row>
    <row r="18" spans="1:10" ht="13.5" thickBot="1" x14ac:dyDescent="0.25">
      <c r="A18" s="72"/>
      <c r="B18" s="73"/>
      <c r="C18" s="74"/>
      <c r="D18" s="96">
        <v>3322</v>
      </c>
      <c r="E18" s="97">
        <v>5909</v>
      </c>
      <c r="F18" s="77" t="s">
        <v>91</v>
      </c>
      <c r="G18" s="78">
        <v>300</v>
      </c>
      <c r="H18" s="119">
        <v>200</v>
      </c>
      <c r="I18" s="121">
        <v>0</v>
      </c>
      <c r="J18" s="80">
        <v>200</v>
      </c>
    </row>
    <row r="19" spans="1:10" x14ac:dyDescent="0.2">
      <c r="A19" s="56" t="s">
        <v>79</v>
      </c>
      <c r="B19" s="57" t="s">
        <v>9</v>
      </c>
      <c r="C19" s="58" t="s">
        <v>9</v>
      </c>
      <c r="D19" s="59" t="s">
        <v>9</v>
      </c>
      <c r="E19" s="60" t="s">
        <v>9</v>
      </c>
      <c r="F19" s="98" t="s">
        <v>92</v>
      </c>
      <c r="G19" s="62">
        <f>G20+G29+G31</f>
        <v>2084.17</v>
      </c>
      <c r="H19" s="62">
        <f t="shared" ref="H19:J19" si="2">H20+H29+H31</f>
        <v>2084.17</v>
      </c>
      <c r="I19" s="62">
        <f t="shared" si="2"/>
        <v>75</v>
      </c>
      <c r="J19" s="124">
        <f t="shared" si="2"/>
        <v>2159.17</v>
      </c>
    </row>
    <row r="20" spans="1:10" x14ac:dyDescent="0.2">
      <c r="A20" s="81" t="s">
        <v>81</v>
      </c>
      <c r="B20" s="82" t="s">
        <v>93</v>
      </c>
      <c r="C20" s="83" t="s">
        <v>10</v>
      </c>
      <c r="D20" s="84" t="s">
        <v>9</v>
      </c>
      <c r="E20" s="85" t="s">
        <v>9</v>
      </c>
      <c r="F20" s="86" t="s">
        <v>94</v>
      </c>
      <c r="G20" s="87">
        <f>SUM(G21,G22,G23,G25,G27,G28)</f>
        <v>1884.17</v>
      </c>
      <c r="H20" s="87">
        <f>SUM(H21:H28)</f>
        <v>1884.1699999999998</v>
      </c>
      <c r="I20" s="87">
        <f t="shared" ref="I20:J20" si="3">SUM(I21:I28)</f>
        <v>75</v>
      </c>
      <c r="J20" s="125">
        <f t="shared" si="3"/>
        <v>1959.1699999999998</v>
      </c>
    </row>
    <row r="21" spans="1:10" x14ac:dyDescent="0.2">
      <c r="A21" s="88"/>
      <c r="B21" s="89"/>
      <c r="C21" s="90"/>
      <c r="D21" s="91">
        <v>2143</v>
      </c>
      <c r="E21" s="92">
        <v>5021</v>
      </c>
      <c r="F21" s="93" t="s">
        <v>95</v>
      </c>
      <c r="G21" s="99">
        <v>15</v>
      </c>
      <c r="H21" s="100">
        <v>15</v>
      </c>
      <c r="I21" s="94">
        <v>0</v>
      </c>
      <c r="J21" s="126">
        <v>15</v>
      </c>
    </row>
    <row r="22" spans="1:10" x14ac:dyDescent="0.2">
      <c r="A22" s="88"/>
      <c r="B22" s="89"/>
      <c r="C22" s="90"/>
      <c r="D22" s="91">
        <v>2143</v>
      </c>
      <c r="E22" s="92">
        <v>5139</v>
      </c>
      <c r="F22" s="93" t="s">
        <v>96</v>
      </c>
      <c r="G22" s="94">
        <v>300</v>
      </c>
      <c r="H22" s="100">
        <v>247.26</v>
      </c>
      <c r="I22" s="111">
        <v>0</v>
      </c>
      <c r="J22" s="126">
        <v>247.26</v>
      </c>
    </row>
    <row r="23" spans="1:10" x14ac:dyDescent="0.2">
      <c r="A23" s="88"/>
      <c r="B23" s="89"/>
      <c r="C23" s="90"/>
      <c r="D23" s="91">
        <v>2143</v>
      </c>
      <c r="E23" s="92">
        <v>5164</v>
      </c>
      <c r="F23" s="93" t="s">
        <v>97</v>
      </c>
      <c r="G23" s="94">
        <v>50</v>
      </c>
      <c r="H23" s="100">
        <v>50</v>
      </c>
      <c r="I23" s="94">
        <v>0</v>
      </c>
      <c r="J23" s="126">
        <v>50</v>
      </c>
    </row>
    <row r="24" spans="1:10" x14ac:dyDescent="0.2">
      <c r="A24" s="88"/>
      <c r="B24" s="89"/>
      <c r="C24" s="90"/>
      <c r="D24" s="91">
        <v>2143</v>
      </c>
      <c r="E24" s="92">
        <v>5168</v>
      </c>
      <c r="F24" s="93" t="s">
        <v>105</v>
      </c>
      <c r="G24" s="94">
        <v>0</v>
      </c>
      <c r="H24" s="100">
        <v>600</v>
      </c>
      <c r="I24" s="94">
        <v>0</v>
      </c>
      <c r="J24" s="126">
        <v>600</v>
      </c>
    </row>
    <row r="25" spans="1:10" x14ac:dyDescent="0.2">
      <c r="A25" s="88"/>
      <c r="B25" s="89"/>
      <c r="C25" s="90"/>
      <c r="D25" s="91">
        <v>2143</v>
      </c>
      <c r="E25" s="92">
        <v>5169</v>
      </c>
      <c r="F25" s="93" t="s">
        <v>84</v>
      </c>
      <c r="G25" s="94">
        <v>1509.17</v>
      </c>
      <c r="H25" s="100">
        <v>909.17</v>
      </c>
      <c r="I25" s="111">
        <v>75</v>
      </c>
      <c r="J25" s="126">
        <f>H25+I25</f>
        <v>984.17</v>
      </c>
    </row>
    <row r="26" spans="1:10" x14ac:dyDescent="0.2">
      <c r="A26" s="88"/>
      <c r="B26" s="89"/>
      <c r="C26" s="90"/>
      <c r="D26" s="91">
        <v>2143</v>
      </c>
      <c r="E26" s="92">
        <v>5173</v>
      </c>
      <c r="F26" s="93" t="s">
        <v>106</v>
      </c>
      <c r="G26" s="94">
        <v>0</v>
      </c>
      <c r="H26" s="100">
        <v>21.74</v>
      </c>
      <c r="I26" s="94">
        <v>0</v>
      </c>
      <c r="J26" s="126">
        <v>21.74</v>
      </c>
    </row>
    <row r="27" spans="1:10" x14ac:dyDescent="0.2">
      <c r="A27" s="88"/>
      <c r="B27" s="89"/>
      <c r="C27" s="90"/>
      <c r="D27" s="91">
        <v>2143</v>
      </c>
      <c r="E27" s="92">
        <v>5175</v>
      </c>
      <c r="F27" s="93" t="s">
        <v>98</v>
      </c>
      <c r="G27" s="94">
        <v>5</v>
      </c>
      <c r="H27" s="100">
        <v>30</v>
      </c>
      <c r="I27" s="94">
        <v>0</v>
      </c>
      <c r="J27" s="126">
        <v>30</v>
      </c>
    </row>
    <row r="28" spans="1:10" x14ac:dyDescent="0.2">
      <c r="A28" s="101"/>
      <c r="B28" s="102"/>
      <c r="C28" s="103"/>
      <c r="D28" s="91">
        <v>6172</v>
      </c>
      <c r="E28" s="92">
        <v>5163</v>
      </c>
      <c r="F28" s="104" t="s">
        <v>99</v>
      </c>
      <c r="G28" s="94">
        <v>5</v>
      </c>
      <c r="H28" s="100">
        <v>11</v>
      </c>
      <c r="I28" s="111">
        <v>0</v>
      </c>
      <c r="J28" s="126">
        <v>11</v>
      </c>
    </row>
    <row r="29" spans="1:10" x14ac:dyDescent="0.2">
      <c r="A29" s="64" t="s">
        <v>81</v>
      </c>
      <c r="B29" s="65" t="s">
        <v>100</v>
      </c>
      <c r="C29" s="66" t="s">
        <v>10</v>
      </c>
      <c r="D29" s="67" t="s">
        <v>9</v>
      </c>
      <c r="E29" s="68" t="s">
        <v>9</v>
      </c>
      <c r="F29" s="69" t="s">
        <v>101</v>
      </c>
      <c r="G29" s="70">
        <f>G30</f>
        <v>200</v>
      </c>
      <c r="H29" s="123">
        <v>200</v>
      </c>
      <c r="I29" s="70">
        <f>I30</f>
        <v>0</v>
      </c>
      <c r="J29" s="71">
        <f t="shared" si="1"/>
        <v>200</v>
      </c>
    </row>
    <row r="30" spans="1:10" x14ac:dyDescent="0.2">
      <c r="A30" s="105"/>
      <c r="B30" s="106"/>
      <c r="C30" s="107"/>
      <c r="D30" s="108">
        <v>2143</v>
      </c>
      <c r="E30" s="109">
        <v>5169</v>
      </c>
      <c r="F30" s="110" t="s">
        <v>84</v>
      </c>
      <c r="G30" s="111">
        <v>200</v>
      </c>
      <c r="H30" s="100">
        <v>200</v>
      </c>
      <c r="I30" s="111">
        <v>0</v>
      </c>
      <c r="J30" s="95">
        <f t="shared" si="1"/>
        <v>200</v>
      </c>
    </row>
    <row r="31" spans="1:10" x14ac:dyDescent="0.2">
      <c r="A31" s="81" t="s">
        <v>81</v>
      </c>
      <c r="B31" s="82" t="s">
        <v>102</v>
      </c>
      <c r="C31" s="83" t="s">
        <v>10</v>
      </c>
      <c r="D31" s="84" t="s">
        <v>9</v>
      </c>
      <c r="E31" s="85" t="s">
        <v>9</v>
      </c>
      <c r="F31" s="86" t="s">
        <v>103</v>
      </c>
      <c r="G31" s="87">
        <v>0</v>
      </c>
      <c r="H31" s="123">
        <v>0</v>
      </c>
      <c r="I31" s="87">
        <v>0</v>
      </c>
      <c r="J31" s="71">
        <f t="shared" si="1"/>
        <v>0</v>
      </c>
    </row>
    <row r="32" spans="1:10" ht="13.5" thickBot="1" x14ac:dyDescent="0.25">
      <c r="A32" s="112"/>
      <c r="B32" s="113"/>
      <c r="C32" s="114"/>
      <c r="D32" s="115">
        <v>2143</v>
      </c>
      <c r="E32" s="116">
        <v>5169</v>
      </c>
      <c r="F32" s="117" t="s">
        <v>84</v>
      </c>
      <c r="G32" s="118">
        <v>0</v>
      </c>
      <c r="H32" s="119">
        <v>0</v>
      </c>
      <c r="I32" s="118">
        <v>0</v>
      </c>
      <c r="J32" s="80">
        <f t="shared" si="1"/>
        <v>0</v>
      </c>
    </row>
  </sheetData>
  <mergeCells count="5">
    <mergeCell ref="A2:J2"/>
    <mergeCell ref="A4:J4"/>
    <mergeCell ref="A6:J6"/>
    <mergeCell ref="B8:C8"/>
    <mergeCell ref="B9:C9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Bilance PaV</vt:lpstr>
      <vt:lpstr>91407</vt:lpstr>
      <vt:lpstr>List3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Skrbkova Ivana</dc:creator>
  <cp:lastModifiedBy>Skrbkova Ivana</cp:lastModifiedBy>
  <cp:lastPrinted>2014-08-05T10:21:19Z</cp:lastPrinted>
  <dcterms:created xsi:type="dcterms:W3CDTF">2014-07-25T11:09:21Z</dcterms:created>
  <dcterms:modified xsi:type="dcterms:W3CDTF">2014-08-05T10:57:00Z</dcterms:modified>
</cp:coreProperties>
</file>