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9870" activeTab="0"/>
  </bookViews>
  <sheets>
    <sheet name="Bilance PaV" sheetId="1" r:id="rId1"/>
    <sheet name="91707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<sst xmlns="http://schemas.openxmlformats.org/spreadsheetml/2006/main" count="420" uniqueCount="194">
  <si>
    <t>v tis. Kč</t>
  </si>
  <si>
    <t>pol.</t>
  </si>
  <si>
    <t>uk.</t>
  </si>
  <si>
    <t>§</t>
  </si>
  <si>
    <t>SR 2014</t>
  </si>
  <si>
    <t>UR 2014</t>
  </si>
  <si>
    <t>SU</t>
  </si>
  <si>
    <t>x</t>
  </si>
  <si>
    <t>1702</t>
  </si>
  <si>
    <t>1704</t>
  </si>
  <si>
    <t>1705</t>
  </si>
  <si>
    <t xml:space="preserve">Odbor kultury, památkové péče a cestovního ruchu </t>
  </si>
  <si>
    <t>Zdrojová část rozpočtu LK 2014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</si>
  <si>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</si>
  <si>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</si>
  <si>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</si>
  <si>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</si>
  <si>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</si>
  <si>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</si>
  <si>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</si>
  <si>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</si>
  <si>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</si>
  <si>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</si>
  <si>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</si>
  <si>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</si>
  <si>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</si>
  <si>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</si>
  <si>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</si>
  <si>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</si>
  <si>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</si>
  <si>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</si>
  <si>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</si>
  <si>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</si>
  <si>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</si>
  <si>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</si>
  <si>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</si>
  <si>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</si>
  <si>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</si>
  <si>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</si>
  <si>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</si>
  <si>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</si>
  <si>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</si>
  <si>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</si>
  <si>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</si>
  <si>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</si>
  <si>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</si>
  <si>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</si>
  <si>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</si>
  <si>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</si>
  <si>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</si>
  <si>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</si>
  <si>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</si>
  <si>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</si>
  <si>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</si>
  <si>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</si>
  <si>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</si>
  <si>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</si>
  <si>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</si>
  <si>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</si>
  <si>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</si>
  <si>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</si>
  <si>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</si>
  <si>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</si>
  <si>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</si>
  <si>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</si>
  <si>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</si>
  <si>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</si>
  <si>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</si>
  <si>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</si>
  <si>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</si>
  <si>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</si>
  <si>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</si>
  <si>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</si>
  <si>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</si>
  <si>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Kapitola 917 07 - Transfery</t>
  </si>
  <si>
    <t>tis. Kč</t>
  </si>
  <si>
    <t>UZ</t>
  </si>
  <si>
    <t>č.a.</t>
  </si>
  <si>
    <t>číslo a název kapitoly</t>
  </si>
  <si>
    <t>Běžné a kapitálové výdaje resortu celkem</t>
  </si>
  <si>
    <t xml:space="preserve">z toho </t>
  </si>
  <si>
    <t>Regionální funkce knihoven</t>
  </si>
  <si>
    <t>Podpora českých divadel</t>
  </si>
  <si>
    <t>Propagace památková péče</t>
  </si>
  <si>
    <t>Plány ochrany památkové péče</t>
  </si>
  <si>
    <t>neinvestiční transfery obcím - Město Turnov</t>
  </si>
  <si>
    <t>0780027</t>
  </si>
  <si>
    <t>2003</t>
  </si>
  <si>
    <t xml:space="preserve">Finanční dar </t>
  </si>
  <si>
    <t>neinvestiční transfery obcím - Město Frýdlant</t>
  </si>
  <si>
    <t>0770007</t>
  </si>
  <si>
    <t>0000</t>
  </si>
  <si>
    <t>Podpora rozvoje turistického regionu</t>
  </si>
  <si>
    <t>ost.neinvestiční transfery - Sdružení Český ráj</t>
  </si>
  <si>
    <t>0770008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</si>
  <si>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</si>
  <si>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</si>
  <si>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</si>
  <si>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</si>
  <si>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</rPr>
      <t>ZJ 035</t>
    </r>
  </si>
  <si>
    <t>0770011</t>
  </si>
  <si>
    <t xml:space="preserve">Podpora rozvoje aktivit v oblasti cestovního ruchu </t>
  </si>
  <si>
    <t>Sdružení pro rozvoj cestovního ruchu LK</t>
  </si>
  <si>
    <t>0770012</t>
  </si>
  <si>
    <t>Obnova značení pěších turistických tras v LK</t>
  </si>
  <si>
    <t xml:space="preserve">neinvestiční transfery o.s.- KČT </t>
  </si>
  <si>
    <t>0770013</t>
  </si>
  <si>
    <t>Veletrh cestovního ruchu Euroregionotour 2014</t>
  </si>
  <si>
    <t>neinvestiční transfery PO - Eurocentrum Jablonec</t>
  </si>
  <si>
    <t>Modrý kocour</t>
  </si>
  <si>
    <t>neinvestiční transfery o.s. - Turnovská Bohéma</t>
  </si>
  <si>
    <t>XXIV. Turnovský drahokam</t>
  </si>
  <si>
    <t>neinvestiční transfery o.s. - LS Na Židli</t>
  </si>
  <si>
    <t>3002</t>
  </si>
  <si>
    <t xml:space="preserve">O Desenského medvěda </t>
  </si>
  <si>
    <t>neinvetiční transfery obcím - město Desná</t>
  </si>
  <si>
    <t>Krajské kolo přehlídky dštských pěv.sborů 2014</t>
  </si>
  <si>
    <t>neinvestiční transfery o.p.s.- Městské divadlo JBC o.p.s.</t>
  </si>
  <si>
    <t>5029</t>
  </si>
  <si>
    <t>12. postupová obl. přehlídka dechových hudeb</t>
  </si>
  <si>
    <t>neinvetiční transfery obcím - obec Košťálov</t>
  </si>
  <si>
    <t>5702</t>
  </si>
  <si>
    <t>Turnovský kos 2014</t>
  </si>
  <si>
    <t>neinvetiční transfery obcím - Středisko pro volný čas</t>
  </si>
  <si>
    <t>Turnovská mateřinka 2014</t>
  </si>
  <si>
    <t>Turnovský štěk 2014</t>
  </si>
  <si>
    <t>Krakonošův  divadelní podzim 2014</t>
  </si>
  <si>
    <t xml:space="preserve">neinvestiční transfery o.s.- O. s. Větrov Vysoké n. J. </t>
  </si>
  <si>
    <t>Josefodolské divadelní jaro 2014</t>
  </si>
  <si>
    <t>neinvestiční transfery o.s.- DS J.K.TYL Josefův Důl</t>
  </si>
  <si>
    <t>17.postupová přehlídka ochotnických souborů</t>
  </si>
  <si>
    <t>neinvestiční transfery o.s.- DS J.K.TYL Lomnice n.P.</t>
  </si>
  <si>
    <t>3454</t>
  </si>
  <si>
    <t>Regionální kola hudebních soutěží</t>
  </si>
  <si>
    <t>neinvetiční transfery obcím - DDM Vikýř JBC</t>
  </si>
  <si>
    <t>Tanec, tanec…. 2014</t>
  </si>
  <si>
    <t>neinvestiční transfery o.s.-Tan.a poh.studio Magdaléna</t>
  </si>
  <si>
    <t>Tanec srdcem 2014,</t>
  </si>
  <si>
    <t>Dětská scéna 2014</t>
  </si>
  <si>
    <t>Dospělí dětem 2014 Nový Bor</t>
  </si>
  <si>
    <t>neinvestiční transfery právni.os.- Kultura Nový Bor, s.r.o.</t>
  </si>
  <si>
    <t>Post.mezikrajová přehl.pantomimy a pohyb. divadla</t>
  </si>
  <si>
    <t>neinvestiční transfery o.s. - Evr. centr. pantom. neslyšících</t>
  </si>
  <si>
    <t>Krajská post. přehlídka Wolkrův Prostějov</t>
  </si>
  <si>
    <t>neinvestiční transfery o.s.- DS Odevšad</t>
  </si>
  <si>
    <t>1485</t>
  </si>
  <si>
    <t>Oblastní kolo Liberec - Dětská scéna 2014</t>
  </si>
  <si>
    <t>neinvestiční příspěvky zřízeným POK - DDM Větrník</t>
  </si>
  <si>
    <t xml:space="preserve">Obl. a kraj.kolo-Přehlídka dětských recitárorů DS 2014 </t>
  </si>
  <si>
    <t>Českolipský zvoneček 2014</t>
  </si>
  <si>
    <t>neinvestiční transfery o.p.s. - Taneční škola Duha</t>
  </si>
  <si>
    <t>Celostátní kolo Festivalu tanečního mládí 2014</t>
  </si>
  <si>
    <t>0780045</t>
  </si>
  <si>
    <t xml:space="preserve">oprava interiérů na Ještědu </t>
  </si>
  <si>
    <t>neinv.transf.spolkům-občanské sdružení Ještěd 73</t>
  </si>
  <si>
    <t>0770015</t>
  </si>
  <si>
    <t>MHF Lípa Musica 2014</t>
  </si>
  <si>
    <t>neinv.transfery nefin.podnik.sub.-práv.os. - Bohemorum, Č.L.</t>
  </si>
  <si>
    <t>0770016</t>
  </si>
  <si>
    <t>Dvořákův festival-Dvořákův Turnov a Sychrov</t>
  </si>
  <si>
    <t>neinv. transfery o.s.- Spolek přátel hud.festivalu, Turnov</t>
  </si>
  <si>
    <t>0770017</t>
  </si>
  <si>
    <t xml:space="preserve">Mezinárodní pěvecký festival Bohemia Cantat </t>
  </si>
  <si>
    <t>neinvestiční transfery o.s.- Bohemia Cantat Liberec</t>
  </si>
  <si>
    <t>0780001</t>
  </si>
  <si>
    <t>Mezinárodní folkórní festival v Jablonci n. N.</t>
  </si>
  <si>
    <t>neinv.transfery nefin.podnik.sub.-práv.os. - Eurocentrum Jbc.</t>
  </si>
  <si>
    <t>0780002</t>
  </si>
  <si>
    <t>Mezinárodní trienale skla a bižuterie JABLONEC 2014</t>
  </si>
  <si>
    <t>neinvestiční transfery cizím PO - Muzeum Jablonec n.N.</t>
  </si>
  <si>
    <t>0770020</t>
  </si>
  <si>
    <t>Publikační a výzkumná činnost</t>
  </si>
  <si>
    <t>neinvestiční transfery cizím PO - NPÚ Liberec</t>
  </si>
  <si>
    <t>Účelové neinvestiční dotace KÚ LK - POK</t>
  </si>
  <si>
    <t>0780026</t>
  </si>
  <si>
    <t>Výměna oken ve 4. p. budovy č.p. 71</t>
  </si>
  <si>
    <t>neinvestiční příspěvky zřízeným  POK - MČR Turnov</t>
  </si>
  <si>
    <t>0780025</t>
  </si>
  <si>
    <t>Účelové neinvestiční dotace MK POK</t>
  </si>
  <si>
    <t>Podpora vybraných aktivit kultury a pam.péče</t>
  </si>
  <si>
    <t>Oprava havarij. stavu  Rakoušův sroubek</t>
  </si>
  <si>
    <t>Podpora rozvoje turist.reg., KČT a post.přehl.</t>
  </si>
  <si>
    <t>ZR-RO č. 210/14</t>
  </si>
  <si>
    <t>Změna rozpočtu - rozpočtové opatření č. 210/14</t>
  </si>
  <si>
    <t>ZRRO č. 210/14</t>
  </si>
  <si>
    <t>0780048</t>
  </si>
  <si>
    <t>0780049</t>
  </si>
  <si>
    <t>0780050</t>
  </si>
  <si>
    <t>invest.transfery příspěvkov. a pod.org.-Muzeum Lbc.</t>
  </si>
  <si>
    <t>invest.transfery příspěvkov. a pod.org.-Muzeum Č.L.</t>
  </si>
  <si>
    <t>invest.transfery příspěvkov. a pod.org. - MČR Turnov</t>
  </si>
  <si>
    <t>Stavebně-historický průzkum areálu budovy</t>
  </si>
  <si>
    <t>Stavebně-historický průzkum areálu kláštera</t>
  </si>
  <si>
    <t>Projekt. dokumentace expozice "Horolezectví"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</si>
</sst>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99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52">
      <alignment/>
      <protection/>
    </xf>
    <xf numFmtId="0" fontId="11" fillId="0" borderId="0" xfId="50" applyFont="1" applyFill="1">
      <alignment/>
      <protection/>
    </xf>
    <xf numFmtId="0" fontId="11" fillId="0" borderId="0" xfId="50" applyFont="1" applyFill="1" applyAlignment="1">
      <alignment horizontal="right"/>
      <protection/>
    </xf>
    <xf numFmtId="0" fontId="0" fillId="0" borderId="0" xfId="50">
      <alignment/>
      <protection/>
    </xf>
    <xf numFmtId="0" fontId="12" fillId="33" borderId="10" xfId="50" applyFont="1" applyFill="1" applyBorder="1" applyAlignment="1">
      <alignment horizontal="center" vertical="center" wrapText="1"/>
      <protection/>
    </xf>
    <xf numFmtId="0" fontId="12" fillId="33" borderId="11" xfId="50" applyFont="1" applyFill="1" applyBorder="1" applyAlignment="1">
      <alignment horizontal="center" vertical="center" wrapText="1"/>
      <protection/>
    </xf>
    <xf numFmtId="0" fontId="12" fillId="33" borderId="12" xfId="50" applyFont="1" applyFill="1" applyBorder="1" applyAlignment="1">
      <alignment horizontal="center" vertical="center" wrapText="1"/>
      <protection/>
    </xf>
    <xf numFmtId="0" fontId="13" fillId="0" borderId="13" xfId="50" applyFont="1" applyBorder="1" applyAlignment="1">
      <alignment vertical="center" wrapText="1"/>
      <protection/>
    </xf>
    <xf numFmtId="0" fontId="13" fillId="0" borderId="14" xfId="50" applyFont="1" applyBorder="1" applyAlignment="1">
      <alignment horizontal="right" vertical="center" wrapText="1"/>
      <protection/>
    </xf>
    <xf numFmtId="4" fontId="13" fillId="0" borderId="14" xfId="50" applyNumberFormat="1" applyFont="1" applyBorder="1" applyAlignment="1">
      <alignment horizontal="right" vertical="center" wrapText="1"/>
      <protection/>
    </xf>
    <xf numFmtId="4" fontId="13" fillId="0" borderId="15" xfId="50" applyNumberFormat="1" applyFont="1" applyBorder="1" applyAlignment="1">
      <alignment horizontal="right" vertical="center" wrapText="1"/>
      <protection/>
    </xf>
    <xf numFmtId="0" fontId="14" fillId="0" borderId="16" xfId="50" applyFont="1" applyBorder="1" applyAlignment="1">
      <alignment vertical="center" wrapText="1"/>
      <protection/>
    </xf>
    <xf numFmtId="0" fontId="14" fillId="0" borderId="17" xfId="50" applyFont="1" applyBorder="1" applyAlignment="1">
      <alignment horizontal="right" vertical="center" wrapText="1"/>
      <protection/>
    </xf>
    <xf numFmtId="4" fontId="14" fillId="0" borderId="17" xfId="50" applyNumberFormat="1" applyFont="1" applyBorder="1" applyAlignment="1">
      <alignment horizontal="right" vertical="center" wrapText="1"/>
      <protection/>
    </xf>
    <xf numFmtId="4" fontId="14" fillId="0" borderId="17" xfId="50" applyNumberFormat="1" applyFont="1" applyBorder="1" applyAlignment="1">
      <alignment vertical="center"/>
      <protection/>
    </xf>
    <xf numFmtId="4" fontId="14" fillId="0" borderId="18" xfId="50" applyNumberFormat="1" applyFont="1" applyBorder="1" applyAlignment="1">
      <alignment vertical="center"/>
      <protection/>
    </xf>
    <xf numFmtId="4" fontId="0" fillId="0" borderId="0" xfId="50" applyNumberFormat="1">
      <alignment/>
      <protection/>
    </xf>
    <xf numFmtId="4" fontId="14" fillId="0" borderId="14" xfId="50" applyNumberFormat="1" applyFont="1" applyBorder="1" applyAlignment="1">
      <alignment horizontal="right" vertical="center" wrapText="1"/>
      <protection/>
    </xf>
    <xf numFmtId="0" fontId="13" fillId="0" borderId="16" xfId="50" applyFont="1" applyBorder="1" applyAlignment="1">
      <alignment vertical="center" wrapText="1"/>
      <protection/>
    </xf>
    <xf numFmtId="4" fontId="13" fillId="0" borderId="17" xfId="50" applyNumberFormat="1" applyFont="1" applyBorder="1" applyAlignment="1">
      <alignment horizontal="right" vertical="center" wrapText="1"/>
      <protection/>
    </xf>
    <xf numFmtId="4" fontId="13" fillId="0" borderId="18" xfId="50" applyNumberFormat="1" applyFont="1" applyBorder="1" applyAlignment="1">
      <alignment horizontal="right" vertical="center" wrapText="1"/>
      <protection/>
    </xf>
    <xf numFmtId="4" fontId="14" fillId="0" borderId="18" xfId="50" applyNumberFormat="1" applyFont="1" applyBorder="1" applyAlignment="1">
      <alignment horizontal="right" vertical="center" wrapText="1"/>
      <protection/>
    </xf>
    <xf numFmtId="0" fontId="13" fillId="0" borderId="17" xfId="50" applyFont="1" applyBorder="1" applyAlignment="1">
      <alignment horizontal="right" vertical="center" wrapText="1"/>
      <protection/>
    </xf>
    <xf numFmtId="0" fontId="14" fillId="0" borderId="19" xfId="50" applyFont="1" applyBorder="1" applyAlignment="1">
      <alignment vertical="center" wrapText="1"/>
      <protection/>
    </xf>
    <xf numFmtId="0" fontId="14" fillId="0" borderId="20" xfId="50" applyFont="1" applyBorder="1" applyAlignment="1">
      <alignment horizontal="right" vertical="center" wrapText="1"/>
      <protection/>
    </xf>
    <xf numFmtId="4" fontId="14" fillId="0" borderId="20" xfId="50" applyNumberFormat="1" applyFont="1" applyBorder="1" applyAlignment="1">
      <alignment horizontal="right" vertical="center" wrapText="1"/>
      <protection/>
    </xf>
    <xf numFmtId="4" fontId="14" fillId="0" borderId="21" xfId="50" applyNumberFormat="1" applyFont="1" applyBorder="1" applyAlignment="1">
      <alignment horizontal="right" vertical="center" wrapText="1"/>
      <protection/>
    </xf>
    <xf numFmtId="0" fontId="13" fillId="0" borderId="10" xfId="50" applyFont="1" applyBorder="1" applyAlignment="1">
      <alignment vertical="center" wrapText="1"/>
      <protection/>
    </xf>
    <xf numFmtId="0" fontId="13" fillId="0" borderId="11" xfId="50" applyFont="1" applyBorder="1" applyAlignment="1">
      <alignment horizontal="right" vertical="center" wrapText="1"/>
      <protection/>
    </xf>
    <xf numFmtId="4" fontId="13" fillId="0" borderId="11" xfId="50" applyNumberFormat="1" applyFont="1" applyBorder="1" applyAlignment="1">
      <alignment horizontal="right" vertical="center" wrapText="1"/>
      <protection/>
    </xf>
    <xf numFmtId="4" fontId="13" fillId="0" borderId="12" xfId="50" applyNumberFormat="1" applyFont="1" applyBorder="1" applyAlignment="1">
      <alignment horizontal="right" vertical="center" wrapText="1"/>
      <protection/>
    </xf>
    <xf numFmtId="0" fontId="11" fillId="0" borderId="0" xfId="50" applyFont="1" applyFill="1" applyBorder="1">
      <alignment/>
      <protection/>
    </xf>
    <xf numFmtId="164" fontId="11" fillId="0" borderId="22" xfId="50" applyNumberFormat="1" applyFont="1" applyFill="1" applyBorder="1" applyAlignment="1">
      <alignment horizontal="right"/>
      <protection/>
    </xf>
    <xf numFmtId="0" fontId="14" fillId="0" borderId="13" xfId="50" applyFont="1" applyBorder="1" applyAlignment="1">
      <alignment horizontal="left" vertical="center" wrapText="1"/>
      <protection/>
    </xf>
    <xf numFmtId="0" fontId="14" fillId="0" borderId="14" xfId="50" applyFont="1" applyBorder="1" applyAlignment="1">
      <alignment horizontal="right" vertical="center" wrapText="1"/>
      <protection/>
    </xf>
    <xf numFmtId="4" fontId="14" fillId="0" borderId="15" xfId="50" applyNumberFormat="1" applyFont="1" applyBorder="1" applyAlignment="1">
      <alignment horizontal="right" vertical="center" wrapText="1"/>
      <protection/>
    </xf>
    <xf numFmtId="0" fontId="14" fillId="0" borderId="16" xfId="50" applyFont="1" applyBorder="1" applyAlignment="1">
      <alignment horizontal="left" vertical="center" wrapText="1"/>
      <protection/>
    </xf>
    <xf numFmtId="0" fontId="13" fillId="0" borderId="10" xfId="50" applyFont="1" applyBorder="1" applyAlignment="1">
      <alignment horizontal="left" vertical="center" wrapText="1"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center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4" fillId="0" borderId="23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4" fillId="0" borderId="24" xfId="49" applyFont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5" fillId="0" borderId="11" xfId="50" applyFont="1" applyFill="1" applyBorder="1" applyAlignment="1">
      <alignment horizontal="center" vertical="center" wrapText="1"/>
      <protection/>
    </xf>
    <xf numFmtId="0" fontId="5" fillId="0" borderId="25" xfId="50" applyFont="1" applyBorder="1" applyAlignment="1">
      <alignment horizontal="center" vertical="center" wrapText="1"/>
      <protection/>
    </xf>
    <xf numFmtId="0" fontId="54" fillId="0" borderId="26" xfId="53" applyFont="1" applyBorder="1" applyAlignment="1">
      <alignment horizontal="center" vertical="center"/>
      <protection/>
    </xf>
    <xf numFmtId="0" fontId="54" fillId="0" borderId="27" xfId="53" applyFont="1" applyBorder="1" applyAlignment="1">
      <alignment horizontal="center" vertical="center"/>
      <protection/>
    </xf>
    <xf numFmtId="0" fontId="54" fillId="0" borderId="28" xfId="53" applyFont="1" applyBorder="1" applyAlignment="1">
      <alignment horizontal="center" vertical="center"/>
      <protection/>
    </xf>
    <xf numFmtId="0" fontId="54" fillId="0" borderId="29" xfId="53" applyFont="1" applyBorder="1" applyAlignment="1">
      <alignment horizontal="center" vertical="center"/>
      <protection/>
    </xf>
    <xf numFmtId="0" fontId="54" fillId="0" borderId="30" xfId="53" applyFont="1" applyFill="1" applyBorder="1" applyAlignment="1">
      <alignment horizontal="center" vertical="center"/>
      <protection/>
    </xf>
    <xf numFmtId="0" fontId="54" fillId="0" borderId="29" xfId="53" applyFont="1" applyFill="1" applyBorder="1" applyAlignment="1">
      <alignment horizontal="left" vertical="center"/>
      <protection/>
    </xf>
    <xf numFmtId="4" fontId="54" fillId="0" borderId="29" xfId="35" applyNumberFormat="1" applyFont="1" applyFill="1" applyBorder="1" applyAlignment="1">
      <alignment horizontal="right" vertical="center"/>
    </xf>
    <xf numFmtId="0" fontId="54" fillId="0" borderId="29" xfId="53" applyFont="1" applyFill="1" applyBorder="1" applyAlignment="1">
      <alignment horizontal="center" vertical="center"/>
      <protection/>
    </xf>
    <xf numFmtId="4" fontId="54" fillId="0" borderId="27" xfId="53" applyNumberFormat="1" applyFont="1" applyFill="1" applyBorder="1" applyAlignment="1">
      <alignment vertical="center"/>
      <protection/>
    </xf>
    <xf numFmtId="4" fontId="54" fillId="0" borderId="31" xfId="53" applyNumberFormat="1" applyFont="1" applyFill="1" applyBorder="1" applyAlignment="1">
      <alignment vertical="center"/>
      <protection/>
    </xf>
    <xf numFmtId="0" fontId="54" fillId="0" borderId="10" xfId="53" applyFont="1" applyBorder="1" applyAlignment="1">
      <alignment horizontal="center" vertical="center"/>
      <protection/>
    </xf>
    <xf numFmtId="0" fontId="54" fillId="0" borderId="23" xfId="53" applyFont="1" applyBorder="1" applyAlignment="1">
      <alignment horizontal="center" vertical="center"/>
      <protection/>
    </xf>
    <xf numFmtId="0" fontId="54" fillId="0" borderId="11" xfId="53" applyFont="1" applyBorder="1" applyAlignment="1">
      <alignment horizontal="center" vertical="center"/>
      <protection/>
    </xf>
    <xf numFmtId="0" fontId="54" fillId="0" borderId="24" xfId="53" applyFont="1" applyFill="1" applyBorder="1" applyAlignment="1">
      <alignment horizontal="center" vertical="center"/>
      <protection/>
    </xf>
    <xf numFmtId="0" fontId="54" fillId="0" borderId="11" xfId="53" applyFont="1" applyFill="1" applyBorder="1" applyAlignment="1">
      <alignment horizontal="left" vertical="center"/>
      <protection/>
    </xf>
    <xf numFmtId="4" fontId="54" fillId="0" borderId="11" xfId="35" applyNumberFormat="1" applyFont="1" applyFill="1" applyBorder="1" applyAlignment="1">
      <alignment horizontal="right" vertical="center"/>
    </xf>
    <xf numFmtId="4" fontId="54" fillId="0" borderId="23" xfId="35" applyNumberFormat="1" applyFont="1" applyFill="1" applyBorder="1" applyAlignment="1">
      <alignment horizontal="right" vertical="center"/>
    </xf>
    <xf numFmtId="4" fontId="54" fillId="0" borderId="25" xfId="35" applyNumberFormat="1" applyFont="1" applyFill="1" applyBorder="1" applyAlignment="1">
      <alignment horizontal="right" vertical="center"/>
    </xf>
    <xf numFmtId="49" fontId="6" fillId="0" borderId="23" xfId="53" applyNumberFormat="1" applyFont="1" applyFill="1" applyBorder="1" applyAlignment="1">
      <alignment horizontal="center"/>
      <protection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/>
      <protection/>
    </xf>
    <xf numFmtId="0" fontId="6" fillId="0" borderId="11" xfId="53" applyFont="1" applyFill="1" applyBorder="1">
      <alignment/>
      <protection/>
    </xf>
    <xf numFmtId="4" fontId="54" fillId="0" borderId="11" xfId="53" applyNumberFormat="1" applyFont="1" applyFill="1" applyBorder="1" applyAlignment="1">
      <alignment horizontal="right"/>
      <protection/>
    </xf>
    <xf numFmtId="4" fontId="54" fillId="0" borderId="23" xfId="53" applyNumberFormat="1" applyFont="1" applyFill="1" applyBorder="1" applyAlignment="1">
      <alignment horizontal="right"/>
      <protection/>
    </xf>
    <xf numFmtId="4" fontId="54" fillId="0" borderId="25" xfId="53" applyNumberFormat="1" applyFont="1" applyFill="1" applyBorder="1" applyAlignment="1">
      <alignment horizontal="right"/>
      <protection/>
    </xf>
    <xf numFmtId="0" fontId="54" fillId="0" borderId="13" xfId="53" applyFont="1" applyBorder="1" applyAlignment="1">
      <alignment horizontal="center" vertical="center"/>
      <protection/>
    </xf>
    <xf numFmtId="0" fontId="54" fillId="0" borderId="32" xfId="53" applyFont="1" applyBorder="1" applyAlignment="1">
      <alignment horizontal="center" vertical="center"/>
      <protection/>
    </xf>
    <xf numFmtId="49" fontId="6" fillId="0" borderId="33" xfId="53" applyNumberFormat="1" applyFont="1" applyFill="1" applyBorder="1" applyAlignment="1">
      <alignment horizontal="center"/>
      <protection/>
    </xf>
    <xf numFmtId="49" fontId="6" fillId="0" borderId="32" xfId="53" applyNumberFormat="1" applyFont="1" applyFill="1" applyBorder="1" applyAlignment="1">
      <alignment horizontal="center"/>
      <protection/>
    </xf>
    <xf numFmtId="49" fontId="6" fillId="0" borderId="14" xfId="53" applyNumberFormat="1" applyFont="1" applyFill="1" applyBorder="1" applyAlignment="1">
      <alignment horizontal="center"/>
      <protection/>
    </xf>
    <xf numFmtId="0" fontId="6" fillId="0" borderId="34" xfId="53" applyFont="1" applyFill="1" applyBorder="1" applyAlignment="1">
      <alignment horizontal="center"/>
      <protection/>
    </xf>
    <xf numFmtId="0" fontId="6" fillId="0" borderId="14" xfId="53" applyFont="1" applyFill="1" applyBorder="1">
      <alignment/>
      <protection/>
    </xf>
    <xf numFmtId="2" fontId="5" fillId="34" borderId="14" xfId="51" applyNumberFormat="1" applyFont="1" applyFill="1" applyBorder="1">
      <alignment/>
      <protection/>
    </xf>
    <xf numFmtId="2" fontId="5" fillId="0" borderId="14" xfId="51" applyNumberFormat="1" applyFont="1" applyBorder="1">
      <alignment/>
      <protection/>
    </xf>
    <xf numFmtId="2" fontId="5" fillId="0" borderId="15" xfId="51" applyNumberFormat="1" applyFont="1" applyFill="1" applyBorder="1">
      <alignment/>
      <protection/>
    </xf>
    <xf numFmtId="0" fontId="54" fillId="0" borderId="35" xfId="53" applyFont="1" applyBorder="1" applyAlignment="1">
      <alignment horizontal="center" vertical="center"/>
      <protection/>
    </xf>
    <xf numFmtId="0" fontId="54" fillId="0" borderId="36" xfId="53" applyFont="1" applyBorder="1" applyAlignment="1">
      <alignment horizontal="center" vertical="center"/>
      <protection/>
    </xf>
    <xf numFmtId="49" fontId="6" fillId="0" borderId="37" xfId="53" applyNumberFormat="1" applyFont="1" applyFill="1" applyBorder="1" applyAlignment="1">
      <alignment horizontal="center"/>
      <protection/>
    </xf>
    <xf numFmtId="49" fontId="6" fillId="0" borderId="36" xfId="53" applyNumberFormat="1" applyFont="1" applyFill="1" applyBorder="1" applyAlignment="1">
      <alignment horizontal="center"/>
      <protection/>
    </xf>
    <xf numFmtId="49" fontId="6" fillId="0" borderId="38" xfId="53" applyNumberFormat="1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7" fillId="0" borderId="36" xfId="51" applyFont="1" applyBorder="1">
      <alignment/>
      <protection/>
    </xf>
    <xf numFmtId="2" fontId="7" fillId="34" borderId="38" xfId="51" applyNumberFormat="1" applyFont="1" applyFill="1" applyBorder="1">
      <alignment/>
      <protection/>
    </xf>
    <xf numFmtId="2" fontId="7" fillId="0" borderId="39" xfId="51" applyNumberFormat="1" applyFont="1" applyBorder="1">
      <alignment/>
      <protection/>
    </xf>
    <xf numFmtId="2" fontId="7" fillId="0" borderId="40" xfId="51" applyNumberFormat="1" applyFont="1" applyFill="1" applyBorder="1">
      <alignment/>
      <protection/>
    </xf>
    <xf numFmtId="0" fontId="54" fillId="0" borderId="41" xfId="53" applyFont="1" applyBorder="1" applyAlignment="1">
      <alignment horizontal="center" vertical="center"/>
      <protection/>
    </xf>
    <xf numFmtId="0" fontId="54" fillId="0" borderId="42" xfId="53" applyFont="1" applyBorder="1" applyAlignment="1">
      <alignment horizontal="center" vertical="center"/>
      <protection/>
    </xf>
    <xf numFmtId="49" fontId="5" fillId="0" borderId="43" xfId="51" applyNumberFormat="1" applyFont="1" applyBorder="1" applyAlignment="1">
      <alignment horizontal="center"/>
      <protection/>
    </xf>
    <xf numFmtId="49" fontId="5" fillId="0" borderId="27" xfId="51" applyNumberFormat="1" applyFont="1" applyBorder="1">
      <alignment/>
      <protection/>
    </xf>
    <xf numFmtId="0" fontId="5" fillId="0" borderId="29" xfId="51" applyFont="1" applyBorder="1" applyAlignment="1">
      <alignment horizontal="center"/>
      <protection/>
    </xf>
    <xf numFmtId="0" fontId="5" fillId="0" borderId="42" xfId="51" applyFont="1" applyBorder="1" applyAlignment="1">
      <alignment horizontal="center"/>
      <protection/>
    </xf>
    <xf numFmtId="0" fontId="7" fillId="0" borderId="44" xfId="51" applyFont="1" applyBorder="1">
      <alignment/>
      <protection/>
    </xf>
    <xf numFmtId="2" fontId="5" fillId="34" borderId="44" xfId="51" applyNumberFormat="1" applyFont="1" applyFill="1" applyBorder="1">
      <alignment/>
      <protection/>
    </xf>
    <xf numFmtId="2" fontId="5" fillId="0" borderId="44" xfId="51" applyNumberFormat="1" applyFont="1" applyBorder="1">
      <alignment/>
      <protection/>
    </xf>
    <xf numFmtId="2" fontId="5" fillId="0" borderId="45" xfId="51" applyNumberFormat="1" applyFont="1" applyFill="1" applyBorder="1">
      <alignment/>
      <protection/>
    </xf>
    <xf numFmtId="0" fontId="54" fillId="0" borderId="46" xfId="53" applyFont="1" applyBorder="1" applyAlignment="1">
      <alignment horizontal="center" vertical="center"/>
      <protection/>
    </xf>
    <xf numFmtId="0" fontId="54" fillId="0" borderId="47" xfId="53" applyFont="1" applyBorder="1" applyAlignment="1">
      <alignment horizontal="center" vertical="center"/>
      <protection/>
    </xf>
    <xf numFmtId="0" fontId="7" fillId="0" borderId="48" xfId="51" applyFont="1" applyBorder="1" applyAlignment="1">
      <alignment horizontal="center"/>
      <protection/>
    </xf>
    <xf numFmtId="49" fontId="7" fillId="0" borderId="49" xfId="51" applyNumberFormat="1" applyFont="1" applyBorder="1">
      <alignment/>
      <protection/>
    </xf>
    <xf numFmtId="0" fontId="7" fillId="0" borderId="20" xfId="51" applyFont="1" applyBorder="1" applyAlignment="1">
      <alignment horizontal="center"/>
      <protection/>
    </xf>
    <xf numFmtId="0" fontId="7" fillId="0" borderId="49" xfId="51" applyFont="1" applyBorder="1" applyAlignment="1">
      <alignment horizontal="center"/>
      <protection/>
    </xf>
    <xf numFmtId="0" fontId="7" fillId="0" borderId="47" xfId="51" applyFont="1" applyBorder="1">
      <alignment/>
      <protection/>
    </xf>
    <xf numFmtId="2" fontId="7" fillId="34" borderId="20" xfId="51" applyNumberFormat="1" applyFont="1" applyFill="1" applyBorder="1">
      <alignment/>
      <protection/>
    </xf>
    <xf numFmtId="2" fontId="7" fillId="0" borderId="20" xfId="51" applyNumberFormat="1" applyFont="1" applyBorder="1">
      <alignment/>
      <protection/>
    </xf>
    <xf numFmtId="2" fontId="7" fillId="0" borderId="21" xfId="51" applyNumberFormat="1" applyFont="1" applyFill="1" applyBorder="1">
      <alignment/>
      <protection/>
    </xf>
    <xf numFmtId="0" fontId="5" fillId="0" borderId="13" xfId="51" applyFont="1" applyBorder="1">
      <alignment/>
      <protection/>
    </xf>
    <xf numFmtId="0" fontId="5" fillId="0" borderId="32" xfId="51" applyFont="1" applyBorder="1">
      <alignment/>
      <protection/>
    </xf>
    <xf numFmtId="49" fontId="5" fillId="0" borderId="33" xfId="51" applyNumberFormat="1" applyFont="1" applyBorder="1" applyAlignment="1">
      <alignment horizontal="center"/>
      <protection/>
    </xf>
    <xf numFmtId="49" fontId="5" fillId="0" borderId="32" xfId="51" applyNumberFormat="1" applyFont="1" applyBorder="1">
      <alignment/>
      <protection/>
    </xf>
    <xf numFmtId="0" fontId="5" fillId="0" borderId="14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2" fontId="5" fillId="0" borderId="14" xfId="51" applyNumberFormat="1" applyFont="1" applyFill="1" applyBorder="1">
      <alignment/>
      <protection/>
    </xf>
    <xf numFmtId="0" fontId="7" fillId="0" borderId="50" xfId="51" applyFont="1" applyBorder="1">
      <alignment/>
      <protection/>
    </xf>
    <xf numFmtId="0" fontId="7" fillId="0" borderId="51" xfId="51" applyFont="1" applyBorder="1">
      <alignment/>
      <protection/>
    </xf>
    <xf numFmtId="0" fontId="7" fillId="0" borderId="52" xfId="51" applyFont="1" applyBorder="1" applyAlignment="1">
      <alignment horizontal="center"/>
      <protection/>
    </xf>
    <xf numFmtId="49" fontId="7" fillId="0" borderId="51" xfId="51" applyNumberFormat="1" applyFont="1" applyBorder="1">
      <alignment/>
      <protection/>
    </xf>
    <xf numFmtId="0" fontId="7" fillId="0" borderId="39" xfId="51" applyFont="1" applyBorder="1" applyAlignment="1">
      <alignment horizontal="center"/>
      <protection/>
    </xf>
    <xf numFmtId="0" fontId="7" fillId="0" borderId="51" xfId="51" applyFont="1" applyBorder="1" applyAlignment="1">
      <alignment horizontal="center"/>
      <protection/>
    </xf>
    <xf numFmtId="2" fontId="7" fillId="0" borderId="39" xfId="51" applyNumberFormat="1" applyFont="1" applyFill="1" applyBorder="1">
      <alignment/>
      <protection/>
    </xf>
    <xf numFmtId="2" fontId="7" fillId="0" borderId="53" xfId="49" applyNumberFormat="1" applyFont="1" applyFill="1" applyBorder="1" applyAlignment="1">
      <alignment horizontal="right" vertical="center"/>
      <protection/>
    </xf>
    <xf numFmtId="0" fontId="5" fillId="0" borderId="41" xfId="51" applyFont="1" applyBorder="1">
      <alignment/>
      <protection/>
    </xf>
    <xf numFmtId="0" fontId="5" fillId="0" borderId="42" xfId="51" applyFont="1" applyBorder="1">
      <alignment/>
      <protection/>
    </xf>
    <xf numFmtId="49" fontId="5" fillId="0" borderId="42" xfId="51" applyNumberFormat="1" applyFont="1" applyBorder="1">
      <alignment/>
      <protection/>
    </xf>
    <xf numFmtId="0" fontId="5" fillId="0" borderId="44" xfId="51" applyFont="1" applyBorder="1" applyAlignment="1">
      <alignment horizontal="center"/>
      <protection/>
    </xf>
    <xf numFmtId="2" fontId="5" fillId="0" borderId="44" xfId="51" applyNumberFormat="1" applyFont="1" applyFill="1" applyBorder="1">
      <alignment/>
      <protection/>
    </xf>
    <xf numFmtId="0" fontId="7" fillId="0" borderId="36" xfId="51" applyFont="1" applyBorder="1" applyAlignment="1">
      <alignment horizontal="center"/>
      <protection/>
    </xf>
    <xf numFmtId="0" fontId="7" fillId="0" borderId="19" xfId="51" applyFont="1" applyBorder="1">
      <alignment/>
      <protection/>
    </xf>
    <xf numFmtId="0" fontId="7" fillId="0" borderId="49" xfId="51" applyFont="1" applyBorder="1">
      <alignment/>
      <protection/>
    </xf>
    <xf numFmtId="0" fontId="7" fillId="0" borderId="47" xfId="51" applyFont="1" applyBorder="1" applyAlignment="1">
      <alignment horizontal="center"/>
      <protection/>
    </xf>
    <xf numFmtId="0" fontId="7" fillId="0" borderId="54" xfId="51" applyFont="1" applyBorder="1" applyAlignment="1">
      <alignment horizontal="center"/>
      <protection/>
    </xf>
    <xf numFmtId="2" fontId="7" fillId="0" borderId="20" xfId="51" applyNumberFormat="1" applyFont="1" applyFill="1" applyBorder="1">
      <alignment/>
      <protection/>
    </xf>
    <xf numFmtId="0" fontId="5" fillId="0" borderId="44" xfId="51" applyFont="1" applyBorder="1">
      <alignment/>
      <protection/>
    </xf>
    <xf numFmtId="0" fontId="7" fillId="0" borderId="35" xfId="51" applyFont="1" applyBorder="1">
      <alignment/>
      <protection/>
    </xf>
    <xf numFmtId="49" fontId="7" fillId="0" borderId="36" xfId="51" applyNumberFormat="1" applyFont="1" applyBorder="1">
      <alignment/>
      <protection/>
    </xf>
    <xf numFmtId="0" fontId="7" fillId="0" borderId="38" xfId="51" applyFont="1" applyBorder="1" applyAlignment="1">
      <alignment horizontal="center"/>
      <protection/>
    </xf>
    <xf numFmtId="0" fontId="5" fillId="0" borderId="41" xfId="50" applyFont="1" applyFill="1" applyBorder="1">
      <alignment/>
      <protection/>
    </xf>
    <xf numFmtId="0" fontId="5" fillId="0" borderId="42" xfId="50" applyFont="1" applyFill="1" applyBorder="1">
      <alignment/>
      <protection/>
    </xf>
    <xf numFmtId="0" fontId="5" fillId="0" borderId="43" xfId="50" applyFont="1" applyFill="1" applyBorder="1" applyAlignment="1">
      <alignment horizontal="center"/>
      <protection/>
    </xf>
    <xf numFmtId="49" fontId="5" fillId="0" borderId="42" xfId="50" applyNumberFormat="1" applyFont="1" applyBorder="1">
      <alignment/>
      <protection/>
    </xf>
    <xf numFmtId="0" fontId="5" fillId="0" borderId="44" xfId="50" applyFont="1" applyBorder="1" applyAlignment="1">
      <alignment horizontal="center"/>
      <protection/>
    </xf>
    <xf numFmtId="0" fontId="5" fillId="0" borderId="42" xfId="50" applyFont="1" applyBorder="1" applyAlignment="1">
      <alignment horizontal="center"/>
      <protection/>
    </xf>
    <xf numFmtId="0" fontId="5" fillId="0" borderId="42" xfId="50" applyFont="1" applyBorder="1">
      <alignment/>
      <protection/>
    </xf>
    <xf numFmtId="2" fontId="5" fillId="0" borderId="44" xfId="50" applyNumberFormat="1" applyFont="1" applyFill="1" applyBorder="1">
      <alignment/>
      <protection/>
    </xf>
    <xf numFmtId="2" fontId="5" fillId="0" borderId="42" xfId="50" applyNumberFormat="1" applyFont="1" applyBorder="1">
      <alignment/>
      <protection/>
    </xf>
    <xf numFmtId="2" fontId="5" fillId="0" borderId="55" xfId="50" applyNumberFormat="1" applyFont="1" applyFill="1" applyBorder="1">
      <alignment/>
      <protection/>
    </xf>
    <xf numFmtId="0" fontId="7" fillId="0" borderId="50" xfId="50" applyFont="1" applyFill="1" applyBorder="1">
      <alignment/>
      <protection/>
    </xf>
    <xf numFmtId="0" fontId="7" fillId="0" borderId="51" xfId="50" applyFont="1" applyFill="1" applyBorder="1">
      <alignment/>
      <protection/>
    </xf>
    <xf numFmtId="0" fontId="7" fillId="0" borderId="52" xfId="50" applyFont="1" applyFill="1" applyBorder="1" applyAlignment="1">
      <alignment horizontal="center"/>
      <protection/>
    </xf>
    <xf numFmtId="49" fontId="7" fillId="0" borderId="51" xfId="50" applyNumberFormat="1" applyFont="1" applyBorder="1">
      <alignment/>
      <protection/>
    </xf>
    <xf numFmtId="0" fontId="7" fillId="0" borderId="39" xfId="50" applyFont="1" applyBorder="1" applyAlignment="1">
      <alignment horizontal="center"/>
      <protection/>
    </xf>
    <xf numFmtId="0" fontId="7" fillId="0" borderId="47" xfId="50" applyFont="1" applyBorder="1" applyAlignment="1">
      <alignment horizontal="center"/>
      <protection/>
    </xf>
    <xf numFmtId="0" fontId="7" fillId="0" borderId="47" xfId="50" applyFont="1" applyBorder="1">
      <alignment/>
      <protection/>
    </xf>
    <xf numFmtId="2" fontId="7" fillId="0" borderId="39" xfId="50" applyNumberFormat="1" applyFont="1" applyFill="1" applyBorder="1">
      <alignment/>
      <protection/>
    </xf>
    <xf numFmtId="2" fontId="7" fillId="0" borderId="51" xfId="50" applyNumberFormat="1" applyFont="1" applyBorder="1">
      <alignment/>
      <protection/>
    </xf>
    <xf numFmtId="2" fontId="7" fillId="0" borderId="53" xfId="50" applyNumberFormat="1" applyFont="1" applyFill="1" applyBorder="1">
      <alignment/>
      <protection/>
    </xf>
    <xf numFmtId="0" fontId="5" fillId="0" borderId="26" xfId="50" applyFont="1" applyFill="1" applyBorder="1">
      <alignment/>
      <protection/>
    </xf>
    <xf numFmtId="0" fontId="5" fillId="0" borderId="27" xfId="50" applyFont="1" applyFill="1" applyBorder="1">
      <alignment/>
      <protection/>
    </xf>
    <xf numFmtId="0" fontId="5" fillId="0" borderId="28" xfId="50" applyFont="1" applyFill="1" applyBorder="1" applyAlignment="1">
      <alignment horizontal="center"/>
      <protection/>
    </xf>
    <xf numFmtId="49" fontId="5" fillId="0" borderId="27" xfId="50" applyNumberFormat="1" applyFont="1" applyBorder="1">
      <alignment/>
      <protection/>
    </xf>
    <xf numFmtId="0" fontId="5" fillId="0" borderId="29" xfId="50" applyFont="1" applyBorder="1" applyAlignment="1">
      <alignment horizontal="center"/>
      <protection/>
    </xf>
    <xf numFmtId="0" fontId="5" fillId="0" borderId="27" xfId="50" applyFont="1" applyBorder="1" applyAlignment="1">
      <alignment horizontal="center"/>
      <protection/>
    </xf>
    <xf numFmtId="0" fontId="5" fillId="0" borderId="27" xfId="50" applyFont="1" applyBorder="1">
      <alignment/>
      <protection/>
    </xf>
    <xf numFmtId="0" fontId="7" fillId="0" borderId="51" xfId="50" applyFont="1" applyBorder="1" applyAlignment="1">
      <alignment horizontal="center"/>
      <protection/>
    </xf>
    <xf numFmtId="0" fontId="7" fillId="0" borderId="51" xfId="50" applyFont="1" applyBorder="1">
      <alignment/>
      <protection/>
    </xf>
    <xf numFmtId="0" fontId="7" fillId="0" borderId="49" xfId="50" applyFont="1" applyBorder="1" applyAlignment="1">
      <alignment horizontal="center"/>
      <protection/>
    </xf>
    <xf numFmtId="0" fontId="7" fillId="0" borderId="47" xfId="50" applyFont="1" applyFill="1" applyBorder="1">
      <alignment/>
      <protection/>
    </xf>
    <xf numFmtId="0" fontId="7" fillId="0" borderId="38" xfId="50" applyFont="1" applyBorder="1" applyAlignment="1">
      <alignment horizontal="center"/>
      <protection/>
    </xf>
    <xf numFmtId="0" fontId="7" fillId="0" borderId="36" xfId="50" applyFont="1" applyBorder="1" applyAlignment="1">
      <alignment horizontal="center"/>
      <protection/>
    </xf>
    <xf numFmtId="0" fontId="7" fillId="0" borderId="36" xfId="50" applyFont="1" applyBorder="1">
      <alignment/>
      <protection/>
    </xf>
    <xf numFmtId="0" fontId="7" fillId="0" borderId="49" xfId="50" applyFont="1" applyBorder="1">
      <alignment/>
      <protection/>
    </xf>
    <xf numFmtId="49" fontId="55" fillId="0" borderId="43" xfId="51" applyNumberFormat="1" applyFont="1" applyBorder="1" applyAlignment="1">
      <alignment horizontal="center"/>
      <protection/>
    </xf>
    <xf numFmtId="49" fontId="55" fillId="0" borderId="42" xfId="51" applyNumberFormat="1" applyFont="1" applyBorder="1">
      <alignment/>
      <protection/>
    </xf>
    <xf numFmtId="0" fontId="55" fillId="0" borderId="44" xfId="51" applyFont="1" applyBorder="1" applyAlignment="1">
      <alignment horizontal="center"/>
      <protection/>
    </xf>
    <xf numFmtId="0" fontId="55" fillId="0" borderId="42" xfId="51" applyFont="1" applyBorder="1" applyAlignment="1">
      <alignment horizontal="center"/>
      <protection/>
    </xf>
    <xf numFmtId="0" fontId="55" fillId="0" borderId="42" xfId="51" applyFont="1" applyBorder="1">
      <alignment/>
      <protection/>
    </xf>
    <xf numFmtId="2" fontId="55" fillId="0" borderId="44" xfId="51" applyNumberFormat="1" applyFont="1" applyFill="1" applyBorder="1">
      <alignment/>
      <protection/>
    </xf>
    <xf numFmtId="2" fontId="55" fillId="0" borderId="44" xfId="51" applyNumberFormat="1" applyFont="1" applyBorder="1">
      <alignment/>
      <protection/>
    </xf>
    <xf numFmtId="2" fontId="55" fillId="0" borderId="45" xfId="51" applyNumberFormat="1" applyFont="1" applyFill="1" applyBorder="1">
      <alignment/>
      <protection/>
    </xf>
    <xf numFmtId="0" fontId="56" fillId="0" borderId="52" xfId="51" applyFont="1" applyBorder="1" applyAlignment="1">
      <alignment horizontal="center"/>
      <protection/>
    </xf>
    <xf numFmtId="49" fontId="56" fillId="0" borderId="51" xfId="51" applyNumberFormat="1" applyFont="1" applyBorder="1">
      <alignment/>
      <protection/>
    </xf>
    <xf numFmtId="0" fontId="56" fillId="0" borderId="39" xfId="51" applyFont="1" applyBorder="1" applyAlignment="1">
      <alignment horizontal="center"/>
      <protection/>
    </xf>
    <xf numFmtId="0" fontId="56" fillId="0" borderId="51" xfId="51" applyFont="1" applyBorder="1" applyAlignment="1">
      <alignment horizontal="center"/>
      <protection/>
    </xf>
    <xf numFmtId="0" fontId="56" fillId="0" borderId="36" xfId="51" applyFont="1" applyBorder="1">
      <alignment/>
      <protection/>
    </xf>
    <xf numFmtId="2" fontId="56" fillId="0" borderId="39" xfId="51" applyNumberFormat="1" applyFont="1" applyFill="1" applyBorder="1">
      <alignment/>
      <protection/>
    </xf>
    <xf numFmtId="2" fontId="56" fillId="0" borderId="39" xfId="51" applyNumberFormat="1" applyFont="1" applyBorder="1">
      <alignment/>
      <protection/>
    </xf>
    <xf numFmtId="2" fontId="56" fillId="0" borderId="53" xfId="49" applyNumberFormat="1" applyFont="1" applyFill="1" applyBorder="1" applyAlignment="1">
      <alignment horizontal="right" vertical="center"/>
      <protection/>
    </xf>
    <xf numFmtId="0" fontId="5" fillId="0" borderId="42" xfId="53" applyFont="1" applyBorder="1">
      <alignment/>
      <protection/>
    </xf>
    <xf numFmtId="0" fontId="15" fillId="0" borderId="35" xfId="53" applyFont="1" applyBorder="1">
      <alignment/>
      <protection/>
    </xf>
    <xf numFmtId="0" fontId="15" fillId="0" borderId="36" xfId="53" applyFont="1" applyBorder="1">
      <alignment/>
      <protection/>
    </xf>
    <xf numFmtId="0" fontId="7" fillId="0" borderId="38" xfId="53" applyFont="1" applyBorder="1">
      <alignment/>
      <protection/>
    </xf>
    <xf numFmtId="0" fontId="7" fillId="0" borderId="36" xfId="53" applyFont="1" applyBorder="1" applyAlignment="1">
      <alignment horizontal="center"/>
      <protection/>
    </xf>
    <xf numFmtId="0" fontId="7" fillId="0" borderId="36" xfId="53" applyFont="1" applyBorder="1">
      <alignment/>
      <protection/>
    </xf>
    <xf numFmtId="0" fontId="5" fillId="0" borderId="46" xfId="51" applyFont="1" applyBorder="1">
      <alignment/>
      <protection/>
    </xf>
    <xf numFmtId="0" fontId="5" fillId="0" borderId="47" xfId="51" applyFont="1" applyBorder="1">
      <alignment/>
      <protection/>
    </xf>
    <xf numFmtId="49" fontId="5" fillId="0" borderId="47" xfId="51" applyNumberFormat="1" applyFont="1" applyBorder="1">
      <alignment/>
      <protection/>
    </xf>
    <xf numFmtId="0" fontId="5" fillId="0" borderId="56" xfId="51" applyFont="1" applyBorder="1" applyAlignment="1">
      <alignment horizontal="center"/>
      <protection/>
    </xf>
    <xf numFmtId="0" fontId="7" fillId="0" borderId="39" xfId="49" applyFont="1" applyFill="1" applyBorder="1" applyAlignment="1">
      <alignment horizontal="center"/>
      <protection/>
    </xf>
    <xf numFmtId="0" fontId="7" fillId="0" borderId="36" xfId="49" applyFont="1" applyFill="1" applyBorder="1">
      <alignment/>
      <protection/>
    </xf>
    <xf numFmtId="0" fontId="7" fillId="0" borderId="51" xfId="49" applyFont="1" applyFill="1" applyBorder="1">
      <alignment/>
      <protection/>
    </xf>
    <xf numFmtId="0" fontId="5" fillId="0" borderId="56" xfId="51" applyFont="1" applyFill="1" applyBorder="1" applyAlignment="1">
      <alignment horizontal="center"/>
      <protection/>
    </xf>
    <xf numFmtId="0" fontId="5" fillId="0" borderId="32" xfId="51" applyFont="1" applyFill="1" applyBorder="1" applyAlignment="1">
      <alignment horizontal="center"/>
      <protection/>
    </xf>
    <xf numFmtId="0" fontId="5" fillId="0" borderId="32" xfId="51" applyFont="1" applyFill="1" applyBorder="1">
      <alignment/>
      <protection/>
    </xf>
    <xf numFmtId="0" fontId="54" fillId="0" borderId="57" xfId="53" applyFont="1" applyBorder="1" applyAlignment="1">
      <alignment horizontal="center" vertical="center"/>
      <protection/>
    </xf>
    <xf numFmtId="2" fontId="54" fillId="0" borderId="11" xfId="51" applyNumberFormat="1" applyFont="1" applyFill="1" applyBorder="1">
      <alignment/>
      <protection/>
    </xf>
    <xf numFmtId="2" fontId="54" fillId="0" borderId="23" xfId="51" applyNumberFormat="1" applyFont="1" applyBorder="1">
      <alignment/>
      <protection/>
    </xf>
    <xf numFmtId="2" fontId="54" fillId="0" borderId="25" xfId="49" applyNumberFormat="1" applyFont="1" applyFill="1" applyBorder="1" applyAlignment="1">
      <alignment horizontal="right" vertical="center"/>
      <protection/>
    </xf>
    <xf numFmtId="0" fontId="57" fillId="0" borderId="46" xfId="51" applyFont="1" applyBorder="1">
      <alignment/>
      <protection/>
    </xf>
    <xf numFmtId="0" fontId="57" fillId="0" borderId="47" xfId="51" applyFont="1" applyBorder="1">
      <alignment/>
      <protection/>
    </xf>
    <xf numFmtId="49" fontId="57" fillId="0" borderId="43" xfId="51" applyNumberFormat="1" applyFont="1" applyBorder="1" applyAlignment="1">
      <alignment horizontal="center"/>
      <protection/>
    </xf>
    <xf numFmtId="49" fontId="57" fillId="0" borderId="47" xfId="51" applyNumberFormat="1" applyFont="1" applyBorder="1">
      <alignment/>
      <protection/>
    </xf>
    <xf numFmtId="0" fontId="57" fillId="0" borderId="56" xfId="51" applyFont="1" applyFill="1" applyBorder="1" applyAlignment="1">
      <alignment horizontal="center"/>
      <protection/>
    </xf>
    <xf numFmtId="0" fontId="57" fillId="0" borderId="32" xfId="51" applyFont="1" applyFill="1" applyBorder="1" applyAlignment="1">
      <alignment horizontal="center"/>
      <protection/>
    </xf>
    <xf numFmtId="0" fontId="57" fillId="0" borderId="32" xfId="51" applyFont="1" applyFill="1" applyBorder="1">
      <alignment/>
      <protection/>
    </xf>
    <xf numFmtId="2" fontId="57" fillId="0" borderId="44" xfId="51" applyNumberFormat="1" applyFont="1" applyFill="1" applyBorder="1">
      <alignment/>
      <protection/>
    </xf>
    <xf numFmtId="2" fontId="57" fillId="0" borderId="44" xfId="51" applyNumberFormat="1" applyFont="1" applyBorder="1">
      <alignment/>
      <protection/>
    </xf>
    <xf numFmtId="2" fontId="57" fillId="0" borderId="45" xfId="51" applyNumberFormat="1" applyFont="1" applyFill="1" applyBorder="1">
      <alignment/>
      <protection/>
    </xf>
    <xf numFmtId="0" fontId="58" fillId="0" borderId="50" xfId="51" applyFont="1" applyBorder="1">
      <alignment/>
      <protection/>
    </xf>
    <xf numFmtId="0" fontId="58" fillId="0" borderId="51" xfId="51" applyFont="1" applyBorder="1">
      <alignment/>
      <protection/>
    </xf>
    <xf numFmtId="0" fontId="58" fillId="0" borderId="52" xfId="51" applyFont="1" applyBorder="1" applyAlignment="1">
      <alignment horizontal="center"/>
      <protection/>
    </xf>
    <xf numFmtId="49" fontId="58" fillId="0" borderId="51" xfId="51" applyNumberFormat="1" applyFont="1" applyBorder="1">
      <alignment/>
      <protection/>
    </xf>
    <xf numFmtId="0" fontId="58" fillId="0" borderId="39" xfId="49" applyFont="1" applyFill="1" applyBorder="1" applyAlignment="1">
      <alignment horizontal="center"/>
      <protection/>
    </xf>
    <xf numFmtId="0" fontId="58" fillId="0" borderId="36" xfId="49" applyFont="1" applyFill="1" applyBorder="1">
      <alignment/>
      <protection/>
    </xf>
    <xf numFmtId="0" fontId="58" fillId="0" borderId="51" xfId="49" applyFont="1" applyFill="1" applyBorder="1">
      <alignment/>
      <protection/>
    </xf>
    <xf numFmtId="2" fontId="58" fillId="0" borderId="39" xfId="51" applyNumberFormat="1" applyFont="1" applyFill="1" applyBorder="1">
      <alignment/>
      <protection/>
    </xf>
    <xf numFmtId="2" fontId="58" fillId="0" borderId="39" xfId="51" applyNumberFormat="1" applyFont="1" applyBorder="1">
      <alignment/>
      <protection/>
    </xf>
    <xf numFmtId="2" fontId="58" fillId="0" borderId="53" xfId="49" applyNumberFormat="1" applyFont="1" applyFill="1" applyBorder="1" applyAlignment="1">
      <alignment horizontal="right" vertical="center"/>
      <protection/>
    </xf>
    <xf numFmtId="4" fontId="54" fillId="0" borderId="58" xfId="35" applyNumberFormat="1" applyFont="1" applyFill="1" applyBorder="1" applyAlignment="1">
      <alignment horizontal="right" vertical="center"/>
    </xf>
    <xf numFmtId="4" fontId="54" fillId="0" borderId="12" xfId="35" applyNumberFormat="1" applyFont="1" applyFill="1" applyBorder="1" applyAlignment="1">
      <alignment horizontal="right" vertical="center"/>
    </xf>
    <xf numFmtId="0" fontId="10" fillId="33" borderId="22" xfId="50" applyFont="1" applyFill="1" applyBorder="1" applyAlignment="1">
      <alignment horizontal="center"/>
      <protection/>
    </xf>
    <xf numFmtId="0" fontId="8" fillId="0" borderId="0" xfId="52" applyFont="1" applyFill="1" applyAlignment="1">
      <alignment horizontal="center"/>
      <protection/>
    </xf>
    <xf numFmtId="0" fontId="9" fillId="0" borderId="0" xfId="49" applyFont="1" applyFill="1" applyAlignment="1">
      <alignment horizontal="center"/>
      <protection/>
    </xf>
    <xf numFmtId="0" fontId="4" fillId="0" borderId="57" xfId="49" applyFont="1" applyBorder="1" applyAlignment="1">
      <alignment horizontal="center" vertical="center" wrapText="1"/>
      <protection/>
    </xf>
    <xf numFmtId="0" fontId="4" fillId="0" borderId="23" xfId="49" applyFont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4 2" xfId="51"/>
    <cellStyle name="normální_2. Rozpočet 2007 - tabulky" xfId="52"/>
    <cellStyle name="normální_Rozpis výdajů 03 bez PO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80">
          <cell r="O180">
            <v>88242.1</v>
          </cell>
          <cell r="P180">
            <v>202563.47</v>
          </cell>
        </row>
        <row r="225">
          <cell r="F225">
            <v>24770</v>
          </cell>
          <cell r="I225">
            <v>3809.66</v>
          </cell>
          <cell r="K225">
            <v>0</v>
          </cell>
          <cell r="L225">
            <v>3738</v>
          </cell>
          <cell r="M225">
            <v>61072</v>
          </cell>
        </row>
        <row r="270">
          <cell r="C270">
            <v>2129186.97</v>
          </cell>
          <cell r="D270">
            <v>149275.3974</v>
          </cell>
          <cell r="E270">
            <v>11050.11</v>
          </cell>
          <cell r="G270">
            <v>1178.49</v>
          </cell>
          <cell r="H270">
            <v>3906948.158589999</v>
          </cell>
          <cell r="J270">
            <v>83964.04000000001</v>
          </cell>
          <cell r="N270">
            <v>9005.32</v>
          </cell>
          <cell r="Q270">
            <v>878159.9</v>
          </cell>
        </row>
      </sheetData>
      <sheetData sheetId="2">
        <row r="180">
          <cell r="O180">
            <v>5000</v>
          </cell>
          <cell r="P180">
            <v>72712.56</v>
          </cell>
          <cell r="R180">
            <v>4006.28</v>
          </cell>
          <cell r="S180">
            <v>121.6</v>
          </cell>
        </row>
        <row r="225">
          <cell r="B225">
            <v>27594</v>
          </cell>
          <cell r="C225">
            <v>215664.09</v>
          </cell>
          <cell r="L225">
            <v>43995</v>
          </cell>
          <cell r="M225">
            <v>5278.1900000000005</v>
          </cell>
          <cell r="N225">
            <v>76679.09</v>
          </cell>
        </row>
        <row r="270">
          <cell r="D270">
            <v>878542.94</v>
          </cell>
          <cell r="E270">
            <v>734778.03</v>
          </cell>
          <cell r="F270">
            <v>3496652.0100000007</v>
          </cell>
          <cell r="G270">
            <v>194585.4</v>
          </cell>
          <cell r="H270">
            <v>22394.15</v>
          </cell>
          <cell r="I270">
            <v>690417.37</v>
          </cell>
          <cell r="K270">
            <v>987667.912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36.57421875" style="4" bestFit="1" customWidth="1"/>
    <col min="2" max="2" width="7.28125" style="4" customWidth="1"/>
    <col min="3" max="3" width="13.8515625" style="4" customWidth="1"/>
    <col min="4" max="4" width="8.7109375" style="4" bestFit="1" customWidth="1"/>
    <col min="5" max="5" width="14.140625" style="4" customWidth="1"/>
    <col min="6" max="9" width="9.140625" style="4" customWidth="1"/>
    <col min="10" max="10" width="11.7109375" style="4" bestFit="1" customWidth="1"/>
    <col min="11" max="16384" width="9.140625" style="4" customWidth="1"/>
  </cols>
  <sheetData>
    <row r="1" spans="1:5" ht="13.5" thickBot="1">
      <c r="A1" s="238" t="s">
        <v>12</v>
      </c>
      <c r="B1" s="238"/>
      <c r="C1" s="2"/>
      <c r="D1" s="2"/>
      <c r="E1" s="3" t="s">
        <v>0</v>
      </c>
    </row>
    <row r="2" spans="1:5" ht="24.75" thickBot="1">
      <c r="A2" s="5" t="s">
        <v>13</v>
      </c>
      <c r="B2" s="6" t="s">
        <v>14</v>
      </c>
      <c r="C2" s="7" t="s">
        <v>15</v>
      </c>
      <c r="D2" s="7" t="s">
        <v>182</v>
      </c>
      <c r="E2" s="7" t="s">
        <v>16</v>
      </c>
    </row>
    <row r="3" spans="1:5" ht="15" customHeight="1">
      <c r="A3" s="8" t="s">
        <v>17</v>
      </c>
      <c r="B3" s="9" t="s">
        <v>18</v>
      </c>
      <c r="C3" s="10">
        <f>C4+C5+C6</f>
        <v>2289512.4774</v>
      </c>
      <c r="D3" s="10">
        <f>D4+D5+D6</f>
        <v>1710</v>
      </c>
      <c r="E3" s="11">
        <f aca="true" t="shared" si="0" ref="E3:E24">C3+D3</f>
        <v>2291222.4774</v>
      </c>
    </row>
    <row r="4" spans="1:10" ht="15" customHeight="1">
      <c r="A4" s="12" t="s">
        <v>19</v>
      </c>
      <c r="B4" s="13" t="s">
        <v>20</v>
      </c>
      <c r="C4" s="14">
        <f>'[1]příjmy'!$C$270</f>
        <v>2129186.97</v>
      </c>
      <c r="D4" s="15">
        <f>'[2]příjmy'!$C$31</f>
        <v>0</v>
      </c>
      <c r="E4" s="16">
        <f t="shared" si="0"/>
        <v>2129186.97</v>
      </c>
      <c r="J4" s="17"/>
    </row>
    <row r="5" spans="1:5" ht="15" customHeight="1">
      <c r="A5" s="12" t="s">
        <v>21</v>
      </c>
      <c r="B5" s="13" t="s">
        <v>22</v>
      </c>
      <c r="C5" s="14">
        <f>'[1]příjmy'!$D$270</f>
        <v>149275.3974</v>
      </c>
      <c r="D5" s="18">
        <v>1710</v>
      </c>
      <c r="E5" s="16">
        <f t="shared" si="0"/>
        <v>150985.3974</v>
      </c>
    </row>
    <row r="6" spans="1:5" ht="15" customHeight="1">
      <c r="A6" s="12" t="s">
        <v>23</v>
      </c>
      <c r="B6" s="13" t="s">
        <v>24</v>
      </c>
      <c r="C6" s="14">
        <f>'[1]příjmy'!$E$270</f>
        <v>11050.11</v>
      </c>
      <c r="D6" s="14">
        <f>'[2]příjmy'!$E$31</f>
        <v>0</v>
      </c>
      <c r="E6" s="16">
        <f t="shared" si="0"/>
        <v>11050.11</v>
      </c>
    </row>
    <row r="7" spans="1:5" ht="15" customHeight="1">
      <c r="A7" s="19" t="s">
        <v>25</v>
      </c>
      <c r="B7" s="13" t="s">
        <v>26</v>
      </c>
      <c r="C7" s="20">
        <f>C8+C13</f>
        <v>4094485.6685899994</v>
      </c>
      <c r="D7" s="20">
        <f>D8+D13</f>
        <v>0</v>
      </c>
      <c r="E7" s="21">
        <f t="shared" si="0"/>
        <v>4094485.6685899994</v>
      </c>
    </row>
    <row r="8" spans="1:5" ht="15" customHeight="1">
      <c r="A8" s="12" t="s">
        <v>27</v>
      </c>
      <c r="B8" s="13" t="s">
        <v>28</v>
      </c>
      <c r="C8" s="14">
        <f>C9+C10+C11+C12</f>
        <v>3997778.3085899996</v>
      </c>
      <c r="D8" s="14">
        <f>D9+D10+D11+D12</f>
        <v>0</v>
      </c>
      <c r="E8" s="22">
        <f t="shared" si="0"/>
        <v>3997778.3085899996</v>
      </c>
    </row>
    <row r="9" spans="1:5" ht="15" customHeight="1">
      <c r="A9" s="12" t="s">
        <v>29</v>
      </c>
      <c r="B9" s="13" t="s">
        <v>30</v>
      </c>
      <c r="C9" s="14">
        <f>'[1]příjmy'!$M$225</f>
        <v>61072</v>
      </c>
      <c r="D9" s="14">
        <f>'[2]příjmy'!$I$16</f>
        <v>0</v>
      </c>
      <c r="E9" s="22">
        <f t="shared" si="0"/>
        <v>61072</v>
      </c>
    </row>
    <row r="10" spans="1:5" ht="15" customHeight="1">
      <c r="A10" s="12" t="s">
        <v>31</v>
      </c>
      <c r="B10" s="13" t="s">
        <v>28</v>
      </c>
      <c r="C10" s="14">
        <f>'[1]příjmy'!$G$270+'[1]příjmy'!$H$270</f>
        <v>3908126.6485899994</v>
      </c>
      <c r="D10" s="14">
        <v>0</v>
      </c>
      <c r="E10" s="22">
        <f t="shared" si="0"/>
        <v>3908126.6485899994</v>
      </c>
    </row>
    <row r="11" spans="1:5" ht="15" customHeight="1">
      <c r="A11" s="12" t="s">
        <v>32</v>
      </c>
      <c r="B11" s="13" t="s">
        <v>33</v>
      </c>
      <c r="C11" s="14">
        <f>'[1]příjmy'!$I$225</f>
        <v>3809.66</v>
      </c>
      <c r="D11" s="14">
        <v>0</v>
      </c>
      <c r="E11" s="22">
        <f>SUM(C11:D11)</f>
        <v>3809.66</v>
      </c>
    </row>
    <row r="12" spans="1:5" ht="15" customHeight="1">
      <c r="A12" s="12" t="s">
        <v>34</v>
      </c>
      <c r="B12" s="13">
        <v>4121</v>
      </c>
      <c r="C12" s="14">
        <f>'[1]příjmy'!$F$225</f>
        <v>24770</v>
      </c>
      <c r="D12" s="14">
        <v>0</v>
      </c>
      <c r="E12" s="22">
        <f>SUM(C12:D12)</f>
        <v>24770</v>
      </c>
    </row>
    <row r="13" spans="1:5" ht="15" customHeight="1">
      <c r="A13" s="12" t="s">
        <v>35</v>
      </c>
      <c r="B13" s="13" t="s">
        <v>36</v>
      </c>
      <c r="C13" s="14">
        <f>C14+C15+C16</f>
        <v>96707.36000000002</v>
      </c>
      <c r="D13" s="14">
        <f>D14+D15+D16</f>
        <v>0</v>
      </c>
      <c r="E13" s="22">
        <f t="shared" si="0"/>
        <v>96707.36000000002</v>
      </c>
    </row>
    <row r="14" spans="1:5" ht="15" customHeight="1">
      <c r="A14" s="12" t="s">
        <v>37</v>
      </c>
      <c r="B14" s="13" t="s">
        <v>36</v>
      </c>
      <c r="C14" s="14">
        <f>'[1]příjmy'!$N$270+'[1]příjmy'!$J$270</f>
        <v>92969.36000000002</v>
      </c>
      <c r="D14" s="14">
        <f>'[2]příjmy'!$H$16</f>
        <v>0</v>
      </c>
      <c r="E14" s="22">
        <f t="shared" si="0"/>
        <v>92969.36000000002</v>
      </c>
    </row>
    <row r="15" spans="1:5" ht="15" customHeight="1">
      <c r="A15" s="12" t="s">
        <v>38</v>
      </c>
      <c r="B15" s="13">
        <v>4221</v>
      </c>
      <c r="C15" s="14">
        <f>'[1]příjmy'!$L$225</f>
        <v>3738</v>
      </c>
      <c r="D15" s="14">
        <v>0</v>
      </c>
      <c r="E15" s="22">
        <f>SUM(C15:D15)</f>
        <v>3738</v>
      </c>
    </row>
    <row r="16" spans="1:5" ht="15" customHeight="1">
      <c r="A16" s="12" t="s">
        <v>39</v>
      </c>
      <c r="B16" s="13">
        <v>4232</v>
      </c>
      <c r="C16" s="14">
        <f>'[1]příjmy'!$K$225</f>
        <v>0</v>
      </c>
      <c r="D16" s="14">
        <v>0</v>
      </c>
      <c r="E16" s="22">
        <f>SUM(C16:D16)</f>
        <v>0</v>
      </c>
    </row>
    <row r="17" spans="1:5" ht="15" customHeight="1">
      <c r="A17" s="19" t="s">
        <v>40</v>
      </c>
      <c r="B17" s="23" t="s">
        <v>41</v>
      </c>
      <c r="C17" s="20">
        <f>C3+C7</f>
        <v>6383998.145989999</v>
      </c>
      <c r="D17" s="20">
        <f>D3+D7</f>
        <v>1710</v>
      </c>
      <c r="E17" s="21">
        <f t="shared" si="0"/>
        <v>6385708.145989999</v>
      </c>
    </row>
    <row r="18" spans="1:5" ht="15" customHeight="1">
      <c r="A18" s="19" t="s">
        <v>42</v>
      </c>
      <c r="B18" s="23" t="s">
        <v>43</v>
      </c>
      <c r="C18" s="20">
        <f>SUM(C19:C23)</f>
        <v>1072090.47</v>
      </c>
      <c r="D18" s="20">
        <f>SUM(D19:D23)</f>
        <v>0</v>
      </c>
      <c r="E18" s="21">
        <f t="shared" si="0"/>
        <v>1072090.47</v>
      </c>
    </row>
    <row r="19" spans="1:5" ht="15" customHeight="1">
      <c r="A19" s="12" t="s">
        <v>44</v>
      </c>
      <c r="B19" s="13" t="s">
        <v>45</v>
      </c>
      <c r="C19" s="14">
        <f>'[1]příjmy'!$O$180</f>
        <v>88242.1</v>
      </c>
      <c r="D19" s="14">
        <v>0</v>
      </c>
      <c r="E19" s="22">
        <f t="shared" si="0"/>
        <v>88242.1</v>
      </c>
    </row>
    <row r="20" spans="1:5" ht="15" customHeight="1">
      <c r="A20" s="12" t="s">
        <v>46</v>
      </c>
      <c r="B20" s="13">
        <v>8115</v>
      </c>
      <c r="C20" s="14">
        <f>'[1]příjmy'!$P$180</f>
        <v>202563.47</v>
      </c>
      <c r="D20" s="14">
        <v>0</v>
      </c>
      <c r="E20" s="22">
        <f>SUM(C20:D20)</f>
        <v>202563.47</v>
      </c>
    </row>
    <row r="21" spans="1:5" ht="15" customHeight="1">
      <c r="A21" s="12" t="s">
        <v>47</v>
      </c>
      <c r="B21" s="13" t="s">
        <v>45</v>
      </c>
      <c r="C21" s="14">
        <f>'[1]příjmy'!$Q$270</f>
        <v>878159.9</v>
      </c>
      <c r="D21" s="14">
        <v>0</v>
      </c>
      <c r="E21" s="22">
        <f t="shared" si="0"/>
        <v>878159.9</v>
      </c>
    </row>
    <row r="22" spans="1:5" ht="15" customHeight="1">
      <c r="A22" s="12" t="s">
        <v>48</v>
      </c>
      <c r="B22" s="13">
        <v>8123</v>
      </c>
      <c r="C22" s="14">
        <f>'[1]příjmy'!$R$167</f>
        <v>0</v>
      </c>
      <c r="D22" s="14">
        <f>'[2]příjmy'!$T$31</f>
        <v>0</v>
      </c>
      <c r="E22" s="22">
        <f>C22+D22</f>
        <v>0</v>
      </c>
    </row>
    <row r="23" spans="1:5" ht="15" customHeight="1" thickBot="1">
      <c r="A23" s="24" t="s">
        <v>49</v>
      </c>
      <c r="B23" s="25">
        <v>-8124</v>
      </c>
      <c r="C23" s="26">
        <v>-96875</v>
      </c>
      <c r="D23" s="26">
        <f>'[2]příjmy'!$O$16</f>
        <v>0</v>
      </c>
      <c r="E23" s="27">
        <f>C23+D23</f>
        <v>-96875</v>
      </c>
    </row>
    <row r="24" spans="1:5" ht="15" customHeight="1" thickBot="1">
      <c r="A24" s="28" t="s">
        <v>50</v>
      </c>
      <c r="B24" s="29"/>
      <c r="C24" s="30">
        <f>C3+C7+C18</f>
        <v>7456088.615989999</v>
      </c>
      <c r="D24" s="30">
        <f>D17+D18</f>
        <v>1710</v>
      </c>
      <c r="E24" s="31">
        <f t="shared" si="0"/>
        <v>7457798.615989999</v>
      </c>
    </row>
    <row r="25" spans="1:5" ht="13.5" thickBot="1">
      <c r="A25" s="238" t="s">
        <v>51</v>
      </c>
      <c r="B25" s="238"/>
      <c r="C25" s="32"/>
      <c r="D25" s="32"/>
      <c r="E25" s="33" t="s">
        <v>0</v>
      </c>
    </row>
    <row r="26" spans="1:5" ht="24.75" thickBot="1">
      <c r="A26" s="5" t="s">
        <v>52</v>
      </c>
      <c r="B26" s="6" t="s">
        <v>1</v>
      </c>
      <c r="C26" s="7" t="s">
        <v>15</v>
      </c>
      <c r="D26" s="7" t="s">
        <v>182</v>
      </c>
      <c r="E26" s="7" t="s">
        <v>16</v>
      </c>
    </row>
    <row r="27" spans="1:5" ht="15" customHeight="1">
      <c r="A27" s="34" t="s">
        <v>53</v>
      </c>
      <c r="B27" s="35" t="s">
        <v>54</v>
      </c>
      <c r="C27" s="18">
        <f>'[1]výdaje'!$B$225</f>
        <v>27594</v>
      </c>
      <c r="D27" s="18">
        <v>0</v>
      </c>
      <c r="E27" s="36">
        <f>C27+D27</f>
        <v>27594</v>
      </c>
    </row>
    <row r="28" spans="1:5" ht="15" customHeight="1">
      <c r="A28" s="37" t="s">
        <v>55</v>
      </c>
      <c r="B28" s="13" t="s">
        <v>54</v>
      </c>
      <c r="C28" s="14">
        <f>'[1]výdaje'!$C$225</f>
        <v>215664.09</v>
      </c>
      <c r="D28" s="18">
        <v>0</v>
      </c>
      <c r="E28" s="36">
        <f aca="true" t="shared" si="1" ref="E28:E43">C28+D28</f>
        <v>215664.09</v>
      </c>
    </row>
    <row r="29" spans="1:5" ht="15" customHeight="1">
      <c r="A29" s="37" t="s">
        <v>56</v>
      </c>
      <c r="B29" s="13" t="s">
        <v>54</v>
      </c>
      <c r="C29" s="14">
        <f>'[1]výdaje'!$D$270</f>
        <v>878542.94</v>
      </c>
      <c r="D29" s="18">
        <v>0</v>
      </c>
      <c r="E29" s="36">
        <f t="shared" si="1"/>
        <v>878542.94</v>
      </c>
    </row>
    <row r="30" spans="1:5" ht="15" customHeight="1">
      <c r="A30" s="37" t="s">
        <v>57</v>
      </c>
      <c r="B30" s="13" t="s">
        <v>54</v>
      </c>
      <c r="C30" s="14">
        <f>'[1]výdaje'!$E$270</f>
        <v>734778.03</v>
      </c>
      <c r="D30" s="18">
        <v>0</v>
      </c>
      <c r="E30" s="36">
        <f t="shared" si="1"/>
        <v>734778.03</v>
      </c>
    </row>
    <row r="31" spans="1:5" ht="15" customHeight="1">
      <c r="A31" s="37" t="s">
        <v>58</v>
      </c>
      <c r="B31" s="13" t="s">
        <v>54</v>
      </c>
      <c r="C31" s="14">
        <f>'[1]výdaje'!$F$270</f>
        <v>3496652.0100000007</v>
      </c>
      <c r="D31" s="18">
        <v>0</v>
      </c>
      <c r="E31" s="36">
        <f>C31+D31</f>
        <v>3496652.0100000007</v>
      </c>
    </row>
    <row r="32" spans="1:5" ht="15" customHeight="1">
      <c r="A32" s="37" t="s">
        <v>59</v>
      </c>
      <c r="B32" s="13" t="s">
        <v>60</v>
      </c>
      <c r="C32" s="14">
        <f>'[1]výdaje'!$G$270</f>
        <v>194585.4</v>
      </c>
      <c r="D32" s="18">
        <v>1710</v>
      </c>
      <c r="E32" s="36">
        <f t="shared" si="1"/>
        <v>196295.4</v>
      </c>
    </row>
    <row r="33" spans="1:5" ht="15" customHeight="1">
      <c r="A33" s="37" t="s">
        <v>61</v>
      </c>
      <c r="B33" s="13" t="s">
        <v>54</v>
      </c>
      <c r="C33" s="14">
        <f>'[1]výdaje'!$H$270</f>
        <v>22394.15</v>
      </c>
      <c r="D33" s="18">
        <f>'[2]výdaje'!$G$16</f>
        <v>0</v>
      </c>
      <c r="E33" s="36">
        <f t="shared" si="1"/>
        <v>22394.15</v>
      </c>
    </row>
    <row r="34" spans="1:5" ht="15" customHeight="1">
      <c r="A34" s="37" t="s">
        <v>62</v>
      </c>
      <c r="B34" s="13" t="s">
        <v>63</v>
      </c>
      <c r="C34" s="14">
        <f>'[1]výdaje'!$I$270</f>
        <v>690417.37</v>
      </c>
      <c r="D34" s="18">
        <v>0</v>
      </c>
      <c r="E34" s="36">
        <f t="shared" si="1"/>
        <v>690417.37</v>
      </c>
    </row>
    <row r="35" spans="1:5" ht="15" customHeight="1">
      <c r="A35" s="37" t="s">
        <v>64</v>
      </c>
      <c r="B35" s="13" t="s">
        <v>63</v>
      </c>
      <c r="C35" s="14">
        <f>'[3]výdaje'!$J$433</f>
        <v>0</v>
      </c>
      <c r="D35" s="18">
        <f>'[2]výdaje'!$I$16</f>
        <v>0</v>
      </c>
      <c r="E35" s="36">
        <f t="shared" si="1"/>
        <v>0</v>
      </c>
    </row>
    <row r="36" spans="1:5" ht="15" customHeight="1">
      <c r="A36" s="37" t="s">
        <v>65</v>
      </c>
      <c r="B36" s="13" t="s">
        <v>60</v>
      </c>
      <c r="C36" s="14">
        <f>'[1]výdaje'!$K$270</f>
        <v>987667.912</v>
      </c>
      <c r="D36" s="18">
        <f>'[2]výdaje'!$J$16</f>
        <v>0</v>
      </c>
      <c r="E36" s="36">
        <f t="shared" si="1"/>
        <v>987667.912</v>
      </c>
    </row>
    <row r="37" spans="1:5" ht="15" customHeight="1">
      <c r="A37" s="37" t="s">
        <v>66</v>
      </c>
      <c r="B37" s="13" t="s">
        <v>60</v>
      </c>
      <c r="C37" s="14">
        <f>'[1]výdaje'!$L$225</f>
        <v>43995</v>
      </c>
      <c r="D37" s="18">
        <v>0</v>
      </c>
      <c r="E37" s="36">
        <f t="shared" si="1"/>
        <v>43995</v>
      </c>
    </row>
    <row r="38" spans="1:5" ht="15" customHeight="1">
      <c r="A38" s="37" t="s">
        <v>67</v>
      </c>
      <c r="B38" s="13" t="s">
        <v>54</v>
      </c>
      <c r="C38" s="14">
        <f>'[1]výdaje'!$M$225</f>
        <v>5278.1900000000005</v>
      </c>
      <c r="D38" s="18">
        <f>'[2]výdaje'!$L$16</f>
        <v>0</v>
      </c>
      <c r="E38" s="36">
        <f t="shared" si="1"/>
        <v>5278.1900000000005</v>
      </c>
    </row>
    <row r="39" spans="1:5" ht="15" customHeight="1">
      <c r="A39" s="37" t="s">
        <v>68</v>
      </c>
      <c r="B39" s="13" t="s">
        <v>60</v>
      </c>
      <c r="C39" s="14">
        <f>'[1]výdaje'!$N$225</f>
        <v>76679.09</v>
      </c>
      <c r="D39" s="18">
        <v>0</v>
      </c>
      <c r="E39" s="36">
        <f>C39+D39</f>
        <v>76679.09</v>
      </c>
    </row>
    <row r="40" spans="1:5" ht="15" customHeight="1">
      <c r="A40" s="37" t="s">
        <v>69</v>
      </c>
      <c r="B40" s="13" t="s">
        <v>60</v>
      </c>
      <c r="C40" s="14">
        <f>'[1]výdaje'!$O$180</f>
        <v>5000</v>
      </c>
      <c r="D40" s="18">
        <v>0</v>
      </c>
      <c r="E40" s="36">
        <f t="shared" si="1"/>
        <v>5000</v>
      </c>
    </row>
    <row r="41" spans="1:5" ht="15" customHeight="1">
      <c r="A41" s="37" t="s">
        <v>70</v>
      </c>
      <c r="B41" s="13" t="s">
        <v>60</v>
      </c>
      <c r="C41" s="14">
        <f>'[1]výdaje'!$P$180</f>
        <v>72712.56</v>
      </c>
      <c r="D41" s="18">
        <f>'[2]výdaje'!$N$16</f>
        <v>0</v>
      </c>
      <c r="E41" s="36">
        <f t="shared" si="1"/>
        <v>72712.56</v>
      </c>
    </row>
    <row r="42" spans="1:5" ht="15" customHeight="1">
      <c r="A42" s="37" t="s">
        <v>71</v>
      </c>
      <c r="B42" s="13" t="s">
        <v>60</v>
      </c>
      <c r="C42" s="14">
        <f>'[1]výdaje'!$R$180</f>
        <v>4006.28</v>
      </c>
      <c r="D42" s="18">
        <f>'[2]výdaje'!$P$16</f>
        <v>0</v>
      </c>
      <c r="E42" s="36">
        <f t="shared" si="1"/>
        <v>4006.28</v>
      </c>
    </row>
    <row r="43" spans="1:5" ht="15" customHeight="1" thickBot="1">
      <c r="A43" s="37" t="s">
        <v>72</v>
      </c>
      <c r="B43" s="13" t="s">
        <v>60</v>
      </c>
      <c r="C43" s="14">
        <f>'[1]výdaje'!$S$180</f>
        <v>121.6</v>
      </c>
      <c r="D43" s="18">
        <f>'[2]výdaje'!$Q$16</f>
        <v>0</v>
      </c>
      <c r="E43" s="36">
        <f t="shared" si="1"/>
        <v>121.6</v>
      </c>
    </row>
    <row r="44" spans="1:5" ht="15" customHeight="1" thickBot="1">
      <c r="A44" s="38" t="s">
        <v>73</v>
      </c>
      <c r="B44" s="29"/>
      <c r="C44" s="30">
        <f>C27+C28+C29+C30+C31+C32+C33+C34+C35+C36+C37+C38+C39+C40+C41+C42+C43</f>
        <v>7456088.622</v>
      </c>
      <c r="D44" s="30">
        <f>SUM(D27:D43)</f>
        <v>1710</v>
      </c>
      <c r="E44" s="31">
        <f>SUM(E27:E43)</f>
        <v>7457798.622</v>
      </c>
    </row>
    <row r="45" spans="3:5" ht="12.75">
      <c r="C45" s="17"/>
      <c r="E45" s="17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3.28125" style="0" customWidth="1"/>
    <col min="2" max="2" width="2.57421875" style="0" customWidth="1"/>
    <col min="3" max="3" width="7.00390625" style="0" customWidth="1"/>
    <col min="4" max="4" width="4.00390625" style="0" customWidth="1"/>
    <col min="5" max="5" width="4.28125" style="0" customWidth="1"/>
    <col min="6" max="6" width="4.140625" style="0" customWidth="1"/>
    <col min="7" max="7" width="37.140625" style="0" customWidth="1"/>
    <col min="8" max="8" width="7.00390625" style="0" customWidth="1"/>
    <col min="9" max="9" width="7.8515625" style="0" customWidth="1"/>
    <col min="10" max="10" width="6.7109375" style="0" customWidth="1"/>
    <col min="11" max="11" width="7.57421875" style="0" customWidth="1"/>
  </cols>
  <sheetData>
    <row r="1" spans="1:11" ht="18">
      <c r="A1" s="239" t="s">
        <v>183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39"/>
      <c r="K2" s="39"/>
    </row>
    <row r="3" spans="1:11" ht="15.75">
      <c r="A3" s="240" t="s">
        <v>11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39"/>
      <c r="K4" s="39"/>
    </row>
    <row r="5" spans="1:11" ht="15.75">
      <c r="A5" s="240" t="s">
        <v>74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39"/>
      <c r="K6" s="39"/>
    </row>
    <row r="7" spans="1:11" ht="13.5" thickBot="1">
      <c r="A7" s="40"/>
      <c r="B7" s="40"/>
      <c r="C7" s="40"/>
      <c r="D7" s="40"/>
      <c r="E7" s="39"/>
      <c r="F7" s="39"/>
      <c r="G7" s="39"/>
      <c r="H7" s="41"/>
      <c r="I7" s="41"/>
      <c r="J7" s="39"/>
      <c r="K7" s="41" t="s">
        <v>75</v>
      </c>
    </row>
    <row r="8" spans="1:11" ht="34.5" thickBot="1">
      <c r="A8" s="42" t="s">
        <v>2</v>
      </c>
      <c r="B8" s="43" t="s">
        <v>76</v>
      </c>
      <c r="C8" s="241" t="s">
        <v>77</v>
      </c>
      <c r="D8" s="242"/>
      <c r="E8" s="44" t="s">
        <v>3</v>
      </c>
      <c r="F8" s="45" t="s">
        <v>1</v>
      </c>
      <c r="G8" s="46" t="s">
        <v>78</v>
      </c>
      <c r="H8" s="47" t="s">
        <v>4</v>
      </c>
      <c r="I8" s="47" t="s">
        <v>5</v>
      </c>
      <c r="J8" s="48" t="s">
        <v>184</v>
      </c>
      <c r="K8" s="49" t="s">
        <v>5</v>
      </c>
    </row>
    <row r="9" spans="1:11" ht="13.5" thickBot="1">
      <c r="A9" s="50" t="s">
        <v>6</v>
      </c>
      <c r="B9" s="51"/>
      <c r="C9" s="52" t="s">
        <v>7</v>
      </c>
      <c r="D9" s="51" t="s">
        <v>7</v>
      </c>
      <c r="E9" s="53" t="s">
        <v>7</v>
      </c>
      <c r="F9" s="54" t="s">
        <v>7</v>
      </c>
      <c r="G9" s="55" t="s">
        <v>79</v>
      </c>
      <c r="H9" s="56">
        <f>H11+H12+H13+H18+H77+H92+H103</f>
        <v>7200</v>
      </c>
      <c r="I9" s="56">
        <f>I11+I12+I13+I18+I77+I92+I103</f>
        <v>12329</v>
      </c>
      <c r="J9" s="56">
        <f>J11+J12+J13+J18+J77+J92+J103+J97+J99+J101</f>
        <v>1710</v>
      </c>
      <c r="K9" s="236">
        <f>I9+J9</f>
        <v>14039</v>
      </c>
    </row>
    <row r="10" spans="1:11" ht="13.5" thickBot="1">
      <c r="A10" s="50"/>
      <c r="B10" s="51"/>
      <c r="C10" s="52"/>
      <c r="D10" s="51"/>
      <c r="E10" s="53"/>
      <c r="F10" s="54"/>
      <c r="G10" s="57" t="s">
        <v>80</v>
      </c>
      <c r="H10" s="56"/>
      <c r="I10" s="56"/>
      <c r="J10" s="58"/>
      <c r="K10" s="59"/>
    </row>
    <row r="11" spans="1:11" ht="13.5" hidden="1" thickBot="1">
      <c r="A11" s="60" t="s">
        <v>6</v>
      </c>
      <c r="B11" s="61"/>
      <c r="C11" s="52" t="s">
        <v>7</v>
      </c>
      <c r="D11" s="61" t="s">
        <v>7</v>
      </c>
      <c r="E11" s="62" t="s">
        <v>7</v>
      </c>
      <c r="F11" s="63" t="s">
        <v>7</v>
      </c>
      <c r="G11" s="64" t="s">
        <v>81</v>
      </c>
      <c r="H11" s="65">
        <v>5500</v>
      </c>
      <c r="I11" s="65">
        <v>5500</v>
      </c>
      <c r="J11" s="66">
        <v>0</v>
      </c>
      <c r="K11" s="67">
        <f>H11+J11</f>
        <v>5500</v>
      </c>
    </row>
    <row r="12" spans="1:11" ht="13.5" hidden="1" thickBot="1">
      <c r="A12" s="60" t="s">
        <v>6</v>
      </c>
      <c r="B12" s="61"/>
      <c r="C12" s="52" t="s">
        <v>7</v>
      </c>
      <c r="D12" s="61" t="s">
        <v>7</v>
      </c>
      <c r="E12" s="62" t="s">
        <v>7</v>
      </c>
      <c r="F12" s="63" t="s">
        <v>7</v>
      </c>
      <c r="G12" s="64" t="s">
        <v>82</v>
      </c>
      <c r="H12" s="65">
        <v>1700</v>
      </c>
      <c r="I12" s="65">
        <v>1700</v>
      </c>
      <c r="J12" s="66">
        <v>0</v>
      </c>
      <c r="K12" s="67">
        <f>H12+J12</f>
        <v>1700</v>
      </c>
    </row>
    <row r="13" spans="1:11" ht="13.5" hidden="1" thickBot="1">
      <c r="A13" s="60" t="s">
        <v>6</v>
      </c>
      <c r="B13" s="61"/>
      <c r="C13" s="52" t="s">
        <v>7</v>
      </c>
      <c r="D13" s="68"/>
      <c r="E13" s="69" t="s">
        <v>7</v>
      </c>
      <c r="F13" s="70" t="s">
        <v>7</v>
      </c>
      <c r="G13" s="71" t="s">
        <v>83</v>
      </c>
      <c r="H13" s="72">
        <v>0</v>
      </c>
      <c r="I13" s="72">
        <f>I14+I16</f>
        <v>200</v>
      </c>
      <c r="J13" s="73">
        <f>J14+J16</f>
        <v>0</v>
      </c>
      <c r="K13" s="74">
        <f>K14+K16</f>
        <v>200</v>
      </c>
    </row>
    <row r="14" spans="1:11" ht="12.75" hidden="1">
      <c r="A14" s="75"/>
      <c r="B14" s="76"/>
      <c r="C14" s="77"/>
      <c r="D14" s="78"/>
      <c r="E14" s="79"/>
      <c r="F14" s="80"/>
      <c r="G14" s="81" t="s">
        <v>84</v>
      </c>
      <c r="H14" s="82">
        <f>H15</f>
        <v>100</v>
      </c>
      <c r="I14" s="82">
        <f>I15</f>
        <v>100</v>
      </c>
      <c r="J14" s="83">
        <f>J15</f>
        <v>0</v>
      </c>
      <c r="K14" s="84">
        <f>K15</f>
        <v>100</v>
      </c>
    </row>
    <row r="15" spans="1:11" ht="13.5" hidden="1" thickBot="1">
      <c r="A15" s="85"/>
      <c r="B15" s="86"/>
      <c r="C15" s="87"/>
      <c r="D15" s="88"/>
      <c r="E15" s="89"/>
      <c r="F15" s="90"/>
      <c r="G15" s="91" t="s">
        <v>85</v>
      </c>
      <c r="H15" s="92">
        <v>100</v>
      </c>
      <c r="I15" s="92">
        <v>100</v>
      </c>
      <c r="J15" s="93">
        <v>0</v>
      </c>
      <c r="K15" s="94">
        <v>100</v>
      </c>
    </row>
    <row r="16" spans="1:11" ht="12.75" hidden="1">
      <c r="A16" s="95"/>
      <c r="B16" s="96"/>
      <c r="C16" s="97" t="s">
        <v>86</v>
      </c>
      <c r="D16" s="98" t="s">
        <v>87</v>
      </c>
      <c r="E16" s="99" t="s">
        <v>7</v>
      </c>
      <c r="F16" s="100" t="s">
        <v>7</v>
      </c>
      <c r="G16" s="101" t="s">
        <v>88</v>
      </c>
      <c r="H16" s="102">
        <f>H17</f>
        <v>100</v>
      </c>
      <c r="I16" s="102">
        <f>I17</f>
        <v>100</v>
      </c>
      <c r="J16" s="103">
        <f>J17</f>
        <v>0</v>
      </c>
      <c r="K16" s="104">
        <f>K17</f>
        <v>100</v>
      </c>
    </row>
    <row r="17" spans="1:11" ht="13.5" hidden="1" thickBot="1">
      <c r="A17" s="105"/>
      <c r="B17" s="106"/>
      <c r="C17" s="107"/>
      <c r="D17" s="108"/>
      <c r="E17" s="109">
        <v>3322</v>
      </c>
      <c r="F17" s="110">
        <v>5321</v>
      </c>
      <c r="G17" s="111" t="s">
        <v>89</v>
      </c>
      <c r="H17" s="112">
        <v>100</v>
      </c>
      <c r="I17" s="112">
        <v>100</v>
      </c>
      <c r="J17" s="113">
        <v>0</v>
      </c>
      <c r="K17" s="114">
        <v>100</v>
      </c>
    </row>
    <row r="18" spans="1:11" ht="13.5" hidden="1" thickBot="1">
      <c r="A18" s="60" t="s">
        <v>6</v>
      </c>
      <c r="B18" s="61"/>
      <c r="C18" s="212" t="s">
        <v>7</v>
      </c>
      <c r="D18" s="61"/>
      <c r="E18" s="62" t="s">
        <v>7</v>
      </c>
      <c r="F18" s="63" t="s">
        <v>7</v>
      </c>
      <c r="G18" s="64" t="s">
        <v>181</v>
      </c>
      <c r="H18" s="65">
        <v>0</v>
      </c>
      <c r="I18" s="65">
        <f>I19+I21+I23+I25+I27+I29+I31+I33+I35+I37+I39+I41+I43+I45+I47+I49+I51+I53+I55+I57+I59+I61+I63+I65+I67+I69+I71+I73+I75</f>
        <v>2220</v>
      </c>
      <c r="J18" s="66">
        <f>J19+J21+J23+J25+J27+J29+J31+N4+J33+J35+J37+J39+J41+J43+J45+J47+J49+J51+J53+J55+J57+J59+J61+J63+J65+J67+J69+J71+J73+J75</f>
        <v>0</v>
      </c>
      <c r="K18" s="67">
        <f>H18+J18</f>
        <v>0</v>
      </c>
    </row>
    <row r="19" spans="1:11" ht="12.75" hidden="1">
      <c r="A19" s="115" t="s">
        <v>6</v>
      </c>
      <c r="B19" s="116"/>
      <c r="C19" s="117" t="s">
        <v>90</v>
      </c>
      <c r="D19" s="118" t="s">
        <v>91</v>
      </c>
      <c r="E19" s="119" t="s">
        <v>7</v>
      </c>
      <c r="F19" s="120" t="s">
        <v>7</v>
      </c>
      <c r="G19" s="116" t="s">
        <v>92</v>
      </c>
      <c r="H19" s="121">
        <f>H20</f>
        <v>400</v>
      </c>
      <c r="I19" s="121">
        <f>I20</f>
        <v>400</v>
      </c>
      <c r="J19" s="83">
        <f>J20</f>
        <v>0</v>
      </c>
      <c r="K19" s="84">
        <f>H19+J19</f>
        <v>400</v>
      </c>
    </row>
    <row r="20" spans="1:11" ht="13.5" hidden="1" thickBot="1">
      <c r="A20" s="122"/>
      <c r="B20" s="123"/>
      <c r="C20" s="124"/>
      <c r="D20" s="125"/>
      <c r="E20" s="126">
        <v>2143</v>
      </c>
      <c r="F20" s="127">
        <v>5229</v>
      </c>
      <c r="G20" s="91" t="s">
        <v>93</v>
      </c>
      <c r="H20" s="128">
        <v>400</v>
      </c>
      <c r="I20" s="128">
        <v>400</v>
      </c>
      <c r="J20" s="93">
        <v>0</v>
      </c>
      <c r="K20" s="129">
        <f>H20+J20</f>
        <v>400</v>
      </c>
    </row>
    <row r="21" spans="1:11" ht="12.75" hidden="1">
      <c r="A21" s="130" t="s">
        <v>6</v>
      </c>
      <c r="B21" s="131"/>
      <c r="C21" s="97" t="s">
        <v>94</v>
      </c>
      <c r="D21" s="132" t="s">
        <v>91</v>
      </c>
      <c r="E21" s="133" t="s">
        <v>7</v>
      </c>
      <c r="F21" s="100" t="s">
        <v>7</v>
      </c>
      <c r="G21" s="131" t="s">
        <v>92</v>
      </c>
      <c r="H21" s="134">
        <f>H22</f>
        <v>400</v>
      </c>
      <c r="I21" s="134">
        <f>I22</f>
        <v>400</v>
      </c>
      <c r="J21" s="103">
        <f>J22</f>
        <v>0</v>
      </c>
      <c r="K21" s="104">
        <f aca="true" t="shared" si="0" ref="K21:K32">H21+J21</f>
        <v>400</v>
      </c>
    </row>
    <row r="22" spans="1:11" ht="13.5" hidden="1" thickBot="1">
      <c r="A22" s="122"/>
      <c r="B22" s="123"/>
      <c r="C22" s="124"/>
      <c r="D22" s="125"/>
      <c r="E22" s="126">
        <v>2143</v>
      </c>
      <c r="F22" s="135">
        <v>5229</v>
      </c>
      <c r="G22" s="91" t="s">
        <v>95</v>
      </c>
      <c r="H22" s="128">
        <v>400</v>
      </c>
      <c r="I22" s="128">
        <v>400</v>
      </c>
      <c r="J22" s="93">
        <v>0</v>
      </c>
      <c r="K22" s="129">
        <f t="shared" si="0"/>
        <v>400</v>
      </c>
    </row>
    <row r="23" spans="1:11" ht="12.75" hidden="1">
      <c r="A23" s="130" t="s">
        <v>6</v>
      </c>
      <c r="B23" s="131"/>
      <c r="C23" s="97" t="s">
        <v>96</v>
      </c>
      <c r="D23" s="132" t="s">
        <v>91</v>
      </c>
      <c r="E23" s="133" t="s">
        <v>7</v>
      </c>
      <c r="F23" s="100" t="s">
        <v>7</v>
      </c>
      <c r="G23" s="131" t="s">
        <v>92</v>
      </c>
      <c r="H23" s="134">
        <f>H24</f>
        <v>400</v>
      </c>
      <c r="I23" s="134">
        <f>I24</f>
        <v>400</v>
      </c>
      <c r="J23" s="103">
        <f>J24</f>
        <v>0</v>
      </c>
      <c r="K23" s="104">
        <f t="shared" si="0"/>
        <v>400</v>
      </c>
    </row>
    <row r="24" spans="1:11" ht="13.5" hidden="1" thickBot="1">
      <c r="A24" s="136"/>
      <c r="B24" s="137"/>
      <c r="C24" s="124"/>
      <c r="D24" s="108"/>
      <c r="E24" s="109">
        <v>2143</v>
      </c>
      <c r="F24" s="138">
        <v>5229</v>
      </c>
      <c r="G24" s="111" t="s">
        <v>97</v>
      </c>
      <c r="H24" s="128">
        <v>400</v>
      </c>
      <c r="I24" s="128">
        <v>400</v>
      </c>
      <c r="J24" s="93">
        <v>0</v>
      </c>
      <c r="K24" s="129">
        <f t="shared" si="0"/>
        <v>400</v>
      </c>
    </row>
    <row r="25" spans="1:11" ht="12.75" hidden="1">
      <c r="A25" s="130" t="s">
        <v>6</v>
      </c>
      <c r="B25" s="131"/>
      <c r="C25" s="97" t="s">
        <v>98</v>
      </c>
      <c r="D25" s="132" t="s">
        <v>91</v>
      </c>
      <c r="E25" s="133" t="s">
        <v>7</v>
      </c>
      <c r="F25" s="100" t="s">
        <v>7</v>
      </c>
      <c r="G25" s="131" t="s">
        <v>92</v>
      </c>
      <c r="H25" s="134">
        <f>H26</f>
        <v>250</v>
      </c>
      <c r="I25" s="134">
        <f>I26</f>
        <v>250</v>
      </c>
      <c r="J25" s="103">
        <f>J26</f>
        <v>0</v>
      </c>
      <c r="K25" s="104">
        <f t="shared" si="0"/>
        <v>250</v>
      </c>
    </row>
    <row r="26" spans="1:11" ht="13.5" hidden="1" thickBot="1">
      <c r="A26" s="136"/>
      <c r="B26" s="137"/>
      <c r="C26" s="139"/>
      <c r="D26" s="108"/>
      <c r="E26" s="109">
        <v>2143</v>
      </c>
      <c r="F26" s="138">
        <v>5329</v>
      </c>
      <c r="G26" s="111" t="s">
        <v>99</v>
      </c>
      <c r="H26" s="140">
        <v>250</v>
      </c>
      <c r="I26" s="140">
        <v>250</v>
      </c>
      <c r="J26" s="113">
        <v>0</v>
      </c>
      <c r="K26" s="129">
        <f t="shared" si="0"/>
        <v>250</v>
      </c>
    </row>
    <row r="27" spans="1:11" ht="12.75" hidden="1">
      <c r="A27" s="115" t="s">
        <v>6</v>
      </c>
      <c r="B27" s="116"/>
      <c r="C27" s="97" t="s">
        <v>100</v>
      </c>
      <c r="D27" s="132" t="s">
        <v>91</v>
      </c>
      <c r="E27" s="133" t="s">
        <v>7</v>
      </c>
      <c r="F27" s="100" t="s">
        <v>7</v>
      </c>
      <c r="G27" s="141" t="s">
        <v>101</v>
      </c>
      <c r="H27" s="134">
        <f>H28</f>
        <v>50</v>
      </c>
      <c r="I27" s="134">
        <f>I28</f>
        <v>50</v>
      </c>
      <c r="J27" s="103">
        <f>J28</f>
        <v>0</v>
      </c>
      <c r="K27" s="104">
        <f t="shared" si="0"/>
        <v>50</v>
      </c>
    </row>
    <row r="28" spans="1:11" ht="13.5" hidden="1" thickBot="1">
      <c r="A28" s="142"/>
      <c r="B28" s="91"/>
      <c r="C28" s="124"/>
      <c r="D28" s="143"/>
      <c r="E28" s="144">
        <v>2143</v>
      </c>
      <c r="F28" s="135">
        <v>5229</v>
      </c>
      <c r="G28" s="91" t="s">
        <v>102</v>
      </c>
      <c r="H28" s="128">
        <v>50</v>
      </c>
      <c r="I28" s="128">
        <v>50</v>
      </c>
      <c r="J28" s="93">
        <v>0</v>
      </c>
      <c r="K28" s="129">
        <f t="shared" si="0"/>
        <v>50</v>
      </c>
    </row>
    <row r="29" spans="1:11" ht="12.75" hidden="1">
      <c r="A29" s="115" t="s">
        <v>6</v>
      </c>
      <c r="B29" s="116"/>
      <c r="C29" s="117" t="s">
        <v>103</v>
      </c>
      <c r="D29" s="118" t="s">
        <v>91</v>
      </c>
      <c r="E29" s="119" t="s">
        <v>7</v>
      </c>
      <c r="F29" s="120" t="s">
        <v>7</v>
      </c>
      <c r="G29" s="116" t="s">
        <v>104</v>
      </c>
      <c r="H29" s="121">
        <f>H30</f>
        <v>170</v>
      </c>
      <c r="I29" s="121">
        <f>I30</f>
        <v>170</v>
      </c>
      <c r="J29" s="83">
        <f>J30</f>
        <v>0</v>
      </c>
      <c r="K29" s="104">
        <f t="shared" si="0"/>
        <v>170</v>
      </c>
    </row>
    <row r="30" spans="1:11" ht="13.5" hidden="1" thickBot="1">
      <c r="A30" s="136"/>
      <c r="B30" s="137"/>
      <c r="C30" s="124"/>
      <c r="D30" s="108"/>
      <c r="E30" s="109">
        <v>2143</v>
      </c>
      <c r="F30" s="138">
        <v>5222</v>
      </c>
      <c r="G30" s="111" t="s">
        <v>105</v>
      </c>
      <c r="H30" s="128">
        <v>170</v>
      </c>
      <c r="I30" s="128">
        <v>170</v>
      </c>
      <c r="J30" s="93">
        <v>0</v>
      </c>
      <c r="K30" s="129">
        <f t="shared" si="0"/>
        <v>170</v>
      </c>
    </row>
    <row r="31" spans="1:11" ht="12.75" hidden="1">
      <c r="A31" s="130" t="s">
        <v>6</v>
      </c>
      <c r="B31" s="131"/>
      <c r="C31" s="97" t="s">
        <v>106</v>
      </c>
      <c r="D31" s="132" t="s">
        <v>91</v>
      </c>
      <c r="E31" s="133" t="s">
        <v>7</v>
      </c>
      <c r="F31" s="100" t="s">
        <v>7</v>
      </c>
      <c r="G31" s="131" t="s">
        <v>107</v>
      </c>
      <c r="H31" s="134">
        <f>H32</f>
        <v>50</v>
      </c>
      <c r="I31" s="134">
        <f>I32</f>
        <v>50</v>
      </c>
      <c r="J31" s="103">
        <f>J32</f>
        <v>0</v>
      </c>
      <c r="K31" s="104">
        <f t="shared" si="0"/>
        <v>50</v>
      </c>
    </row>
    <row r="32" spans="1:11" ht="13.5" hidden="1" thickBot="1">
      <c r="A32" s="122"/>
      <c r="B32" s="123"/>
      <c r="C32" s="124"/>
      <c r="D32" s="125"/>
      <c r="E32" s="126">
        <v>2143</v>
      </c>
      <c r="F32" s="127">
        <v>5213</v>
      </c>
      <c r="G32" s="91" t="s">
        <v>108</v>
      </c>
      <c r="H32" s="128">
        <v>50</v>
      </c>
      <c r="I32" s="128">
        <v>50</v>
      </c>
      <c r="J32" s="93">
        <v>0</v>
      </c>
      <c r="K32" s="129">
        <f t="shared" si="0"/>
        <v>50</v>
      </c>
    </row>
    <row r="33" spans="1:11" ht="12.75" hidden="1">
      <c r="A33" s="145" t="s">
        <v>6</v>
      </c>
      <c r="B33" s="146"/>
      <c r="C33" s="147">
        <v>780003</v>
      </c>
      <c r="D33" s="148" t="s">
        <v>91</v>
      </c>
      <c r="E33" s="149" t="s">
        <v>7</v>
      </c>
      <c r="F33" s="150" t="s">
        <v>7</v>
      </c>
      <c r="G33" s="151" t="s">
        <v>109</v>
      </c>
      <c r="H33" s="152">
        <f>H34</f>
        <v>47</v>
      </c>
      <c r="I33" s="152">
        <f>I34</f>
        <v>47</v>
      </c>
      <c r="J33" s="153">
        <f>J34</f>
        <v>0</v>
      </c>
      <c r="K33" s="154">
        <f>H33+J33</f>
        <v>47</v>
      </c>
    </row>
    <row r="34" spans="1:11" ht="13.5" hidden="1" thickBot="1">
      <c r="A34" s="155"/>
      <c r="B34" s="156"/>
      <c r="C34" s="157"/>
      <c r="D34" s="158"/>
      <c r="E34" s="159">
        <v>3311</v>
      </c>
      <c r="F34" s="160">
        <v>5222</v>
      </c>
      <c r="G34" s="161" t="s">
        <v>110</v>
      </c>
      <c r="H34" s="162">
        <v>47</v>
      </c>
      <c r="I34" s="162">
        <v>47</v>
      </c>
      <c r="J34" s="163">
        <v>0</v>
      </c>
      <c r="K34" s="164">
        <f>H34+J34</f>
        <v>47</v>
      </c>
    </row>
    <row r="35" spans="1:11" ht="12.75" hidden="1">
      <c r="A35" s="165" t="s">
        <v>6</v>
      </c>
      <c r="B35" s="166"/>
      <c r="C35" s="167">
        <v>780004</v>
      </c>
      <c r="D35" s="168" t="s">
        <v>91</v>
      </c>
      <c r="E35" s="169" t="s">
        <v>7</v>
      </c>
      <c r="F35" s="170" t="s">
        <v>7</v>
      </c>
      <c r="G35" s="171" t="s">
        <v>111</v>
      </c>
      <c r="H35" s="152">
        <f>H36</f>
        <v>16</v>
      </c>
      <c r="I35" s="152">
        <f>I36</f>
        <v>16</v>
      </c>
      <c r="J35" s="153">
        <f>J36</f>
        <v>0</v>
      </c>
      <c r="K35" s="154">
        <f aca="true" t="shared" si="1" ref="K35:K76">H35+J35</f>
        <v>16</v>
      </c>
    </row>
    <row r="36" spans="1:11" ht="13.5" hidden="1" thickBot="1">
      <c r="A36" s="155"/>
      <c r="B36" s="156"/>
      <c r="C36" s="157"/>
      <c r="D36" s="158"/>
      <c r="E36" s="159">
        <v>3311</v>
      </c>
      <c r="F36" s="172">
        <v>5222</v>
      </c>
      <c r="G36" s="173" t="s">
        <v>112</v>
      </c>
      <c r="H36" s="162">
        <v>16</v>
      </c>
      <c r="I36" s="162">
        <v>16</v>
      </c>
      <c r="J36" s="163">
        <v>0</v>
      </c>
      <c r="K36" s="164">
        <f t="shared" si="1"/>
        <v>16</v>
      </c>
    </row>
    <row r="37" spans="1:11" ht="12.75" hidden="1">
      <c r="A37" s="145" t="s">
        <v>6</v>
      </c>
      <c r="B37" s="146"/>
      <c r="C37" s="147">
        <v>780005</v>
      </c>
      <c r="D37" s="148" t="s">
        <v>113</v>
      </c>
      <c r="E37" s="149" t="s">
        <v>7</v>
      </c>
      <c r="F37" s="150" t="s">
        <v>7</v>
      </c>
      <c r="G37" s="151" t="s">
        <v>114</v>
      </c>
      <c r="H37" s="152">
        <f>H38</f>
        <v>10</v>
      </c>
      <c r="I37" s="152">
        <f>I38</f>
        <v>10</v>
      </c>
      <c r="J37" s="153">
        <f>J38</f>
        <v>0</v>
      </c>
      <c r="K37" s="154">
        <f t="shared" si="1"/>
        <v>10</v>
      </c>
    </row>
    <row r="38" spans="1:11" ht="13.5" hidden="1" thickBot="1">
      <c r="A38" s="155"/>
      <c r="B38" s="156"/>
      <c r="C38" s="157"/>
      <c r="D38" s="158"/>
      <c r="E38" s="159">
        <v>3311</v>
      </c>
      <c r="F38" s="172">
        <v>5321</v>
      </c>
      <c r="G38" s="161" t="s">
        <v>115</v>
      </c>
      <c r="H38" s="162">
        <v>10</v>
      </c>
      <c r="I38" s="162">
        <v>10</v>
      </c>
      <c r="J38" s="163">
        <v>0</v>
      </c>
      <c r="K38" s="164">
        <f t="shared" si="1"/>
        <v>10</v>
      </c>
    </row>
    <row r="39" spans="1:11" ht="12.75" hidden="1">
      <c r="A39" s="145" t="s">
        <v>6</v>
      </c>
      <c r="B39" s="146"/>
      <c r="C39" s="147">
        <v>780006</v>
      </c>
      <c r="D39" s="148" t="s">
        <v>91</v>
      </c>
      <c r="E39" s="149" t="s">
        <v>7</v>
      </c>
      <c r="F39" s="150" t="s">
        <v>7</v>
      </c>
      <c r="G39" s="151" t="s">
        <v>116</v>
      </c>
      <c r="H39" s="152">
        <f>H40</f>
        <v>25</v>
      </c>
      <c r="I39" s="152">
        <f>I40</f>
        <v>25</v>
      </c>
      <c r="J39" s="153">
        <f>J40</f>
        <v>0</v>
      </c>
      <c r="K39" s="154">
        <f t="shared" si="1"/>
        <v>25</v>
      </c>
    </row>
    <row r="40" spans="1:11" ht="13.5" hidden="1" thickBot="1">
      <c r="A40" s="155"/>
      <c r="B40" s="156"/>
      <c r="C40" s="157"/>
      <c r="D40" s="158"/>
      <c r="E40" s="159">
        <v>3312</v>
      </c>
      <c r="F40" s="174">
        <v>5221</v>
      </c>
      <c r="G40" s="161" t="s">
        <v>117</v>
      </c>
      <c r="H40" s="162">
        <v>25</v>
      </c>
      <c r="I40" s="162">
        <v>25</v>
      </c>
      <c r="J40" s="163">
        <v>0</v>
      </c>
      <c r="K40" s="164">
        <f t="shared" si="1"/>
        <v>25</v>
      </c>
    </row>
    <row r="41" spans="1:11" ht="12.75" hidden="1">
      <c r="A41" s="145" t="s">
        <v>6</v>
      </c>
      <c r="B41" s="166"/>
      <c r="C41" s="167">
        <v>780007</v>
      </c>
      <c r="D41" s="148" t="s">
        <v>118</v>
      </c>
      <c r="E41" s="149" t="s">
        <v>7</v>
      </c>
      <c r="F41" s="150" t="s">
        <v>7</v>
      </c>
      <c r="G41" s="151" t="s">
        <v>119</v>
      </c>
      <c r="H41" s="152">
        <f>H42</f>
        <v>12</v>
      </c>
      <c r="I41" s="152">
        <f>I42</f>
        <v>12</v>
      </c>
      <c r="J41" s="153">
        <f>J42</f>
        <v>0</v>
      </c>
      <c r="K41" s="154">
        <f t="shared" si="1"/>
        <v>12</v>
      </c>
    </row>
    <row r="42" spans="1:11" ht="13.5" hidden="1" thickBot="1">
      <c r="A42" s="155"/>
      <c r="B42" s="156"/>
      <c r="C42" s="157"/>
      <c r="D42" s="158"/>
      <c r="E42" s="159">
        <v>3312</v>
      </c>
      <c r="F42" s="160">
        <v>5321</v>
      </c>
      <c r="G42" s="161" t="s">
        <v>120</v>
      </c>
      <c r="H42" s="162">
        <v>12</v>
      </c>
      <c r="I42" s="162">
        <v>12</v>
      </c>
      <c r="J42" s="163">
        <v>0</v>
      </c>
      <c r="K42" s="164">
        <f t="shared" si="1"/>
        <v>12</v>
      </c>
    </row>
    <row r="43" spans="1:11" ht="12.75" hidden="1">
      <c r="A43" s="145" t="s">
        <v>6</v>
      </c>
      <c r="B43" s="146"/>
      <c r="C43" s="147">
        <v>780008</v>
      </c>
      <c r="D43" s="148" t="s">
        <v>121</v>
      </c>
      <c r="E43" s="149" t="s">
        <v>7</v>
      </c>
      <c r="F43" s="150" t="s">
        <v>7</v>
      </c>
      <c r="G43" s="151" t="s">
        <v>122</v>
      </c>
      <c r="H43" s="152">
        <f>H44</f>
        <v>5</v>
      </c>
      <c r="I43" s="152">
        <f>I44</f>
        <v>5</v>
      </c>
      <c r="J43" s="153">
        <f>J44</f>
        <v>0</v>
      </c>
      <c r="K43" s="154">
        <f t="shared" si="1"/>
        <v>5</v>
      </c>
    </row>
    <row r="44" spans="1:11" ht="13.5" hidden="1" thickBot="1">
      <c r="A44" s="155"/>
      <c r="B44" s="156"/>
      <c r="C44" s="157"/>
      <c r="D44" s="158"/>
      <c r="E44" s="159">
        <v>3311</v>
      </c>
      <c r="F44" s="174">
        <v>5321</v>
      </c>
      <c r="G44" s="175" t="s">
        <v>123</v>
      </c>
      <c r="H44" s="162">
        <v>5</v>
      </c>
      <c r="I44" s="162">
        <v>5</v>
      </c>
      <c r="J44" s="163">
        <v>0</v>
      </c>
      <c r="K44" s="164">
        <f t="shared" si="1"/>
        <v>5</v>
      </c>
    </row>
    <row r="45" spans="1:11" ht="12.75" hidden="1">
      <c r="A45" s="145" t="s">
        <v>6</v>
      </c>
      <c r="B45" s="146"/>
      <c r="C45" s="147">
        <v>780009</v>
      </c>
      <c r="D45" s="148" t="s">
        <v>121</v>
      </c>
      <c r="E45" s="149" t="s">
        <v>7</v>
      </c>
      <c r="F45" s="150" t="s">
        <v>7</v>
      </c>
      <c r="G45" s="146" t="s">
        <v>124</v>
      </c>
      <c r="H45" s="152">
        <f>H46</f>
        <v>12</v>
      </c>
      <c r="I45" s="152">
        <f>I46</f>
        <v>12</v>
      </c>
      <c r="J45" s="153">
        <f>J46</f>
        <v>0</v>
      </c>
      <c r="K45" s="154">
        <f t="shared" si="1"/>
        <v>12</v>
      </c>
    </row>
    <row r="46" spans="1:11" ht="13.5" hidden="1" thickBot="1">
      <c r="A46" s="155"/>
      <c r="B46" s="156"/>
      <c r="C46" s="157"/>
      <c r="D46" s="158"/>
      <c r="E46" s="159">
        <v>3311</v>
      </c>
      <c r="F46" s="160">
        <v>5321</v>
      </c>
      <c r="G46" s="175" t="s">
        <v>123</v>
      </c>
      <c r="H46" s="162">
        <v>12</v>
      </c>
      <c r="I46" s="162">
        <v>12</v>
      </c>
      <c r="J46" s="163">
        <v>0</v>
      </c>
      <c r="K46" s="164">
        <f t="shared" si="1"/>
        <v>12</v>
      </c>
    </row>
    <row r="47" spans="1:11" ht="12.75" hidden="1">
      <c r="A47" s="145" t="s">
        <v>6</v>
      </c>
      <c r="B47" s="166"/>
      <c r="C47" s="167">
        <v>780010</v>
      </c>
      <c r="D47" s="148" t="s">
        <v>121</v>
      </c>
      <c r="E47" s="149" t="s">
        <v>7</v>
      </c>
      <c r="F47" s="150" t="s">
        <v>7</v>
      </c>
      <c r="G47" s="146" t="s">
        <v>125</v>
      </c>
      <c r="H47" s="152">
        <f>H48</f>
        <v>12</v>
      </c>
      <c r="I47" s="152">
        <f>I48</f>
        <v>12</v>
      </c>
      <c r="J47" s="153">
        <f>J48</f>
        <v>0</v>
      </c>
      <c r="K47" s="154">
        <f t="shared" si="1"/>
        <v>12</v>
      </c>
    </row>
    <row r="48" spans="1:11" ht="13.5" hidden="1" thickBot="1">
      <c r="A48" s="155"/>
      <c r="B48" s="156"/>
      <c r="C48" s="157"/>
      <c r="D48" s="158"/>
      <c r="E48" s="159">
        <v>3311</v>
      </c>
      <c r="F48" s="160">
        <v>5321</v>
      </c>
      <c r="G48" s="175" t="s">
        <v>123</v>
      </c>
      <c r="H48" s="162">
        <v>12</v>
      </c>
      <c r="I48" s="162">
        <v>12</v>
      </c>
      <c r="J48" s="163">
        <v>0</v>
      </c>
      <c r="K48" s="164">
        <f t="shared" si="1"/>
        <v>12</v>
      </c>
    </row>
    <row r="49" spans="1:11" ht="12.75" hidden="1">
      <c r="A49" s="145" t="s">
        <v>6</v>
      </c>
      <c r="B49" s="146"/>
      <c r="C49" s="147">
        <v>780011</v>
      </c>
      <c r="D49" s="148" t="s">
        <v>91</v>
      </c>
      <c r="E49" s="149" t="s">
        <v>7</v>
      </c>
      <c r="F49" s="150" t="s">
        <v>7</v>
      </c>
      <c r="G49" s="151" t="s">
        <v>126</v>
      </c>
      <c r="H49" s="152">
        <f>H50</f>
        <v>40</v>
      </c>
      <c r="I49" s="152">
        <f>I50</f>
        <v>40</v>
      </c>
      <c r="J49" s="153">
        <f>J50</f>
        <v>0</v>
      </c>
      <c r="K49" s="154">
        <f t="shared" si="1"/>
        <v>40</v>
      </c>
    </row>
    <row r="50" spans="1:11" ht="13.5" hidden="1" thickBot="1">
      <c r="A50" s="155"/>
      <c r="B50" s="156"/>
      <c r="C50" s="157"/>
      <c r="D50" s="158"/>
      <c r="E50" s="159">
        <v>3311</v>
      </c>
      <c r="F50" s="172">
        <v>5222</v>
      </c>
      <c r="G50" s="161" t="s">
        <v>127</v>
      </c>
      <c r="H50" s="162">
        <v>40</v>
      </c>
      <c r="I50" s="162">
        <v>40</v>
      </c>
      <c r="J50" s="163">
        <v>0</v>
      </c>
      <c r="K50" s="164">
        <f t="shared" si="1"/>
        <v>40</v>
      </c>
    </row>
    <row r="51" spans="1:11" ht="12.75" hidden="1">
      <c r="A51" s="145" t="s">
        <v>6</v>
      </c>
      <c r="B51" s="146"/>
      <c r="C51" s="147">
        <v>780012</v>
      </c>
      <c r="D51" s="148" t="s">
        <v>91</v>
      </c>
      <c r="E51" s="149" t="s">
        <v>7</v>
      </c>
      <c r="F51" s="150" t="s">
        <v>7</v>
      </c>
      <c r="G51" s="151" t="s">
        <v>128</v>
      </c>
      <c r="H51" s="152">
        <f>H52</f>
        <v>30</v>
      </c>
      <c r="I51" s="152">
        <f>I52</f>
        <v>30</v>
      </c>
      <c r="J51" s="153">
        <f>J52</f>
        <v>0</v>
      </c>
      <c r="K51" s="154">
        <f t="shared" si="1"/>
        <v>30</v>
      </c>
    </row>
    <row r="52" spans="1:11" ht="13.5" hidden="1" thickBot="1">
      <c r="A52" s="155"/>
      <c r="B52" s="156"/>
      <c r="C52" s="157"/>
      <c r="D52" s="158"/>
      <c r="E52" s="159">
        <v>3311</v>
      </c>
      <c r="F52" s="172">
        <v>5222</v>
      </c>
      <c r="G52" s="161" t="s">
        <v>129</v>
      </c>
      <c r="H52" s="162">
        <v>30</v>
      </c>
      <c r="I52" s="162">
        <v>30</v>
      </c>
      <c r="J52" s="163">
        <v>0</v>
      </c>
      <c r="K52" s="164">
        <f t="shared" si="1"/>
        <v>30</v>
      </c>
    </row>
    <row r="53" spans="1:11" ht="12.75" hidden="1">
      <c r="A53" s="145" t="s">
        <v>6</v>
      </c>
      <c r="B53" s="166"/>
      <c r="C53" s="167">
        <v>780013</v>
      </c>
      <c r="D53" s="148" t="s">
        <v>91</v>
      </c>
      <c r="E53" s="149" t="s">
        <v>7</v>
      </c>
      <c r="F53" s="150" t="s">
        <v>7</v>
      </c>
      <c r="G53" s="151" t="s">
        <v>130</v>
      </c>
      <c r="H53" s="152">
        <f>H54</f>
        <v>25</v>
      </c>
      <c r="I53" s="152">
        <f>I54</f>
        <v>25</v>
      </c>
      <c r="J53" s="153">
        <f>J54</f>
        <v>0</v>
      </c>
      <c r="K53" s="154">
        <f t="shared" si="1"/>
        <v>25</v>
      </c>
    </row>
    <row r="54" spans="1:11" ht="13.5" hidden="1" thickBot="1">
      <c r="A54" s="155"/>
      <c r="B54" s="156"/>
      <c r="C54" s="157"/>
      <c r="D54" s="158"/>
      <c r="E54" s="159">
        <v>3311</v>
      </c>
      <c r="F54" s="172">
        <v>5222</v>
      </c>
      <c r="G54" s="161" t="s">
        <v>131</v>
      </c>
      <c r="H54" s="162">
        <v>25</v>
      </c>
      <c r="I54" s="162">
        <v>25</v>
      </c>
      <c r="J54" s="163">
        <v>0</v>
      </c>
      <c r="K54" s="164">
        <f t="shared" si="1"/>
        <v>25</v>
      </c>
    </row>
    <row r="55" spans="1:11" ht="12.75" hidden="1">
      <c r="A55" s="145" t="s">
        <v>6</v>
      </c>
      <c r="B55" s="146"/>
      <c r="C55" s="147">
        <v>780014</v>
      </c>
      <c r="D55" s="148" t="s">
        <v>132</v>
      </c>
      <c r="E55" s="149" t="s">
        <v>7</v>
      </c>
      <c r="F55" s="150" t="s">
        <v>7</v>
      </c>
      <c r="G55" s="151" t="s">
        <v>133</v>
      </c>
      <c r="H55" s="152">
        <f>H56</f>
        <v>15</v>
      </c>
      <c r="I55" s="152">
        <f>I56</f>
        <v>15</v>
      </c>
      <c r="J55" s="153">
        <f>J56</f>
        <v>0</v>
      </c>
      <c r="K55" s="154">
        <f t="shared" si="1"/>
        <v>15</v>
      </c>
    </row>
    <row r="56" spans="1:11" ht="13.5" hidden="1" thickBot="1">
      <c r="A56" s="155"/>
      <c r="B56" s="156"/>
      <c r="C56" s="157"/>
      <c r="D56" s="158"/>
      <c r="E56" s="159">
        <v>3311</v>
      </c>
      <c r="F56" s="160">
        <v>5321</v>
      </c>
      <c r="G56" s="161" t="s">
        <v>134</v>
      </c>
      <c r="H56" s="162">
        <v>15</v>
      </c>
      <c r="I56" s="162">
        <v>15</v>
      </c>
      <c r="J56" s="163">
        <v>0</v>
      </c>
      <c r="K56" s="164">
        <f t="shared" si="1"/>
        <v>15</v>
      </c>
    </row>
    <row r="57" spans="1:11" ht="12.75" hidden="1">
      <c r="A57" s="145" t="s">
        <v>6</v>
      </c>
      <c r="B57" s="146"/>
      <c r="C57" s="147">
        <v>780015</v>
      </c>
      <c r="D57" s="148" t="s">
        <v>91</v>
      </c>
      <c r="E57" s="149" t="s">
        <v>7</v>
      </c>
      <c r="F57" s="150" t="s">
        <v>7</v>
      </c>
      <c r="G57" s="151" t="s">
        <v>135</v>
      </c>
      <c r="H57" s="152">
        <f>H58</f>
        <v>46</v>
      </c>
      <c r="I57" s="152">
        <f>I58</f>
        <v>46</v>
      </c>
      <c r="J57" s="153">
        <f>J58</f>
        <v>0</v>
      </c>
      <c r="K57" s="154">
        <f t="shared" si="1"/>
        <v>46</v>
      </c>
    </row>
    <row r="58" spans="1:11" ht="13.5" hidden="1" thickBot="1">
      <c r="A58" s="155"/>
      <c r="B58" s="156"/>
      <c r="C58" s="157"/>
      <c r="D58" s="158"/>
      <c r="E58" s="159">
        <v>3311</v>
      </c>
      <c r="F58" s="160">
        <v>5222</v>
      </c>
      <c r="G58" s="161" t="s">
        <v>136</v>
      </c>
      <c r="H58" s="162">
        <v>46</v>
      </c>
      <c r="I58" s="162">
        <v>46</v>
      </c>
      <c r="J58" s="163">
        <v>0</v>
      </c>
      <c r="K58" s="164">
        <f t="shared" si="1"/>
        <v>46</v>
      </c>
    </row>
    <row r="59" spans="1:11" ht="12.75" hidden="1">
      <c r="A59" s="145" t="s">
        <v>6</v>
      </c>
      <c r="B59" s="166"/>
      <c r="C59" s="167">
        <v>780016</v>
      </c>
      <c r="D59" s="148" t="s">
        <v>91</v>
      </c>
      <c r="E59" s="149" t="s">
        <v>7</v>
      </c>
      <c r="F59" s="150" t="s">
        <v>7</v>
      </c>
      <c r="G59" s="151" t="s">
        <v>137</v>
      </c>
      <c r="H59" s="152">
        <f>H60</f>
        <v>42</v>
      </c>
      <c r="I59" s="152">
        <f>I60</f>
        <v>42</v>
      </c>
      <c r="J59" s="153">
        <f>J60</f>
        <v>0</v>
      </c>
      <c r="K59" s="154">
        <f t="shared" si="1"/>
        <v>42</v>
      </c>
    </row>
    <row r="60" spans="1:11" ht="13.5" hidden="1" thickBot="1">
      <c r="A60" s="155"/>
      <c r="B60" s="156"/>
      <c r="C60" s="157"/>
      <c r="D60" s="158"/>
      <c r="E60" s="159">
        <v>3311</v>
      </c>
      <c r="F60" s="160">
        <v>5222</v>
      </c>
      <c r="G60" s="161" t="s">
        <v>136</v>
      </c>
      <c r="H60" s="162">
        <v>42</v>
      </c>
      <c r="I60" s="162">
        <v>42</v>
      </c>
      <c r="J60" s="163">
        <v>0</v>
      </c>
      <c r="K60" s="164">
        <f t="shared" si="1"/>
        <v>42</v>
      </c>
    </row>
    <row r="61" spans="1:11" ht="12.75" hidden="1">
      <c r="A61" s="145" t="s">
        <v>6</v>
      </c>
      <c r="B61" s="146"/>
      <c r="C61" s="147">
        <v>780017</v>
      </c>
      <c r="D61" s="148" t="s">
        <v>91</v>
      </c>
      <c r="E61" s="149" t="s">
        <v>7</v>
      </c>
      <c r="F61" s="150" t="s">
        <v>7</v>
      </c>
      <c r="G61" s="151" t="s">
        <v>138</v>
      </c>
      <c r="H61" s="152">
        <f>H62</f>
        <v>42</v>
      </c>
      <c r="I61" s="152">
        <f>I62</f>
        <v>42</v>
      </c>
      <c r="J61" s="153">
        <f>J62</f>
        <v>0</v>
      </c>
      <c r="K61" s="154">
        <f t="shared" si="1"/>
        <v>42</v>
      </c>
    </row>
    <row r="62" spans="1:11" ht="13.5" hidden="1" thickBot="1">
      <c r="A62" s="155"/>
      <c r="B62" s="156"/>
      <c r="C62" s="157"/>
      <c r="D62" s="158"/>
      <c r="E62" s="159">
        <v>3311</v>
      </c>
      <c r="F62" s="160">
        <v>5222</v>
      </c>
      <c r="G62" s="161" t="s">
        <v>136</v>
      </c>
      <c r="H62" s="162">
        <v>42</v>
      </c>
      <c r="I62" s="162">
        <v>42</v>
      </c>
      <c r="J62" s="163">
        <v>0</v>
      </c>
      <c r="K62" s="164">
        <f t="shared" si="1"/>
        <v>42</v>
      </c>
    </row>
    <row r="63" spans="1:11" ht="12.75" hidden="1">
      <c r="A63" s="145" t="s">
        <v>6</v>
      </c>
      <c r="B63" s="146"/>
      <c r="C63" s="147">
        <v>780018</v>
      </c>
      <c r="D63" s="148" t="s">
        <v>91</v>
      </c>
      <c r="E63" s="149" t="s">
        <v>7</v>
      </c>
      <c r="F63" s="150" t="s">
        <v>7</v>
      </c>
      <c r="G63" s="151" t="s">
        <v>139</v>
      </c>
      <c r="H63" s="152">
        <f>H64</f>
        <v>25</v>
      </c>
      <c r="I63" s="152">
        <f>I64</f>
        <v>25</v>
      </c>
      <c r="J63" s="153">
        <f>J64</f>
        <v>0</v>
      </c>
      <c r="K63" s="154">
        <f t="shared" si="1"/>
        <v>25</v>
      </c>
    </row>
    <row r="64" spans="1:11" ht="13.5" hidden="1" thickBot="1">
      <c r="A64" s="155"/>
      <c r="B64" s="156"/>
      <c r="C64" s="157"/>
      <c r="D64" s="158"/>
      <c r="E64" s="176">
        <v>3311</v>
      </c>
      <c r="F64" s="177">
        <v>5213</v>
      </c>
      <c r="G64" s="178" t="s">
        <v>140</v>
      </c>
      <c r="H64" s="162">
        <v>25</v>
      </c>
      <c r="I64" s="162">
        <v>25</v>
      </c>
      <c r="J64" s="163">
        <v>0</v>
      </c>
      <c r="K64" s="164">
        <f t="shared" si="1"/>
        <v>25</v>
      </c>
    </row>
    <row r="65" spans="1:11" ht="12.75" hidden="1">
      <c r="A65" s="145" t="s">
        <v>6</v>
      </c>
      <c r="B65" s="166"/>
      <c r="C65" s="167">
        <v>780019</v>
      </c>
      <c r="D65" s="148" t="s">
        <v>91</v>
      </c>
      <c r="E65" s="149" t="s">
        <v>7</v>
      </c>
      <c r="F65" s="150" t="s">
        <v>7</v>
      </c>
      <c r="G65" s="151" t="s">
        <v>141</v>
      </c>
      <c r="H65" s="152">
        <f>H66</f>
        <v>12</v>
      </c>
      <c r="I65" s="152">
        <f>I66</f>
        <v>12</v>
      </c>
      <c r="J65" s="153">
        <f>J66</f>
        <v>0</v>
      </c>
      <c r="K65" s="154">
        <f t="shared" si="1"/>
        <v>12</v>
      </c>
    </row>
    <row r="66" spans="1:11" ht="13.5" hidden="1" thickBot="1">
      <c r="A66" s="155"/>
      <c r="B66" s="156"/>
      <c r="C66" s="157"/>
      <c r="D66" s="158"/>
      <c r="E66" s="159"/>
      <c r="F66" s="160"/>
      <c r="G66" s="178" t="s">
        <v>142</v>
      </c>
      <c r="H66" s="162">
        <v>12</v>
      </c>
      <c r="I66" s="162">
        <v>12</v>
      </c>
      <c r="J66" s="163">
        <v>0</v>
      </c>
      <c r="K66" s="164">
        <f t="shared" si="1"/>
        <v>12</v>
      </c>
    </row>
    <row r="67" spans="1:11" ht="12.75" hidden="1">
      <c r="A67" s="145" t="s">
        <v>6</v>
      </c>
      <c r="B67" s="146"/>
      <c r="C67" s="147">
        <v>780020</v>
      </c>
      <c r="D67" s="148" t="s">
        <v>91</v>
      </c>
      <c r="E67" s="149" t="s">
        <v>7</v>
      </c>
      <c r="F67" s="150" t="s">
        <v>7</v>
      </c>
      <c r="G67" s="151" t="s">
        <v>143</v>
      </c>
      <c r="H67" s="152">
        <f>H68</f>
        <v>19</v>
      </c>
      <c r="I67" s="152">
        <f>I68</f>
        <v>19</v>
      </c>
      <c r="J67" s="153">
        <f>J68</f>
        <v>0</v>
      </c>
      <c r="K67" s="154">
        <f t="shared" si="1"/>
        <v>19</v>
      </c>
    </row>
    <row r="68" spans="1:11" ht="13.5" hidden="1" thickBot="1">
      <c r="A68" s="155"/>
      <c r="B68" s="156"/>
      <c r="C68" s="157"/>
      <c r="D68" s="158"/>
      <c r="E68" s="159">
        <v>3311</v>
      </c>
      <c r="F68" s="172">
        <v>5222</v>
      </c>
      <c r="G68" s="161" t="s">
        <v>144</v>
      </c>
      <c r="H68" s="162">
        <v>19</v>
      </c>
      <c r="I68" s="162">
        <v>19</v>
      </c>
      <c r="J68" s="163">
        <v>0</v>
      </c>
      <c r="K68" s="164">
        <f t="shared" si="1"/>
        <v>19</v>
      </c>
    </row>
    <row r="69" spans="1:11" ht="12.75" hidden="1">
      <c r="A69" s="145" t="s">
        <v>6</v>
      </c>
      <c r="B69" s="146"/>
      <c r="C69" s="147">
        <v>780021</v>
      </c>
      <c r="D69" s="148" t="s">
        <v>145</v>
      </c>
      <c r="E69" s="149" t="s">
        <v>7</v>
      </c>
      <c r="F69" s="150" t="s">
        <v>7</v>
      </c>
      <c r="G69" s="151" t="s">
        <v>146</v>
      </c>
      <c r="H69" s="152">
        <f>H70</f>
        <v>16</v>
      </c>
      <c r="I69" s="152">
        <f>I70</f>
        <v>16</v>
      </c>
      <c r="J69" s="153">
        <f>J70</f>
        <v>0</v>
      </c>
      <c r="K69" s="154">
        <f t="shared" si="1"/>
        <v>16</v>
      </c>
    </row>
    <row r="70" spans="1:11" ht="13.5" hidden="1" thickBot="1">
      <c r="A70" s="155"/>
      <c r="B70" s="156"/>
      <c r="C70" s="157"/>
      <c r="D70" s="158"/>
      <c r="E70" s="159">
        <v>3311</v>
      </c>
      <c r="F70" s="172">
        <v>5331</v>
      </c>
      <c r="G70" s="161" t="s">
        <v>147</v>
      </c>
      <c r="H70" s="162">
        <v>16</v>
      </c>
      <c r="I70" s="162">
        <v>16</v>
      </c>
      <c r="J70" s="163">
        <v>0</v>
      </c>
      <c r="K70" s="164">
        <f t="shared" si="1"/>
        <v>16</v>
      </c>
    </row>
    <row r="71" spans="1:11" ht="12.75" hidden="1">
      <c r="A71" s="145" t="s">
        <v>6</v>
      </c>
      <c r="B71" s="166"/>
      <c r="C71" s="167">
        <v>780022</v>
      </c>
      <c r="D71" s="148" t="s">
        <v>145</v>
      </c>
      <c r="E71" s="149" t="s">
        <v>7</v>
      </c>
      <c r="F71" s="150" t="s">
        <v>7</v>
      </c>
      <c r="G71" s="151" t="s">
        <v>148</v>
      </c>
      <c r="H71" s="152">
        <f>H72</f>
        <v>7</v>
      </c>
      <c r="I71" s="152">
        <f>I72</f>
        <v>7</v>
      </c>
      <c r="J71" s="153">
        <f>J72</f>
        <v>0</v>
      </c>
      <c r="K71" s="154">
        <f t="shared" si="1"/>
        <v>7</v>
      </c>
    </row>
    <row r="72" spans="1:11" ht="13.5" hidden="1" thickBot="1">
      <c r="A72" s="155"/>
      <c r="B72" s="156"/>
      <c r="C72" s="157"/>
      <c r="D72" s="158"/>
      <c r="E72" s="159">
        <v>3311</v>
      </c>
      <c r="F72" s="172">
        <v>5331</v>
      </c>
      <c r="G72" s="161" t="s">
        <v>147</v>
      </c>
      <c r="H72" s="162">
        <v>7</v>
      </c>
      <c r="I72" s="162">
        <v>7</v>
      </c>
      <c r="J72" s="163">
        <v>0</v>
      </c>
      <c r="K72" s="164">
        <f t="shared" si="1"/>
        <v>7</v>
      </c>
    </row>
    <row r="73" spans="1:11" ht="12.75" hidden="1">
      <c r="A73" s="145" t="s">
        <v>6</v>
      </c>
      <c r="B73" s="146"/>
      <c r="C73" s="147">
        <v>780023</v>
      </c>
      <c r="D73" s="148" t="s">
        <v>91</v>
      </c>
      <c r="E73" s="149" t="s">
        <v>7</v>
      </c>
      <c r="F73" s="150" t="s">
        <v>7</v>
      </c>
      <c r="G73" s="151" t="s">
        <v>149</v>
      </c>
      <c r="H73" s="152">
        <f>H74</f>
        <v>14</v>
      </c>
      <c r="I73" s="152">
        <f>I74</f>
        <v>14</v>
      </c>
      <c r="J73" s="153">
        <f>J74</f>
        <v>0</v>
      </c>
      <c r="K73" s="154">
        <f t="shared" si="1"/>
        <v>14</v>
      </c>
    </row>
    <row r="74" spans="1:11" ht="13.5" hidden="1" thickBot="1">
      <c r="A74" s="155"/>
      <c r="B74" s="156"/>
      <c r="C74" s="157"/>
      <c r="D74" s="158"/>
      <c r="E74" s="159">
        <v>3311</v>
      </c>
      <c r="F74" s="160">
        <v>5221</v>
      </c>
      <c r="G74" s="161" t="s">
        <v>150</v>
      </c>
      <c r="H74" s="162">
        <v>14</v>
      </c>
      <c r="I74" s="162">
        <v>14</v>
      </c>
      <c r="J74" s="163">
        <v>0</v>
      </c>
      <c r="K74" s="164">
        <f t="shared" si="1"/>
        <v>14</v>
      </c>
    </row>
    <row r="75" spans="1:11" ht="12.75" hidden="1">
      <c r="A75" s="145" t="s">
        <v>6</v>
      </c>
      <c r="B75" s="146"/>
      <c r="C75" s="147">
        <v>780024</v>
      </c>
      <c r="D75" s="148" t="s">
        <v>91</v>
      </c>
      <c r="E75" s="149" t="s">
        <v>7</v>
      </c>
      <c r="F75" s="150" t="s">
        <v>7</v>
      </c>
      <c r="G75" s="151" t="s">
        <v>151</v>
      </c>
      <c r="H75" s="152">
        <f>H76</f>
        <v>28</v>
      </c>
      <c r="I75" s="152">
        <f>I76</f>
        <v>28</v>
      </c>
      <c r="J75" s="153">
        <f>J76</f>
        <v>0</v>
      </c>
      <c r="K75" s="154">
        <f t="shared" si="1"/>
        <v>28</v>
      </c>
    </row>
    <row r="76" spans="1:11" ht="13.5" hidden="1" thickBot="1">
      <c r="A76" s="155"/>
      <c r="B76" s="156"/>
      <c r="C76" s="157"/>
      <c r="D76" s="158"/>
      <c r="E76" s="159">
        <v>3311</v>
      </c>
      <c r="F76" s="160">
        <v>5221</v>
      </c>
      <c r="G76" s="179" t="s">
        <v>150</v>
      </c>
      <c r="H76" s="162">
        <v>28</v>
      </c>
      <c r="I76" s="162">
        <v>28</v>
      </c>
      <c r="J76" s="163">
        <v>0</v>
      </c>
      <c r="K76" s="164">
        <f t="shared" si="1"/>
        <v>28</v>
      </c>
    </row>
    <row r="77" spans="1:11" ht="13.5" hidden="1" thickBot="1">
      <c r="A77" s="60" t="s">
        <v>6</v>
      </c>
      <c r="B77" s="51"/>
      <c r="C77" s="52" t="s">
        <v>7</v>
      </c>
      <c r="D77" s="61" t="s">
        <v>7</v>
      </c>
      <c r="E77" s="62" t="s">
        <v>7</v>
      </c>
      <c r="F77" s="63" t="s">
        <v>7</v>
      </c>
      <c r="G77" s="64" t="s">
        <v>179</v>
      </c>
      <c r="H77" s="65">
        <v>0</v>
      </c>
      <c r="I77" s="65">
        <v>890</v>
      </c>
      <c r="J77" s="65">
        <v>0</v>
      </c>
      <c r="K77" s="237">
        <f>I77+J77</f>
        <v>890</v>
      </c>
    </row>
    <row r="78" spans="1:11" ht="12.75" hidden="1">
      <c r="A78" s="130" t="s">
        <v>6</v>
      </c>
      <c r="B78" s="131"/>
      <c r="C78" s="180" t="s">
        <v>152</v>
      </c>
      <c r="D78" s="181" t="s">
        <v>91</v>
      </c>
      <c r="E78" s="182" t="s">
        <v>7</v>
      </c>
      <c r="F78" s="183" t="s">
        <v>7</v>
      </c>
      <c r="G78" s="184" t="s">
        <v>153</v>
      </c>
      <c r="H78" s="185">
        <v>0</v>
      </c>
      <c r="I78" s="185">
        <f>I79</f>
        <v>0</v>
      </c>
      <c r="J78" s="186">
        <f>J79</f>
        <v>200</v>
      </c>
      <c r="K78" s="187">
        <f>H78+J78</f>
        <v>200</v>
      </c>
    </row>
    <row r="79" spans="1:11" ht="13.5" hidden="1" thickBot="1">
      <c r="A79" s="122"/>
      <c r="B79" s="123"/>
      <c r="C79" s="188"/>
      <c r="D79" s="189"/>
      <c r="E79" s="190">
        <v>3322</v>
      </c>
      <c r="F79" s="191">
        <v>5222</v>
      </c>
      <c r="G79" s="192" t="s">
        <v>154</v>
      </c>
      <c r="H79" s="193">
        <v>0</v>
      </c>
      <c r="I79" s="193">
        <v>0</v>
      </c>
      <c r="J79" s="194">
        <v>200</v>
      </c>
      <c r="K79" s="195">
        <f>H79+J79</f>
        <v>200</v>
      </c>
    </row>
    <row r="80" spans="1:11" ht="12.75" hidden="1">
      <c r="A80" s="130" t="s">
        <v>6</v>
      </c>
      <c r="B80" s="131"/>
      <c r="C80" s="180" t="s">
        <v>155</v>
      </c>
      <c r="D80" s="181" t="s">
        <v>91</v>
      </c>
      <c r="E80" s="182" t="s">
        <v>7</v>
      </c>
      <c r="F80" s="183" t="s">
        <v>7</v>
      </c>
      <c r="G80" s="184" t="s">
        <v>156</v>
      </c>
      <c r="H80" s="185">
        <v>0</v>
      </c>
      <c r="I80" s="185">
        <f>I81</f>
        <v>200</v>
      </c>
      <c r="J80" s="186">
        <f>J81</f>
        <v>100</v>
      </c>
      <c r="K80" s="187">
        <f>I80+J80</f>
        <v>300</v>
      </c>
    </row>
    <row r="81" spans="1:11" ht="13.5" hidden="1" thickBot="1">
      <c r="A81" s="122"/>
      <c r="B81" s="123"/>
      <c r="C81" s="188"/>
      <c r="D81" s="189"/>
      <c r="E81" s="190">
        <v>3312</v>
      </c>
      <c r="F81" s="191">
        <v>5213</v>
      </c>
      <c r="G81" s="192" t="s">
        <v>157</v>
      </c>
      <c r="H81" s="193">
        <v>0</v>
      </c>
      <c r="I81" s="193">
        <v>200</v>
      </c>
      <c r="J81" s="194">
        <v>100</v>
      </c>
      <c r="K81" s="195">
        <f>I81+J81</f>
        <v>300</v>
      </c>
    </row>
    <row r="82" spans="1:11" ht="12.75" hidden="1">
      <c r="A82" s="130" t="s">
        <v>6</v>
      </c>
      <c r="B82" s="131"/>
      <c r="C82" s="97" t="s">
        <v>158</v>
      </c>
      <c r="D82" s="132" t="s">
        <v>91</v>
      </c>
      <c r="E82" s="133" t="s">
        <v>7</v>
      </c>
      <c r="F82" s="100" t="s">
        <v>7</v>
      </c>
      <c r="G82" s="131" t="s">
        <v>159</v>
      </c>
      <c r="H82" s="134">
        <v>0</v>
      </c>
      <c r="I82" s="134">
        <f>I83</f>
        <v>100</v>
      </c>
      <c r="J82" s="103">
        <f>J83</f>
        <v>0</v>
      </c>
      <c r="K82" s="104">
        <f aca="true" t="shared" si="2" ref="K82:K96">H82+J82</f>
        <v>0</v>
      </c>
    </row>
    <row r="83" spans="1:11" ht="13.5" hidden="1" thickBot="1">
      <c r="A83" s="122"/>
      <c r="B83" s="123"/>
      <c r="C83" s="124"/>
      <c r="D83" s="125"/>
      <c r="E83" s="126">
        <v>3312</v>
      </c>
      <c r="F83" s="127">
        <v>5222</v>
      </c>
      <c r="G83" s="91" t="s">
        <v>160</v>
      </c>
      <c r="H83" s="128">
        <v>0</v>
      </c>
      <c r="I83" s="128">
        <v>100</v>
      </c>
      <c r="J83" s="93">
        <v>0</v>
      </c>
      <c r="K83" s="129">
        <f t="shared" si="2"/>
        <v>0</v>
      </c>
    </row>
    <row r="84" spans="1:11" ht="12.75" hidden="1">
      <c r="A84" s="130" t="s">
        <v>6</v>
      </c>
      <c r="B84" s="131"/>
      <c r="C84" s="97" t="s">
        <v>161</v>
      </c>
      <c r="D84" s="132" t="s">
        <v>91</v>
      </c>
      <c r="E84" s="133" t="s">
        <v>7</v>
      </c>
      <c r="F84" s="100" t="s">
        <v>7</v>
      </c>
      <c r="G84" s="131" t="s">
        <v>162</v>
      </c>
      <c r="H84" s="134">
        <v>0</v>
      </c>
      <c r="I84" s="134">
        <f>I85</f>
        <v>50</v>
      </c>
      <c r="J84" s="103">
        <f>J85</f>
        <v>0</v>
      </c>
      <c r="K84" s="104">
        <f t="shared" si="2"/>
        <v>0</v>
      </c>
    </row>
    <row r="85" spans="1:11" ht="13.5" hidden="1" thickBot="1">
      <c r="A85" s="122"/>
      <c r="B85" s="123"/>
      <c r="C85" s="124"/>
      <c r="D85" s="125"/>
      <c r="E85" s="126">
        <v>3312</v>
      </c>
      <c r="F85" s="127">
        <v>5222</v>
      </c>
      <c r="G85" s="91" t="s">
        <v>163</v>
      </c>
      <c r="H85" s="128">
        <v>0</v>
      </c>
      <c r="I85" s="128">
        <v>50</v>
      </c>
      <c r="J85" s="93">
        <v>0</v>
      </c>
      <c r="K85" s="129">
        <f t="shared" si="2"/>
        <v>0</v>
      </c>
    </row>
    <row r="86" spans="1:11" ht="12.75" hidden="1">
      <c r="A86" s="115" t="s">
        <v>6</v>
      </c>
      <c r="B86" s="116"/>
      <c r="C86" s="97" t="s">
        <v>164</v>
      </c>
      <c r="D86" s="132" t="s">
        <v>91</v>
      </c>
      <c r="E86" s="133" t="s">
        <v>7</v>
      </c>
      <c r="F86" s="100" t="s">
        <v>7</v>
      </c>
      <c r="G86" s="196" t="s">
        <v>165</v>
      </c>
      <c r="H86" s="134">
        <v>0</v>
      </c>
      <c r="I86" s="134">
        <f>I87</f>
        <v>70</v>
      </c>
      <c r="J86" s="103">
        <f>J87</f>
        <v>0</v>
      </c>
      <c r="K86" s="104">
        <f t="shared" si="2"/>
        <v>0</v>
      </c>
    </row>
    <row r="87" spans="1:11" ht="13.5" hidden="1" thickBot="1">
      <c r="A87" s="197"/>
      <c r="B87" s="198"/>
      <c r="C87" s="124"/>
      <c r="D87" s="198"/>
      <c r="E87" s="199">
        <v>3312</v>
      </c>
      <c r="F87" s="200">
        <v>5213</v>
      </c>
      <c r="G87" s="201" t="s">
        <v>166</v>
      </c>
      <c r="H87" s="128">
        <v>0</v>
      </c>
      <c r="I87" s="128">
        <v>70</v>
      </c>
      <c r="J87" s="93">
        <v>0</v>
      </c>
      <c r="K87" s="129">
        <f t="shared" si="2"/>
        <v>0</v>
      </c>
    </row>
    <row r="88" spans="1:11" ht="12.75" hidden="1">
      <c r="A88" s="115" t="s">
        <v>6</v>
      </c>
      <c r="B88" s="116"/>
      <c r="C88" s="97" t="s">
        <v>167</v>
      </c>
      <c r="D88" s="132" t="s">
        <v>91</v>
      </c>
      <c r="E88" s="133" t="s">
        <v>7</v>
      </c>
      <c r="F88" s="100" t="s">
        <v>7</v>
      </c>
      <c r="G88" s="196" t="s">
        <v>168</v>
      </c>
      <c r="H88" s="134">
        <v>0</v>
      </c>
      <c r="I88" s="134">
        <f>I89</f>
        <v>70</v>
      </c>
      <c r="J88" s="103">
        <f>J89</f>
        <v>0</v>
      </c>
      <c r="K88" s="104">
        <f t="shared" si="2"/>
        <v>0</v>
      </c>
    </row>
    <row r="89" spans="1:11" ht="13.5" hidden="1" thickBot="1">
      <c r="A89" s="197"/>
      <c r="B89" s="198"/>
      <c r="C89" s="124"/>
      <c r="D89" s="198"/>
      <c r="E89" s="199">
        <v>3315</v>
      </c>
      <c r="F89" s="200">
        <v>5339</v>
      </c>
      <c r="G89" s="123" t="s">
        <v>169</v>
      </c>
      <c r="H89" s="128">
        <v>0</v>
      </c>
      <c r="I89" s="128">
        <v>70</v>
      </c>
      <c r="J89" s="93">
        <v>0</v>
      </c>
      <c r="K89" s="129">
        <f t="shared" si="2"/>
        <v>0</v>
      </c>
    </row>
    <row r="90" spans="1:11" ht="12.75" hidden="1">
      <c r="A90" s="202" t="s">
        <v>6</v>
      </c>
      <c r="B90" s="203"/>
      <c r="C90" s="97" t="s">
        <v>170</v>
      </c>
      <c r="D90" s="204" t="s">
        <v>91</v>
      </c>
      <c r="E90" s="205" t="s">
        <v>7</v>
      </c>
      <c r="F90" s="120" t="s">
        <v>7</v>
      </c>
      <c r="G90" s="116" t="s">
        <v>171</v>
      </c>
      <c r="H90" s="134">
        <v>0</v>
      </c>
      <c r="I90" s="134">
        <f>I91</f>
        <v>100</v>
      </c>
      <c r="J90" s="103">
        <f>J91</f>
        <v>0</v>
      </c>
      <c r="K90" s="104">
        <f t="shared" si="2"/>
        <v>0</v>
      </c>
    </row>
    <row r="91" spans="1:11" ht="13.5" hidden="1" thickBot="1">
      <c r="A91" s="122"/>
      <c r="B91" s="123"/>
      <c r="C91" s="124"/>
      <c r="D91" s="125"/>
      <c r="E91" s="126">
        <v>3321</v>
      </c>
      <c r="F91" s="127">
        <v>5339</v>
      </c>
      <c r="G91" s="123" t="s">
        <v>172</v>
      </c>
      <c r="H91" s="128">
        <v>0</v>
      </c>
      <c r="I91" s="128">
        <v>100</v>
      </c>
      <c r="J91" s="93">
        <v>0</v>
      </c>
      <c r="K91" s="129">
        <f t="shared" si="2"/>
        <v>0</v>
      </c>
    </row>
    <row r="92" spans="1:11" ht="13.5" thickBot="1">
      <c r="A92" s="60" t="s">
        <v>6</v>
      </c>
      <c r="B92" s="61"/>
      <c r="C92" s="52" t="s">
        <v>7</v>
      </c>
      <c r="D92" s="61" t="s">
        <v>7</v>
      </c>
      <c r="E92" s="62" t="s">
        <v>7</v>
      </c>
      <c r="F92" s="63" t="s">
        <v>7</v>
      </c>
      <c r="G92" s="64" t="s">
        <v>173</v>
      </c>
      <c r="H92" s="65">
        <v>0</v>
      </c>
      <c r="I92" s="65">
        <f>I93+I95</f>
        <v>500</v>
      </c>
      <c r="J92" s="66">
        <f>J93+J95</f>
        <v>0</v>
      </c>
      <c r="K92" s="67">
        <f t="shared" si="2"/>
        <v>0</v>
      </c>
    </row>
    <row r="93" spans="1:11" ht="12.75">
      <c r="A93" s="115" t="s">
        <v>6</v>
      </c>
      <c r="B93" s="131"/>
      <c r="C93" s="97" t="s">
        <v>174</v>
      </c>
      <c r="D93" s="132" t="s">
        <v>10</v>
      </c>
      <c r="E93" s="133" t="s">
        <v>7</v>
      </c>
      <c r="F93" s="100" t="s">
        <v>7</v>
      </c>
      <c r="G93" s="196" t="s">
        <v>175</v>
      </c>
      <c r="H93" s="134">
        <f>H94</f>
        <v>250</v>
      </c>
      <c r="I93" s="134">
        <f>I94</f>
        <v>250</v>
      </c>
      <c r="J93" s="103">
        <f>J94</f>
        <v>0</v>
      </c>
      <c r="K93" s="104">
        <f t="shared" si="2"/>
        <v>250</v>
      </c>
    </row>
    <row r="94" spans="1:11" ht="13.5" thickBot="1">
      <c r="A94" s="197"/>
      <c r="B94" s="198"/>
      <c r="C94" s="124"/>
      <c r="D94" s="198"/>
      <c r="E94" s="206">
        <v>3322</v>
      </c>
      <c r="F94" s="207">
        <v>5331</v>
      </c>
      <c r="G94" s="208" t="s">
        <v>176</v>
      </c>
      <c r="H94" s="140">
        <v>250</v>
      </c>
      <c r="I94" s="140">
        <v>250</v>
      </c>
      <c r="J94" s="93">
        <v>0</v>
      </c>
      <c r="K94" s="129">
        <f t="shared" si="2"/>
        <v>250</v>
      </c>
    </row>
    <row r="95" spans="1:11" ht="12.75">
      <c r="A95" s="202" t="s">
        <v>6</v>
      </c>
      <c r="B95" s="203"/>
      <c r="C95" s="97" t="s">
        <v>177</v>
      </c>
      <c r="D95" s="204" t="s">
        <v>10</v>
      </c>
      <c r="E95" s="209" t="s">
        <v>7</v>
      </c>
      <c r="F95" s="210" t="s">
        <v>7</v>
      </c>
      <c r="G95" s="211" t="s">
        <v>180</v>
      </c>
      <c r="H95" s="134">
        <f>H96</f>
        <v>250</v>
      </c>
      <c r="I95" s="134">
        <f>I96</f>
        <v>250</v>
      </c>
      <c r="J95" s="103">
        <f>J96</f>
        <v>0</v>
      </c>
      <c r="K95" s="104">
        <f t="shared" si="2"/>
        <v>250</v>
      </c>
    </row>
    <row r="96" spans="1:11" ht="13.5" thickBot="1">
      <c r="A96" s="122"/>
      <c r="B96" s="123"/>
      <c r="C96" s="124"/>
      <c r="D96" s="125"/>
      <c r="E96" s="206">
        <v>3322</v>
      </c>
      <c r="F96" s="207">
        <v>5331</v>
      </c>
      <c r="G96" s="208" t="s">
        <v>176</v>
      </c>
      <c r="H96" s="128">
        <v>250</v>
      </c>
      <c r="I96" s="128">
        <v>250</v>
      </c>
      <c r="J96" s="93">
        <v>0</v>
      </c>
      <c r="K96" s="129">
        <f t="shared" si="2"/>
        <v>250</v>
      </c>
    </row>
    <row r="97" spans="1:11" ht="12.75">
      <c r="A97" s="216" t="s">
        <v>6</v>
      </c>
      <c r="B97" s="217"/>
      <c r="C97" s="218" t="s">
        <v>185</v>
      </c>
      <c r="D97" s="219" t="s">
        <v>8</v>
      </c>
      <c r="E97" s="220" t="s">
        <v>7</v>
      </c>
      <c r="F97" s="221" t="s">
        <v>7</v>
      </c>
      <c r="G97" s="222" t="s">
        <v>191</v>
      </c>
      <c r="H97" s="223">
        <f>H98</f>
        <v>0</v>
      </c>
      <c r="I97" s="223">
        <f>I98</f>
        <v>0</v>
      </c>
      <c r="J97" s="224">
        <f>J98</f>
        <v>500</v>
      </c>
      <c r="K97" s="225">
        <f aca="true" t="shared" si="3" ref="K97:K102">H97+J97</f>
        <v>500</v>
      </c>
    </row>
    <row r="98" spans="1:11" ht="13.5" thickBot="1">
      <c r="A98" s="226"/>
      <c r="B98" s="227"/>
      <c r="C98" s="228"/>
      <c r="D98" s="229"/>
      <c r="E98" s="230">
        <v>3322</v>
      </c>
      <c r="F98" s="231">
        <v>6351</v>
      </c>
      <c r="G98" s="232" t="s">
        <v>188</v>
      </c>
      <c r="H98" s="233">
        <v>0</v>
      </c>
      <c r="I98" s="233">
        <v>0</v>
      </c>
      <c r="J98" s="234">
        <v>500</v>
      </c>
      <c r="K98" s="235">
        <f t="shared" si="3"/>
        <v>500</v>
      </c>
    </row>
    <row r="99" spans="1:11" ht="12.75">
      <c r="A99" s="216" t="s">
        <v>6</v>
      </c>
      <c r="B99" s="217"/>
      <c r="C99" s="218" t="s">
        <v>186</v>
      </c>
      <c r="D99" s="219" t="s">
        <v>9</v>
      </c>
      <c r="E99" s="220" t="s">
        <v>7</v>
      </c>
      <c r="F99" s="221" t="s">
        <v>7</v>
      </c>
      <c r="G99" s="222" t="s">
        <v>192</v>
      </c>
      <c r="H99" s="223">
        <v>0</v>
      </c>
      <c r="I99" s="223">
        <v>0</v>
      </c>
      <c r="J99" s="224">
        <f>J100</f>
        <v>370</v>
      </c>
      <c r="K99" s="225">
        <f t="shared" si="3"/>
        <v>370</v>
      </c>
    </row>
    <row r="100" spans="1:11" ht="13.5" thickBot="1">
      <c r="A100" s="226"/>
      <c r="B100" s="227"/>
      <c r="C100" s="228"/>
      <c r="D100" s="229"/>
      <c r="E100" s="230">
        <v>3322</v>
      </c>
      <c r="F100" s="231">
        <v>6351</v>
      </c>
      <c r="G100" s="232" t="s">
        <v>189</v>
      </c>
      <c r="H100" s="233">
        <v>0</v>
      </c>
      <c r="I100" s="233">
        <v>0</v>
      </c>
      <c r="J100" s="234">
        <v>370</v>
      </c>
      <c r="K100" s="235">
        <f t="shared" si="3"/>
        <v>370</v>
      </c>
    </row>
    <row r="101" spans="1:11" ht="12.75">
      <c r="A101" s="216" t="s">
        <v>6</v>
      </c>
      <c r="B101" s="217"/>
      <c r="C101" s="218" t="s">
        <v>187</v>
      </c>
      <c r="D101" s="219" t="s">
        <v>10</v>
      </c>
      <c r="E101" s="220" t="s">
        <v>7</v>
      </c>
      <c r="F101" s="221" t="s">
        <v>7</v>
      </c>
      <c r="G101" s="222" t="s">
        <v>193</v>
      </c>
      <c r="H101" s="223">
        <v>0</v>
      </c>
      <c r="I101" s="223">
        <v>0</v>
      </c>
      <c r="J101" s="224">
        <f>J102</f>
        <v>840</v>
      </c>
      <c r="K101" s="225">
        <f t="shared" si="3"/>
        <v>840</v>
      </c>
    </row>
    <row r="102" spans="1:11" ht="13.5" thickBot="1">
      <c r="A102" s="226"/>
      <c r="B102" s="227"/>
      <c r="C102" s="228"/>
      <c r="D102" s="229"/>
      <c r="E102" s="230">
        <v>3322</v>
      </c>
      <c r="F102" s="231">
        <v>6351</v>
      </c>
      <c r="G102" s="232" t="s">
        <v>190</v>
      </c>
      <c r="H102" s="233">
        <v>0</v>
      </c>
      <c r="I102" s="233">
        <v>0</v>
      </c>
      <c r="J102" s="234">
        <v>840</v>
      </c>
      <c r="K102" s="235">
        <f t="shared" si="3"/>
        <v>840</v>
      </c>
    </row>
    <row r="103" spans="1:11" ht="13.5" hidden="1" thickBot="1">
      <c r="A103" s="60" t="s">
        <v>6</v>
      </c>
      <c r="B103" s="61"/>
      <c r="C103" s="212" t="s">
        <v>7</v>
      </c>
      <c r="D103" s="61" t="s">
        <v>7</v>
      </c>
      <c r="E103" s="62" t="s">
        <v>7</v>
      </c>
      <c r="F103" s="63" t="s">
        <v>7</v>
      </c>
      <c r="G103" s="64" t="s">
        <v>178</v>
      </c>
      <c r="H103" s="213">
        <v>0</v>
      </c>
      <c r="I103" s="213">
        <v>1319</v>
      </c>
      <c r="J103" s="214">
        <f>J104+J106+J108+J110+J114+J116+J112+J118+J120+J122+J124+J126+J128+J130+J132+J134</f>
        <v>0</v>
      </c>
      <c r="K103" s="215">
        <f>H103+J103</f>
        <v>0</v>
      </c>
    </row>
  </sheetData>
  <sheetProtection/>
  <mergeCells count="4">
    <mergeCell ref="A1:K1"/>
    <mergeCell ref="A3:K3"/>
    <mergeCell ref="A5:K5"/>
    <mergeCell ref="C8:D8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Skrbkova Ivana</cp:lastModifiedBy>
  <cp:lastPrinted>2014-08-26T09:56:22Z</cp:lastPrinted>
  <dcterms:created xsi:type="dcterms:W3CDTF">2007-12-18T12:40:54Z</dcterms:created>
  <dcterms:modified xsi:type="dcterms:W3CDTF">2014-08-27T05:40:21Z</dcterms:modified>
  <cp:category/>
  <cp:version/>
  <cp:contentType/>
  <cp:contentStatus/>
</cp:coreProperties>
</file>