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4915" windowHeight="11565" activeTab="1"/>
  </bookViews>
  <sheets>
    <sheet name="91702" sheetId="1" r:id="rId1"/>
    <sheet name="Bilance PaV" sheetId="2" r:id="rId2"/>
  </sheets>
  <externalReferences>
    <externalReference r:id="rId3"/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C4" i="2" l="1"/>
  <c r="C3" i="2" s="1"/>
  <c r="D4" i="2"/>
  <c r="D3" i="2" s="1"/>
  <c r="E4" i="2"/>
  <c r="C5" i="2"/>
  <c r="E5" i="2"/>
  <c r="C6" i="2"/>
  <c r="D6" i="2"/>
  <c r="E6" i="2" s="1"/>
  <c r="C9" i="2"/>
  <c r="C8" i="2" s="1"/>
  <c r="D9" i="2"/>
  <c r="D8" i="2" s="1"/>
  <c r="D7" i="2" s="1"/>
  <c r="E9" i="2"/>
  <c r="C10" i="2"/>
  <c r="E10" i="2"/>
  <c r="C11" i="2"/>
  <c r="E11" i="2"/>
  <c r="C12" i="2"/>
  <c r="E12" i="2"/>
  <c r="D13" i="2"/>
  <c r="C14" i="2"/>
  <c r="C13" i="2" s="1"/>
  <c r="E13" i="2" s="1"/>
  <c r="D14" i="2"/>
  <c r="E14" i="2"/>
  <c r="C15" i="2"/>
  <c r="E15" i="2"/>
  <c r="C16" i="2"/>
  <c r="E16" i="2"/>
  <c r="C18" i="2"/>
  <c r="C19" i="2"/>
  <c r="E19" i="2"/>
  <c r="C20" i="2"/>
  <c r="E20" i="2"/>
  <c r="C21" i="2"/>
  <c r="E21" i="2"/>
  <c r="C22" i="2"/>
  <c r="D22" i="2"/>
  <c r="D18" i="2" s="1"/>
  <c r="E18" i="2" s="1"/>
  <c r="D23" i="2"/>
  <c r="E23" i="2" s="1"/>
  <c r="C27" i="2"/>
  <c r="E27" i="2"/>
  <c r="C28" i="2"/>
  <c r="E28" i="2"/>
  <c r="C29" i="2"/>
  <c r="E29" i="2"/>
  <c r="C30" i="2"/>
  <c r="E30" i="2"/>
  <c r="C31" i="2"/>
  <c r="E31" i="2"/>
  <c r="C32" i="2"/>
  <c r="E32" i="2"/>
  <c r="C33" i="2"/>
  <c r="D33" i="2"/>
  <c r="E33" i="2" s="1"/>
  <c r="C34" i="2"/>
  <c r="E34" i="2" s="1"/>
  <c r="C35" i="2"/>
  <c r="D35" i="2"/>
  <c r="E35" i="2"/>
  <c r="C36" i="2"/>
  <c r="D36" i="2"/>
  <c r="E36" i="2" s="1"/>
  <c r="C37" i="2"/>
  <c r="E37" i="2" s="1"/>
  <c r="C38" i="2"/>
  <c r="D38" i="2"/>
  <c r="E38" i="2"/>
  <c r="C39" i="2"/>
  <c r="E39" i="2"/>
  <c r="C40" i="2"/>
  <c r="E40" i="2"/>
  <c r="C41" i="2"/>
  <c r="D41" i="2"/>
  <c r="E41" i="2" s="1"/>
  <c r="C42" i="2"/>
  <c r="D42" i="2"/>
  <c r="E42" i="2"/>
  <c r="C43" i="2"/>
  <c r="D43" i="2"/>
  <c r="E43" i="2" s="1"/>
  <c r="C44" i="2"/>
  <c r="I16" i="1"/>
  <c r="H16" i="1"/>
  <c r="K15" i="1"/>
  <c r="K14" i="1"/>
  <c r="H14" i="1"/>
  <c r="K13" i="1"/>
  <c r="E3" i="2" l="1"/>
  <c r="C24" i="2"/>
  <c r="E44" i="2"/>
  <c r="E8" i="2"/>
  <c r="C7" i="2"/>
  <c r="E7" i="2" s="1"/>
  <c r="D17" i="2"/>
  <c r="D24" i="2" s="1"/>
  <c r="D44" i="2"/>
  <c r="E22" i="2"/>
  <c r="C17" i="2" l="1"/>
  <c r="E17" i="2" s="1"/>
  <c r="E24" i="2"/>
</calcChain>
</file>

<file path=xl/sharedStrings.xml><?xml version="1.0" encoding="utf-8"?>
<sst xmlns="http://schemas.openxmlformats.org/spreadsheetml/2006/main" count="125" uniqueCount="90">
  <si>
    <t>ZMĚNA ROZPOČETU-ROZPOČTOVÉ OPATŘENÍ Č. 224/14</t>
  </si>
  <si>
    <t>Odbor regionálního rozvoje a evropských projektů</t>
  </si>
  <si>
    <t xml:space="preserve">Kapitola 91702 - Transfery </t>
  </si>
  <si>
    <t>tis. Kč</t>
  </si>
  <si>
    <t>91702 - Transfery</t>
  </si>
  <si>
    <t>uk.</t>
  </si>
  <si>
    <t>č.a.</t>
  </si>
  <si>
    <t>§</t>
  </si>
  <si>
    <t>pol.</t>
  </si>
  <si>
    <t>Transfery</t>
  </si>
  <si>
    <t>SR 2014</t>
  </si>
  <si>
    <t>UR I 2014</t>
  </si>
  <si>
    <t>ZR-RO č. 224/14</t>
  </si>
  <si>
    <t>UR II 2014</t>
  </si>
  <si>
    <t>917 02 - Transfery ORREP</t>
  </si>
  <si>
    <t>SU</t>
  </si>
  <si>
    <t>x</t>
  </si>
  <si>
    <t>Běžné a kapitálové výdaje resortu celkem</t>
  </si>
  <si>
    <t>0280004</t>
  </si>
  <si>
    <t>0000</t>
  </si>
  <si>
    <t>Spolupráce s neziskovým sektorem</t>
  </si>
  <si>
    <t>neinvestiční transfery neziskovým organizacím</t>
  </si>
  <si>
    <t>0280017</t>
  </si>
  <si>
    <t>3008</t>
  </si>
  <si>
    <t>Albrechtice v J.h. - Štít Albrechtic</t>
  </si>
  <si>
    <t>neinvestiční transfery obcím</t>
  </si>
  <si>
    <t xml:space="preserve">V ý d a je   c e l k e m </t>
  </si>
  <si>
    <t>5-6xxx</t>
  </si>
  <si>
    <t>Kap.935-grantový fond</t>
  </si>
  <si>
    <t xml:space="preserve">Kap.934-lesnický fond </t>
  </si>
  <si>
    <t>Kap.932-fond ochrany vod</t>
  </si>
  <si>
    <t>Kap.931-krizový fond</t>
  </si>
  <si>
    <t>Kap.926-dotační fond</t>
  </si>
  <si>
    <t>5xxx</t>
  </si>
  <si>
    <t>Kap.925-sociální fond</t>
  </si>
  <si>
    <t>Kap.924-úvěry</t>
  </si>
  <si>
    <t>Kap.923-spolufinanc. EU</t>
  </si>
  <si>
    <t>6xxx</t>
  </si>
  <si>
    <t>Kap.921-úč.invest.dotace-škol.</t>
  </si>
  <si>
    <t>Kap.920-kapitálové výdaje</t>
  </si>
  <si>
    <t>Kap.919-Pokladní správa</t>
  </si>
  <si>
    <t>Kap.917-transfery</t>
  </si>
  <si>
    <t>Kap.916-úč.neinv.dot.-škol.</t>
  </si>
  <si>
    <t>Kap.914-působnosti</t>
  </si>
  <si>
    <t>Kap.913-příspěvkové organizace</t>
  </si>
  <si>
    <t>Kap.911-krajský úřad</t>
  </si>
  <si>
    <t>Kap.910-zastupitelstvo</t>
  </si>
  <si>
    <t>upravený rozpočet II.</t>
  </si>
  <si>
    <t>ZR-RO č.224/14</t>
  </si>
  <si>
    <t>upravený rozpočet I.</t>
  </si>
  <si>
    <t xml:space="preserve">     ukazatel</t>
  </si>
  <si>
    <t>v tis. Kč</t>
  </si>
  <si>
    <t>Výdajová část rozpočtu LK 2014</t>
  </si>
  <si>
    <t xml:space="preserve">Z d r o j e  L K   c e l k e m </t>
  </si>
  <si>
    <t>5. uhrazené splátky dlouhod.půjč.</t>
  </si>
  <si>
    <t>4. úvěr</t>
  </si>
  <si>
    <t>8115</t>
  </si>
  <si>
    <t>3. Zapojení výsl. hosp.2013</t>
  </si>
  <si>
    <t>2. Zapojení  zvl.účtů z r. 2013</t>
  </si>
  <si>
    <t>1. Zapojení fondů z r. 2013</t>
  </si>
  <si>
    <t>8xxx</t>
  </si>
  <si>
    <t>C/ F i n a n c o v á n í</t>
  </si>
  <si>
    <t>1-4xxx</t>
  </si>
  <si>
    <t>P ř í j m y   celkem</t>
  </si>
  <si>
    <t xml:space="preserve">    investiční dotace ze zahraničí</t>
  </si>
  <si>
    <t xml:space="preserve">    investiční dotace od obcí </t>
  </si>
  <si>
    <t>421x</t>
  </si>
  <si>
    <t xml:space="preserve">    resort.účel. inv. dot.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</si>
  <si>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</si>
  <si>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neinv. dotace od obcí</t>
  </si>
  <si>
    <t>415x</t>
  </si>
  <si>
    <t xml:space="preserve">   neinv. dotace ze zahraničí</t>
  </si>
  <si>
    <t>411x</t>
  </si>
  <si>
    <t xml:space="preserve">   resort. úč.neinv.dotace</t>
  </si>
  <si>
    <t>4112</t>
  </si>
  <si>
    <t xml:space="preserve">   zákon o st.rozpočtu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</si>
  <si>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</si>
  <si>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>4xxx</t>
  </si>
  <si>
    <t>B/ Dotace a příspěvky</t>
  </si>
  <si>
    <t>3xxx</t>
  </si>
  <si>
    <t>3. kapitál. příjmy</t>
  </si>
  <si>
    <t>2xxx</t>
  </si>
  <si>
    <t>2. nedaňové příjmy</t>
  </si>
  <si>
    <t>1xxx</t>
  </si>
  <si>
    <t>1. daňové příjmy</t>
  </si>
  <si>
    <t>1-3xxx</t>
  </si>
  <si>
    <t>A/ Vlastní  příjmy</t>
  </si>
  <si>
    <t xml:space="preserve">pol. </t>
  </si>
  <si>
    <t>ukazatel</t>
  </si>
  <si>
    <t>Zdrojová část rozpočtu LK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</si>
</sst>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name val="Arial"/>
      <charset val="238"/>
    </font>
    <font>
      <sz val="10"/>
      <name val="Arial CE"/>
      <charset val="238"/>
    </font>
    <font>
      <b/>
      <sz val="14"/>
      <name val="Arial CE"/>
      <charset val="238"/>
    </font>
    <font>
      <sz val="10"/>
      <name val="Arial"/>
      <charset val="238"/>
    </font>
    <font>
      <b/>
      <sz val="12"/>
      <name val="Arial CE"/>
      <charset val="238"/>
    </font>
    <font>
      <b/>
      <sz val="12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u/>
      <sz val="9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06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Alignment="1"/>
    <xf numFmtId="0" fontId="1" fillId="0" borderId="0" xfId="1"/>
    <xf numFmtId="49" fontId="6" fillId="0" borderId="0" xfId="1" applyNumberFormat="1" applyFont="1" applyBorder="1" applyAlignment="1">
      <alignment vertical="center" textRotation="90"/>
    </xf>
    <xf numFmtId="0" fontId="0" fillId="0" borderId="0" xfId="0" applyBorder="1"/>
    <xf numFmtId="0" fontId="7" fillId="0" borderId="0" xfId="0" applyFont="1" applyAlignment="1">
      <alignment horizontal="center"/>
    </xf>
    <xf numFmtId="49" fontId="6" fillId="0" borderId="1" xfId="1" applyNumberFormat="1" applyFont="1" applyBorder="1" applyAlignment="1">
      <alignment horizontal="center" vertical="center" textRotation="90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textRotation="90"/>
    </xf>
    <xf numFmtId="0" fontId="8" fillId="0" borderId="8" xfId="3" applyFont="1" applyBorder="1" applyAlignment="1">
      <alignment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 wrapText="1"/>
    </xf>
    <xf numFmtId="0" fontId="7" fillId="0" borderId="9" xfId="4" applyFont="1" applyBorder="1" applyAlignment="1">
      <alignment horizontal="center" vertical="center" wrapText="1"/>
    </xf>
    <xf numFmtId="0" fontId="7" fillId="0" borderId="12" xfId="4" applyFont="1" applyBorder="1" applyAlignment="1">
      <alignment horizontal="center" vertical="center" wrapText="1"/>
    </xf>
    <xf numFmtId="0" fontId="7" fillId="0" borderId="13" xfId="5" applyFont="1" applyBorder="1" applyAlignment="1">
      <alignment vertical="center" wrapText="1"/>
    </xf>
    <xf numFmtId="0" fontId="7" fillId="0" borderId="3" xfId="5" applyFont="1" applyBorder="1" applyAlignment="1">
      <alignment horizontal="center" vertical="center" wrapText="1"/>
    </xf>
    <xf numFmtId="0" fontId="7" fillId="0" borderId="4" xfId="5" applyFont="1" applyBorder="1" applyAlignment="1">
      <alignment horizontal="center" vertical="center" wrapText="1"/>
    </xf>
    <xf numFmtId="0" fontId="7" fillId="0" borderId="3" xfId="5" applyFont="1" applyFill="1" applyBorder="1" applyAlignment="1">
      <alignment horizontal="center" vertical="center" wrapText="1"/>
    </xf>
    <xf numFmtId="0" fontId="7" fillId="0" borderId="9" xfId="5" applyFont="1" applyFill="1" applyBorder="1" applyAlignment="1">
      <alignment horizontal="left" vertical="center" wrapText="1"/>
    </xf>
    <xf numFmtId="4" fontId="7" fillId="0" borderId="14" xfId="5" applyNumberFormat="1" applyFont="1" applyFill="1" applyBorder="1" applyAlignment="1">
      <alignment vertical="center" wrapText="1"/>
    </xf>
    <xf numFmtId="4" fontId="7" fillId="0" borderId="9" xfId="5" applyNumberFormat="1" applyFont="1" applyFill="1" applyBorder="1" applyAlignment="1">
      <alignment vertical="center" wrapText="1"/>
    </xf>
    <xf numFmtId="4" fontId="7" fillId="0" borderId="7" xfId="5" applyNumberFormat="1" applyFont="1" applyFill="1" applyBorder="1" applyAlignment="1">
      <alignment vertical="center" wrapText="1"/>
    </xf>
    <xf numFmtId="0" fontId="7" fillId="0" borderId="15" xfId="5" applyFont="1" applyFill="1" applyBorder="1" applyAlignment="1">
      <alignment vertical="center" wrapText="1"/>
    </xf>
    <xf numFmtId="49" fontId="7" fillId="0" borderId="16" xfId="5" applyNumberFormat="1" applyFont="1" applyFill="1" applyBorder="1" applyAlignment="1">
      <alignment horizontal="center" vertical="center" wrapText="1"/>
    </xf>
    <xf numFmtId="49" fontId="7" fillId="0" borderId="17" xfId="5" applyNumberFormat="1" applyFont="1" applyFill="1" applyBorder="1" applyAlignment="1">
      <alignment horizontal="center" vertical="center" wrapText="1"/>
    </xf>
    <xf numFmtId="49" fontId="7" fillId="0" borderId="18" xfId="6" applyNumberFormat="1" applyFont="1" applyFill="1" applyBorder="1" applyAlignment="1">
      <alignment horizontal="center" vertical="center" wrapText="1"/>
    </xf>
    <xf numFmtId="0" fontId="7" fillId="0" borderId="18" xfId="3" applyFont="1" applyFill="1" applyBorder="1" applyAlignment="1">
      <alignment vertical="center" wrapText="1"/>
    </xf>
    <xf numFmtId="2" fontId="7" fillId="0" borderId="19" xfId="3" applyNumberFormat="1" applyFont="1" applyFill="1" applyBorder="1" applyAlignment="1">
      <alignment vertical="center" wrapText="1"/>
    </xf>
    <xf numFmtId="2" fontId="7" fillId="0" borderId="18" xfId="3" applyNumberFormat="1" applyFont="1" applyFill="1" applyBorder="1" applyAlignment="1">
      <alignment vertical="center" wrapText="1"/>
    </xf>
    <xf numFmtId="4" fontId="7" fillId="0" borderId="17" xfId="5" applyNumberFormat="1" applyFont="1" applyFill="1" applyBorder="1" applyAlignment="1">
      <alignment vertical="center" wrapText="1"/>
    </xf>
    <xf numFmtId="2" fontId="7" fillId="0" borderId="20" xfId="3" applyNumberFormat="1" applyFont="1" applyFill="1" applyBorder="1" applyAlignment="1">
      <alignment vertical="center" wrapText="1"/>
    </xf>
    <xf numFmtId="0" fontId="11" fillId="0" borderId="21" xfId="5" applyFont="1" applyFill="1" applyBorder="1" applyAlignment="1">
      <alignment vertical="center" wrapText="1"/>
    </xf>
    <xf numFmtId="49" fontId="11" fillId="0" borderId="22" xfId="5" applyNumberFormat="1" applyFont="1" applyFill="1" applyBorder="1" applyAlignment="1">
      <alignment horizontal="center" vertical="center" wrapText="1"/>
    </xf>
    <xf numFmtId="49" fontId="11" fillId="0" borderId="23" xfId="5" applyNumberFormat="1" applyFont="1" applyFill="1" applyBorder="1" applyAlignment="1">
      <alignment horizontal="center" vertical="center" wrapText="1"/>
    </xf>
    <xf numFmtId="0" fontId="11" fillId="0" borderId="24" xfId="5" applyFont="1" applyFill="1" applyBorder="1" applyAlignment="1">
      <alignment horizontal="center" vertical="center" wrapText="1"/>
    </xf>
    <xf numFmtId="0" fontId="11" fillId="0" borderId="25" xfId="5" applyFont="1" applyFill="1" applyBorder="1" applyAlignment="1">
      <alignment horizontal="center" vertical="center" wrapText="1"/>
    </xf>
    <xf numFmtId="0" fontId="11" fillId="0" borderId="24" xfId="5" applyFont="1" applyFill="1" applyBorder="1" applyAlignment="1">
      <alignment vertical="center" wrapText="1"/>
    </xf>
    <xf numFmtId="2" fontId="11" fillId="0" borderId="25" xfId="3" applyNumberFormat="1" applyFont="1" applyFill="1" applyBorder="1" applyAlignment="1">
      <alignment horizontal="right" vertical="center" wrapText="1"/>
    </xf>
    <xf numFmtId="2" fontId="11" fillId="0" borderId="24" xfId="3" applyNumberFormat="1" applyFont="1" applyFill="1" applyBorder="1" applyAlignment="1">
      <alignment horizontal="right" vertical="center" wrapText="1"/>
    </xf>
    <xf numFmtId="4" fontId="11" fillId="0" borderId="23" xfId="5" applyNumberFormat="1" applyFont="1" applyFill="1" applyBorder="1" applyAlignment="1">
      <alignment vertical="center" wrapText="1"/>
    </xf>
    <xf numFmtId="2" fontId="11" fillId="0" borderId="26" xfId="3" applyNumberFormat="1" applyFont="1" applyFill="1" applyBorder="1" applyAlignment="1">
      <alignment horizontal="right" vertical="center" wrapText="1"/>
    </xf>
    <xf numFmtId="0" fontId="7" fillId="0" borderId="27" xfId="5" applyFont="1" applyFill="1" applyBorder="1" applyAlignment="1">
      <alignment vertical="center" wrapText="1"/>
    </xf>
    <xf numFmtId="49" fontId="7" fillId="0" borderId="28" xfId="5" applyNumberFormat="1" applyFont="1" applyFill="1" applyBorder="1" applyAlignment="1">
      <alignment horizontal="center" vertical="center" wrapText="1"/>
    </xf>
    <xf numFmtId="49" fontId="7" fillId="0" borderId="29" xfId="5" applyNumberFormat="1" applyFont="1" applyFill="1" applyBorder="1" applyAlignment="1">
      <alignment horizontal="center" vertical="center" wrapText="1"/>
    </xf>
    <xf numFmtId="49" fontId="7" fillId="0" borderId="30" xfId="6" applyNumberFormat="1" applyFont="1" applyFill="1" applyBorder="1" applyAlignment="1">
      <alignment horizontal="center" vertical="center" wrapText="1"/>
    </xf>
    <xf numFmtId="0" fontId="7" fillId="0" borderId="30" xfId="3" applyFont="1" applyFill="1" applyBorder="1" applyAlignment="1">
      <alignment vertical="center" wrapText="1"/>
    </xf>
    <xf numFmtId="2" fontId="7" fillId="0" borderId="31" xfId="3" applyNumberFormat="1" applyFont="1" applyFill="1" applyBorder="1" applyAlignment="1">
      <alignment vertical="center" wrapText="1"/>
    </xf>
    <xf numFmtId="2" fontId="7" fillId="0" borderId="30" xfId="3" applyNumberFormat="1" applyFont="1" applyFill="1" applyBorder="1" applyAlignment="1">
      <alignment vertical="center" wrapText="1"/>
    </xf>
    <xf numFmtId="4" fontId="7" fillId="0" borderId="29" xfId="5" applyNumberFormat="1" applyFont="1" applyFill="1" applyBorder="1" applyAlignment="1">
      <alignment vertical="center" wrapText="1"/>
    </xf>
    <xf numFmtId="2" fontId="7" fillId="0" borderId="32" xfId="3" applyNumberFormat="1" applyFont="1" applyFill="1" applyBorder="1" applyAlignment="1">
      <alignment vertical="center" wrapText="1"/>
    </xf>
    <xf numFmtId="0" fontId="0" fillId="0" borderId="33" xfId="0" applyBorder="1" applyAlignment="1">
      <alignment horizontal="center" vertical="center" textRotation="90"/>
    </xf>
    <xf numFmtId="0" fontId="7" fillId="0" borderId="0" xfId="2" applyFont="1" applyFill="1" applyBorder="1"/>
    <xf numFmtId="4" fontId="0" fillId="0" borderId="0" xfId="0" applyNumberFormat="1"/>
    <xf numFmtId="4" fontId="12" fillId="0" borderId="12" xfId="0" applyNumberFormat="1" applyFont="1" applyBorder="1" applyAlignment="1">
      <alignment horizontal="right" vertical="center" wrapText="1"/>
    </xf>
    <xf numFmtId="4" fontId="12" fillId="0" borderId="9" xfId="0" applyNumberFormat="1" applyFont="1" applyBorder="1" applyAlignment="1">
      <alignment horizontal="right" vertical="center" wrapText="1"/>
    </xf>
    <xf numFmtId="0" fontId="12" fillId="0" borderId="9" xfId="0" applyFont="1" applyBorder="1" applyAlignment="1">
      <alignment horizontal="right" vertical="center" wrapText="1"/>
    </xf>
    <xf numFmtId="0" fontId="12" fillId="0" borderId="13" xfId="0" applyFont="1" applyBorder="1" applyAlignment="1">
      <alignment horizontal="left" vertical="center" wrapText="1"/>
    </xf>
    <xf numFmtId="4" fontId="13" fillId="0" borderId="34" xfId="0" applyNumberFormat="1" applyFont="1" applyBorder="1" applyAlignment="1">
      <alignment horizontal="right" vertical="center" wrapText="1"/>
    </xf>
    <xf numFmtId="4" fontId="13" fillId="0" borderId="30" xfId="0" applyNumberFormat="1" applyFont="1" applyBorder="1" applyAlignment="1">
      <alignment horizontal="right" vertical="center" wrapText="1"/>
    </xf>
    <xf numFmtId="4" fontId="13" fillId="0" borderId="35" xfId="0" applyNumberFormat="1" applyFont="1" applyBorder="1" applyAlignment="1">
      <alignment horizontal="right" vertical="center" wrapText="1"/>
    </xf>
    <xf numFmtId="0" fontId="13" fillId="0" borderId="35" xfId="0" applyFont="1" applyBorder="1" applyAlignment="1">
      <alignment horizontal="right" vertical="center" wrapText="1"/>
    </xf>
    <xf numFmtId="0" fontId="13" fillId="0" borderId="36" xfId="0" applyFont="1" applyBorder="1" applyAlignment="1">
      <alignment horizontal="left" vertical="center" wrapText="1"/>
    </xf>
    <xf numFmtId="0" fontId="13" fillId="0" borderId="30" xfId="0" applyFont="1" applyBorder="1" applyAlignment="1">
      <alignment horizontal="right" vertical="center" wrapText="1"/>
    </xf>
    <xf numFmtId="0" fontId="13" fillId="0" borderId="37" xfId="0" applyFont="1" applyBorder="1" applyAlignment="1">
      <alignment horizontal="left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164" fontId="15" fillId="0" borderId="38" xfId="0" applyNumberFormat="1" applyFont="1" applyFill="1" applyBorder="1" applyAlignment="1">
      <alignment horizontal="right"/>
    </xf>
    <xf numFmtId="0" fontId="15" fillId="0" borderId="0" xfId="0" applyFont="1" applyFill="1" applyBorder="1"/>
    <xf numFmtId="0" fontId="16" fillId="2" borderId="38" xfId="0" applyFont="1" applyFill="1" applyBorder="1" applyAlignment="1">
      <alignment horizontal="center"/>
    </xf>
    <xf numFmtId="0" fontId="12" fillId="0" borderId="13" xfId="0" applyFont="1" applyBorder="1" applyAlignment="1">
      <alignment vertical="center" wrapText="1"/>
    </xf>
    <xf numFmtId="4" fontId="13" fillId="0" borderId="39" xfId="0" applyNumberFormat="1" applyFont="1" applyBorder="1" applyAlignment="1">
      <alignment horizontal="right" vertical="center" wrapText="1"/>
    </xf>
    <xf numFmtId="4" fontId="13" fillId="0" borderId="40" xfId="0" applyNumberFormat="1" applyFont="1" applyBorder="1" applyAlignment="1">
      <alignment horizontal="right" vertical="center" wrapText="1"/>
    </xf>
    <xf numFmtId="0" fontId="13" fillId="0" borderId="40" xfId="0" applyFont="1" applyBorder="1" applyAlignment="1">
      <alignment horizontal="right" vertical="center" wrapText="1"/>
    </xf>
    <xf numFmtId="0" fontId="13" fillId="0" borderId="41" xfId="0" applyFont="1" applyBorder="1" applyAlignment="1">
      <alignment vertical="center" wrapText="1"/>
    </xf>
    <xf numFmtId="4" fontId="13" fillId="0" borderId="42" xfId="0" applyNumberFormat="1" applyFont="1" applyBorder="1" applyAlignment="1">
      <alignment horizontal="right" vertical="center" wrapText="1"/>
    </xf>
    <xf numFmtId="0" fontId="13" fillId="0" borderId="36" xfId="0" applyFont="1" applyBorder="1" applyAlignment="1">
      <alignment vertical="center" wrapText="1"/>
    </xf>
    <xf numFmtId="4" fontId="12" fillId="0" borderId="42" xfId="0" applyNumberFormat="1" applyFont="1" applyBorder="1" applyAlignment="1">
      <alignment horizontal="right" vertical="center" wrapText="1"/>
    </xf>
    <xf numFmtId="4" fontId="12" fillId="0" borderId="35" xfId="0" applyNumberFormat="1" applyFont="1" applyBorder="1" applyAlignment="1">
      <alignment horizontal="right" vertical="center" wrapText="1"/>
    </xf>
    <xf numFmtId="0" fontId="12" fillId="0" borderId="35" xfId="0" applyFont="1" applyBorder="1" applyAlignment="1">
      <alignment horizontal="right" vertical="center" wrapText="1"/>
    </xf>
    <xf numFmtId="0" fontId="12" fillId="0" borderId="36" xfId="0" applyFont="1" applyBorder="1" applyAlignment="1">
      <alignment vertical="center" wrapText="1"/>
    </xf>
    <xf numFmtId="4" fontId="13" fillId="0" borderId="42" xfId="0" applyNumberFormat="1" applyFont="1" applyBorder="1" applyAlignment="1">
      <alignment vertical="center"/>
    </xf>
    <xf numFmtId="4" fontId="13" fillId="0" borderId="35" xfId="0" applyNumberFormat="1" applyFont="1" applyBorder="1" applyAlignment="1">
      <alignment vertical="center"/>
    </xf>
    <xf numFmtId="4" fontId="12" fillId="0" borderId="34" xfId="0" applyNumberFormat="1" applyFont="1" applyBorder="1" applyAlignment="1">
      <alignment horizontal="right" vertical="center" wrapText="1"/>
    </xf>
    <xf numFmtId="4" fontId="12" fillId="0" borderId="30" xfId="0" applyNumberFormat="1" applyFont="1" applyBorder="1" applyAlignment="1">
      <alignment horizontal="right" vertical="center" wrapText="1"/>
    </xf>
    <xf numFmtId="0" fontId="12" fillId="0" borderId="30" xfId="0" applyFont="1" applyBorder="1" applyAlignment="1">
      <alignment horizontal="right" vertical="center" wrapText="1"/>
    </xf>
    <xf numFmtId="0" fontId="12" fillId="0" borderId="37" xfId="0" applyFont="1" applyBorder="1" applyAlignment="1">
      <alignment vertical="center" wrapText="1"/>
    </xf>
    <xf numFmtId="0" fontId="15" fillId="0" borderId="0" xfId="0" applyFont="1" applyFill="1" applyAlignment="1">
      <alignment horizontal="right"/>
    </xf>
    <xf numFmtId="0" fontId="15" fillId="0" borderId="0" xfId="0" applyFont="1" applyFill="1"/>
  </cellXfs>
  <cellStyles count="7">
    <cellStyle name="Normální" xfId="0" builtinId="0"/>
    <cellStyle name="normální 2" xfId="3"/>
    <cellStyle name="Normální 3" xfId="4"/>
    <cellStyle name="normální_2. Rozpočet 2007 - tabulky" xfId="1"/>
    <cellStyle name="normální_Rozpis výdajů 03 bez PO" xfId="2"/>
    <cellStyle name="normální_Rozpis výdajů 03 bez PO 2" xfId="5"/>
    <cellStyle name="normální_Rozpis výdajů 03 bez PO_02 - ORREP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lcoval/AppData/Local/Microsoft/Windows/Temporary%20Internet%20Files/Content.Outlook/STSHZD9X/RO%20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kumenty\Rozpo&#269;et\rozpo&#269;tov&#225;%20opat&#345;en&#237;\RO%2020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ulcoval/AppData/Local/Microsoft/Windows/Temporary%20Internet%20Files/Content.Outlook/STSHZD9X/RO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>
        <row r="180">
          <cell r="O180">
            <v>88242.1</v>
          </cell>
          <cell r="P180">
            <v>202563.47</v>
          </cell>
        </row>
        <row r="225">
          <cell r="F225">
            <v>24770</v>
          </cell>
          <cell r="I225">
            <v>3809.66</v>
          </cell>
          <cell r="K225">
            <v>0</v>
          </cell>
          <cell r="L225">
            <v>3738</v>
          </cell>
          <cell r="M225">
            <v>61072</v>
          </cell>
        </row>
        <row r="270">
          <cell r="C270">
            <v>2129186.9700000002</v>
          </cell>
          <cell r="D270">
            <v>149275.39739999999</v>
          </cell>
          <cell r="E270">
            <v>11050.11</v>
          </cell>
          <cell r="G270">
            <v>1178.49</v>
          </cell>
          <cell r="H270">
            <v>3906948.1585899992</v>
          </cell>
          <cell r="J270">
            <v>83964.040000000008</v>
          </cell>
          <cell r="N270">
            <v>9005.32</v>
          </cell>
          <cell r="Q270">
            <v>878159.9</v>
          </cell>
        </row>
      </sheetData>
      <sheetData sheetId="2">
        <row r="180">
          <cell r="O180">
            <v>5000</v>
          </cell>
          <cell r="P180">
            <v>72712.56</v>
          </cell>
          <cell r="R180">
            <v>4006.28</v>
          </cell>
          <cell r="S180">
            <v>121.6</v>
          </cell>
        </row>
        <row r="225">
          <cell r="B225">
            <v>27594</v>
          </cell>
          <cell r="C225">
            <v>215664.09</v>
          </cell>
          <cell r="L225">
            <v>43995</v>
          </cell>
          <cell r="M225">
            <v>5278.1900000000005</v>
          </cell>
          <cell r="N225">
            <v>76679.09</v>
          </cell>
        </row>
        <row r="270">
          <cell r="D270">
            <v>878542.94</v>
          </cell>
          <cell r="E270">
            <v>734778.03</v>
          </cell>
          <cell r="F270">
            <v>3496652.0100000007</v>
          </cell>
          <cell r="G270">
            <v>194585.4</v>
          </cell>
          <cell r="H270">
            <v>22394.15</v>
          </cell>
          <cell r="I270">
            <v>690417.37</v>
          </cell>
          <cell r="K270">
            <v>987667.91200000001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C33"/>
  <sheetViews>
    <sheetView zoomScaleNormal="100" workbookViewId="0">
      <selection activeCell="G12" sqref="G12"/>
    </sheetView>
  </sheetViews>
  <sheetFormatPr defaultRowHeight="12.75" x14ac:dyDescent="0.2"/>
  <cols>
    <col min="1" max="1" width="3" bestFit="1" customWidth="1"/>
    <col min="2" max="2" width="3.42578125" bestFit="1" customWidth="1"/>
    <col min="3" max="3" width="9.42578125" customWidth="1"/>
    <col min="4" max="6" width="4.42578125" bestFit="1" customWidth="1"/>
    <col min="7" max="7" width="36.140625" customWidth="1"/>
    <col min="8" max="9" width="8.7109375" bestFit="1" customWidth="1"/>
    <col min="10" max="10" width="8.42578125" bestFit="1" customWidth="1"/>
    <col min="11" max="11" width="8.7109375" bestFit="1" customWidth="1"/>
  </cols>
  <sheetData>
    <row r="3" spans="1:20" ht="18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</row>
    <row r="4" spans="1:20" ht="1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20" ht="18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20" ht="15.75" x14ac:dyDescent="0.25">
      <c r="A6" s="3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20" x14ac:dyDescent="0.2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20" ht="15.75" x14ac:dyDescent="0.25">
      <c r="A8" s="6" t="s">
        <v>2</v>
      </c>
      <c r="B8" s="6"/>
      <c r="C8" s="6"/>
      <c r="D8" s="6"/>
      <c r="E8" s="6"/>
      <c r="F8" s="6"/>
      <c r="G8" s="6"/>
      <c r="H8" s="6"/>
      <c r="I8" s="6"/>
      <c r="J8" s="7"/>
      <c r="K8" s="7"/>
    </row>
    <row r="9" spans="1:20" x14ac:dyDescent="0.2">
      <c r="A9" s="8"/>
      <c r="B9" s="8"/>
      <c r="C9" s="8"/>
      <c r="D9" s="8"/>
      <c r="E9" s="8"/>
      <c r="F9" s="8"/>
      <c r="G9" s="8"/>
      <c r="H9" s="8"/>
      <c r="I9" s="8"/>
    </row>
    <row r="10" spans="1:20" ht="13.5" thickBot="1" x14ac:dyDescent="0.25">
      <c r="A10" s="9"/>
      <c r="B10" s="10"/>
      <c r="C10" s="10"/>
      <c r="D10" s="10"/>
      <c r="H10" s="11"/>
      <c r="K10" s="11" t="s">
        <v>3</v>
      </c>
    </row>
    <row r="11" spans="1:20" ht="23.25" thickBot="1" x14ac:dyDescent="0.25">
      <c r="A11" s="12" t="s">
        <v>4</v>
      </c>
      <c r="B11" s="13" t="s">
        <v>5</v>
      </c>
      <c r="C11" s="14" t="s">
        <v>6</v>
      </c>
      <c r="D11" s="15"/>
      <c r="E11" s="16" t="s">
        <v>7</v>
      </c>
      <c r="F11" s="17" t="s">
        <v>8</v>
      </c>
      <c r="G11" s="18" t="s">
        <v>9</v>
      </c>
      <c r="H11" s="19" t="s">
        <v>10</v>
      </c>
      <c r="I11" s="20" t="s">
        <v>11</v>
      </c>
      <c r="J11" s="21" t="s">
        <v>12</v>
      </c>
      <c r="K11" s="18" t="s">
        <v>13</v>
      </c>
      <c r="N11" s="10"/>
      <c r="O11" s="10"/>
      <c r="P11" s="10"/>
      <c r="Q11" s="10"/>
      <c r="R11" s="10"/>
      <c r="S11" s="10"/>
      <c r="T11" s="10"/>
    </row>
    <row r="12" spans="1:20" ht="13.5" thickBot="1" x14ac:dyDescent="0.25">
      <c r="A12" s="22"/>
      <c r="B12" s="23" t="s">
        <v>5</v>
      </c>
      <c r="C12" s="24" t="s">
        <v>6</v>
      </c>
      <c r="D12" s="25"/>
      <c r="E12" s="26" t="s">
        <v>7</v>
      </c>
      <c r="F12" s="27" t="s">
        <v>8</v>
      </c>
      <c r="G12" s="28" t="s">
        <v>14</v>
      </c>
      <c r="H12" s="29"/>
      <c r="I12" s="29"/>
      <c r="J12" s="29"/>
      <c r="K12" s="30"/>
      <c r="N12" s="10"/>
      <c r="O12" s="10"/>
      <c r="P12" s="10"/>
      <c r="Q12" s="10"/>
      <c r="R12" s="10"/>
      <c r="S12" s="10"/>
      <c r="T12" s="10"/>
    </row>
    <row r="13" spans="1:20" ht="13.5" thickBot="1" x14ac:dyDescent="0.25">
      <c r="A13" s="22"/>
      <c r="B13" s="31" t="s">
        <v>15</v>
      </c>
      <c r="C13" s="32" t="s">
        <v>16</v>
      </c>
      <c r="D13" s="33" t="s">
        <v>16</v>
      </c>
      <c r="E13" s="32" t="s">
        <v>16</v>
      </c>
      <c r="F13" s="34" t="s">
        <v>16</v>
      </c>
      <c r="G13" s="35" t="s">
        <v>17</v>
      </c>
      <c r="H13" s="36">
        <v>545</v>
      </c>
      <c r="I13" s="37">
        <v>2045</v>
      </c>
      <c r="J13" s="37">
        <v>0</v>
      </c>
      <c r="K13" s="38">
        <f>I13+J13</f>
        <v>2045</v>
      </c>
      <c r="N13" s="10"/>
      <c r="O13" s="10"/>
      <c r="P13" s="10"/>
      <c r="Q13" s="10"/>
      <c r="R13" s="10"/>
      <c r="S13" s="10"/>
      <c r="T13" s="10"/>
    </row>
    <row r="14" spans="1:20" x14ac:dyDescent="0.2">
      <c r="A14" s="22"/>
      <c r="B14" s="39" t="s">
        <v>15</v>
      </c>
      <c r="C14" s="40" t="s">
        <v>18</v>
      </c>
      <c r="D14" s="41" t="s">
        <v>19</v>
      </c>
      <c r="E14" s="42" t="s">
        <v>16</v>
      </c>
      <c r="F14" s="42" t="s">
        <v>16</v>
      </c>
      <c r="G14" s="43" t="s">
        <v>20</v>
      </c>
      <c r="H14" s="44">
        <f>H15</f>
        <v>0</v>
      </c>
      <c r="I14" s="45">
        <v>300</v>
      </c>
      <c r="J14" s="46">
        <v>-20</v>
      </c>
      <c r="K14" s="47">
        <f>I14+J14</f>
        <v>280</v>
      </c>
      <c r="N14" s="10"/>
      <c r="O14" s="10"/>
      <c r="P14" s="10"/>
      <c r="Q14" s="10"/>
      <c r="R14" s="10"/>
      <c r="S14" s="10"/>
      <c r="T14" s="10"/>
    </row>
    <row r="15" spans="1:20" ht="13.5" thickBot="1" x14ac:dyDescent="0.25">
      <c r="A15" s="22"/>
      <c r="B15" s="48"/>
      <c r="C15" s="49"/>
      <c r="D15" s="50"/>
      <c r="E15" s="51">
        <v>3636</v>
      </c>
      <c r="F15" s="52">
        <v>5229</v>
      </c>
      <c r="G15" s="53" t="s">
        <v>21</v>
      </c>
      <c r="H15" s="54">
        <v>0</v>
      </c>
      <c r="I15" s="55">
        <v>300</v>
      </c>
      <c r="J15" s="56">
        <v>-20</v>
      </c>
      <c r="K15" s="57">
        <f>I15+J15</f>
        <v>280</v>
      </c>
      <c r="N15" s="10"/>
      <c r="O15" s="10"/>
      <c r="P15" s="10"/>
      <c r="Q15" s="10"/>
      <c r="R15" s="10"/>
      <c r="S15" s="10"/>
      <c r="T15" s="10"/>
    </row>
    <row r="16" spans="1:20" x14ac:dyDescent="0.2">
      <c r="A16" s="22"/>
      <c r="B16" s="58" t="s">
        <v>15</v>
      </c>
      <c r="C16" s="59" t="s">
        <v>22</v>
      </c>
      <c r="D16" s="60" t="s">
        <v>23</v>
      </c>
      <c r="E16" s="61" t="s">
        <v>16</v>
      </c>
      <c r="F16" s="61" t="s">
        <v>16</v>
      </c>
      <c r="G16" s="62" t="s">
        <v>24</v>
      </c>
      <c r="H16" s="63">
        <f>H17</f>
        <v>0</v>
      </c>
      <c r="I16" s="64">
        <f>I17</f>
        <v>0</v>
      </c>
      <c r="J16" s="65">
        <v>20</v>
      </c>
      <c r="K16" s="66">
        <v>20</v>
      </c>
      <c r="L16" s="10"/>
      <c r="M16" s="10"/>
      <c r="N16" s="10"/>
      <c r="O16" s="10"/>
      <c r="P16" s="10"/>
      <c r="Q16" s="10"/>
      <c r="R16" s="10"/>
      <c r="S16" s="10"/>
      <c r="T16" s="10"/>
    </row>
    <row r="17" spans="1:29" ht="13.5" thickBot="1" x14ac:dyDescent="0.25">
      <c r="A17" s="67"/>
      <c r="B17" s="48"/>
      <c r="C17" s="49"/>
      <c r="D17" s="50"/>
      <c r="E17" s="51">
        <v>3636</v>
      </c>
      <c r="F17" s="52">
        <v>5321</v>
      </c>
      <c r="G17" s="53" t="s">
        <v>25</v>
      </c>
      <c r="H17" s="54">
        <v>0</v>
      </c>
      <c r="I17" s="55">
        <v>0</v>
      </c>
      <c r="J17" s="56">
        <v>20</v>
      </c>
      <c r="K17" s="57">
        <v>20</v>
      </c>
      <c r="L17" s="10"/>
      <c r="M17" s="10"/>
      <c r="N17" s="10"/>
      <c r="O17" s="10"/>
      <c r="P17" s="10"/>
      <c r="Q17" s="10"/>
      <c r="R17" s="10"/>
      <c r="S17" s="10"/>
      <c r="T17" s="10"/>
    </row>
    <row r="18" spans="1:29" x14ac:dyDescent="0.2"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1:29" ht="15.75" customHeight="1" x14ac:dyDescent="0.2">
      <c r="G19" s="68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</row>
    <row r="20" spans="1:29" x14ac:dyDescent="0.2"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1:29" ht="15.75" customHeight="1" x14ac:dyDescent="0.2"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</row>
    <row r="22" spans="1:29" x14ac:dyDescent="0.2"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1:29" x14ac:dyDescent="0.2">
      <c r="G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1:29" x14ac:dyDescent="0.2">
      <c r="G24" s="10"/>
      <c r="M24" s="10"/>
      <c r="N24" s="10"/>
      <c r="O24" s="10"/>
      <c r="P24" s="10"/>
      <c r="Q24" s="10"/>
      <c r="R24" s="10"/>
      <c r="S24" s="10"/>
      <c r="T24" s="10"/>
      <c r="U24" s="10"/>
    </row>
    <row r="25" spans="1:29" x14ac:dyDescent="0.2">
      <c r="G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</row>
    <row r="26" spans="1:29" x14ac:dyDescent="0.2"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</row>
    <row r="27" spans="1:29" x14ac:dyDescent="0.2"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1:29" x14ac:dyDescent="0.2">
      <c r="M28" s="10"/>
      <c r="N28" s="10"/>
      <c r="O28" s="10"/>
      <c r="P28" s="10"/>
    </row>
    <row r="29" spans="1:29" x14ac:dyDescent="0.2">
      <c r="M29" s="10"/>
      <c r="N29" s="10"/>
      <c r="O29" s="10"/>
      <c r="P29" s="10"/>
    </row>
    <row r="30" spans="1:29" x14ac:dyDescent="0.2">
      <c r="M30" s="10"/>
      <c r="N30" s="10"/>
      <c r="O30" s="10"/>
      <c r="P30" s="10"/>
    </row>
    <row r="31" spans="1:29" x14ac:dyDescent="0.2">
      <c r="M31" s="10"/>
      <c r="N31" s="10"/>
      <c r="O31" s="10"/>
      <c r="P31" s="10"/>
    </row>
    <row r="32" spans="1:29" x14ac:dyDescent="0.2">
      <c r="M32" s="10"/>
      <c r="N32" s="10"/>
      <c r="O32" s="10"/>
      <c r="P32" s="10"/>
    </row>
    <row r="33" spans="13:16" x14ac:dyDescent="0.2">
      <c r="M33" s="10"/>
      <c r="N33" s="10"/>
      <c r="O33" s="10"/>
      <c r="P33" s="10"/>
    </row>
  </sheetData>
  <mergeCells count="6">
    <mergeCell ref="A3:K3"/>
    <mergeCell ref="A6:K6"/>
    <mergeCell ref="A8:K8"/>
    <mergeCell ref="A11:A17"/>
    <mergeCell ref="C11:D11"/>
    <mergeCell ref="C12:D12"/>
  </mergeCells>
  <pageMargins left="0.39370078740157483" right="0.39370078740157483" top="0.98425196850393704" bottom="0.98425196850393704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zoomScaleNormal="100" workbookViewId="0">
      <selection activeCell="D27" sqref="D27"/>
    </sheetView>
  </sheetViews>
  <sheetFormatPr defaultRowHeight="12.75" x14ac:dyDescent="0.2"/>
  <cols>
    <col min="1" max="1" width="36.5703125" bestFit="1" customWidth="1"/>
    <col min="2" max="2" width="7.28515625" customWidth="1"/>
    <col min="3" max="3" width="13.85546875" customWidth="1"/>
    <col min="4" max="4" width="8.7109375" bestFit="1" customWidth="1"/>
    <col min="5" max="5" width="14.140625" customWidth="1"/>
    <col min="10" max="10" width="11.7109375" bestFit="1" customWidth="1"/>
    <col min="257" max="257" width="36.5703125" bestFit="1" customWidth="1"/>
    <col min="258" max="258" width="7.28515625" customWidth="1"/>
    <col min="259" max="259" width="13.85546875" customWidth="1"/>
    <col min="260" max="260" width="8.7109375" bestFit="1" customWidth="1"/>
    <col min="261" max="261" width="14.140625" customWidth="1"/>
    <col min="266" max="266" width="11.7109375" bestFit="1" customWidth="1"/>
    <col min="513" max="513" width="36.5703125" bestFit="1" customWidth="1"/>
    <col min="514" max="514" width="7.28515625" customWidth="1"/>
    <col min="515" max="515" width="13.85546875" customWidth="1"/>
    <col min="516" max="516" width="8.7109375" bestFit="1" customWidth="1"/>
    <col min="517" max="517" width="14.140625" customWidth="1"/>
    <col min="522" max="522" width="11.7109375" bestFit="1" customWidth="1"/>
    <col min="769" max="769" width="36.5703125" bestFit="1" customWidth="1"/>
    <col min="770" max="770" width="7.28515625" customWidth="1"/>
    <col min="771" max="771" width="13.85546875" customWidth="1"/>
    <col min="772" max="772" width="8.7109375" bestFit="1" customWidth="1"/>
    <col min="773" max="773" width="14.140625" customWidth="1"/>
    <col min="778" max="778" width="11.7109375" bestFit="1" customWidth="1"/>
    <col min="1025" max="1025" width="36.5703125" bestFit="1" customWidth="1"/>
    <col min="1026" max="1026" width="7.28515625" customWidth="1"/>
    <col min="1027" max="1027" width="13.85546875" customWidth="1"/>
    <col min="1028" max="1028" width="8.7109375" bestFit="1" customWidth="1"/>
    <col min="1029" max="1029" width="14.140625" customWidth="1"/>
    <col min="1034" max="1034" width="11.7109375" bestFit="1" customWidth="1"/>
    <col min="1281" max="1281" width="36.5703125" bestFit="1" customWidth="1"/>
    <col min="1282" max="1282" width="7.28515625" customWidth="1"/>
    <col min="1283" max="1283" width="13.85546875" customWidth="1"/>
    <col min="1284" max="1284" width="8.7109375" bestFit="1" customWidth="1"/>
    <col min="1285" max="1285" width="14.140625" customWidth="1"/>
    <col min="1290" max="1290" width="11.7109375" bestFit="1" customWidth="1"/>
    <col min="1537" max="1537" width="36.5703125" bestFit="1" customWidth="1"/>
    <col min="1538" max="1538" width="7.28515625" customWidth="1"/>
    <col min="1539" max="1539" width="13.85546875" customWidth="1"/>
    <col min="1540" max="1540" width="8.7109375" bestFit="1" customWidth="1"/>
    <col min="1541" max="1541" width="14.140625" customWidth="1"/>
    <col min="1546" max="1546" width="11.7109375" bestFit="1" customWidth="1"/>
    <col min="1793" max="1793" width="36.5703125" bestFit="1" customWidth="1"/>
    <col min="1794" max="1794" width="7.28515625" customWidth="1"/>
    <col min="1795" max="1795" width="13.85546875" customWidth="1"/>
    <col min="1796" max="1796" width="8.7109375" bestFit="1" customWidth="1"/>
    <col min="1797" max="1797" width="14.140625" customWidth="1"/>
    <col min="1802" max="1802" width="11.7109375" bestFit="1" customWidth="1"/>
    <col min="2049" max="2049" width="36.5703125" bestFit="1" customWidth="1"/>
    <col min="2050" max="2050" width="7.28515625" customWidth="1"/>
    <col min="2051" max="2051" width="13.85546875" customWidth="1"/>
    <col min="2052" max="2052" width="8.7109375" bestFit="1" customWidth="1"/>
    <col min="2053" max="2053" width="14.140625" customWidth="1"/>
    <col min="2058" max="2058" width="11.7109375" bestFit="1" customWidth="1"/>
    <col min="2305" max="2305" width="36.5703125" bestFit="1" customWidth="1"/>
    <col min="2306" max="2306" width="7.28515625" customWidth="1"/>
    <col min="2307" max="2307" width="13.85546875" customWidth="1"/>
    <col min="2308" max="2308" width="8.7109375" bestFit="1" customWidth="1"/>
    <col min="2309" max="2309" width="14.140625" customWidth="1"/>
    <col min="2314" max="2314" width="11.7109375" bestFit="1" customWidth="1"/>
    <col min="2561" max="2561" width="36.5703125" bestFit="1" customWidth="1"/>
    <col min="2562" max="2562" width="7.28515625" customWidth="1"/>
    <col min="2563" max="2563" width="13.85546875" customWidth="1"/>
    <col min="2564" max="2564" width="8.7109375" bestFit="1" customWidth="1"/>
    <col min="2565" max="2565" width="14.140625" customWidth="1"/>
    <col min="2570" max="2570" width="11.7109375" bestFit="1" customWidth="1"/>
    <col min="2817" max="2817" width="36.5703125" bestFit="1" customWidth="1"/>
    <col min="2818" max="2818" width="7.28515625" customWidth="1"/>
    <col min="2819" max="2819" width="13.85546875" customWidth="1"/>
    <col min="2820" max="2820" width="8.7109375" bestFit="1" customWidth="1"/>
    <col min="2821" max="2821" width="14.140625" customWidth="1"/>
    <col min="2826" max="2826" width="11.7109375" bestFit="1" customWidth="1"/>
    <col min="3073" max="3073" width="36.5703125" bestFit="1" customWidth="1"/>
    <col min="3074" max="3074" width="7.28515625" customWidth="1"/>
    <col min="3075" max="3075" width="13.85546875" customWidth="1"/>
    <col min="3076" max="3076" width="8.7109375" bestFit="1" customWidth="1"/>
    <col min="3077" max="3077" width="14.140625" customWidth="1"/>
    <col min="3082" max="3082" width="11.7109375" bestFit="1" customWidth="1"/>
    <col min="3329" max="3329" width="36.5703125" bestFit="1" customWidth="1"/>
    <col min="3330" max="3330" width="7.28515625" customWidth="1"/>
    <col min="3331" max="3331" width="13.85546875" customWidth="1"/>
    <col min="3332" max="3332" width="8.7109375" bestFit="1" customWidth="1"/>
    <col min="3333" max="3333" width="14.140625" customWidth="1"/>
    <col min="3338" max="3338" width="11.7109375" bestFit="1" customWidth="1"/>
    <col min="3585" max="3585" width="36.5703125" bestFit="1" customWidth="1"/>
    <col min="3586" max="3586" width="7.28515625" customWidth="1"/>
    <col min="3587" max="3587" width="13.85546875" customWidth="1"/>
    <col min="3588" max="3588" width="8.7109375" bestFit="1" customWidth="1"/>
    <col min="3589" max="3589" width="14.140625" customWidth="1"/>
    <col min="3594" max="3594" width="11.7109375" bestFit="1" customWidth="1"/>
    <col min="3841" max="3841" width="36.5703125" bestFit="1" customWidth="1"/>
    <col min="3842" max="3842" width="7.28515625" customWidth="1"/>
    <col min="3843" max="3843" width="13.85546875" customWidth="1"/>
    <col min="3844" max="3844" width="8.7109375" bestFit="1" customWidth="1"/>
    <col min="3845" max="3845" width="14.140625" customWidth="1"/>
    <col min="3850" max="3850" width="11.7109375" bestFit="1" customWidth="1"/>
    <col min="4097" max="4097" width="36.5703125" bestFit="1" customWidth="1"/>
    <col min="4098" max="4098" width="7.28515625" customWidth="1"/>
    <col min="4099" max="4099" width="13.85546875" customWidth="1"/>
    <col min="4100" max="4100" width="8.7109375" bestFit="1" customWidth="1"/>
    <col min="4101" max="4101" width="14.140625" customWidth="1"/>
    <col min="4106" max="4106" width="11.7109375" bestFit="1" customWidth="1"/>
    <col min="4353" max="4353" width="36.5703125" bestFit="1" customWidth="1"/>
    <col min="4354" max="4354" width="7.28515625" customWidth="1"/>
    <col min="4355" max="4355" width="13.85546875" customWidth="1"/>
    <col min="4356" max="4356" width="8.7109375" bestFit="1" customWidth="1"/>
    <col min="4357" max="4357" width="14.140625" customWidth="1"/>
    <col min="4362" max="4362" width="11.7109375" bestFit="1" customWidth="1"/>
    <col min="4609" max="4609" width="36.5703125" bestFit="1" customWidth="1"/>
    <col min="4610" max="4610" width="7.28515625" customWidth="1"/>
    <col min="4611" max="4611" width="13.85546875" customWidth="1"/>
    <col min="4612" max="4612" width="8.7109375" bestFit="1" customWidth="1"/>
    <col min="4613" max="4613" width="14.140625" customWidth="1"/>
    <col min="4618" max="4618" width="11.7109375" bestFit="1" customWidth="1"/>
    <col min="4865" max="4865" width="36.5703125" bestFit="1" customWidth="1"/>
    <col min="4866" max="4866" width="7.28515625" customWidth="1"/>
    <col min="4867" max="4867" width="13.85546875" customWidth="1"/>
    <col min="4868" max="4868" width="8.7109375" bestFit="1" customWidth="1"/>
    <col min="4869" max="4869" width="14.140625" customWidth="1"/>
    <col min="4874" max="4874" width="11.7109375" bestFit="1" customWidth="1"/>
    <col min="5121" max="5121" width="36.5703125" bestFit="1" customWidth="1"/>
    <col min="5122" max="5122" width="7.28515625" customWidth="1"/>
    <col min="5123" max="5123" width="13.85546875" customWidth="1"/>
    <col min="5124" max="5124" width="8.7109375" bestFit="1" customWidth="1"/>
    <col min="5125" max="5125" width="14.140625" customWidth="1"/>
    <col min="5130" max="5130" width="11.7109375" bestFit="1" customWidth="1"/>
    <col min="5377" max="5377" width="36.5703125" bestFit="1" customWidth="1"/>
    <col min="5378" max="5378" width="7.28515625" customWidth="1"/>
    <col min="5379" max="5379" width="13.85546875" customWidth="1"/>
    <col min="5380" max="5380" width="8.7109375" bestFit="1" customWidth="1"/>
    <col min="5381" max="5381" width="14.140625" customWidth="1"/>
    <col min="5386" max="5386" width="11.7109375" bestFit="1" customWidth="1"/>
    <col min="5633" max="5633" width="36.5703125" bestFit="1" customWidth="1"/>
    <col min="5634" max="5634" width="7.28515625" customWidth="1"/>
    <col min="5635" max="5635" width="13.85546875" customWidth="1"/>
    <col min="5636" max="5636" width="8.7109375" bestFit="1" customWidth="1"/>
    <col min="5637" max="5637" width="14.140625" customWidth="1"/>
    <col min="5642" max="5642" width="11.7109375" bestFit="1" customWidth="1"/>
    <col min="5889" max="5889" width="36.5703125" bestFit="1" customWidth="1"/>
    <col min="5890" max="5890" width="7.28515625" customWidth="1"/>
    <col min="5891" max="5891" width="13.85546875" customWidth="1"/>
    <col min="5892" max="5892" width="8.7109375" bestFit="1" customWidth="1"/>
    <col min="5893" max="5893" width="14.140625" customWidth="1"/>
    <col min="5898" max="5898" width="11.7109375" bestFit="1" customWidth="1"/>
    <col min="6145" max="6145" width="36.5703125" bestFit="1" customWidth="1"/>
    <col min="6146" max="6146" width="7.28515625" customWidth="1"/>
    <col min="6147" max="6147" width="13.85546875" customWidth="1"/>
    <col min="6148" max="6148" width="8.7109375" bestFit="1" customWidth="1"/>
    <col min="6149" max="6149" width="14.140625" customWidth="1"/>
    <col min="6154" max="6154" width="11.7109375" bestFit="1" customWidth="1"/>
    <col min="6401" max="6401" width="36.5703125" bestFit="1" customWidth="1"/>
    <col min="6402" max="6402" width="7.28515625" customWidth="1"/>
    <col min="6403" max="6403" width="13.85546875" customWidth="1"/>
    <col min="6404" max="6404" width="8.7109375" bestFit="1" customWidth="1"/>
    <col min="6405" max="6405" width="14.140625" customWidth="1"/>
    <col min="6410" max="6410" width="11.7109375" bestFit="1" customWidth="1"/>
    <col min="6657" max="6657" width="36.5703125" bestFit="1" customWidth="1"/>
    <col min="6658" max="6658" width="7.28515625" customWidth="1"/>
    <col min="6659" max="6659" width="13.85546875" customWidth="1"/>
    <col min="6660" max="6660" width="8.7109375" bestFit="1" customWidth="1"/>
    <col min="6661" max="6661" width="14.140625" customWidth="1"/>
    <col min="6666" max="6666" width="11.7109375" bestFit="1" customWidth="1"/>
    <col min="6913" max="6913" width="36.5703125" bestFit="1" customWidth="1"/>
    <col min="6914" max="6914" width="7.28515625" customWidth="1"/>
    <col min="6915" max="6915" width="13.85546875" customWidth="1"/>
    <col min="6916" max="6916" width="8.7109375" bestFit="1" customWidth="1"/>
    <col min="6917" max="6917" width="14.140625" customWidth="1"/>
    <col min="6922" max="6922" width="11.7109375" bestFit="1" customWidth="1"/>
    <col min="7169" max="7169" width="36.5703125" bestFit="1" customWidth="1"/>
    <col min="7170" max="7170" width="7.28515625" customWidth="1"/>
    <col min="7171" max="7171" width="13.85546875" customWidth="1"/>
    <col min="7172" max="7172" width="8.7109375" bestFit="1" customWidth="1"/>
    <col min="7173" max="7173" width="14.140625" customWidth="1"/>
    <col min="7178" max="7178" width="11.7109375" bestFit="1" customWidth="1"/>
    <col min="7425" max="7425" width="36.5703125" bestFit="1" customWidth="1"/>
    <col min="7426" max="7426" width="7.28515625" customWidth="1"/>
    <col min="7427" max="7427" width="13.85546875" customWidth="1"/>
    <col min="7428" max="7428" width="8.7109375" bestFit="1" customWidth="1"/>
    <col min="7429" max="7429" width="14.140625" customWidth="1"/>
    <col min="7434" max="7434" width="11.7109375" bestFit="1" customWidth="1"/>
    <col min="7681" max="7681" width="36.5703125" bestFit="1" customWidth="1"/>
    <col min="7682" max="7682" width="7.28515625" customWidth="1"/>
    <col min="7683" max="7683" width="13.85546875" customWidth="1"/>
    <col min="7684" max="7684" width="8.7109375" bestFit="1" customWidth="1"/>
    <col min="7685" max="7685" width="14.140625" customWidth="1"/>
    <col min="7690" max="7690" width="11.7109375" bestFit="1" customWidth="1"/>
    <col min="7937" max="7937" width="36.5703125" bestFit="1" customWidth="1"/>
    <col min="7938" max="7938" width="7.28515625" customWidth="1"/>
    <col min="7939" max="7939" width="13.85546875" customWidth="1"/>
    <col min="7940" max="7940" width="8.7109375" bestFit="1" customWidth="1"/>
    <col min="7941" max="7941" width="14.140625" customWidth="1"/>
    <col min="7946" max="7946" width="11.7109375" bestFit="1" customWidth="1"/>
    <col min="8193" max="8193" width="36.5703125" bestFit="1" customWidth="1"/>
    <col min="8194" max="8194" width="7.28515625" customWidth="1"/>
    <col min="8195" max="8195" width="13.85546875" customWidth="1"/>
    <col min="8196" max="8196" width="8.7109375" bestFit="1" customWidth="1"/>
    <col min="8197" max="8197" width="14.140625" customWidth="1"/>
    <col min="8202" max="8202" width="11.7109375" bestFit="1" customWidth="1"/>
    <col min="8449" max="8449" width="36.5703125" bestFit="1" customWidth="1"/>
    <col min="8450" max="8450" width="7.28515625" customWidth="1"/>
    <col min="8451" max="8451" width="13.85546875" customWidth="1"/>
    <col min="8452" max="8452" width="8.7109375" bestFit="1" customWidth="1"/>
    <col min="8453" max="8453" width="14.140625" customWidth="1"/>
    <col min="8458" max="8458" width="11.7109375" bestFit="1" customWidth="1"/>
    <col min="8705" max="8705" width="36.5703125" bestFit="1" customWidth="1"/>
    <col min="8706" max="8706" width="7.28515625" customWidth="1"/>
    <col min="8707" max="8707" width="13.85546875" customWidth="1"/>
    <col min="8708" max="8708" width="8.7109375" bestFit="1" customWidth="1"/>
    <col min="8709" max="8709" width="14.140625" customWidth="1"/>
    <col min="8714" max="8714" width="11.7109375" bestFit="1" customWidth="1"/>
    <col min="8961" max="8961" width="36.5703125" bestFit="1" customWidth="1"/>
    <col min="8962" max="8962" width="7.28515625" customWidth="1"/>
    <col min="8963" max="8963" width="13.85546875" customWidth="1"/>
    <col min="8964" max="8964" width="8.7109375" bestFit="1" customWidth="1"/>
    <col min="8965" max="8965" width="14.140625" customWidth="1"/>
    <col min="8970" max="8970" width="11.7109375" bestFit="1" customWidth="1"/>
    <col min="9217" max="9217" width="36.5703125" bestFit="1" customWidth="1"/>
    <col min="9218" max="9218" width="7.28515625" customWidth="1"/>
    <col min="9219" max="9219" width="13.85546875" customWidth="1"/>
    <col min="9220" max="9220" width="8.7109375" bestFit="1" customWidth="1"/>
    <col min="9221" max="9221" width="14.140625" customWidth="1"/>
    <col min="9226" max="9226" width="11.7109375" bestFit="1" customWidth="1"/>
    <col min="9473" max="9473" width="36.5703125" bestFit="1" customWidth="1"/>
    <col min="9474" max="9474" width="7.28515625" customWidth="1"/>
    <col min="9475" max="9475" width="13.85546875" customWidth="1"/>
    <col min="9476" max="9476" width="8.7109375" bestFit="1" customWidth="1"/>
    <col min="9477" max="9477" width="14.140625" customWidth="1"/>
    <col min="9482" max="9482" width="11.7109375" bestFit="1" customWidth="1"/>
    <col min="9729" max="9729" width="36.5703125" bestFit="1" customWidth="1"/>
    <col min="9730" max="9730" width="7.28515625" customWidth="1"/>
    <col min="9731" max="9731" width="13.85546875" customWidth="1"/>
    <col min="9732" max="9732" width="8.7109375" bestFit="1" customWidth="1"/>
    <col min="9733" max="9733" width="14.140625" customWidth="1"/>
    <col min="9738" max="9738" width="11.7109375" bestFit="1" customWidth="1"/>
    <col min="9985" max="9985" width="36.5703125" bestFit="1" customWidth="1"/>
    <col min="9986" max="9986" width="7.28515625" customWidth="1"/>
    <col min="9987" max="9987" width="13.85546875" customWidth="1"/>
    <col min="9988" max="9988" width="8.7109375" bestFit="1" customWidth="1"/>
    <col min="9989" max="9989" width="14.140625" customWidth="1"/>
    <col min="9994" max="9994" width="11.7109375" bestFit="1" customWidth="1"/>
    <col min="10241" max="10241" width="36.5703125" bestFit="1" customWidth="1"/>
    <col min="10242" max="10242" width="7.28515625" customWidth="1"/>
    <col min="10243" max="10243" width="13.85546875" customWidth="1"/>
    <col min="10244" max="10244" width="8.7109375" bestFit="1" customWidth="1"/>
    <col min="10245" max="10245" width="14.140625" customWidth="1"/>
    <col min="10250" max="10250" width="11.7109375" bestFit="1" customWidth="1"/>
    <col min="10497" max="10497" width="36.5703125" bestFit="1" customWidth="1"/>
    <col min="10498" max="10498" width="7.28515625" customWidth="1"/>
    <col min="10499" max="10499" width="13.85546875" customWidth="1"/>
    <col min="10500" max="10500" width="8.7109375" bestFit="1" customWidth="1"/>
    <col min="10501" max="10501" width="14.140625" customWidth="1"/>
    <col min="10506" max="10506" width="11.7109375" bestFit="1" customWidth="1"/>
    <col min="10753" max="10753" width="36.5703125" bestFit="1" customWidth="1"/>
    <col min="10754" max="10754" width="7.28515625" customWidth="1"/>
    <col min="10755" max="10755" width="13.85546875" customWidth="1"/>
    <col min="10756" max="10756" width="8.7109375" bestFit="1" customWidth="1"/>
    <col min="10757" max="10757" width="14.140625" customWidth="1"/>
    <col min="10762" max="10762" width="11.7109375" bestFit="1" customWidth="1"/>
    <col min="11009" max="11009" width="36.5703125" bestFit="1" customWidth="1"/>
    <col min="11010" max="11010" width="7.28515625" customWidth="1"/>
    <col min="11011" max="11011" width="13.85546875" customWidth="1"/>
    <col min="11012" max="11012" width="8.7109375" bestFit="1" customWidth="1"/>
    <col min="11013" max="11013" width="14.140625" customWidth="1"/>
    <col min="11018" max="11018" width="11.7109375" bestFit="1" customWidth="1"/>
    <col min="11265" max="11265" width="36.5703125" bestFit="1" customWidth="1"/>
    <col min="11266" max="11266" width="7.28515625" customWidth="1"/>
    <col min="11267" max="11267" width="13.85546875" customWidth="1"/>
    <col min="11268" max="11268" width="8.7109375" bestFit="1" customWidth="1"/>
    <col min="11269" max="11269" width="14.140625" customWidth="1"/>
    <col min="11274" max="11274" width="11.7109375" bestFit="1" customWidth="1"/>
    <col min="11521" max="11521" width="36.5703125" bestFit="1" customWidth="1"/>
    <col min="11522" max="11522" width="7.28515625" customWidth="1"/>
    <col min="11523" max="11523" width="13.85546875" customWidth="1"/>
    <col min="11524" max="11524" width="8.7109375" bestFit="1" customWidth="1"/>
    <col min="11525" max="11525" width="14.140625" customWidth="1"/>
    <col min="11530" max="11530" width="11.7109375" bestFit="1" customWidth="1"/>
    <col min="11777" max="11777" width="36.5703125" bestFit="1" customWidth="1"/>
    <col min="11778" max="11778" width="7.28515625" customWidth="1"/>
    <col min="11779" max="11779" width="13.85546875" customWidth="1"/>
    <col min="11780" max="11780" width="8.7109375" bestFit="1" customWidth="1"/>
    <col min="11781" max="11781" width="14.140625" customWidth="1"/>
    <col min="11786" max="11786" width="11.7109375" bestFit="1" customWidth="1"/>
    <col min="12033" max="12033" width="36.5703125" bestFit="1" customWidth="1"/>
    <col min="12034" max="12034" width="7.28515625" customWidth="1"/>
    <col min="12035" max="12035" width="13.85546875" customWidth="1"/>
    <col min="12036" max="12036" width="8.7109375" bestFit="1" customWidth="1"/>
    <col min="12037" max="12037" width="14.140625" customWidth="1"/>
    <col min="12042" max="12042" width="11.7109375" bestFit="1" customWidth="1"/>
    <col min="12289" max="12289" width="36.5703125" bestFit="1" customWidth="1"/>
    <col min="12290" max="12290" width="7.28515625" customWidth="1"/>
    <col min="12291" max="12291" width="13.85546875" customWidth="1"/>
    <col min="12292" max="12292" width="8.7109375" bestFit="1" customWidth="1"/>
    <col min="12293" max="12293" width="14.140625" customWidth="1"/>
    <col min="12298" max="12298" width="11.7109375" bestFit="1" customWidth="1"/>
    <col min="12545" max="12545" width="36.5703125" bestFit="1" customWidth="1"/>
    <col min="12546" max="12546" width="7.28515625" customWidth="1"/>
    <col min="12547" max="12547" width="13.85546875" customWidth="1"/>
    <col min="12548" max="12548" width="8.7109375" bestFit="1" customWidth="1"/>
    <col min="12549" max="12549" width="14.140625" customWidth="1"/>
    <col min="12554" max="12554" width="11.7109375" bestFit="1" customWidth="1"/>
    <col min="12801" max="12801" width="36.5703125" bestFit="1" customWidth="1"/>
    <col min="12802" max="12802" width="7.28515625" customWidth="1"/>
    <col min="12803" max="12803" width="13.85546875" customWidth="1"/>
    <col min="12804" max="12804" width="8.7109375" bestFit="1" customWidth="1"/>
    <col min="12805" max="12805" width="14.140625" customWidth="1"/>
    <col min="12810" max="12810" width="11.7109375" bestFit="1" customWidth="1"/>
    <col min="13057" max="13057" width="36.5703125" bestFit="1" customWidth="1"/>
    <col min="13058" max="13058" width="7.28515625" customWidth="1"/>
    <col min="13059" max="13059" width="13.85546875" customWidth="1"/>
    <col min="13060" max="13060" width="8.7109375" bestFit="1" customWidth="1"/>
    <col min="13061" max="13061" width="14.140625" customWidth="1"/>
    <col min="13066" max="13066" width="11.7109375" bestFit="1" customWidth="1"/>
    <col min="13313" max="13313" width="36.5703125" bestFit="1" customWidth="1"/>
    <col min="13314" max="13314" width="7.28515625" customWidth="1"/>
    <col min="13315" max="13315" width="13.85546875" customWidth="1"/>
    <col min="13316" max="13316" width="8.7109375" bestFit="1" customWidth="1"/>
    <col min="13317" max="13317" width="14.140625" customWidth="1"/>
    <col min="13322" max="13322" width="11.7109375" bestFit="1" customWidth="1"/>
    <col min="13569" max="13569" width="36.5703125" bestFit="1" customWidth="1"/>
    <col min="13570" max="13570" width="7.28515625" customWidth="1"/>
    <col min="13571" max="13571" width="13.85546875" customWidth="1"/>
    <col min="13572" max="13572" width="8.7109375" bestFit="1" customWidth="1"/>
    <col min="13573" max="13573" width="14.140625" customWidth="1"/>
    <col min="13578" max="13578" width="11.7109375" bestFit="1" customWidth="1"/>
    <col min="13825" max="13825" width="36.5703125" bestFit="1" customWidth="1"/>
    <col min="13826" max="13826" width="7.28515625" customWidth="1"/>
    <col min="13827" max="13827" width="13.85546875" customWidth="1"/>
    <col min="13828" max="13828" width="8.7109375" bestFit="1" customWidth="1"/>
    <col min="13829" max="13829" width="14.140625" customWidth="1"/>
    <col min="13834" max="13834" width="11.7109375" bestFit="1" customWidth="1"/>
    <col min="14081" max="14081" width="36.5703125" bestFit="1" customWidth="1"/>
    <col min="14082" max="14082" width="7.28515625" customWidth="1"/>
    <col min="14083" max="14083" width="13.85546875" customWidth="1"/>
    <col min="14084" max="14084" width="8.7109375" bestFit="1" customWidth="1"/>
    <col min="14085" max="14085" width="14.140625" customWidth="1"/>
    <col min="14090" max="14090" width="11.7109375" bestFit="1" customWidth="1"/>
    <col min="14337" max="14337" width="36.5703125" bestFit="1" customWidth="1"/>
    <col min="14338" max="14338" width="7.28515625" customWidth="1"/>
    <col min="14339" max="14339" width="13.85546875" customWidth="1"/>
    <col min="14340" max="14340" width="8.7109375" bestFit="1" customWidth="1"/>
    <col min="14341" max="14341" width="14.140625" customWidth="1"/>
    <col min="14346" max="14346" width="11.7109375" bestFit="1" customWidth="1"/>
    <col min="14593" max="14593" width="36.5703125" bestFit="1" customWidth="1"/>
    <col min="14594" max="14594" width="7.28515625" customWidth="1"/>
    <col min="14595" max="14595" width="13.85546875" customWidth="1"/>
    <col min="14596" max="14596" width="8.7109375" bestFit="1" customWidth="1"/>
    <col min="14597" max="14597" width="14.140625" customWidth="1"/>
    <col min="14602" max="14602" width="11.7109375" bestFit="1" customWidth="1"/>
    <col min="14849" max="14849" width="36.5703125" bestFit="1" customWidth="1"/>
    <col min="14850" max="14850" width="7.28515625" customWidth="1"/>
    <col min="14851" max="14851" width="13.85546875" customWidth="1"/>
    <col min="14852" max="14852" width="8.7109375" bestFit="1" customWidth="1"/>
    <col min="14853" max="14853" width="14.140625" customWidth="1"/>
    <col min="14858" max="14858" width="11.7109375" bestFit="1" customWidth="1"/>
    <col min="15105" max="15105" width="36.5703125" bestFit="1" customWidth="1"/>
    <col min="15106" max="15106" width="7.28515625" customWidth="1"/>
    <col min="15107" max="15107" width="13.85546875" customWidth="1"/>
    <col min="15108" max="15108" width="8.7109375" bestFit="1" customWidth="1"/>
    <col min="15109" max="15109" width="14.140625" customWidth="1"/>
    <col min="15114" max="15114" width="11.7109375" bestFit="1" customWidth="1"/>
    <col min="15361" max="15361" width="36.5703125" bestFit="1" customWidth="1"/>
    <col min="15362" max="15362" width="7.28515625" customWidth="1"/>
    <col min="15363" max="15363" width="13.85546875" customWidth="1"/>
    <col min="15364" max="15364" width="8.7109375" bestFit="1" customWidth="1"/>
    <col min="15365" max="15365" width="14.140625" customWidth="1"/>
    <col min="15370" max="15370" width="11.7109375" bestFit="1" customWidth="1"/>
    <col min="15617" max="15617" width="36.5703125" bestFit="1" customWidth="1"/>
    <col min="15618" max="15618" width="7.28515625" customWidth="1"/>
    <col min="15619" max="15619" width="13.85546875" customWidth="1"/>
    <col min="15620" max="15620" width="8.7109375" bestFit="1" customWidth="1"/>
    <col min="15621" max="15621" width="14.140625" customWidth="1"/>
    <col min="15626" max="15626" width="11.7109375" bestFit="1" customWidth="1"/>
    <col min="15873" max="15873" width="36.5703125" bestFit="1" customWidth="1"/>
    <col min="15874" max="15874" width="7.28515625" customWidth="1"/>
    <col min="15875" max="15875" width="13.85546875" customWidth="1"/>
    <col min="15876" max="15876" width="8.7109375" bestFit="1" customWidth="1"/>
    <col min="15877" max="15877" width="14.140625" customWidth="1"/>
    <col min="15882" max="15882" width="11.7109375" bestFit="1" customWidth="1"/>
    <col min="16129" max="16129" width="36.5703125" bestFit="1" customWidth="1"/>
    <col min="16130" max="16130" width="7.28515625" customWidth="1"/>
    <col min="16131" max="16131" width="13.85546875" customWidth="1"/>
    <col min="16132" max="16132" width="8.7109375" bestFit="1" customWidth="1"/>
    <col min="16133" max="16133" width="14.140625" customWidth="1"/>
    <col min="16138" max="16138" width="11.7109375" bestFit="1" customWidth="1"/>
  </cols>
  <sheetData>
    <row r="1" spans="1:10" ht="13.5" thickBot="1" x14ac:dyDescent="0.25">
      <c r="A1" s="86" t="s">
        <v>89</v>
      </c>
      <c r="B1" s="86"/>
      <c r="C1" s="105"/>
      <c r="D1" s="105"/>
      <c r="E1" s="104" t="s">
        <v>51</v>
      </c>
    </row>
    <row r="2" spans="1:10" ht="24.75" thickBot="1" x14ac:dyDescent="0.25">
      <c r="A2" s="83" t="s">
        <v>88</v>
      </c>
      <c r="B2" s="82" t="s">
        <v>87</v>
      </c>
      <c r="C2" s="81" t="s">
        <v>49</v>
      </c>
      <c r="D2" s="81" t="s">
        <v>48</v>
      </c>
      <c r="E2" s="81" t="s">
        <v>47</v>
      </c>
    </row>
    <row r="3" spans="1:10" ht="15" customHeight="1" x14ac:dyDescent="0.2">
      <c r="A3" s="103" t="s">
        <v>86</v>
      </c>
      <c r="B3" s="102" t="s">
        <v>85</v>
      </c>
      <c r="C3" s="101">
        <f>C4+C5+C6</f>
        <v>2289512.4774000002</v>
      </c>
      <c r="D3" s="101">
        <f>D4+D5+D6</f>
        <v>0</v>
      </c>
      <c r="E3" s="100">
        <f>C3+D3</f>
        <v>2289512.4774000002</v>
      </c>
    </row>
    <row r="4" spans="1:10" ht="15" customHeight="1" x14ac:dyDescent="0.2">
      <c r="A4" s="93" t="s">
        <v>84</v>
      </c>
      <c r="B4" s="77" t="s">
        <v>83</v>
      </c>
      <c r="C4" s="76">
        <f>[2]příjmy!$C$270</f>
        <v>2129186.9700000002</v>
      </c>
      <c r="D4" s="99">
        <f>[1]příjmy!$C$31</f>
        <v>0</v>
      </c>
      <c r="E4" s="98">
        <f>C4+D4</f>
        <v>2129186.9700000002</v>
      </c>
      <c r="J4" s="69"/>
    </row>
    <row r="5" spans="1:10" ht="15" customHeight="1" x14ac:dyDescent="0.2">
      <c r="A5" s="93" t="s">
        <v>82</v>
      </c>
      <c r="B5" s="77" t="s">
        <v>81</v>
      </c>
      <c r="C5" s="76">
        <f>[2]příjmy!$D$270</f>
        <v>149275.39739999999</v>
      </c>
      <c r="D5" s="75">
        <v>0</v>
      </c>
      <c r="E5" s="98">
        <f>C5+D5</f>
        <v>149275.39739999999</v>
      </c>
    </row>
    <row r="6" spans="1:10" ht="15" customHeight="1" x14ac:dyDescent="0.2">
      <c r="A6" s="93" t="s">
        <v>80</v>
      </c>
      <c r="B6" s="77" t="s">
        <v>79</v>
      </c>
      <c r="C6" s="76">
        <f>[2]příjmy!$E$270</f>
        <v>11050.11</v>
      </c>
      <c r="D6" s="76">
        <f>[1]příjmy!$E$31</f>
        <v>0</v>
      </c>
      <c r="E6" s="98">
        <f>C6+D6</f>
        <v>11050.11</v>
      </c>
    </row>
    <row r="7" spans="1:10" ht="15" customHeight="1" x14ac:dyDescent="0.2">
      <c r="A7" s="97" t="s">
        <v>78</v>
      </c>
      <c r="B7" s="77" t="s">
        <v>77</v>
      </c>
      <c r="C7" s="95">
        <f>C8+C13</f>
        <v>4094485.6685899994</v>
      </c>
      <c r="D7" s="95">
        <f>D8+D13</f>
        <v>0</v>
      </c>
      <c r="E7" s="94">
        <f>C7+D7</f>
        <v>4094485.6685899994</v>
      </c>
    </row>
    <row r="8" spans="1:10" ht="15" customHeight="1" x14ac:dyDescent="0.2">
      <c r="A8" s="93" t="s">
        <v>76</v>
      </c>
      <c r="B8" s="77" t="s">
        <v>72</v>
      </c>
      <c r="C8" s="76">
        <f>C9+C10+C11+C12</f>
        <v>3997778.3085899996</v>
      </c>
      <c r="D8" s="76">
        <f>D9+D10+D11+D12</f>
        <v>0</v>
      </c>
      <c r="E8" s="92">
        <f>C8+D8</f>
        <v>3997778.3085899996</v>
      </c>
    </row>
    <row r="9" spans="1:10" ht="15" customHeight="1" x14ac:dyDescent="0.2">
      <c r="A9" s="93" t="s">
        <v>75</v>
      </c>
      <c r="B9" s="77" t="s">
        <v>74</v>
      </c>
      <c r="C9" s="76">
        <f>[2]příjmy!$M$225</f>
        <v>61072</v>
      </c>
      <c r="D9" s="76">
        <f>[1]příjmy!$I$16</f>
        <v>0</v>
      </c>
      <c r="E9" s="92">
        <f>C9+D9</f>
        <v>61072</v>
      </c>
    </row>
    <row r="10" spans="1:10" ht="15" customHeight="1" x14ac:dyDescent="0.2">
      <c r="A10" s="93" t="s">
        <v>73</v>
      </c>
      <c r="B10" s="77" t="s">
        <v>72</v>
      </c>
      <c r="C10" s="76">
        <f>[2]příjmy!$G$270+[2]příjmy!$H$270</f>
        <v>3908126.6485899994</v>
      </c>
      <c r="D10" s="76">
        <v>0</v>
      </c>
      <c r="E10" s="92">
        <f>C10+D10</f>
        <v>3908126.6485899994</v>
      </c>
    </row>
    <row r="11" spans="1:10" ht="15" customHeight="1" x14ac:dyDescent="0.2">
      <c r="A11" s="93" t="s">
        <v>71</v>
      </c>
      <c r="B11" s="77" t="s">
        <v>70</v>
      </c>
      <c r="C11" s="76">
        <f>[2]příjmy!$I$225</f>
        <v>3809.66</v>
      </c>
      <c r="D11" s="76">
        <v>0</v>
      </c>
      <c r="E11" s="92">
        <f>SUM(C11:D11)</f>
        <v>3809.66</v>
      </c>
    </row>
    <row r="12" spans="1:10" ht="15" customHeight="1" x14ac:dyDescent="0.2">
      <c r="A12" s="93" t="s">
        <v>69</v>
      </c>
      <c r="B12" s="77">
        <v>4121</v>
      </c>
      <c r="C12" s="76">
        <f>[2]příjmy!$F$225</f>
        <v>24770</v>
      </c>
      <c r="D12" s="76">
        <v>0</v>
      </c>
      <c r="E12" s="92">
        <f>SUM(C12:D12)</f>
        <v>24770</v>
      </c>
    </row>
    <row r="13" spans="1:10" ht="15" customHeight="1" x14ac:dyDescent="0.2">
      <c r="A13" s="93" t="s">
        <v>68</v>
      </c>
      <c r="B13" s="77" t="s">
        <v>66</v>
      </c>
      <c r="C13" s="76">
        <f>C14+C15+C16</f>
        <v>96707.360000000015</v>
      </c>
      <c r="D13" s="76">
        <f>D14+D15+D16</f>
        <v>0</v>
      </c>
      <c r="E13" s="92">
        <f>C13+D13</f>
        <v>96707.360000000015</v>
      </c>
    </row>
    <row r="14" spans="1:10" ht="15" customHeight="1" x14ac:dyDescent="0.2">
      <c r="A14" s="93" t="s">
        <v>67</v>
      </c>
      <c r="B14" s="77" t="s">
        <v>66</v>
      </c>
      <c r="C14" s="76">
        <f>[2]příjmy!$N$270+[2]příjmy!$J$270</f>
        <v>92969.360000000015</v>
      </c>
      <c r="D14" s="76">
        <f>[1]příjmy!$H$16</f>
        <v>0</v>
      </c>
      <c r="E14" s="92">
        <f>C14+D14</f>
        <v>92969.360000000015</v>
      </c>
    </row>
    <row r="15" spans="1:10" ht="15" customHeight="1" x14ac:dyDescent="0.2">
      <c r="A15" s="93" t="s">
        <v>65</v>
      </c>
      <c r="B15" s="77">
        <v>4221</v>
      </c>
      <c r="C15" s="76">
        <f>[2]příjmy!$L$225</f>
        <v>3738</v>
      </c>
      <c r="D15" s="76">
        <v>0</v>
      </c>
      <c r="E15" s="92">
        <f>SUM(C15:D15)</f>
        <v>3738</v>
      </c>
    </row>
    <row r="16" spans="1:10" ht="15" customHeight="1" x14ac:dyDescent="0.2">
      <c r="A16" s="93" t="s">
        <v>64</v>
      </c>
      <c r="B16" s="77">
        <v>4232</v>
      </c>
      <c r="C16" s="76">
        <f>[2]příjmy!$K$225</f>
        <v>0</v>
      </c>
      <c r="D16" s="76">
        <v>0</v>
      </c>
      <c r="E16" s="92">
        <f>SUM(C16:D16)</f>
        <v>0</v>
      </c>
    </row>
    <row r="17" spans="1:5" ht="15" customHeight="1" x14ac:dyDescent="0.2">
      <c r="A17" s="97" t="s">
        <v>63</v>
      </c>
      <c r="B17" s="96" t="s">
        <v>62</v>
      </c>
      <c r="C17" s="95">
        <f>C3+C7</f>
        <v>6383998.1459899992</v>
      </c>
      <c r="D17" s="95">
        <f>D3+D7</f>
        <v>0</v>
      </c>
      <c r="E17" s="94">
        <f>C17+D17</f>
        <v>6383998.1459899992</v>
      </c>
    </row>
    <row r="18" spans="1:5" ht="15" customHeight="1" x14ac:dyDescent="0.2">
      <c r="A18" s="97" t="s">
        <v>61</v>
      </c>
      <c r="B18" s="96" t="s">
        <v>60</v>
      </c>
      <c r="C18" s="95">
        <f>SUM(C19:C23)</f>
        <v>1072090.47</v>
      </c>
      <c r="D18" s="95">
        <f>SUM(D19:D23)</f>
        <v>0</v>
      </c>
      <c r="E18" s="94">
        <f>C18+D18</f>
        <v>1072090.47</v>
      </c>
    </row>
    <row r="19" spans="1:5" ht="15" customHeight="1" x14ac:dyDescent="0.2">
      <c r="A19" s="93" t="s">
        <v>59</v>
      </c>
      <c r="B19" s="77" t="s">
        <v>56</v>
      </c>
      <c r="C19" s="76">
        <f>[2]příjmy!$O$180</f>
        <v>88242.1</v>
      </c>
      <c r="D19" s="76">
        <v>0</v>
      </c>
      <c r="E19" s="92">
        <f>C19+D19</f>
        <v>88242.1</v>
      </c>
    </row>
    <row r="20" spans="1:5" ht="15" customHeight="1" x14ac:dyDescent="0.2">
      <c r="A20" s="93" t="s">
        <v>58</v>
      </c>
      <c r="B20" s="77">
        <v>8115</v>
      </c>
      <c r="C20" s="76">
        <f>[2]příjmy!$P$180</f>
        <v>202563.47</v>
      </c>
      <c r="D20" s="76">
        <v>0</v>
      </c>
      <c r="E20" s="92">
        <f>SUM(C20:D20)</f>
        <v>202563.47</v>
      </c>
    </row>
    <row r="21" spans="1:5" ht="15" customHeight="1" x14ac:dyDescent="0.2">
      <c r="A21" s="93" t="s">
        <v>57</v>
      </c>
      <c r="B21" s="77" t="s">
        <v>56</v>
      </c>
      <c r="C21" s="76">
        <f>[2]příjmy!$Q$270</f>
        <v>878159.9</v>
      </c>
      <c r="D21" s="76">
        <v>0</v>
      </c>
      <c r="E21" s="92">
        <f>C21+D21</f>
        <v>878159.9</v>
      </c>
    </row>
    <row r="22" spans="1:5" ht="15" customHeight="1" x14ac:dyDescent="0.2">
      <c r="A22" s="93" t="s">
        <v>55</v>
      </c>
      <c r="B22" s="77">
        <v>8123</v>
      </c>
      <c r="C22" s="76">
        <f>[2]příjmy!$R$167</f>
        <v>0</v>
      </c>
      <c r="D22" s="76">
        <f>[1]příjmy!$T$31</f>
        <v>0</v>
      </c>
      <c r="E22" s="92">
        <f>C22+D22</f>
        <v>0</v>
      </c>
    </row>
    <row r="23" spans="1:5" ht="15" customHeight="1" thickBot="1" x14ac:dyDescent="0.25">
      <c r="A23" s="91" t="s">
        <v>54</v>
      </c>
      <c r="B23" s="90">
        <v>-8124</v>
      </c>
      <c r="C23" s="89">
        <v>-96875</v>
      </c>
      <c r="D23" s="89">
        <f>[1]příjmy!$O$16</f>
        <v>0</v>
      </c>
      <c r="E23" s="88">
        <f>C23+D23</f>
        <v>-96875</v>
      </c>
    </row>
    <row r="24" spans="1:5" ht="15" customHeight="1" thickBot="1" x14ac:dyDescent="0.25">
      <c r="A24" s="87" t="s">
        <v>53</v>
      </c>
      <c r="B24" s="72"/>
      <c r="C24" s="71">
        <f>C3+C7+C18</f>
        <v>7456088.6159899989</v>
      </c>
      <c r="D24" s="71">
        <f>D17+D18</f>
        <v>0</v>
      </c>
      <c r="E24" s="70">
        <f>C24+D24</f>
        <v>7456088.6159899989</v>
      </c>
    </row>
    <row r="25" spans="1:5" ht="13.5" thickBot="1" x14ac:dyDescent="0.25">
      <c r="A25" s="86" t="s">
        <v>52</v>
      </c>
      <c r="B25" s="86"/>
      <c r="C25" s="85"/>
      <c r="D25" s="85"/>
      <c r="E25" s="84" t="s">
        <v>51</v>
      </c>
    </row>
    <row r="26" spans="1:5" ht="24.75" thickBot="1" x14ac:dyDescent="0.25">
      <c r="A26" s="83" t="s">
        <v>50</v>
      </c>
      <c r="B26" s="82" t="s">
        <v>8</v>
      </c>
      <c r="C26" s="81" t="s">
        <v>49</v>
      </c>
      <c r="D26" s="81" t="s">
        <v>48</v>
      </c>
      <c r="E26" s="81" t="s">
        <v>47</v>
      </c>
    </row>
    <row r="27" spans="1:5" ht="15" customHeight="1" x14ac:dyDescent="0.2">
      <c r="A27" s="80" t="s">
        <v>46</v>
      </c>
      <c r="B27" s="79" t="s">
        <v>33</v>
      </c>
      <c r="C27" s="75">
        <f>[2]výdaje!$B$225</f>
        <v>27594</v>
      </c>
      <c r="D27" s="75">
        <v>0</v>
      </c>
      <c r="E27" s="74">
        <f>C27+D27</f>
        <v>27594</v>
      </c>
    </row>
    <row r="28" spans="1:5" ht="15" customHeight="1" x14ac:dyDescent="0.2">
      <c r="A28" s="78" t="s">
        <v>45</v>
      </c>
      <c r="B28" s="77" t="s">
        <v>33</v>
      </c>
      <c r="C28" s="76">
        <f>[2]výdaje!$C$225</f>
        <v>215664.09</v>
      </c>
      <c r="D28" s="75">
        <v>0</v>
      </c>
      <c r="E28" s="74">
        <f>C28+D28</f>
        <v>215664.09</v>
      </c>
    </row>
    <row r="29" spans="1:5" ht="15" customHeight="1" x14ac:dyDescent="0.2">
      <c r="A29" s="78" t="s">
        <v>44</v>
      </c>
      <c r="B29" s="77" t="s">
        <v>33</v>
      </c>
      <c r="C29" s="76">
        <f>[2]výdaje!$D$270</f>
        <v>878542.94</v>
      </c>
      <c r="D29" s="75">
        <v>0</v>
      </c>
      <c r="E29" s="74">
        <f>C29+D29</f>
        <v>878542.94</v>
      </c>
    </row>
    <row r="30" spans="1:5" ht="15" customHeight="1" x14ac:dyDescent="0.2">
      <c r="A30" s="78" t="s">
        <v>43</v>
      </c>
      <c r="B30" s="77" t="s">
        <v>33</v>
      </c>
      <c r="C30" s="76">
        <f>[2]výdaje!$E$270</f>
        <v>734778.03</v>
      </c>
      <c r="D30" s="75">
        <v>0</v>
      </c>
      <c r="E30" s="74">
        <f>C30+D30</f>
        <v>734778.03</v>
      </c>
    </row>
    <row r="31" spans="1:5" ht="15" customHeight="1" x14ac:dyDescent="0.2">
      <c r="A31" s="78" t="s">
        <v>42</v>
      </c>
      <c r="B31" s="77" t="s">
        <v>33</v>
      </c>
      <c r="C31" s="76">
        <f>[2]výdaje!$F$270</f>
        <v>3496652.0100000007</v>
      </c>
      <c r="D31" s="75">
        <v>0</v>
      </c>
      <c r="E31" s="74">
        <f>C31+D31</f>
        <v>3496652.0100000007</v>
      </c>
    </row>
    <row r="32" spans="1:5" ht="15" customHeight="1" x14ac:dyDescent="0.2">
      <c r="A32" s="78" t="s">
        <v>41</v>
      </c>
      <c r="B32" s="77" t="s">
        <v>27</v>
      </c>
      <c r="C32" s="76">
        <f>[2]výdaje!$G$270</f>
        <v>194585.4</v>
      </c>
      <c r="D32" s="75">
        <v>0</v>
      </c>
      <c r="E32" s="74">
        <f>C32+D32</f>
        <v>194585.4</v>
      </c>
    </row>
    <row r="33" spans="1:5" ht="15" customHeight="1" x14ac:dyDescent="0.2">
      <c r="A33" s="78" t="s">
        <v>40</v>
      </c>
      <c r="B33" s="77" t="s">
        <v>33</v>
      </c>
      <c r="C33" s="76">
        <f>[2]výdaje!$H$270</f>
        <v>22394.15</v>
      </c>
      <c r="D33" s="75">
        <f>[1]výdaje!$G$16</f>
        <v>0</v>
      </c>
      <c r="E33" s="74">
        <f>C33+D33</f>
        <v>22394.15</v>
      </c>
    </row>
    <row r="34" spans="1:5" ht="15" customHeight="1" x14ac:dyDescent="0.2">
      <c r="A34" s="78" t="s">
        <v>39</v>
      </c>
      <c r="B34" s="77" t="s">
        <v>37</v>
      </c>
      <c r="C34" s="76">
        <f>[2]výdaje!$I$270</f>
        <v>690417.37</v>
      </c>
      <c r="D34" s="75">
        <v>0</v>
      </c>
      <c r="E34" s="74">
        <f>C34+D34</f>
        <v>690417.37</v>
      </c>
    </row>
    <row r="35" spans="1:5" ht="15" customHeight="1" x14ac:dyDescent="0.2">
      <c r="A35" s="78" t="s">
        <v>38</v>
      </c>
      <c r="B35" s="77" t="s">
        <v>37</v>
      </c>
      <c r="C35" s="76">
        <f>[3]výdaje!$J$433</f>
        <v>0</v>
      </c>
      <c r="D35" s="75">
        <f>[1]výdaje!$I$16</f>
        <v>0</v>
      </c>
      <c r="E35" s="74">
        <f>C35+D35</f>
        <v>0</v>
      </c>
    </row>
    <row r="36" spans="1:5" ht="15" customHeight="1" x14ac:dyDescent="0.2">
      <c r="A36" s="78" t="s">
        <v>36</v>
      </c>
      <c r="B36" s="77" t="s">
        <v>27</v>
      </c>
      <c r="C36" s="76">
        <f>[2]výdaje!$K$270</f>
        <v>987667.91200000001</v>
      </c>
      <c r="D36" s="75">
        <f>[1]výdaje!$J$16</f>
        <v>0</v>
      </c>
      <c r="E36" s="74">
        <f>C36+D36</f>
        <v>987667.91200000001</v>
      </c>
    </row>
    <row r="37" spans="1:5" ht="15" customHeight="1" x14ac:dyDescent="0.2">
      <c r="A37" s="78" t="s">
        <v>35</v>
      </c>
      <c r="B37" s="77" t="s">
        <v>27</v>
      </c>
      <c r="C37" s="76">
        <f>[2]výdaje!$L$225</f>
        <v>43995</v>
      </c>
      <c r="D37" s="75">
        <v>0</v>
      </c>
      <c r="E37" s="74">
        <f>C37+D37</f>
        <v>43995</v>
      </c>
    </row>
    <row r="38" spans="1:5" ht="15" customHeight="1" x14ac:dyDescent="0.2">
      <c r="A38" s="78" t="s">
        <v>34</v>
      </c>
      <c r="B38" s="77" t="s">
        <v>33</v>
      </c>
      <c r="C38" s="76">
        <f>[2]výdaje!$M$225</f>
        <v>5278.1900000000005</v>
      </c>
      <c r="D38" s="75">
        <f>[1]výdaje!$L$16</f>
        <v>0</v>
      </c>
      <c r="E38" s="74">
        <f>C38+D38</f>
        <v>5278.1900000000005</v>
      </c>
    </row>
    <row r="39" spans="1:5" ht="15" customHeight="1" x14ac:dyDescent="0.2">
      <c r="A39" s="78" t="s">
        <v>32</v>
      </c>
      <c r="B39" s="77" t="s">
        <v>27</v>
      </c>
      <c r="C39" s="76">
        <f>[2]výdaje!$N$225</f>
        <v>76679.09</v>
      </c>
      <c r="D39" s="75">
        <v>0</v>
      </c>
      <c r="E39" s="74">
        <f>C39+D39</f>
        <v>76679.09</v>
      </c>
    </row>
    <row r="40" spans="1:5" ht="15" customHeight="1" x14ac:dyDescent="0.2">
      <c r="A40" s="78" t="s">
        <v>31</v>
      </c>
      <c r="B40" s="77" t="s">
        <v>27</v>
      </c>
      <c r="C40" s="76">
        <f>[2]výdaje!$O$180</f>
        <v>5000</v>
      </c>
      <c r="D40" s="75">
        <v>0</v>
      </c>
      <c r="E40" s="74">
        <f>C40+D40</f>
        <v>5000</v>
      </c>
    </row>
    <row r="41" spans="1:5" ht="15" customHeight="1" x14ac:dyDescent="0.2">
      <c r="A41" s="78" t="s">
        <v>30</v>
      </c>
      <c r="B41" s="77" t="s">
        <v>27</v>
      </c>
      <c r="C41" s="76">
        <f>[2]výdaje!$P$180</f>
        <v>72712.56</v>
      </c>
      <c r="D41" s="75">
        <f>[1]výdaje!$N$16</f>
        <v>0</v>
      </c>
      <c r="E41" s="74">
        <f>C41+D41</f>
        <v>72712.56</v>
      </c>
    </row>
    <row r="42" spans="1:5" ht="15" customHeight="1" x14ac:dyDescent="0.2">
      <c r="A42" s="78" t="s">
        <v>29</v>
      </c>
      <c r="B42" s="77" t="s">
        <v>27</v>
      </c>
      <c r="C42" s="76">
        <f>[2]výdaje!$R$180</f>
        <v>4006.28</v>
      </c>
      <c r="D42" s="75">
        <f>[1]výdaje!$P$16</f>
        <v>0</v>
      </c>
      <c r="E42" s="74">
        <f>C42+D42</f>
        <v>4006.28</v>
      </c>
    </row>
    <row r="43" spans="1:5" ht="15" customHeight="1" thickBot="1" x14ac:dyDescent="0.25">
      <c r="A43" s="78" t="s">
        <v>28</v>
      </c>
      <c r="B43" s="77" t="s">
        <v>27</v>
      </c>
      <c r="C43" s="76">
        <f>[2]výdaje!$S$180</f>
        <v>121.6</v>
      </c>
      <c r="D43" s="75">
        <f>[1]výdaje!$Q$16</f>
        <v>0</v>
      </c>
      <c r="E43" s="74">
        <f>C43+D43</f>
        <v>121.6</v>
      </c>
    </row>
    <row r="44" spans="1:5" ht="15" customHeight="1" thickBot="1" x14ac:dyDescent="0.25">
      <c r="A44" s="73" t="s">
        <v>26</v>
      </c>
      <c r="B44" s="72"/>
      <c r="C44" s="71">
        <f>C27+C28+C29+C30+C31+C32+C33+C34+C35+C36+C37+C38+C39+C40+C41+C42+C43</f>
        <v>7456088.6220000004</v>
      </c>
      <c r="D44" s="71">
        <f>SUM(D27:D43)</f>
        <v>0</v>
      </c>
      <c r="E44" s="70">
        <f>SUM(E27:E43)</f>
        <v>7456088.6220000004</v>
      </c>
    </row>
    <row r="45" spans="1:5" x14ac:dyDescent="0.2">
      <c r="C45" s="69"/>
      <c r="E45" s="69"/>
    </row>
  </sheetData>
  <mergeCells count="2">
    <mergeCell ref="A1:B1"/>
    <mergeCell ref="A25:B25"/>
  </mergeCells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91702</vt:lpstr>
      <vt:lpstr>Bilance PaV</vt:lpstr>
    </vt:vector>
  </TitlesOfParts>
  <Company>Krajský úřad Libereckého kraje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Kasparova Petra</dc:creator>
  <cp:lastModifiedBy>Kasparova Petra</cp:lastModifiedBy>
  <dcterms:created xsi:type="dcterms:W3CDTF">2014-08-27T07:29:32Z</dcterms:created>
  <dcterms:modified xsi:type="dcterms:W3CDTF">2014-08-27T07:31:30Z</dcterms:modified>
</cp:coreProperties>
</file>