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36" i="1" l="1"/>
  <c r="C34" i="1"/>
  <c r="E34" i="1"/>
  <c r="C33" i="1"/>
  <c r="E33" i="1"/>
  <c r="C32" i="1"/>
  <c r="E32" i="1"/>
  <c r="C31" i="1"/>
  <c r="C30" i="1"/>
  <c r="E30" i="1"/>
  <c r="C29" i="1"/>
  <c r="E29" i="1"/>
  <c r="C21" i="1"/>
  <c r="E21" i="1"/>
  <c r="C14" i="1"/>
  <c r="C10" i="1"/>
  <c r="E10" i="1"/>
  <c r="C6" i="1"/>
  <c r="E6" i="1"/>
  <c r="C5" i="1"/>
  <c r="E5" i="1"/>
  <c r="C4" i="1"/>
  <c r="E4" i="1"/>
  <c r="C39" i="1"/>
  <c r="E39" i="1"/>
  <c r="C38" i="1"/>
  <c r="E38" i="1"/>
  <c r="C37" i="1"/>
  <c r="E37" i="1"/>
  <c r="C28" i="1"/>
  <c r="E28" i="1"/>
  <c r="C27" i="1"/>
  <c r="E27" i="1"/>
  <c r="C16" i="1"/>
  <c r="C13" i="1"/>
  <c r="E13" i="1"/>
  <c r="C15" i="1"/>
  <c r="E15" i="1"/>
  <c r="E14" i="1"/>
  <c r="C12" i="1"/>
  <c r="E12" i="1"/>
  <c r="C11" i="1"/>
  <c r="E11" i="1"/>
  <c r="C9" i="1"/>
  <c r="E9" i="1"/>
  <c r="C43" i="1"/>
  <c r="E43" i="1"/>
  <c r="C42" i="1"/>
  <c r="E42" i="1"/>
  <c r="C41" i="1"/>
  <c r="E41" i="1"/>
  <c r="C40" i="1"/>
  <c r="E40" i="1"/>
  <c r="E31" i="1"/>
  <c r="C20" i="1"/>
  <c r="E20" i="1"/>
  <c r="C19" i="1"/>
  <c r="C18" i="1"/>
  <c r="E18" i="1"/>
  <c r="E36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C8" i="1"/>
  <c r="C7" i="1"/>
  <c r="E7" i="1"/>
  <c r="E19" i="1"/>
  <c r="C44" i="1"/>
  <c r="E44" i="1"/>
  <c r="C3" i="1"/>
  <c r="E16" i="1"/>
  <c r="E8" i="1"/>
  <c r="C17" i="1"/>
  <c r="E17" i="1"/>
  <c r="E3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<sst xmlns="http://schemas.openxmlformats.org/spreadsheetml/2006/main" count="87" uniqueCount="66">
  <si>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</si>
  <si>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</si>
  <si>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</si>
  <si>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</si>
  <si>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</si>
  <si>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</si>
  <si>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</si>
  <si>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</si>
  <si>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</si>
  <si>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</si>
  <si>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</si>
  <si>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</si>
  <si>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</si>
  <si>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</si>
  <si>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</si>
  <si>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</si>
  <si>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</si>
  <si>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</si>
  <si>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</si>
  <si>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</si>
  <si>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</si>
  <si>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</si>
  <si>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</si>
  <si>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</si>
  <si>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</si>
  <si>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</si>
  <si>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</si>
  <si>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</si>
  <si>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</si>
  <si>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</si>
  <si>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</si>
  <si>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</si>
  <si>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</si>
  <si>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</si>
  <si>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</si>
  <si>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</si>
  <si>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</si>
  <si>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</si>
  <si>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</si>
  <si>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</si>
  <si>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</si>
  <si>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</si>
  <si>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</si>
  <si>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</si>
  <si>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</si>
  <si>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</si>
  <si>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</si>
  <si>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</si>
  <si>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</si>
  <si>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</si>
  <si>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</si>
  <si>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</si>
  <si>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</si>
  <si>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</si>
  <si>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</si>
  <si>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</si>
  <si>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</si>
  <si>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</si>
  <si>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</si>
  <si>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</si>
  <si>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</si>
  <si>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</si>
  <si>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</si>
  <si>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</si>
  <si>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</si>
  <si>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 194/14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</si>
</sst>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2129186.9700000002</v>
          </cell>
          <cell r="D270">
            <v>149275.39739999999</v>
          </cell>
          <cell r="E270">
            <v>11050.11</v>
          </cell>
          <cell r="G270">
            <v>1178.49</v>
          </cell>
          <cell r="H270">
            <v>3906948.1585899992</v>
          </cell>
          <cell r="J270">
            <v>83964.040000000008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D270">
            <v>878542.94</v>
          </cell>
          <cell r="E270">
            <v>734778.03</v>
          </cell>
          <cell r="F270">
            <v>3496652.0100000007</v>
          </cell>
          <cell r="G270">
            <v>194585.4</v>
          </cell>
          <cell r="H270">
            <v>22394.15</v>
          </cell>
          <cell r="I270">
            <v>690417.37</v>
          </cell>
          <cell r="K270">
            <v>987667.91200000001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1" zoomScaleNormal="100" workbookViewId="0">
      <selection activeCell="G44" sqref="G44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2289512.4774000002</v>
      </c>
      <c r="D3" s="26">
        <f>D4+D5+D6</f>
        <v>0</v>
      </c>
      <c r="E3" s="27">
        <f t="shared" ref="E3:E24" si="0">C3+D3</f>
        <v>2289512.4774000002</v>
      </c>
    </row>
    <row r="4" spans="1:10" ht="15" customHeight="1" x14ac:dyDescent="0.25">
      <c r="A4" s="6" t="s">
        <v>4</v>
      </c>
      <c r="B4" s="7" t="s">
        <v>5</v>
      </c>
      <c r="C4" s="8">
        <f>[1]příjmy!$C$270</f>
        <v>2129186.9700000002</v>
      </c>
      <c r="D4" s="9">
        <f>[2]příjmy!$C$31</f>
        <v>0</v>
      </c>
      <c r="E4" s="10">
        <f t="shared" si="0"/>
        <v>2129186.9700000002</v>
      </c>
      <c r="J4" s="1"/>
    </row>
    <row r="5" spans="1:10" ht="15" customHeight="1" x14ac:dyDescent="0.25">
      <c r="A5" s="6" t="s">
        <v>6</v>
      </c>
      <c r="B5" s="7" t="s">
        <v>7</v>
      </c>
      <c r="C5" s="8">
        <f>[1]příjmy!$D$270</f>
        <v>149275.39739999999</v>
      </c>
      <c r="D5" s="4">
        <v>0</v>
      </c>
      <c r="E5" s="10">
        <f t="shared" si="0"/>
        <v>149275.39739999999</v>
      </c>
    </row>
    <row r="6" spans="1:10" ht="15" customHeight="1" x14ac:dyDescent="0.25">
      <c r="A6" s="6" t="s">
        <v>8</v>
      </c>
      <c r="B6" s="7" t="s">
        <v>9</v>
      </c>
      <c r="C6" s="8">
        <f>[1]příjmy!$E$270</f>
        <v>11050.11</v>
      </c>
      <c r="D6" s="8">
        <f>[2]příjmy!$E$31</f>
        <v>0</v>
      </c>
      <c r="E6" s="10">
        <f t="shared" si="0"/>
        <v>11050.11</v>
      </c>
    </row>
    <row r="7" spans="1:10" ht="15" customHeight="1" x14ac:dyDescent="0.25">
      <c r="A7" s="12" t="s">
        <v>41</v>
      </c>
      <c r="B7" s="7" t="s">
        <v>10</v>
      </c>
      <c r="C7" s="13">
        <f>C8+C13</f>
        <v>4094485.6685899994</v>
      </c>
      <c r="D7" s="13">
        <f>D8+D13</f>
        <v>0</v>
      </c>
      <c r="E7" s="14">
        <f t="shared" si="0"/>
        <v>4094485.6685899994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3997778.3085899996</v>
      </c>
      <c r="D8" s="8">
        <f>D9+D10+D11+D12</f>
        <v>0</v>
      </c>
      <c r="E8" s="11">
        <f t="shared" si="0"/>
        <v>3997778.3085899996</v>
      </c>
    </row>
    <row r="9" spans="1:10" ht="15" customHeight="1" x14ac:dyDescent="0.25">
      <c r="A9" s="6" t="s">
        <v>42</v>
      </c>
      <c r="B9" s="7" t="s">
        <v>12</v>
      </c>
      <c r="C9" s="8">
        <f>[1]příjmy!$M$225</f>
        <v>61072</v>
      </c>
      <c r="D9" s="8">
        <f>[2]příjmy!$I$16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[1]příjmy!$G$270+[1]příjmy!$H$270</f>
        <v>3908126.6485899994</v>
      </c>
      <c r="D10" s="8">
        <v>0</v>
      </c>
      <c r="E10" s="11">
        <f t="shared" si="0"/>
        <v>3908126.6485899994</v>
      </c>
    </row>
    <row r="11" spans="1:10" ht="15" customHeight="1" x14ac:dyDescent="0.25">
      <c r="A11" s="6" t="s">
        <v>43</v>
      </c>
      <c r="B11" s="7" t="s">
        <v>45</v>
      </c>
      <c r="C11" s="8">
        <f>[1]příjmy!$I$225</f>
        <v>3809.66</v>
      </c>
      <c r="D11" s="8">
        <v>0</v>
      </c>
      <c r="E11" s="11">
        <f>SUM(C11:D11)</f>
        <v>3809.66</v>
      </c>
    </row>
    <row r="12" spans="1:10" ht="15" customHeight="1" x14ac:dyDescent="0.25">
      <c r="A12" s="6" t="s">
        <v>47</v>
      </c>
      <c r="B12" s="7">
        <v>4121</v>
      </c>
      <c r="C12" s="8">
        <f>[1]příjmy!$F$225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96707.360000000015</v>
      </c>
      <c r="D13" s="8">
        <f>D14+D15+D16</f>
        <v>0</v>
      </c>
      <c r="E13" s="11">
        <f t="shared" si="0"/>
        <v>96707.360000000015</v>
      </c>
    </row>
    <row r="14" spans="1:10" ht="15" customHeight="1" x14ac:dyDescent="0.25">
      <c r="A14" s="6" t="s">
        <v>44</v>
      </c>
      <c r="B14" s="7" t="s">
        <v>13</v>
      </c>
      <c r="C14" s="8">
        <f>[1]příjmy!$N$270+[1]příjmy!$J$270</f>
        <v>92969.360000000015</v>
      </c>
      <c r="D14" s="8">
        <f>[2]příjmy!$H$16</f>
        <v>0</v>
      </c>
      <c r="E14" s="11">
        <f t="shared" si="0"/>
        <v>92969.360000000015</v>
      </c>
    </row>
    <row r="15" spans="1:10" ht="15" customHeight="1" x14ac:dyDescent="0.25">
      <c r="A15" s="6" t="s">
        <v>49</v>
      </c>
      <c r="B15" s="7">
        <v>4221</v>
      </c>
      <c r="C15" s="8">
        <f>[1]příjmy!$L$225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[1]příjmy!$K$225</f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6383998.1459899992</v>
      </c>
      <c r="D17" s="13">
        <f>D3+D7</f>
        <v>0</v>
      </c>
      <c r="E17" s="14">
        <f t="shared" si="0"/>
        <v>6383998.1459899992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[1]příjmy!$O$180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[1]příjmy!$P$180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[1]příjmy!$Q$270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[1]příjmy!$R$167</f>
        <v>0</v>
      </c>
      <c r="D22" s="8">
        <f>[2]příjmy!$T$31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[2]příjmy!$O$16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7456088.6159899989</v>
      </c>
      <c r="D24" s="22">
        <f>D17+D18</f>
        <v>0</v>
      </c>
      <c r="E24" s="23">
        <f t="shared" si="0"/>
        <v>7456088.6159899989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[1]výdaje!$B$225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[1]výdaje!$C$225</f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f>[1]výdaje!$D$270</f>
        <v>878542.94</v>
      </c>
      <c r="D29" s="4">
        <v>0</v>
      </c>
      <c r="E29" s="5">
        <f t="shared" si="1"/>
        <v>878542.94</v>
      </c>
    </row>
    <row r="30" spans="1:5" ht="15" customHeight="1" x14ac:dyDescent="0.25">
      <c r="A30" s="25" t="s">
        <v>22</v>
      </c>
      <c r="B30" s="7" t="s">
        <v>20</v>
      </c>
      <c r="C30" s="8">
        <f>[1]výdaje!$E$270</f>
        <v>734778.03</v>
      </c>
      <c r="D30" s="4">
        <v>0</v>
      </c>
      <c r="E30" s="5">
        <f t="shared" si="1"/>
        <v>734778.03</v>
      </c>
    </row>
    <row r="31" spans="1:5" ht="15" customHeight="1" x14ac:dyDescent="0.25">
      <c r="A31" s="25" t="s">
        <v>40</v>
      </c>
      <c r="B31" s="7" t="s">
        <v>20</v>
      </c>
      <c r="C31" s="8">
        <f>[1]výdaje!$F$270</f>
        <v>3496652.0100000007</v>
      </c>
      <c r="D31" s="4">
        <v>0</v>
      </c>
      <c r="E31" s="5">
        <f>C31+D31</f>
        <v>3496652.0100000007</v>
      </c>
    </row>
    <row r="32" spans="1:5" ht="15" customHeight="1" x14ac:dyDescent="0.25">
      <c r="A32" s="25" t="s">
        <v>56</v>
      </c>
      <c r="B32" s="7" t="s">
        <v>24</v>
      </c>
      <c r="C32" s="8">
        <f>[1]výdaje!$G$270</f>
        <v>194585.4</v>
      </c>
      <c r="D32" s="4">
        <v>0</v>
      </c>
      <c r="E32" s="5">
        <f t="shared" si="1"/>
        <v>194585.4</v>
      </c>
    </row>
    <row r="33" spans="1:5" ht="15" customHeight="1" x14ac:dyDescent="0.25">
      <c r="A33" s="25" t="s">
        <v>63</v>
      </c>
      <c r="B33" s="7" t="s">
        <v>20</v>
      </c>
      <c r="C33" s="8">
        <f>[1]výdaje!$H$270</f>
        <v>22394.15</v>
      </c>
      <c r="D33" s="4">
        <f>[2]výdaje!$G$16</f>
        <v>0</v>
      </c>
      <c r="E33" s="5">
        <f t="shared" si="1"/>
        <v>22394.15</v>
      </c>
    </row>
    <row r="34" spans="1:5" ht="15" customHeight="1" x14ac:dyDescent="0.25">
      <c r="A34" s="25" t="s">
        <v>29</v>
      </c>
      <c r="B34" s="7" t="s">
        <v>23</v>
      </c>
      <c r="C34" s="8">
        <f>[1]výdaje!$I$270</f>
        <v>690417.37</v>
      </c>
      <c r="D34" s="4">
        <v>0</v>
      </c>
      <c r="E34" s="5">
        <f t="shared" si="1"/>
        <v>690417.37</v>
      </c>
    </row>
    <row r="35" spans="1:5" ht="15" customHeight="1" x14ac:dyDescent="0.25">
      <c r="A35" s="25" t="s">
        <v>30</v>
      </c>
      <c r="B35" s="7" t="s">
        <v>23</v>
      </c>
      <c r="C35" s="8">
        <f>[3]výdaje!$J$433</f>
        <v>0</v>
      </c>
      <c r="D35" s="4">
        <f>[2]výdaje!$I$16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[1]výdaje!$K$270</f>
        <v>987667.91200000001</v>
      </c>
      <c r="D36" s="4">
        <f>[2]výdaje!$J$16</f>
        <v>0</v>
      </c>
      <c r="E36" s="5">
        <f t="shared" si="1"/>
        <v>987667.91200000001</v>
      </c>
    </row>
    <row r="37" spans="1:5" ht="15" customHeight="1" x14ac:dyDescent="0.25">
      <c r="A37" s="25" t="s">
        <v>33</v>
      </c>
      <c r="B37" s="7" t="s">
        <v>24</v>
      </c>
      <c r="C37" s="8">
        <f>[1]výdaje!$L$225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[1]výdaje!$M$225</f>
        <v>5278.1900000000005</v>
      </c>
      <c r="D38" s="4">
        <f>[2]výdaje!$L$16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[1]výdaje!$N$225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[1]výdaje!$O$180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[1]výdaje!$P$180</f>
        <v>72712.56</v>
      </c>
      <c r="D41" s="4">
        <f>[2]výdaje!$N$16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[1]výdaje!$R$180</f>
        <v>4006.28</v>
      </c>
      <c r="D42" s="4">
        <f>[2]výdaje!$P$16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[1]výdaje!$S$180</f>
        <v>121.6</v>
      </c>
      <c r="D43" s="4">
        <f>[2]výdaje!$Q$16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7456088.6220000004</v>
      </c>
      <c r="D44" s="22">
        <f>SUM(D27:D43)</f>
        <v>0</v>
      </c>
      <c r="E44" s="23">
        <f>SUM(E27:E43)</f>
        <v>7456088.6220000004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2014-08-07T07:45:39Z</cp:lastPrinted>
  <dcterms:created xsi:type="dcterms:W3CDTF">2007-12-18T12:40:54Z</dcterms:created>
  <dcterms:modified xsi:type="dcterms:W3CDTF">2014-08-20T14:12:17Z</dcterms:modified>
</cp:coreProperties>
</file>