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6" windowWidth="15180" windowHeight="8460" activeTab="0"/>
  </bookViews>
  <sheets>
    <sheet name="92606" sheetId="1" r:id="rId1"/>
  </sheets>
  <definedNames>
    <definedName name="_xlnm.Print_Titles" localSheetId="0">'92606'!$1:$6</definedName>
  </definedNames>
  <calcPr fullCalcOnLoad="1"/>
</workbook>
</file>

<file path=xl/sharedStrings.xml><?xml version="1.0" encoding="utf-8"?>
<sst xmlns="http://schemas.openxmlformats.org/spreadsheetml/2006/main" count="241" uniqueCount="102">
  <si>
    <t>uk.</t>
  </si>
  <si>
    <t>č.a.</t>
  </si>
  <si>
    <t>§</t>
  </si>
  <si>
    <t>pol.</t>
  </si>
  <si>
    <t>SU</t>
  </si>
  <si>
    <t>x</t>
  </si>
  <si>
    <t>investiční transfery obcím</t>
  </si>
  <si>
    <t>tis.Kč</t>
  </si>
  <si>
    <t>Odbor dopravy</t>
  </si>
  <si>
    <t>SR 2014</t>
  </si>
  <si>
    <t>nespecifikované rezervy</t>
  </si>
  <si>
    <t>neinvestiční transfery obcím</t>
  </si>
  <si>
    <t>Prodloužení chodníku s přemostěním Veselky při silnici I/35, Ktová</t>
  </si>
  <si>
    <t>Program resortu dopravy</t>
  </si>
  <si>
    <t>Program 6.</t>
  </si>
  <si>
    <t>Podprogram 6.1.</t>
  </si>
  <si>
    <t>Podpora rozvoje cyklistické dopravy</t>
  </si>
  <si>
    <t>60100000000</t>
  </si>
  <si>
    <t>60100070000</t>
  </si>
  <si>
    <r>
      <t xml:space="preserve">Rozvoj páteřní cyklotrasy Greenway Jizera </t>
    </r>
    <r>
      <rPr>
        <b/>
        <sz val="8"/>
        <color indexed="10"/>
        <rFont val="Arial"/>
        <family val="2"/>
      </rPr>
      <t xml:space="preserve">- </t>
    </r>
    <r>
      <rPr>
        <b/>
        <i/>
        <sz val="8"/>
        <color indexed="10"/>
        <rFont val="Arial"/>
        <family val="2"/>
      </rPr>
      <t>údržba</t>
    </r>
  </si>
  <si>
    <t>ostatní neinvestiční transfery neziskovým a podobným org.</t>
  </si>
  <si>
    <t>ostatní investiční transfery neziskovým a podobným org.</t>
  </si>
  <si>
    <t>60100094001</t>
  </si>
  <si>
    <r>
      <t>Cyklostezka č. 3054 (Česká Lípa-Vlčí Důl)</t>
    </r>
    <r>
      <rPr>
        <b/>
        <sz val="8"/>
        <color indexed="10"/>
        <rFont val="Arial"/>
        <family val="2"/>
      </rPr>
      <t xml:space="preserve"> - </t>
    </r>
    <r>
      <rPr>
        <b/>
        <i/>
        <sz val="8"/>
        <color indexed="10"/>
        <rFont val="Arial"/>
        <family val="2"/>
      </rPr>
      <t>opravy</t>
    </r>
  </si>
  <si>
    <t>Podprogram na podporu zvýšení bezpečnosti provozu na pozemních komunikacích</t>
  </si>
  <si>
    <t>60200000000</t>
  </si>
  <si>
    <t>Podpora zvýšení bezpečnosti provozu na pozemních komunikacích</t>
  </si>
  <si>
    <t>60200095061</t>
  </si>
  <si>
    <t>Pořízení měření a zobrazení rychlosti vozidel v obci Vítkovice</t>
  </si>
  <si>
    <t>60200104038</t>
  </si>
  <si>
    <r>
      <t xml:space="preserve">Bezpečná cesta dětí do školy v obci Pertoltice pod Ralskem </t>
    </r>
    <r>
      <rPr>
        <b/>
        <i/>
        <sz val="8"/>
        <color indexed="10"/>
        <rFont val="Arial"/>
        <family val="2"/>
      </rPr>
      <t>(ukazatel rychlosti)</t>
    </r>
  </si>
  <si>
    <t>Podpora projektové činnosti</t>
  </si>
  <si>
    <t>60300000000</t>
  </si>
  <si>
    <t>60300013007</t>
  </si>
  <si>
    <t>Greenway Jizera - dokumentace ke stavebnímu povolení - úsek Železný Brod</t>
  </si>
  <si>
    <t>60300022110</t>
  </si>
  <si>
    <t>Zelená cyklomagistrála Ploučnice - dokončení páteřní trasy</t>
  </si>
  <si>
    <t>60300030000</t>
  </si>
  <si>
    <t>Cyklostezka svaté Zdislavy, Nový Bor - Bílý Kostel</t>
  </si>
  <si>
    <t>60300045017</t>
  </si>
  <si>
    <t>Autobusová zastávka a napojení obecních komunikací na silnici I/16, Čistá u Horek</t>
  </si>
  <si>
    <t>60300052007</t>
  </si>
  <si>
    <t>Město Chrastava - projektová příprava vybudování cyklistické stezky</t>
  </si>
  <si>
    <t>60300062011</t>
  </si>
  <si>
    <t>Obec Bílý Kostel nad Nisou - projektová příprava vybudování cyklistické stezky</t>
  </si>
  <si>
    <t>60300075031</t>
  </si>
  <si>
    <t>60300085006</t>
  </si>
  <si>
    <t>Projektová dokumentace pro vybudování autobusové zastávky dálkových spojů v prostoru křižovatky silnic I/14 a II/294 v Rokytnici nad Jizerou</t>
  </si>
  <si>
    <t>60300094016</t>
  </si>
  <si>
    <t>Chodník Velký Grunov - I. etapa</t>
  </si>
  <si>
    <t>60300102044</t>
  </si>
  <si>
    <t>Projektová dokumentace - chodník v obci Radimovice III</t>
  </si>
  <si>
    <t>60300114001</t>
  </si>
  <si>
    <t>Bezpečné cyklo-propojení SRN - Jablonné v Podještědí - Zelená cyklomagistrála Ploučnice, úsek Jablonné v Podještědí - Pertoltice pod Ralskem</t>
  </si>
  <si>
    <t>Výchova a vzdělávací programy</t>
  </si>
  <si>
    <t>60400000000</t>
  </si>
  <si>
    <t>60400010000</t>
  </si>
  <si>
    <t>Na kole jen s přilbou</t>
  </si>
  <si>
    <t>60400022003</t>
  </si>
  <si>
    <t>Prevence v silničním provozu - DDH Frýdlant</t>
  </si>
  <si>
    <t>60400030000</t>
  </si>
  <si>
    <t>Zubačka 2013 - zvláštní nostalgické vlaky v Libereckém kraji</t>
  </si>
  <si>
    <t>60400044009</t>
  </si>
  <si>
    <t>Dopravní výchova hrou</t>
  </si>
  <si>
    <t>60400050000</t>
  </si>
  <si>
    <t>Veřejné jízdy historických tramvají a autobusů</t>
  </si>
  <si>
    <t>neinvestiční transfery spolkům</t>
  </si>
  <si>
    <t>60400065008</t>
  </si>
  <si>
    <t>Dopravní výchova dětí předškolního věku</t>
  </si>
  <si>
    <t>60400074043</t>
  </si>
  <si>
    <t>Interaktivní výuka dopravní výchovy</t>
  </si>
  <si>
    <t>60400080000</t>
  </si>
  <si>
    <t>Lužický motoráček 2013</t>
  </si>
  <si>
    <t>neinvestiční transfery nefinančním podnikatelským subjektům - právnickým osobám</t>
  </si>
  <si>
    <t>Podprogram 6.2.</t>
  </si>
  <si>
    <t>Podprogram 6.3.</t>
  </si>
  <si>
    <t>Podprogram 6.4.</t>
  </si>
  <si>
    <t>neinvestiční transfery obecně prospěšným spol.</t>
  </si>
  <si>
    <t>Chodník Husova</t>
  </si>
  <si>
    <t>Přístup žáků k Základní škole Horní Police - projektová dokumentace</t>
  </si>
  <si>
    <t>UR I 2014</t>
  </si>
  <si>
    <t>UR II 2014</t>
  </si>
  <si>
    <t>kap.</t>
  </si>
  <si>
    <t>správce rozpočtových výdajů = odbor dopravy</t>
  </si>
  <si>
    <t>D O T A Č N Í     F O N D</t>
  </si>
  <si>
    <t>změna</t>
  </si>
  <si>
    <t>60300124001</t>
  </si>
  <si>
    <t>60300144022</t>
  </si>
  <si>
    <t>60300135001</t>
  </si>
  <si>
    <t>Zelená cyklomagistrála Ploučnice - úsek Česká Lípa, I. etapa</t>
  </si>
  <si>
    <t>4.změna-RO č. 217/14</t>
  </si>
  <si>
    <t>Výstavba autobusových zálivů na silnici II/282</t>
  </si>
  <si>
    <t>Bezpečná Luční ulice</t>
  </si>
  <si>
    <t>Dopravně bezpečnostní zařízení v Hodkovicích-část Jílové</t>
  </si>
  <si>
    <t>Stavební úpravy chodníku v ulici Petra Bezruče</t>
  </si>
  <si>
    <t>Zhotovení chodníku u Základní a mateřské školy v Chuchelně</t>
  </si>
  <si>
    <t>60200155023</t>
  </si>
  <si>
    <t>60200125001</t>
  </si>
  <si>
    <t>60200115047</t>
  </si>
  <si>
    <t>60200144022</t>
  </si>
  <si>
    <t>60200132005</t>
  </si>
  <si>
    <t>Změna rozpočtu - rozpočtové opatření č. 217/14</t>
  </si>
</sst>
</file>

<file path=xl/styles.xml><?xml version="1.0" encoding="utf-8"?>
<styleSheet xmlns="http://schemas.openxmlformats.org/spreadsheetml/2006/main">
  <numFmts count="6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  <numFmt numFmtId="165" formatCode="#,##0.000"/>
    <numFmt numFmtId="166" formatCode="0000"/>
    <numFmt numFmtId="167" formatCode="000\ 00"/>
    <numFmt numFmtId="168" formatCode="0.000"/>
    <numFmt numFmtId="169" formatCode="0.000000"/>
    <numFmt numFmtId="170" formatCode="#,##0.0"/>
    <numFmt numFmtId="171" formatCode="mmmm\ yy"/>
    <numFmt numFmtId="172" formatCode="[$-405]d\.\ mmmm\ yyyy"/>
    <numFmt numFmtId="173" formatCode="[$-405]mmmm\ 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"/>
    <numFmt numFmtId="178" formatCode="dd/mm/yy"/>
    <numFmt numFmtId="179" formatCode="d/m"/>
    <numFmt numFmtId="180" formatCode="#,##0.000000"/>
    <numFmt numFmtId="181" formatCode="dd/mm/yy;@"/>
    <numFmt numFmtId="182" formatCode="#,##0.0000"/>
    <numFmt numFmtId="183" formatCode="#,##0.00_ ;\-#,##0.00\ "/>
    <numFmt numFmtId="184" formatCode="0.0000"/>
    <numFmt numFmtId="185" formatCode="#,##0.00_ ;[Red]\-#,##0.00\ "/>
    <numFmt numFmtId="186" formatCode="\+\ #,##0.00"/>
    <numFmt numFmtId="187" formatCode="#,##0.000_ ;[Red]\-#,##0.000\ "/>
    <numFmt numFmtId="188" formatCode="#,##0_ ;[Red]\-#,##0\ "/>
    <numFmt numFmtId="189" formatCode="0_ ;[Red]\-0\ "/>
    <numFmt numFmtId="190" formatCode="#,##0;[Red]#,##0"/>
    <numFmt numFmtId="191" formatCode="#,##0.00;[Red]#,##0.00"/>
    <numFmt numFmtId="192" formatCode="#,##0.0_ ;[Red]\-#,##0.0\ "/>
    <numFmt numFmtId="193" formatCode="0.0,,"/>
    <numFmt numFmtId="194" formatCode="#.00,"/>
    <numFmt numFmtId="195" formatCode="#.00"/>
    <numFmt numFmtId="196" formatCode="0#,##0"/>
    <numFmt numFmtId="197" formatCode="#,"/>
    <numFmt numFmtId="198" formatCode="0.0%"/>
    <numFmt numFmtId="199" formatCode="#,##0.00\ &quot;Kč&quot;"/>
    <numFmt numFmtId="200" formatCode="0.00000"/>
    <numFmt numFmtId="201" formatCode="#,##0\ &quot;Kč&quot;"/>
    <numFmt numFmtId="202" formatCode="_-* #,##0.00\ _K_č_-;\-* #,##0.00\ _K_č_-;_-* \-??\ _K_č_-;_-@_-"/>
    <numFmt numFmtId="203" formatCode="#,##0.00\ _K_č"/>
    <numFmt numFmtId="204" formatCode="d/m/yyyy;@"/>
    <numFmt numFmtId="205" formatCode="0.000%"/>
    <numFmt numFmtId="206" formatCode="d/m/yy;@"/>
    <numFmt numFmtId="207" formatCode="yyyy"/>
    <numFmt numFmtId="208" formatCode="mmm/yyyy"/>
    <numFmt numFmtId="209" formatCode="d/m;@"/>
    <numFmt numFmtId="210" formatCode="_-* #,##0.000\ _K_č_-;\-* #,##0.000\ _K_č_-;_-* &quot;-&quot;???\ _K_č_-;_-@_-"/>
    <numFmt numFmtId="211" formatCode="#,##0.000_ ;\-#,##0.000\ "/>
    <numFmt numFmtId="212" formatCode="0.00000000"/>
    <numFmt numFmtId="213" formatCode="00000000"/>
    <numFmt numFmtId="214" formatCode="0000000000"/>
    <numFmt numFmtId="215" formatCode="#,##0.000\ _K_č"/>
  </numFmts>
  <fonts count="28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b/>
      <sz val="14"/>
      <name val="Arial CE"/>
      <family val="0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52">
      <alignment/>
      <protection/>
    </xf>
    <xf numFmtId="0" fontId="3" fillId="0" borderId="0" xfId="52" applyFont="1" applyAlignment="1">
      <alignment horizontal="center"/>
      <protection/>
    </xf>
    <xf numFmtId="0" fontId="23" fillId="0" borderId="0" xfId="51">
      <alignment/>
      <protection/>
    </xf>
    <xf numFmtId="0" fontId="25" fillId="0" borderId="0" xfId="52" applyFont="1" applyAlignment="1">
      <alignment horizontal="center"/>
      <protection/>
    </xf>
    <xf numFmtId="4" fontId="25" fillId="0" borderId="0" xfId="52" applyNumberFormat="1" applyFont="1" applyAlignment="1">
      <alignment horizontal="center"/>
      <protection/>
    </xf>
    <xf numFmtId="4" fontId="0" fillId="0" borderId="0" xfId="52" applyNumberFormat="1">
      <alignment/>
      <protection/>
    </xf>
    <xf numFmtId="0" fontId="0" fillId="0" borderId="0" xfId="52" applyFont="1">
      <alignment/>
      <protection/>
    </xf>
    <xf numFmtId="0" fontId="0" fillId="0" borderId="0" xfId="52" applyFill="1">
      <alignment/>
      <protection/>
    </xf>
    <xf numFmtId="168" fontId="0" fillId="0" borderId="0" xfId="52" applyNumberFormat="1">
      <alignment/>
      <protection/>
    </xf>
    <xf numFmtId="1" fontId="2" fillId="0" borderId="10" xfId="53" applyNumberFormat="1" applyFont="1" applyFill="1" applyBorder="1" applyAlignment="1">
      <alignment horizontal="center" vertical="center"/>
      <protection/>
    </xf>
    <xf numFmtId="1" fontId="3" fillId="0" borderId="11" xfId="53" applyNumberFormat="1" applyFont="1" applyFill="1" applyBorder="1" applyAlignment="1">
      <alignment horizontal="center" vertical="center" wrapText="1"/>
      <protection/>
    </xf>
    <xf numFmtId="2" fontId="3" fillId="0" borderId="12" xfId="53" applyNumberFormat="1" applyFont="1" applyFill="1" applyBorder="1" applyAlignment="1">
      <alignment vertical="center" wrapText="1"/>
      <protection/>
    </xf>
    <xf numFmtId="1" fontId="2" fillId="0" borderId="13" xfId="53" applyNumberFormat="1" applyFont="1" applyFill="1" applyBorder="1" applyAlignment="1">
      <alignment horizontal="center" vertical="center"/>
      <protection/>
    </xf>
    <xf numFmtId="1" fontId="2" fillId="0" borderId="14" xfId="53" applyNumberFormat="1" applyFont="1" applyFill="1" applyBorder="1" applyAlignment="1">
      <alignment horizontal="center" vertical="center"/>
      <protection/>
    </xf>
    <xf numFmtId="49" fontId="3" fillId="0" borderId="11" xfId="53" applyNumberFormat="1" applyFont="1" applyFill="1" applyBorder="1" applyAlignment="1">
      <alignment horizontal="left" vertical="center"/>
      <protection/>
    </xf>
    <xf numFmtId="49" fontId="3" fillId="0" borderId="15" xfId="53" applyNumberFormat="1" applyFont="1" applyFill="1" applyBorder="1" applyAlignment="1">
      <alignment horizontal="left"/>
      <protection/>
    </xf>
    <xf numFmtId="0" fontId="3" fillId="0" borderId="16" xfId="53" applyFont="1" applyFill="1" applyBorder="1" applyAlignment="1">
      <alignment horizontal="left"/>
      <protection/>
    </xf>
    <xf numFmtId="0" fontId="3" fillId="0" borderId="17" xfId="53" applyFont="1" applyFill="1" applyBorder="1" applyAlignment="1">
      <alignment horizontal="left"/>
      <protection/>
    </xf>
    <xf numFmtId="2" fontId="2" fillId="0" borderId="14" xfId="53" applyNumberFormat="1" applyFont="1" applyFill="1" applyBorder="1" applyAlignment="1">
      <alignment horizontal="left" vertical="center"/>
      <protection/>
    </xf>
    <xf numFmtId="0" fontId="3" fillId="0" borderId="18" xfId="53" applyFont="1" applyFill="1" applyBorder="1" applyAlignment="1">
      <alignment horizontal="left"/>
      <protection/>
    </xf>
    <xf numFmtId="2" fontId="2" fillId="0" borderId="19" xfId="53" applyNumberFormat="1" applyFont="1" applyFill="1" applyBorder="1" applyAlignment="1">
      <alignment horizontal="left" vertical="center"/>
      <protection/>
    </xf>
    <xf numFmtId="4" fontId="3" fillId="4" borderId="20" xfId="35" applyNumberFormat="1" applyFont="1" applyFill="1" applyBorder="1" applyAlignment="1">
      <alignment horizontal="right" vertical="center"/>
    </xf>
    <xf numFmtId="1" fontId="3" fillId="0" borderId="12" xfId="53" applyNumberFormat="1" applyFont="1" applyFill="1" applyBorder="1" applyAlignment="1">
      <alignment horizontal="center" vertical="center" wrapText="1"/>
      <protection/>
    </xf>
    <xf numFmtId="0" fontId="3" fillId="4" borderId="21" xfId="53" applyFont="1" applyFill="1" applyBorder="1" applyAlignment="1">
      <alignment vertical="center" wrapText="1"/>
      <protection/>
    </xf>
    <xf numFmtId="0" fontId="3" fillId="17" borderId="21" xfId="53" applyFont="1" applyFill="1" applyBorder="1" applyAlignment="1">
      <alignment horizontal="left" vertical="center" wrapText="1"/>
      <protection/>
    </xf>
    <xf numFmtId="0" fontId="2" fillId="0" borderId="19" xfId="53" applyFont="1" applyFill="1" applyBorder="1" applyAlignment="1">
      <alignment horizontal="left" vertical="center"/>
      <protection/>
    </xf>
    <xf numFmtId="0" fontId="2" fillId="0" borderId="14" xfId="53" applyFont="1" applyFill="1" applyBorder="1" applyAlignment="1">
      <alignment horizontal="left" vertical="center"/>
      <protection/>
    </xf>
    <xf numFmtId="2" fontId="2" fillId="0" borderId="22" xfId="53" applyNumberFormat="1" applyFont="1" applyFill="1" applyBorder="1" applyAlignment="1">
      <alignment horizontal="center" vertical="center"/>
      <protection/>
    </xf>
    <xf numFmtId="2" fontId="2" fillId="0" borderId="23" xfId="53" applyNumberFormat="1" applyFont="1" applyFill="1" applyBorder="1" applyAlignment="1">
      <alignment horizontal="left" vertical="center"/>
      <protection/>
    </xf>
    <xf numFmtId="1" fontId="2" fillId="0" borderId="23" xfId="53" applyNumberFormat="1" applyFont="1" applyFill="1" applyBorder="1" applyAlignment="1">
      <alignment horizontal="center" vertical="center"/>
      <protection/>
    </xf>
    <xf numFmtId="0" fontId="2" fillId="0" borderId="23" xfId="53" applyFont="1" applyFill="1" applyBorder="1" applyAlignment="1">
      <alignment horizontal="left" vertical="center"/>
      <protection/>
    </xf>
    <xf numFmtId="0" fontId="3" fillId="17" borderId="24" xfId="53" applyFont="1" applyFill="1" applyBorder="1" applyAlignment="1">
      <alignment horizontal="center" vertical="center"/>
      <protection/>
    </xf>
    <xf numFmtId="0" fontId="3" fillId="4" borderId="25" xfId="53" applyFont="1" applyFill="1" applyBorder="1" applyAlignment="1">
      <alignment vertical="center" wrapText="1"/>
      <protection/>
    </xf>
    <xf numFmtId="4" fontId="3" fillId="17" borderId="20" xfId="53" applyNumberFormat="1" applyFont="1" applyFill="1" applyBorder="1">
      <alignment/>
      <protection/>
    </xf>
    <xf numFmtId="2" fontId="3" fillId="0" borderId="26" xfId="53" applyNumberFormat="1" applyFont="1" applyFill="1" applyBorder="1" applyAlignment="1">
      <alignment horizontal="center" vertical="center" wrapText="1"/>
      <protection/>
    </xf>
    <xf numFmtId="2" fontId="2" fillId="0" borderId="27" xfId="53" applyNumberFormat="1" applyFont="1" applyFill="1" applyBorder="1" applyAlignment="1">
      <alignment horizontal="center" vertical="center"/>
      <protection/>
    </xf>
    <xf numFmtId="2" fontId="2" fillId="0" borderId="28" xfId="53" applyNumberFormat="1" applyFont="1" applyFill="1" applyBorder="1" applyAlignment="1">
      <alignment horizontal="center" vertical="center"/>
      <protection/>
    </xf>
    <xf numFmtId="1" fontId="2" fillId="0" borderId="29" xfId="53" applyNumberFormat="1" applyFont="1" applyFill="1" applyBorder="1" applyAlignment="1">
      <alignment horizontal="center" vertical="center"/>
      <protection/>
    </xf>
    <xf numFmtId="1" fontId="2" fillId="0" borderId="19" xfId="53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1" fontId="3" fillId="0" borderId="24" xfId="53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3" fillId="0" borderId="30" xfId="53" applyFont="1" applyFill="1" applyBorder="1" applyAlignment="1">
      <alignment horizontal="center" vertical="center"/>
      <protection/>
    </xf>
    <xf numFmtId="0" fontId="3" fillId="0" borderId="31" xfId="53" applyFont="1" applyFill="1" applyBorder="1" applyAlignment="1">
      <alignment horizontal="center" vertical="center"/>
      <protection/>
    </xf>
    <xf numFmtId="4" fontId="3" fillId="0" borderId="32" xfId="53" applyNumberFormat="1" applyFont="1" applyFill="1" applyBorder="1" applyAlignment="1">
      <alignment vertical="center"/>
      <protection/>
    </xf>
    <xf numFmtId="4" fontId="2" fillId="0" borderId="33" xfId="53" applyNumberFormat="1" applyFont="1" applyFill="1" applyBorder="1" applyAlignment="1">
      <alignment vertical="center"/>
      <protection/>
    </xf>
    <xf numFmtId="4" fontId="2" fillId="0" borderId="34" xfId="53" applyNumberFormat="1" applyFont="1" applyFill="1" applyBorder="1" applyAlignment="1">
      <alignment vertical="center"/>
      <protection/>
    </xf>
    <xf numFmtId="4" fontId="2" fillId="0" borderId="35" xfId="53" applyNumberFormat="1" applyFont="1" applyFill="1" applyBorder="1" applyAlignment="1">
      <alignment vertical="center"/>
      <protection/>
    </xf>
    <xf numFmtId="165" fontId="3" fillId="4" borderId="31" xfId="35" applyNumberFormat="1" applyFont="1" applyFill="1" applyBorder="1" applyAlignment="1">
      <alignment horizontal="right" vertical="center"/>
    </xf>
    <xf numFmtId="165" fontId="3" fillId="17" borderId="31" xfId="53" applyNumberFormat="1" applyFont="1" applyFill="1" applyBorder="1">
      <alignment/>
      <protection/>
    </xf>
    <xf numFmtId="4" fontId="3" fillId="0" borderId="36" xfId="53" applyNumberFormat="1" applyFont="1" applyFill="1" applyBorder="1" applyAlignment="1">
      <alignment vertical="center"/>
      <protection/>
    </xf>
    <xf numFmtId="4" fontId="2" fillId="0" borderId="37" xfId="53" applyNumberFormat="1" applyFont="1" applyFill="1" applyBorder="1" applyAlignment="1">
      <alignment vertical="center"/>
      <protection/>
    </xf>
    <xf numFmtId="4" fontId="2" fillId="0" borderId="38" xfId="53" applyNumberFormat="1" applyFont="1" applyFill="1" applyBorder="1" applyAlignment="1">
      <alignment vertical="center"/>
      <protection/>
    </xf>
    <xf numFmtId="4" fontId="2" fillId="0" borderId="39" xfId="53" applyNumberFormat="1" applyFont="1" applyFill="1" applyBorder="1" applyAlignment="1">
      <alignment vertical="center"/>
      <protection/>
    </xf>
    <xf numFmtId="2" fontId="3" fillId="17" borderId="31" xfId="53" applyNumberFormat="1" applyFont="1" applyFill="1" applyBorder="1" applyAlignment="1">
      <alignment vertical="center"/>
      <protection/>
    </xf>
    <xf numFmtId="4" fontId="3" fillId="17" borderId="31" xfId="53" applyNumberFormat="1" applyFont="1" applyFill="1" applyBorder="1">
      <alignment/>
      <protection/>
    </xf>
    <xf numFmtId="4" fontId="3" fillId="0" borderId="40" xfId="53" applyNumberFormat="1" applyFont="1" applyFill="1" applyBorder="1" applyAlignment="1">
      <alignment vertical="center"/>
      <protection/>
    </xf>
    <xf numFmtId="4" fontId="2" fillId="0" borderId="41" xfId="53" applyNumberFormat="1" applyFont="1" applyFill="1" applyBorder="1" applyAlignment="1">
      <alignment vertical="center"/>
      <protection/>
    </xf>
    <xf numFmtId="4" fontId="2" fillId="0" borderId="42" xfId="53" applyNumberFormat="1" applyFont="1" applyFill="1" applyBorder="1" applyAlignment="1">
      <alignment vertical="center"/>
      <protection/>
    </xf>
    <xf numFmtId="4" fontId="2" fillId="0" borderId="30" xfId="53" applyNumberFormat="1" applyFont="1" applyFill="1" applyBorder="1" applyAlignment="1">
      <alignment vertical="center"/>
      <protection/>
    </xf>
    <xf numFmtId="4" fontId="3" fillId="17" borderId="24" xfId="53" applyNumberFormat="1" applyFont="1" applyFill="1" applyBorder="1">
      <alignment/>
      <protection/>
    </xf>
    <xf numFmtId="4" fontId="3" fillId="4" borderId="24" xfId="35" applyNumberFormat="1" applyFont="1" applyFill="1" applyBorder="1" applyAlignment="1">
      <alignment horizontal="right" vertical="center"/>
    </xf>
    <xf numFmtId="4" fontId="3" fillId="4" borderId="31" xfId="35" applyNumberFormat="1" applyFont="1" applyFill="1" applyBorder="1" applyAlignment="1">
      <alignment horizontal="right" vertical="center"/>
    </xf>
    <xf numFmtId="4" fontId="2" fillId="0" borderId="37" xfId="53" applyNumberFormat="1" applyFont="1" applyFill="1" applyBorder="1" applyAlignment="1">
      <alignment vertical="center"/>
      <protection/>
    </xf>
    <xf numFmtId="4" fontId="2" fillId="0" borderId="38" xfId="53" applyNumberFormat="1" applyFont="1" applyFill="1" applyBorder="1" applyAlignment="1">
      <alignment vertical="center"/>
      <protection/>
    </xf>
    <xf numFmtId="4" fontId="2" fillId="0" borderId="39" xfId="53" applyNumberFormat="1" applyFont="1" applyFill="1" applyBorder="1" applyAlignment="1">
      <alignment vertical="center"/>
      <protection/>
    </xf>
    <xf numFmtId="165" fontId="3" fillId="0" borderId="40" xfId="53" applyNumberFormat="1" applyFont="1" applyFill="1" applyBorder="1" applyAlignment="1">
      <alignment vertical="center"/>
      <protection/>
    </xf>
    <xf numFmtId="165" fontId="2" fillId="0" borderId="41" xfId="53" applyNumberFormat="1" applyFont="1" applyFill="1" applyBorder="1" applyAlignment="1">
      <alignment vertical="center"/>
      <protection/>
    </xf>
    <xf numFmtId="168" fontId="3" fillId="17" borderId="31" xfId="53" applyNumberFormat="1" applyFont="1" applyFill="1" applyBorder="1" applyAlignment="1">
      <alignment vertical="center"/>
      <protection/>
    </xf>
    <xf numFmtId="49" fontId="3" fillId="4" borderId="21" xfId="53" applyNumberFormat="1" applyFont="1" applyFill="1" applyBorder="1" applyAlignment="1">
      <alignment horizontal="left" vertical="center"/>
      <protection/>
    </xf>
    <xf numFmtId="49" fontId="3" fillId="4" borderId="20" xfId="53" applyNumberFormat="1" applyFont="1" applyFill="1" applyBorder="1" applyAlignment="1">
      <alignment horizontal="left" vertical="center"/>
      <protection/>
    </xf>
    <xf numFmtId="0" fontId="24" fillId="0" borderId="0" xfId="51" applyFont="1" applyAlignment="1">
      <alignment horizontal="center"/>
      <protection/>
    </xf>
    <xf numFmtId="0" fontId="1" fillId="0" borderId="0" xfId="0" applyFont="1" applyFill="1" applyAlignment="1">
      <alignment horizontal="center"/>
    </xf>
    <xf numFmtId="2" fontId="3" fillId="0" borderId="43" xfId="53" applyNumberFormat="1" applyFont="1" applyFill="1" applyBorder="1" applyAlignment="1">
      <alignment horizontal="center" vertical="center"/>
      <protection/>
    </xf>
    <xf numFmtId="2" fontId="3" fillId="0" borderId="44" xfId="53" applyNumberFormat="1" applyFont="1" applyFill="1" applyBorder="1" applyAlignment="1">
      <alignment horizontal="center" vertical="center"/>
      <protection/>
    </xf>
    <xf numFmtId="2" fontId="3" fillId="0" borderId="14" xfId="53" applyNumberFormat="1" applyFont="1" applyFill="1" applyBorder="1" applyAlignment="1">
      <alignment horizontal="center" vertical="center"/>
      <protection/>
    </xf>
    <xf numFmtId="2" fontId="3" fillId="0" borderId="18" xfId="53" applyNumberFormat="1" applyFont="1" applyFill="1" applyBorder="1" applyAlignment="1">
      <alignment horizontal="center" vertical="center"/>
      <protection/>
    </xf>
    <xf numFmtId="0" fontId="3" fillId="0" borderId="24" xfId="53" applyFont="1" applyFill="1" applyBorder="1" applyAlignment="1">
      <alignment horizontal="center" vertical="center"/>
      <protection/>
    </xf>
    <xf numFmtId="0" fontId="3" fillId="0" borderId="45" xfId="53" applyFont="1" applyFill="1" applyBorder="1" applyAlignment="1">
      <alignment horizontal="center" vertical="center"/>
      <protection/>
    </xf>
    <xf numFmtId="0" fontId="3" fillId="0" borderId="46" xfId="52" applyFont="1" applyBorder="1" applyAlignment="1">
      <alignment horizontal="center" vertical="center"/>
      <protection/>
    </xf>
    <xf numFmtId="0" fontId="3" fillId="0" borderId="39" xfId="52" applyFont="1" applyBorder="1" applyAlignment="1">
      <alignment horizontal="center" vertical="center"/>
      <protection/>
    </xf>
    <xf numFmtId="0" fontId="3" fillId="0" borderId="47" xfId="52" applyFont="1" applyBorder="1" applyAlignment="1">
      <alignment horizontal="center" vertical="center"/>
      <protection/>
    </xf>
    <xf numFmtId="0" fontId="3" fillId="0" borderId="35" xfId="52" applyFont="1" applyBorder="1" applyAlignment="1">
      <alignment horizontal="center" vertical="center"/>
      <protection/>
    </xf>
    <xf numFmtId="2" fontId="3" fillId="0" borderId="48" xfId="53" applyNumberFormat="1" applyFont="1" applyFill="1" applyBorder="1" applyAlignment="1">
      <alignment horizontal="center" vertical="center"/>
      <protection/>
    </xf>
    <xf numFmtId="2" fontId="3" fillId="0" borderId="49" xfId="53" applyNumberFormat="1" applyFont="1" applyFill="1" applyBorder="1" applyAlignment="1">
      <alignment horizontal="center" vertical="center"/>
      <protection/>
    </xf>
    <xf numFmtId="0" fontId="2" fillId="0" borderId="46" xfId="53" applyFont="1" applyFill="1" applyBorder="1" applyAlignment="1">
      <alignment horizontal="center" vertical="center" textRotation="90" wrapText="1"/>
      <protection/>
    </xf>
    <xf numFmtId="0" fontId="2" fillId="0" borderId="50" xfId="53" applyFont="1" applyFill="1" applyBorder="1" applyAlignment="1">
      <alignment horizontal="center" vertical="center" textRotation="90" wrapText="1"/>
      <protection/>
    </xf>
    <xf numFmtId="0" fontId="2" fillId="0" borderId="39" xfId="53" applyFont="1" applyFill="1" applyBorder="1" applyAlignment="1">
      <alignment horizontal="center" vertical="center" textRotation="90" wrapText="1"/>
      <protection/>
    </xf>
    <xf numFmtId="2" fontId="3" fillId="0" borderId="27" xfId="53" applyNumberFormat="1" applyFont="1" applyFill="1" applyBorder="1" applyAlignment="1">
      <alignment horizontal="center" vertical="center"/>
      <protection/>
    </xf>
    <xf numFmtId="2" fontId="3" fillId="0" borderId="51" xfId="53" applyNumberFormat="1" applyFont="1" applyFill="1" applyBorder="1" applyAlignment="1">
      <alignment horizontal="center" vertical="center"/>
      <protection/>
    </xf>
    <xf numFmtId="2" fontId="3" fillId="0" borderId="13" xfId="53" applyNumberFormat="1" applyFont="1" applyFill="1" applyBorder="1" applyAlignment="1">
      <alignment horizontal="center" vertical="center"/>
      <protection/>
    </xf>
    <xf numFmtId="49" fontId="3" fillId="17" borderId="21" xfId="53" applyNumberFormat="1" applyFont="1" applyFill="1" applyBorder="1" applyAlignment="1">
      <alignment horizontal="left" vertical="center"/>
      <protection/>
    </xf>
    <xf numFmtId="49" fontId="3" fillId="17" borderId="20" xfId="53" applyNumberFormat="1" applyFont="1" applyFill="1" applyBorder="1" applyAlignment="1">
      <alignment horizontal="left" vertical="center"/>
      <protection/>
    </xf>
    <xf numFmtId="49" fontId="3" fillId="17" borderId="52" xfId="53" applyNumberFormat="1" applyFont="1" applyFill="1" applyBorder="1" applyAlignment="1">
      <alignment horizontal="left" vertical="center"/>
      <protection/>
    </xf>
    <xf numFmtId="1" fontId="2" fillId="0" borderId="14" xfId="53" applyNumberFormat="1" applyFont="1" applyFill="1" applyBorder="1" applyAlignment="1">
      <alignment horizontal="center" vertical="center"/>
      <protection/>
    </xf>
    <xf numFmtId="0" fontId="2" fillId="0" borderId="19" xfId="53" applyFont="1" applyFill="1" applyBorder="1" applyAlignment="1">
      <alignment horizontal="left" vertical="center"/>
      <protection/>
    </xf>
    <xf numFmtId="1" fontId="2" fillId="0" borderId="13" xfId="53" applyNumberFormat="1" applyFont="1" applyFill="1" applyBorder="1" applyAlignment="1">
      <alignment horizontal="center" vertical="center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11" xfId="48"/>
    <cellStyle name="normální 2" xfId="49"/>
    <cellStyle name="normální 2 2" xfId="50"/>
    <cellStyle name="normální_2. Rozpočet 2007 - tabulky" xfId="51"/>
    <cellStyle name="normální_Rozpis výdajů 03 bez PO" xfId="52"/>
    <cellStyle name="normální_Rozpis výdajů 03 bez PO 2" xfId="53"/>
    <cellStyle name="Followed Hyperlink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82"/>
  <sheetViews>
    <sheetView tabSelected="1" zoomScalePageLayoutView="0" workbookViewId="0" topLeftCell="A13">
      <selection activeCell="J17" sqref="J17:J32"/>
    </sheetView>
  </sheetViews>
  <sheetFormatPr defaultColWidth="9.140625" defaultRowHeight="12.75"/>
  <cols>
    <col min="1" max="1" width="3.57421875" style="43" customWidth="1"/>
    <col min="2" max="2" width="3.140625" style="1" customWidth="1"/>
    <col min="3" max="3" width="7.140625" style="1" customWidth="1"/>
    <col min="4" max="4" width="2.28125" style="1" customWidth="1"/>
    <col min="5" max="6" width="4.7109375" style="1" customWidth="1"/>
    <col min="7" max="7" width="38.7109375" style="1" customWidth="1"/>
    <col min="8" max="8" width="8.8515625" style="1" customWidth="1"/>
    <col min="9" max="9" width="8.8515625" style="6" customWidth="1"/>
    <col min="10" max="11" width="8.8515625" style="1" customWidth="1"/>
    <col min="12" max="12" width="10.7109375" style="1" customWidth="1"/>
    <col min="13" max="13" width="11.8515625" style="1" customWidth="1"/>
    <col min="14" max="14" width="9.57421875" style="1" bestFit="1" customWidth="1"/>
    <col min="15" max="16384" width="9.140625" style="1" customWidth="1"/>
  </cols>
  <sheetData>
    <row r="1" spans="1:11" ht="17.25">
      <c r="A1" s="1"/>
      <c r="B1" s="73" t="s">
        <v>101</v>
      </c>
      <c r="C1" s="73"/>
      <c r="D1" s="73"/>
      <c r="E1" s="73"/>
      <c r="F1" s="73"/>
      <c r="G1" s="73"/>
      <c r="H1" s="73"/>
      <c r="I1" s="73"/>
      <c r="J1" s="73"/>
      <c r="K1" s="73"/>
    </row>
    <row r="2" spans="1:11" ht="12.75">
      <c r="A2" s="40"/>
      <c r="B2" s="3"/>
      <c r="C2" s="3"/>
      <c r="D2" s="3"/>
      <c r="E2" s="3"/>
      <c r="F2" s="3"/>
      <c r="G2" s="3"/>
      <c r="H2" s="3"/>
      <c r="I2" s="3"/>
      <c r="J2"/>
      <c r="K2"/>
    </row>
    <row r="3" spans="1:11" ht="15">
      <c r="A3" s="1"/>
      <c r="B3" s="74" t="s">
        <v>8</v>
      </c>
      <c r="C3" s="74"/>
      <c r="D3" s="74"/>
      <c r="E3" s="74"/>
      <c r="F3" s="74"/>
      <c r="G3" s="74"/>
      <c r="H3" s="74"/>
      <c r="I3" s="74"/>
      <c r="J3" s="74"/>
      <c r="K3" s="74"/>
    </row>
    <row r="4" spans="1:11" ht="13.5" thickBot="1">
      <c r="A4" s="41"/>
      <c r="B4" s="3"/>
      <c r="C4" s="3"/>
      <c r="D4" s="3"/>
      <c r="E4" s="3"/>
      <c r="F4" s="3"/>
      <c r="G4" s="3"/>
      <c r="H4" s="4"/>
      <c r="I4" s="5"/>
      <c r="J4" s="2"/>
      <c r="K4" s="2" t="s">
        <v>7</v>
      </c>
    </row>
    <row r="5" spans="1:11" ht="13.5" thickBot="1">
      <c r="A5" s="85" t="s">
        <v>82</v>
      </c>
      <c r="B5" s="85" t="s">
        <v>0</v>
      </c>
      <c r="C5" s="75" t="s">
        <v>1</v>
      </c>
      <c r="D5" s="76"/>
      <c r="E5" s="91" t="s">
        <v>2</v>
      </c>
      <c r="F5" s="91" t="s">
        <v>3</v>
      </c>
      <c r="G5" s="75" t="s">
        <v>84</v>
      </c>
      <c r="H5" s="81" t="s">
        <v>9</v>
      </c>
      <c r="I5" s="83" t="s">
        <v>80</v>
      </c>
      <c r="J5" s="79" t="s">
        <v>90</v>
      </c>
      <c r="K5" s="80"/>
    </row>
    <row r="6" spans="1:11" ht="13.5" thickBot="1">
      <c r="A6" s="86"/>
      <c r="B6" s="90"/>
      <c r="C6" s="77"/>
      <c r="D6" s="78"/>
      <c r="E6" s="92"/>
      <c r="F6" s="92"/>
      <c r="G6" s="77"/>
      <c r="H6" s="82"/>
      <c r="I6" s="84"/>
      <c r="J6" s="44" t="s">
        <v>85</v>
      </c>
      <c r="K6" s="45" t="s">
        <v>81</v>
      </c>
    </row>
    <row r="7" spans="1:11" ht="23.25" customHeight="1" thickBot="1">
      <c r="A7" s="42">
        <v>926</v>
      </c>
      <c r="B7" s="33" t="s">
        <v>4</v>
      </c>
      <c r="C7" s="71" t="s">
        <v>14</v>
      </c>
      <c r="D7" s="72"/>
      <c r="E7" s="72"/>
      <c r="F7" s="72"/>
      <c r="G7" s="24" t="s">
        <v>13</v>
      </c>
      <c r="H7" s="50">
        <f>H8+H16+H33+H58</f>
        <v>0</v>
      </c>
      <c r="I7" s="22">
        <f>I8+I16+I33+I64</f>
        <v>2862.5625</v>
      </c>
      <c r="J7" s="63">
        <f>J8+J16+J33+J64</f>
        <v>0</v>
      </c>
      <c r="K7" s="64">
        <f>K8+K16+K33+K64</f>
        <v>2862.5625</v>
      </c>
    </row>
    <row r="8" spans="1:13" ht="13.5" thickBot="1">
      <c r="A8" s="87" t="s">
        <v>83</v>
      </c>
      <c r="B8" s="32" t="s">
        <v>4</v>
      </c>
      <c r="C8" s="93" t="s">
        <v>15</v>
      </c>
      <c r="D8" s="94"/>
      <c r="E8" s="94"/>
      <c r="F8" s="95"/>
      <c r="G8" s="25" t="s">
        <v>16</v>
      </c>
      <c r="H8" s="51">
        <f>H9+H11+H14</f>
        <v>0</v>
      </c>
      <c r="I8" s="34">
        <f>I9+I11+I14</f>
        <v>266.698</v>
      </c>
      <c r="J8" s="62">
        <f>J9+J11+J14</f>
        <v>0</v>
      </c>
      <c r="K8" s="57">
        <f>K9+K11+K14</f>
        <v>266.698</v>
      </c>
      <c r="M8" s="8"/>
    </row>
    <row r="9" spans="1:14" ht="12.75">
      <c r="A9" s="88"/>
      <c r="B9" s="35" t="s">
        <v>4</v>
      </c>
      <c r="C9" s="15" t="s">
        <v>17</v>
      </c>
      <c r="D9" s="16"/>
      <c r="E9" s="11" t="s">
        <v>5</v>
      </c>
      <c r="F9" s="23" t="s">
        <v>5</v>
      </c>
      <c r="G9" s="12" t="s">
        <v>16</v>
      </c>
      <c r="H9" s="52">
        <v>0</v>
      </c>
      <c r="I9" s="46">
        <f>SUM(I10:I10)</f>
        <v>1.2657999999999998</v>
      </c>
      <c r="J9" s="58">
        <f>SUM(J10:J10)</f>
        <v>0</v>
      </c>
      <c r="K9" s="52">
        <f>SUM(K10:K10)</f>
        <v>1.2657999999999998</v>
      </c>
      <c r="N9" s="7"/>
    </row>
    <row r="10" spans="1:14" ht="13.5" customHeight="1" thickBot="1">
      <c r="A10" s="88"/>
      <c r="B10" s="36"/>
      <c r="C10" s="21"/>
      <c r="D10" s="17"/>
      <c r="E10" s="13">
        <v>2219</v>
      </c>
      <c r="F10" s="14">
        <v>5901</v>
      </c>
      <c r="G10" s="26" t="s">
        <v>10</v>
      </c>
      <c r="H10" s="53">
        <v>0</v>
      </c>
      <c r="I10" s="47">
        <f>-0.0022+1.265+0.001+0.002</f>
        <v>1.2657999999999998</v>
      </c>
      <c r="J10" s="59"/>
      <c r="K10" s="65">
        <f>I10+J10</f>
        <v>1.2657999999999998</v>
      </c>
      <c r="N10" s="7"/>
    </row>
    <row r="11" spans="1:14" ht="12.75">
      <c r="A11" s="88"/>
      <c r="B11" s="35" t="s">
        <v>4</v>
      </c>
      <c r="C11" s="15" t="s">
        <v>18</v>
      </c>
      <c r="D11" s="16"/>
      <c r="E11" s="11" t="s">
        <v>5</v>
      </c>
      <c r="F11" s="23" t="s">
        <v>5</v>
      </c>
      <c r="G11" s="12" t="s">
        <v>19</v>
      </c>
      <c r="H11" s="52">
        <f>SUM(H12:H13)</f>
        <v>0</v>
      </c>
      <c r="I11" s="46">
        <f>SUM(I12:I13)</f>
        <v>140</v>
      </c>
      <c r="J11" s="58">
        <f>SUM(J12:J13)</f>
        <v>0</v>
      </c>
      <c r="K11" s="52">
        <f>SUM(K12:K13)</f>
        <v>140</v>
      </c>
      <c r="N11" s="7"/>
    </row>
    <row r="12" spans="1:14" ht="12.75">
      <c r="A12" s="88"/>
      <c r="B12" s="28"/>
      <c r="C12" s="29"/>
      <c r="D12" s="18"/>
      <c r="E12" s="10">
        <v>2219</v>
      </c>
      <c r="F12" s="30">
        <v>5229</v>
      </c>
      <c r="G12" s="31" t="s">
        <v>20</v>
      </c>
      <c r="H12" s="54">
        <v>0</v>
      </c>
      <c r="I12" s="48">
        <v>100</v>
      </c>
      <c r="J12" s="60"/>
      <c r="K12" s="66">
        <f>I12+J12</f>
        <v>100</v>
      </c>
      <c r="N12" s="7"/>
    </row>
    <row r="13" spans="1:14" ht="13.5" thickBot="1">
      <c r="A13" s="88"/>
      <c r="B13" s="36"/>
      <c r="C13" s="19"/>
      <c r="D13" s="20"/>
      <c r="E13" s="13">
        <v>2219</v>
      </c>
      <c r="F13" s="14">
        <v>6329</v>
      </c>
      <c r="G13" s="27" t="s">
        <v>21</v>
      </c>
      <c r="H13" s="55">
        <v>0</v>
      </c>
      <c r="I13" s="49">
        <v>40</v>
      </c>
      <c r="J13" s="61"/>
      <c r="K13" s="67">
        <f>I13+J13</f>
        <v>40</v>
      </c>
      <c r="N13" s="7"/>
    </row>
    <row r="14" spans="1:14" ht="12.75">
      <c r="A14" s="88"/>
      <c r="B14" s="35" t="s">
        <v>4</v>
      </c>
      <c r="C14" s="15" t="s">
        <v>22</v>
      </c>
      <c r="D14" s="16"/>
      <c r="E14" s="11" t="s">
        <v>5</v>
      </c>
      <c r="F14" s="23" t="s">
        <v>5</v>
      </c>
      <c r="G14" s="12" t="s">
        <v>23</v>
      </c>
      <c r="H14" s="52">
        <f>SUM(H15:H15)</f>
        <v>0</v>
      </c>
      <c r="I14" s="46">
        <f>SUM(I15:I15)</f>
        <v>125.4322</v>
      </c>
      <c r="J14" s="58">
        <f>SUM(J15:J15)</f>
        <v>0</v>
      </c>
      <c r="K14" s="52">
        <f>SUM(K15:K15)</f>
        <v>125.4322</v>
      </c>
      <c r="N14" s="7"/>
    </row>
    <row r="15" spans="1:14" ht="13.5" thickBot="1">
      <c r="A15" s="88"/>
      <c r="B15" s="36"/>
      <c r="C15" s="21"/>
      <c r="D15" s="17"/>
      <c r="E15" s="13">
        <v>2219</v>
      </c>
      <c r="F15" s="14">
        <v>5321</v>
      </c>
      <c r="G15" s="26" t="s">
        <v>11</v>
      </c>
      <c r="H15" s="53">
        <v>0</v>
      </c>
      <c r="I15" s="47">
        <v>125.4322</v>
      </c>
      <c r="J15" s="59"/>
      <c r="K15" s="65">
        <f>I15+J15</f>
        <v>125.4322</v>
      </c>
      <c r="N15" s="7"/>
    </row>
    <row r="16" spans="1:14" ht="21" thickBot="1">
      <c r="A16" s="88"/>
      <c r="B16" s="32" t="s">
        <v>4</v>
      </c>
      <c r="C16" s="93" t="s">
        <v>74</v>
      </c>
      <c r="D16" s="94"/>
      <c r="E16" s="94"/>
      <c r="F16" s="95"/>
      <c r="G16" s="25" t="s">
        <v>24</v>
      </c>
      <c r="H16" s="56">
        <f>H17+H19+H21+H23+H25+H27+H29+H31</f>
        <v>0</v>
      </c>
      <c r="I16" s="56">
        <f>I17+I19+I21+I23+I25+I27+I29+I31</f>
        <v>629.9455</v>
      </c>
      <c r="J16" s="70">
        <f>J17+J19+J21+J23+J25+J27+J29+J31</f>
        <v>0</v>
      </c>
      <c r="K16" s="56">
        <f>K17+K19+K21+K23+K25+K27+K29+K31</f>
        <v>629.9455</v>
      </c>
      <c r="N16" s="7"/>
    </row>
    <row r="17" spans="1:14" ht="20.25">
      <c r="A17" s="88"/>
      <c r="B17" s="35" t="s">
        <v>4</v>
      </c>
      <c r="C17" s="15" t="s">
        <v>25</v>
      </c>
      <c r="D17" s="16"/>
      <c r="E17" s="11" t="s">
        <v>5</v>
      </c>
      <c r="F17" s="23" t="s">
        <v>5</v>
      </c>
      <c r="G17" s="12" t="s">
        <v>26</v>
      </c>
      <c r="H17" s="52">
        <f>SUM(H18:H18)</f>
        <v>0</v>
      </c>
      <c r="I17" s="46">
        <f>SUM(I18:I18)</f>
        <v>504.1835</v>
      </c>
      <c r="J17" s="68">
        <f>SUM(J18:J18)</f>
        <v>-504</v>
      </c>
      <c r="K17" s="52">
        <f>SUM(K18:K18)</f>
        <v>0.1834999999999809</v>
      </c>
      <c r="N17" s="7"/>
    </row>
    <row r="18" spans="1:14" ht="13.5" thickBot="1">
      <c r="A18" s="88"/>
      <c r="B18" s="36"/>
      <c r="C18" s="21"/>
      <c r="D18" s="17"/>
      <c r="E18" s="13">
        <v>2219</v>
      </c>
      <c r="F18" s="14">
        <v>5901</v>
      </c>
      <c r="G18" s="26" t="s">
        <v>10</v>
      </c>
      <c r="H18" s="53">
        <v>0</v>
      </c>
      <c r="I18" s="47">
        <f>1.678+0.002+2.383+0.1205+500</f>
        <v>504.1835</v>
      </c>
      <c r="J18" s="69">
        <v>-504</v>
      </c>
      <c r="K18" s="65">
        <f>I18+J18</f>
        <v>0.1834999999999809</v>
      </c>
      <c r="N18" s="7"/>
    </row>
    <row r="19" spans="1:14" ht="20.25">
      <c r="A19" s="88"/>
      <c r="B19" s="35" t="s">
        <v>4</v>
      </c>
      <c r="C19" s="15" t="s">
        <v>27</v>
      </c>
      <c r="D19" s="16"/>
      <c r="E19" s="11" t="s">
        <v>5</v>
      </c>
      <c r="F19" s="23" t="s">
        <v>5</v>
      </c>
      <c r="G19" s="12" t="s">
        <v>28</v>
      </c>
      <c r="H19" s="52">
        <f>SUM(H20:H20)</f>
        <v>0</v>
      </c>
      <c r="I19" s="46">
        <f>SUM(I20:I20)</f>
        <v>56</v>
      </c>
      <c r="J19" s="58">
        <f>SUM(J20:J20)</f>
        <v>0</v>
      </c>
      <c r="K19" s="52">
        <f>SUM(K20:K20)</f>
        <v>56</v>
      </c>
      <c r="N19" s="7"/>
    </row>
    <row r="20" spans="1:14" ht="13.5" thickBot="1">
      <c r="A20" s="88"/>
      <c r="B20" s="36"/>
      <c r="C20" s="21"/>
      <c r="D20" s="17"/>
      <c r="E20" s="13">
        <v>2212</v>
      </c>
      <c r="F20" s="14">
        <v>6341</v>
      </c>
      <c r="G20" s="26" t="s">
        <v>6</v>
      </c>
      <c r="H20" s="53">
        <v>0</v>
      </c>
      <c r="I20" s="47">
        <v>56</v>
      </c>
      <c r="J20" s="59"/>
      <c r="K20" s="65">
        <f>I20+J20</f>
        <v>56</v>
      </c>
      <c r="N20" s="7"/>
    </row>
    <row r="21" spans="1:14" ht="20.25">
      <c r="A21" s="88"/>
      <c r="B21" s="35" t="s">
        <v>4</v>
      </c>
      <c r="C21" s="15" t="s">
        <v>29</v>
      </c>
      <c r="D21" s="16"/>
      <c r="E21" s="11" t="s">
        <v>5</v>
      </c>
      <c r="F21" s="23" t="s">
        <v>5</v>
      </c>
      <c r="G21" s="12" t="s">
        <v>30</v>
      </c>
      <c r="H21" s="52">
        <f>SUM(H22:H22)</f>
        <v>0</v>
      </c>
      <c r="I21" s="46">
        <f>SUM(I22:I22)</f>
        <v>69.762</v>
      </c>
      <c r="J21" s="58">
        <f>SUM(J22:J22)</f>
        <v>0</v>
      </c>
      <c r="K21" s="52">
        <f>SUM(K22:K22)</f>
        <v>69.762</v>
      </c>
      <c r="M21" s="9"/>
      <c r="N21" s="7"/>
    </row>
    <row r="22" spans="1:14" ht="13.5" thickBot="1">
      <c r="A22" s="88"/>
      <c r="B22" s="36"/>
      <c r="C22" s="21"/>
      <c r="D22" s="17"/>
      <c r="E22" s="13">
        <v>2219</v>
      </c>
      <c r="F22" s="14">
        <v>6341</v>
      </c>
      <c r="G22" s="26" t="s">
        <v>6</v>
      </c>
      <c r="H22" s="53">
        <v>0</v>
      </c>
      <c r="I22" s="47">
        <v>69.762</v>
      </c>
      <c r="J22" s="59"/>
      <c r="K22" s="65">
        <f>I22+J22</f>
        <v>69.762</v>
      </c>
      <c r="N22" s="7"/>
    </row>
    <row r="23" spans="1:14" ht="12.75">
      <c r="A23" s="88"/>
      <c r="B23" s="35" t="s">
        <v>4</v>
      </c>
      <c r="C23" s="15" t="s">
        <v>98</v>
      </c>
      <c r="D23" s="16"/>
      <c r="E23" s="11" t="s">
        <v>5</v>
      </c>
      <c r="F23" s="23" t="s">
        <v>5</v>
      </c>
      <c r="G23" s="12" t="s">
        <v>91</v>
      </c>
      <c r="H23" s="52">
        <f>SUM(H24:H24)</f>
        <v>0</v>
      </c>
      <c r="I23" s="52">
        <f>SUM(I24:I24)</f>
        <v>0</v>
      </c>
      <c r="J23" s="68">
        <f>SUM(J24:J24)</f>
        <v>200</v>
      </c>
      <c r="K23" s="52">
        <f>SUM(K24:K24)</f>
        <v>200</v>
      </c>
      <c r="N23" s="7"/>
    </row>
    <row r="24" spans="1:14" ht="13.5" thickBot="1">
      <c r="A24" s="88"/>
      <c r="B24" s="36"/>
      <c r="C24" s="21"/>
      <c r="D24" s="17"/>
      <c r="E24" s="13">
        <v>2212</v>
      </c>
      <c r="F24" s="14">
        <v>6341</v>
      </c>
      <c r="G24" s="26" t="s">
        <v>6</v>
      </c>
      <c r="H24" s="53">
        <v>0</v>
      </c>
      <c r="I24" s="53">
        <v>0</v>
      </c>
      <c r="J24" s="69">
        <v>200</v>
      </c>
      <c r="K24" s="65">
        <f>I24+J24</f>
        <v>200</v>
      </c>
      <c r="N24" s="7"/>
    </row>
    <row r="25" spans="1:14" ht="12.75">
      <c r="A25" s="88"/>
      <c r="B25" s="35" t="s">
        <v>4</v>
      </c>
      <c r="C25" s="15" t="s">
        <v>97</v>
      </c>
      <c r="D25" s="16"/>
      <c r="E25" s="11" t="s">
        <v>5</v>
      </c>
      <c r="F25" s="23" t="s">
        <v>5</v>
      </c>
      <c r="G25" s="12" t="s">
        <v>92</v>
      </c>
      <c r="H25" s="52">
        <f>H26</f>
        <v>0</v>
      </c>
      <c r="I25" s="52">
        <f>I26</f>
        <v>0</v>
      </c>
      <c r="J25" s="68">
        <f>J26</f>
        <v>90</v>
      </c>
      <c r="K25" s="52">
        <f>K26</f>
        <v>90</v>
      </c>
      <c r="N25" s="7"/>
    </row>
    <row r="26" spans="1:14" ht="13.5" thickBot="1">
      <c r="A26" s="88"/>
      <c r="B26" s="36"/>
      <c r="C26" s="21"/>
      <c r="D26" s="17"/>
      <c r="E26" s="98">
        <v>2212</v>
      </c>
      <c r="F26" s="96">
        <v>6341</v>
      </c>
      <c r="G26" s="97" t="s">
        <v>6</v>
      </c>
      <c r="H26" s="53">
        <v>0</v>
      </c>
      <c r="I26" s="53">
        <v>0</v>
      </c>
      <c r="J26" s="69">
        <v>90</v>
      </c>
      <c r="K26" s="65">
        <f>I26+J26</f>
        <v>90</v>
      </c>
      <c r="N26" s="7"/>
    </row>
    <row r="27" spans="1:14" ht="20.25">
      <c r="A27" s="88"/>
      <c r="B27" s="35" t="s">
        <v>4</v>
      </c>
      <c r="C27" s="15" t="s">
        <v>100</v>
      </c>
      <c r="D27" s="16"/>
      <c r="E27" s="11" t="s">
        <v>5</v>
      </c>
      <c r="F27" s="23" t="s">
        <v>5</v>
      </c>
      <c r="G27" s="12" t="s">
        <v>93</v>
      </c>
      <c r="H27" s="52">
        <f>SUM(H28:H28)</f>
        <v>0</v>
      </c>
      <c r="I27" s="52">
        <f>SUM(I28:I28)</f>
        <v>0</v>
      </c>
      <c r="J27" s="68">
        <f>SUM(J28:J28)</f>
        <v>66.357</v>
      </c>
      <c r="K27" s="52">
        <f>SUM(K28:K28)</f>
        <v>66.357</v>
      </c>
      <c r="N27" s="7"/>
    </row>
    <row r="28" spans="1:14" ht="13.5" thickBot="1">
      <c r="A28" s="88"/>
      <c r="B28" s="36"/>
      <c r="C28" s="21"/>
      <c r="D28" s="17"/>
      <c r="E28" s="98">
        <v>2212</v>
      </c>
      <c r="F28" s="96">
        <v>6341</v>
      </c>
      <c r="G28" s="97" t="s">
        <v>6</v>
      </c>
      <c r="H28" s="53">
        <v>0</v>
      </c>
      <c r="I28" s="53">
        <v>0</v>
      </c>
      <c r="J28" s="69">
        <v>66.357</v>
      </c>
      <c r="K28" s="65">
        <f>I28+J28</f>
        <v>66.357</v>
      </c>
      <c r="N28" s="7"/>
    </row>
    <row r="29" spans="1:14" ht="12.75">
      <c r="A29" s="88"/>
      <c r="B29" s="35" t="s">
        <v>4</v>
      </c>
      <c r="C29" s="15" t="s">
        <v>99</v>
      </c>
      <c r="D29" s="16"/>
      <c r="E29" s="11" t="s">
        <v>5</v>
      </c>
      <c r="F29" s="23" t="s">
        <v>5</v>
      </c>
      <c r="G29" s="12" t="s">
        <v>94</v>
      </c>
      <c r="H29" s="52">
        <f>SUM(H30:H30)</f>
        <v>0</v>
      </c>
      <c r="I29" s="52">
        <f>SUM(I30:I30)</f>
        <v>0</v>
      </c>
      <c r="J29" s="68">
        <f>SUM(J30:J30)</f>
        <v>110.594</v>
      </c>
      <c r="K29" s="52">
        <f>SUM(K30:K30)</f>
        <v>110.594</v>
      </c>
      <c r="N29" s="7"/>
    </row>
    <row r="30" spans="1:14" ht="13.5" thickBot="1">
      <c r="A30" s="88"/>
      <c r="B30" s="36"/>
      <c r="C30" s="21"/>
      <c r="D30" s="17"/>
      <c r="E30" s="13">
        <v>2219</v>
      </c>
      <c r="F30" s="96">
        <v>6341</v>
      </c>
      <c r="G30" s="97" t="s">
        <v>6</v>
      </c>
      <c r="H30" s="53">
        <v>0</v>
      </c>
      <c r="I30" s="53">
        <v>0</v>
      </c>
      <c r="J30" s="69">
        <v>110.594</v>
      </c>
      <c r="K30" s="65">
        <f>I30+J30</f>
        <v>110.594</v>
      </c>
      <c r="N30" s="7"/>
    </row>
    <row r="31" spans="1:14" ht="20.25">
      <c r="A31" s="88"/>
      <c r="B31" s="35" t="s">
        <v>4</v>
      </c>
      <c r="C31" s="15" t="s">
        <v>96</v>
      </c>
      <c r="D31" s="16"/>
      <c r="E31" s="11" t="s">
        <v>5</v>
      </c>
      <c r="F31" s="23" t="s">
        <v>5</v>
      </c>
      <c r="G31" s="12" t="s">
        <v>95</v>
      </c>
      <c r="H31" s="52">
        <f>SUM(H32:H32)</f>
        <v>0</v>
      </c>
      <c r="I31" s="52">
        <f>SUM(I32:I32)</f>
        <v>0</v>
      </c>
      <c r="J31" s="68">
        <f>SUM(J32:J32)</f>
        <v>37.049</v>
      </c>
      <c r="K31" s="52">
        <f>K32</f>
        <v>37.049</v>
      </c>
      <c r="N31" s="7"/>
    </row>
    <row r="32" spans="1:14" ht="13.5" thickBot="1">
      <c r="A32" s="88"/>
      <c r="B32" s="36"/>
      <c r="C32" s="21"/>
      <c r="D32" s="17"/>
      <c r="E32" s="13">
        <v>2219</v>
      </c>
      <c r="F32" s="14">
        <v>6341</v>
      </c>
      <c r="G32" s="26" t="s">
        <v>6</v>
      </c>
      <c r="H32" s="53">
        <v>0</v>
      </c>
      <c r="I32" s="53">
        <v>0</v>
      </c>
      <c r="J32" s="69">
        <v>37.049</v>
      </c>
      <c r="K32" s="65">
        <f>I32+J32</f>
        <v>37.049</v>
      </c>
      <c r="N32" s="7"/>
    </row>
    <row r="33" spans="1:14" ht="13.5" thickBot="1">
      <c r="A33" s="88"/>
      <c r="B33" s="32" t="s">
        <v>4</v>
      </c>
      <c r="C33" s="93" t="s">
        <v>75</v>
      </c>
      <c r="D33" s="94"/>
      <c r="E33" s="94"/>
      <c r="F33" s="95"/>
      <c r="G33" s="25" t="s">
        <v>31</v>
      </c>
      <c r="H33" s="57">
        <f>H34+H36+H38+H40+H42+H44+H46+H48+H50+H52+H54+H56+H58+H60+H62</f>
        <v>0</v>
      </c>
      <c r="I33" s="34">
        <f>I34+I36+I38+I40+I42+I44+I46+I48+I50+I52+I54+I56+I58+I60+I62</f>
        <v>1515.919</v>
      </c>
      <c r="J33" s="62">
        <f>J34+J36+J38+J40+J42+J44+J46+J48+J50+J52+J54+J56+J58+J60+J62</f>
        <v>0</v>
      </c>
      <c r="K33" s="57">
        <f>K34+K36+K38+K40+K42+K44+K46+K48+K50+K52+K54+K56+K58+K60+K62</f>
        <v>1515.919</v>
      </c>
      <c r="N33" s="7"/>
    </row>
    <row r="34" spans="1:14" ht="12.75">
      <c r="A34" s="88"/>
      <c r="B34" s="35" t="s">
        <v>4</v>
      </c>
      <c r="C34" s="15" t="s">
        <v>32</v>
      </c>
      <c r="D34" s="16"/>
      <c r="E34" s="11" t="s">
        <v>5</v>
      </c>
      <c r="F34" s="23" t="s">
        <v>5</v>
      </c>
      <c r="G34" s="12" t="s">
        <v>31</v>
      </c>
      <c r="H34" s="52">
        <f>SUM(H35:H35)</f>
        <v>0</v>
      </c>
      <c r="I34" s="46">
        <f>SUM(I35:I35)</f>
        <v>0</v>
      </c>
      <c r="J34" s="58">
        <f>SUM(J35:J35)</f>
        <v>0</v>
      </c>
      <c r="K34" s="52">
        <f>SUM(K35:K35)</f>
        <v>0</v>
      </c>
      <c r="N34" s="7"/>
    </row>
    <row r="35" spans="1:14" ht="13.5" thickBot="1">
      <c r="A35" s="88"/>
      <c r="B35" s="36"/>
      <c r="C35" s="21"/>
      <c r="D35" s="17"/>
      <c r="E35" s="13">
        <v>2219</v>
      </c>
      <c r="F35" s="14">
        <v>5901</v>
      </c>
      <c r="G35" s="26" t="s">
        <v>10</v>
      </c>
      <c r="H35" s="53">
        <v>0</v>
      </c>
      <c r="I35" s="47">
        <v>0</v>
      </c>
      <c r="J35" s="59"/>
      <c r="K35" s="65">
        <f>I35+J35</f>
        <v>0</v>
      </c>
      <c r="N35" s="7"/>
    </row>
    <row r="36" spans="1:14" ht="20.25">
      <c r="A36" s="88"/>
      <c r="B36" s="35" t="s">
        <v>4</v>
      </c>
      <c r="C36" s="15" t="s">
        <v>33</v>
      </c>
      <c r="D36" s="16"/>
      <c r="E36" s="11" t="s">
        <v>5</v>
      </c>
      <c r="F36" s="23" t="s">
        <v>5</v>
      </c>
      <c r="G36" s="12" t="s">
        <v>34</v>
      </c>
      <c r="H36" s="52">
        <f>SUM(H37:H37)</f>
        <v>0</v>
      </c>
      <c r="I36" s="46">
        <f>SUM(I37:I37)</f>
        <v>91</v>
      </c>
      <c r="J36" s="58">
        <f>SUM(J37:J37)</f>
        <v>0</v>
      </c>
      <c r="K36" s="52">
        <f>SUM(K37:K37)</f>
        <v>91</v>
      </c>
      <c r="N36" s="7"/>
    </row>
    <row r="37" spans="1:14" ht="13.5" thickBot="1">
      <c r="A37" s="88"/>
      <c r="B37" s="36"/>
      <c r="C37" s="21"/>
      <c r="D37" s="17"/>
      <c r="E37" s="13">
        <v>2219</v>
      </c>
      <c r="F37" s="14">
        <v>6341</v>
      </c>
      <c r="G37" s="26" t="s">
        <v>6</v>
      </c>
      <c r="H37" s="53">
        <v>0</v>
      </c>
      <c r="I37" s="47">
        <v>91</v>
      </c>
      <c r="J37" s="59"/>
      <c r="K37" s="65">
        <f>I37+J37</f>
        <v>91</v>
      </c>
      <c r="N37" s="7"/>
    </row>
    <row r="38" spans="1:14" ht="20.25">
      <c r="A38" s="88"/>
      <c r="B38" s="35" t="s">
        <v>4</v>
      </c>
      <c r="C38" s="15" t="s">
        <v>35</v>
      </c>
      <c r="D38" s="16"/>
      <c r="E38" s="11" t="s">
        <v>5</v>
      </c>
      <c r="F38" s="23" t="s">
        <v>5</v>
      </c>
      <c r="G38" s="12" t="s">
        <v>36</v>
      </c>
      <c r="H38" s="52">
        <f>H39</f>
        <v>0</v>
      </c>
      <c r="I38" s="46">
        <f>I39</f>
        <v>250</v>
      </c>
      <c r="J38" s="58">
        <f>J39</f>
        <v>0</v>
      </c>
      <c r="K38" s="52">
        <f>K39</f>
        <v>250</v>
      </c>
      <c r="N38" s="7"/>
    </row>
    <row r="39" spans="1:14" ht="13.5" thickBot="1">
      <c r="A39" s="88"/>
      <c r="B39" s="36"/>
      <c r="C39" s="21"/>
      <c r="D39" s="17"/>
      <c r="E39" s="13">
        <v>2219</v>
      </c>
      <c r="F39" s="14">
        <v>6329</v>
      </c>
      <c r="G39" s="26" t="s">
        <v>21</v>
      </c>
      <c r="H39" s="53">
        <v>0</v>
      </c>
      <c r="I39" s="47">
        <v>250</v>
      </c>
      <c r="J39" s="59"/>
      <c r="K39" s="65">
        <f>I39+J39</f>
        <v>250</v>
      </c>
      <c r="N39" s="7"/>
    </row>
    <row r="40" spans="1:14" ht="12.75">
      <c r="A40" s="88"/>
      <c r="B40" s="35" t="s">
        <v>4</v>
      </c>
      <c r="C40" s="15" t="s">
        <v>37</v>
      </c>
      <c r="D40" s="16"/>
      <c r="E40" s="11" t="s">
        <v>5</v>
      </c>
      <c r="F40" s="23" t="s">
        <v>5</v>
      </c>
      <c r="G40" s="12" t="s">
        <v>38</v>
      </c>
      <c r="H40" s="52">
        <f>SUM(H41:H41)</f>
        <v>0</v>
      </c>
      <c r="I40" s="46">
        <f>SUM(I41:I41)</f>
        <v>250</v>
      </c>
      <c r="J40" s="58">
        <f>SUM(J41:J41)</f>
        <v>0</v>
      </c>
      <c r="K40" s="52">
        <f>SUM(K41:K41)</f>
        <v>250</v>
      </c>
      <c r="N40" s="7"/>
    </row>
    <row r="41" spans="1:14" ht="13.5" thickBot="1">
      <c r="A41" s="88"/>
      <c r="B41" s="36"/>
      <c r="C41" s="21"/>
      <c r="D41" s="17"/>
      <c r="E41" s="13">
        <v>2219</v>
      </c>
      <c r="F41" s="14">
        <v>6329</v>
      </c>
      <c r="G41" s="26" t="s">
        <v>21</v>
      </c>
      <c r="H41" s="53">
        <v>0</v>
      </c>
      <c r="I41" s="47">
        <v>250</v>
      </c>
      <c r="J41" s="59"/>
      <c r="K41" s="65">
        <f>I41+J41</f>
        <v>250</v>
      </c>
      <c r="N41" s="7"/>
    </row>
    <row r="42" spans="1:14" ht="20.25">
      <c r="A42" s="88"/>
      <c r="B42" s="35" t="s">
        <v>4</v>
      </c>
      <c r="C42" s="15" t="s">
        <v>39</v>
      </c>
      <c r="D42" s="16"/>
      <c r="E42" s="11" t="s">
        <v>5</v>
      </c>
      <c r="F42" s="23" t="s">
        <v>5</v>
      </c>
      <c r="G42" s="12" t="s">
        <v>40</v>
      </c>
      <c r="H42" s="52">
        <f>SUM(H43:H43)</f>
        <v>0</v>
      </c>
      <c r="I42" s="46">
        <f>SUM(I43:I43)</f>
        <v>25</v>
      </c>
      <c r="J42" s="58">
        <f>SUM(J43:J43)</f>
        <v>0</v>
      </c>
      <c r="K42" s="52">
        <f>SUM(K43:K43)</f>
        <v>25</v>
      </c>
      <c r="N42" s="7"/>
    </row>
    <row r="43" spans="1:14" ht="13.5" thickBot="1">
      <c r="A43" s="88"/>
      <c r="B43" s="36"/>
      <c r="C43" s="21"/>
      <c r="D43" s="17"/>
      <c r="E43" s="13">
        <v>2221</v>
      </c>
      <c r="F43" s="14">
        <v>6341</v>
      </c>
      <c r="G43" s="26" t="s">
        <v>6</v>
      </c>
      <c r="H43" s="53">
        <v>0</v>
      </c>
      <c r="I43" s="47">
        <v>25</v>
      </c>
      <c r="J43" s="59"/>
      <c r="K43" s="65">
        <f>I43+J43</f>
        <v>25</v>
      </c>
      <c r="N43" s="7"/>
    </row>
    <row r="44" spans="1:14" ht="20.25">
      <c r="A44" s="88"/>
      <c r="B44" s="35" t="s">
        <v>4</v>
      </c>
      <c r="C44" s="15" t="s">
        <v>41</v>
      </c>
      <c r="D44" s="16"/>
      <c r="E44" s="11" t="s">
        <v>5</v>
      </c>
      <c r="F44" s="23" t="s">
        <v>5</v>
      </c>
      <c r="G44" s="12" t="s">
        <v>42</v>
      </c>
      <c r="H44" s="52">
        <f>SUM(H45:H45)</f>
        <v>0</v>
      </c>
      <c r="I44" s="46">
        <f>SUM(I45:I45)</f>
        <v>122.815</v>
      </c>
      <c r="J44" s="58">
        <f>SUM(J45:J45)</f>
        <v>0</v>
      </c>
      <c r="K44" s="52">
        <f>K45</f>
        <v>122.815</v>
      </c>
      <c r="N44" s="7"/>
    </row>
    <row r="45" spans="1:14" ht="13.5" thickBot="1">
      <c r="A45" s="88"/>
      <c r="B45" s="36"/>
      <c r="C45" s="21"/>
      <c r="D45" s="17"/>
      <c r="E45" s="13">
        <v>2219</v>
      </c>
      <c r="F45" s="14">
        <v>6341</v>
      </c>
      <c r="G45" s="26" t="s">
        <v>6</v>
      </c>
      <c r="H45" s="53">
        <v>0</v>
      </c>
      <c r="I45" s="47">
        <v>122.815</v>
      </c>
      <c r="J45" s="59"/>
      <c r="K45" s="65">
        <f>I45+J45</f>
        <v>122.815</v>
      </c>
      <c r="N45" s="7"/>
    </row>
    <row r="46" spans="1:14" ht="20.25">
      <c r="A46" s="88"/>
      <c r="B46" s="35" t="s">
        <v>4</v>
      </c>
      <c r="C46" s="15" t="s">
        <v>43</v>
      </c>
      <c r="D46" s="16"/>
      <c r="E46" s="11" t="s">
        <v>5</v>
      </c>
      <c r="F46" s="23" t="s">
        <v>5</v>
      </c>
      <c r="G46" s="12" t="s">
        <v>44</v>
      </c>
      <c r="H46" s="52">
        <f>SUM(H47:H47)</f>
        <v>0</v>
      </c>
      <c r="I46" s="46">
        <f>SUM(I47:I47)</f>
        <v>169.4</v>
      </c>
      <c r="J46" s="58">
        <f>SUM(J47:J47)</f>
        <v>0</v>
      </c>
      <c r="K46" s="52">
        <f>SUM(K47:K47)</f>
        <v>169.4</v>
      </c>
      <c r="N46" s="7"/>
    </row>
    <row r="47" spans="1:14" ht="13.5" thickBot="1">
      <c r="A47" s="88"/>
      <c r="B47" s="36"/>
      <c r="C47" s="21"/>
      <c r="D47" s="17"/>
      <c r="E47" s="13">
        <v>2219</v>
      </c>
      <c r="F47" s="14">
        <v>6341</v>
      </c>
      <c r="G47" s="26" t="s">
        <v>6</v>
      </c>
      <c r="H47" s="53">
        <v>0</v>
      </c>
      <c r="I47" s="47">
        <v>169.4</v>
      </c>
      <c r="J47" s="59"/>
      <c r="K47" s="65">
        <f>I47+J47</f>
        <v>169.4</v>
      </c>
      <c r="N47" s="7"/>
    </row>
    <row r="48" spans="1:14" ht="20.25">
      <c r="A48" s="88"/>
      <c r="B48" s="35" t="s">
        <v>4</v>
      </c>
      <c r="C48" s="15" t="s">
        <v>45</v>
      </c>
      <c r="D48" s="16"/>
      <c r="E48" s="11" t="s">
        <v>5</v>
      </c>
      <c r="F48" s="23" t="s">
        <v>5</v>
      </c>
      <c r="G48" s="12" t="s">
        <v>12</v>
      </c>
      <c r="H48" s="52">
        <f>SUM(H49:H49)</f>
        <v>0</v>
      </c>
      <c r="I48" s="46">
        <f>SUM(I49:I49)</f>
        <v>194.81</v>
      </c>
      <c r="J48" s="58">
        <f>SUM(J49:J49)</f>
        <v>0</v>
      </c>
      <c r="K48" s="52">
        <f>SUM(K49:K49)</f>
        <v>194.81</v>
      </c>
      <c r="N48" s="7"/>
    </row>
    <row r="49" spans="1:14" ht="13.5" thickBot="1">
      <c r="A49" s="88"/>
      <c r="B49" s="37"/>
      <c r="C49" s="21"/>
      <c r="D49" s="17"/>
      <c r="E49" s="38">
        <v>2219</v>
      </c>
      <c r="F49" s="39">
        <v>6341</v>
      </c>
      <c r="G49" s="26" t="s">
        <v>6</v>
      </c>
      <c r="H49" s="53">
        <v>0</v>
      </c>
      <c r="I49" s="47">
        <v>194.81</v>
      </c>
      <c r="J49" s="59"/>
      <c r="K49" s="65">
        <f>I49+J49</f>
        <v>194.81</v>
      </c>
      <c r="N49" s="7"/>
    </row>
    <row r="50" spans="1:14" ht="30">
      <c r="A50" s="88"/>
      <c r="B50" s="35" t="s">
        <v>4</v>
      </c>
      <c r="C50" s="15" t="s">
        <v>46</v>
      </c>
      <c r="D50" s="16"/>
      <c r="E50" s="11" t="s">
        <v>5</v>
      </c>
      <c r="F50" s="23" t="s">
        <v>5</v>
      </c>
      <c r="G50" s="12" t="s">
        <v>47</v>
      </c>
      <c r="H50" s="52">
        <f>SUM(H51:H51)</f>
        <v>0</v>
      </c>
      <c r="I50" s="46">
        <f>SUM(I51:I51)</f>
        <v>20.4</v>
      </c>
      <c r="J50" s="58">
        <f>SUM(J51:J51)</f>
        <v>0</v>
      </c>
      <c r="K50" s="52">
        <f>K51</f>
        <v>20.4</v>
      </c>
      <c r="N50" s="7"/>
    </row>
    <row r="51" spans="1:14" ht="13.5" thickBot="1">
      <c r="A51" s="88"/>
      <c r="B51" s="36"/>
      <c r="C51" s="21"/>
      <c r="D51" s="17"/>
      <c r="E51" s="13">
        <v>2221</v>
      </c>
      <c r="F51" s="14">
        <v>6341</v>
      </c>
      <c r="G51" s="26" t="s">
        <v>6</v>
      </c>
      <c r="H51" s="53">
        <v>0</v>
      </c>
      <c r="I51" s="47">
        <v>20.4</v>
      </c>
      <c r="J51" s="59"/>
      <c r="K51" s="65">
        <f>I51+J51</f>
        <v>20.4</v>
      </c>
      <c r="N51" s="7"/>
    </row>
    <row r="52" spans="1:14" ht="12.75">
      <c r="A52" s="88"/>
      <c r="B52" s="35" t="s">
        <v>4</v>
      </c>
      <c r="C52" s="15" t="s">
        <v>48</v>
      </c>
      <c r="D52" s="16"/>
      <c r="E52" s="11" t="s">
        <v>5</v>
      </c>
      <c r="F52" s="23" t="s">
        <v>5</v>
      </c>
      <c r="G52" s="12" t="s">
        <v>49</v>
      </c>
      <c r="H52" s="52">
        <f>SUM(H53:H53)</f>
        <v>0</v>
      </c>
      <c r="I52" s="46">
        <f>SUM(I53:I53)</f>
        <v>48</v>
      </c>
      <c r="J52" s="58">
        <f>SUM(J53:J53)</f>
        <v>0</v>
      </c>
      <c r="K52" s="52">
        <f>SUM(K53:K53)</f>
        <v>48</v>
      </c>
      <c r="N52" s="7"/>
    </row>
    <row r="53" spans="1:14" ht="13.5" thickBot="1">
      <c r="A53" s="88"/>
      <c r="B53" s="36"/>
      <c r="C53" s="21"/>
      <c r="D53" s="17"/>
      <c r="E53" s="13">
        <v>2219</v>
      </c>
      <c r="F53" s="14">
        <v>6341</v>
      </c>
      <c r="G53" s="26" t="s">
        <v>6</v>
      </c>
      <c r="H53" s="53">
        <v>0</v>
      </c>
      <c r="I53" s="47">
        <v>48</v>
      </c>
      <c r="J53" s="59"/>
      <c r="K53" s="65">
        <f>I53+J53</f>
        <v>48</v>
      </c>
      <c r="N53" s="7"/>
    </row>
    <row r="54" spans="1:14" ht="20.25">
      <c r="A54" s="88"/>
      <c r="B54" s="35" t="s">
        <v>4</v>
      </c>
      <c r="C54" s="15" t="s">
        <v>50</v>
      </c>
      <c r="D54" s="16"/>
      <c r="E54" s="11" t="s">
        <v>5</v>
      </c>
      <c r="F54" s="23" t="s">
        <v>5</v>
      </c>
      <c r="G54" s="12" t="s">
        <v>51</v>
      </c>
      <c r="H54" s="52">
        <f>SUM(H55:H55)</f>
        <v>0</v>
      </c>
      <c r="I54" s="46">
        <f>SUM(I55:I55)</f>
        <v>117</v>
      </c>
      <c r="J54" s="58">
        <f>SUM(J55:J55)</f>
        <v>0</v>
      </c>
      <c r="K54" s="52">
        <f>K55</f>
        <v>117</v>
      </c>
      <c r="N54" s="7"/>
    </row>
    <row r="55" spans="1:14" ht="13.5" thickBot="1">
      <c r="A55" s="88"/>
      <c r="B55" s="37"/>
      <c r="C55" s="21"/>
      <c r="D55" s="17"/>
      <c r="E55" s="38">
        <v>2219</v>
      </c>
      <c r="F55" s="39">
        <v>6341</v>
      </c>
      <c r="G55" s="26" t="s">
        <v>6</v>
      </c>
      <c r="H55" s="53">
        <v>0</v>
      </c>
      <c r="I55" s="47">
        <v>117</v>
      </c>
      <c r="J55" s="59"/>
      <c r="K55" s="65">
        <f>I55+J55</f>
        <v>117</v>
      </c>
      <c r="N55" s="7"/>
    </row>
    <row r="56" spans="1:14" ht="30">
      <c r="A56" s="88"/>
      <c r="B56" s="35" t="s">
        <v>4</v>
      </c>
      <c r="C56" s="15" t="s">
        <v>52</v>
      </c>
      <c r="D56" s="16"/>
      <c r="E56" s="11" t="s">
        <v>5</v>
      </c>
      <c r="F56" s="23" t="s">
        <v>5</v>
      </c>
      <c r="G56" s="12" t="s">
        <v>53</v>
      </c>
      <c r="H56" s="52">
        <f>SUM(H57:H57)</f>
        <v>0</v>
      </c>
      <c r="I56" s="46">
        <f>SUM(I57:I57)</f>
        <v>0</v>
      </c>
      <c r="J56" s="58">
        <f>SUM(J57:J57)</f>
        <v>0</v>
      </c>
      <c r="K56" s="52">
        <f>SUM(K57:K57)</f>
        <v>0</v>
      </c>
      <c r="N56" s="7"/>
    </row>
    <row r="57" spans="1:14" ht="13.5" thickBot="1">
      <c r="A57" s="88"/>
      <c r="B57" s="37"/>
      <c r="C57" s="21"/>
      <c r="D57" s="17"/>
      <c r="E57" s="38">
        <v>2219</v>
      </c>
      <c r="F57" s="39">
        <v>6329</v>
      </c>
      <c r="G57" s="26" t="s">
        <v>21</v>
      </c>
      <c r="H57" s="53">
        <v>0</v>
      </c>
      <c r="I57" s="47">
        <f>227.494-227.494</f>
        <v>0</v>
      </c>
      <c r="J57" s="59"/>
      <c r="K57" s="65">
        <f>I57+J57</f>
        <v>0</v>
      </c>
      <c r="N57" s="7"/>
    </row>
    <row r="58" spans="1:14" ht="20.25">
      <c r="A58" s="88"/>
      <c r="B58" s="35" t="s">
        <v>4</v>
      </c>
      <c r="C58" s="15" t="s">
        <v>86</v>
      </c>
      <c r="D58" s="16"/>
      <c r="E58" s="11" t="s">
        <v>5</v>
      </c>
      <c r="F58" s="23" t="s">
        <v>5</v>
      </c>
      <c r="G58" s="12" t="s">
        <v>89</v>
      </c>
      <c r="H58" s="52">
        <f>SUM(H59:H59)</f>
        <v>0</v>
      </c>
      <c r="I58" s="58">
        <f>SUM(I59:I59)</f>
        <v>150</v>
      </c>
      <c r="J58" s="58">
        <f>SUM(J59:J59)</f>
        <v>0</v>
      </c>
      <c r="K58" s="52">
        <f>K59</f>
        <v>150</v>
      </c>
      <c r="N58" s="7"/>
    </row>
    <row r="59" spans="1:14" ht="13.5" thickBot="1">
      <c r="A59" s="88"/>
      <c r="B59" s="36"/>
      <c r="C59" s="21"/>
      <c r="D59" s="17"/>
      <c r="E59" s="13">
        <v>2219</v>
      </c>
      <c r="F59" s="14">
        <v>6341</v>
      </c>
      <c r="G59" s="26" t="s">
        <v>6</v>
      </c>
      <c r="H59" s="53">
        <v>0</v>
      </c>
      <c r="I59" s="59">
        <v>150</v>
      </c>
      <c r="J59" s="59"/>
      <c r="K59" s="65">
        <f>I59+J59</f>
        <v>150</v>
      </c>
      <c r="N59" s="7"/>
    </row>
    <row r="60" spans="1:14" ht="12.75">
      <c r="A60" s="88"/>
      <c r="B60" s="35" t="s">
        <v>4</v>
      </c>
      <c r="C60" s="15" t="s">
        <v>88</v>
      </c>
      <c r="D60" s="16"/>
      <c r="E60" s="11" t="s">
        <v>5</v>
      </c>
      <c r="F60" s="23" t="s">
        <v>5</v>
      </c>
      <c r="G60" s="12" t="s">
        <v>78</v>
      </c>
      <c r="H60" s="52">
        <f>SUM(H61:H61)</f>
        <v>0</v>
      </c>
      <c r="I60" s="58">
        <f>SUM(I61:I61)</f>
        <v>35</v>
      </c>
      <c r="J60" s="58">
        <f>SUM(J61:J61)</f>
        <v>0</v>
      </c>
      <c r="K60" s="52">
        <f>SUM(K61:K61)</f>
        <v>35</v>
      </c>
      <c r="N60" s="7"/>
    </row>
    <row r="61" spans="1:14" ht="13.5" thickBot="1">
      <c r="A61" s="88"/>
      <c r="B61" s="36"/>
      <c r="C61" s="21"/>
      <c r="D61" s="17"/>
      <c r="E61" s="13">
        <v>2219</v>
      </c>
      <c r="F61" s="14">
        <v>6341</v>
      </c>
      <c r="G61" s="26" t="s">
        <v>6</v>
      </c>
      <c r="H61" s="53">
        <v>0</v>
      </c>
      <c r="I61" s="59">
        <v>35</v>
      </c>
      <c r="J61" s="59"/>
      <c r="K61" s="65">
        <f>I61+J61</f>
        <v>35</v>
      </c>
      <c r="N61" s="7"/>
    </row>
    <row r="62" spans="1:14" ht="20.25">
      <c r="A62" s="88"/>
      <c r="B62" s="35" t="s">
        <v>4</v>
      </c>
      <c r="C62" s="15" t="s">
        <v>87</v>
      </c>
      <c r="D62" s="16"/>
      <c r="E62" s="11" t="s">
        <v>5</v>
      </c>
      <c r="F62" s="23" t="s">
        <v>5</v>
      </c>
      <c r="G62" s="12" t="s">
        <v>79</v>
      </c>
      <c r="H62" s="52">
        <f>SUM(H63:H63)</f>
        <v>0</v>
      </c>
      <c r="I62" s="58">
        <f>SUM(I63:I63)</f>
        <v>42.494</v>
      </c>
      <c r="J62" s="58">
        <f>SUM(J63:J63)</f>
        <v>0</v>
      </c>
      <c r="K62" s="52">
        <f>K63</f>
        <v>42.494</v>
      </c>
      <c r="N62" s="7"/>
    </row>
    <row r="63" spans="1:14" ht="13.5" thickBot="1">
      <c r="A63" s="88"/>
      <c r="B63" s="36"/>
      <c r="C63" s="21"/>
      <c r="D63" s="17"/>
      <c r="E63" s="13">
        <v>2212</v>
      </c>
      <c r="F63" s="14">
        <v>6341</v>
      </c>
      <c r="G63" s="26" t="s">
        <v>6</v>
      </c>
      <c r="H63" s="53">
        <v>0</v>
      </c>
      <c r="I63" s="59">
        <v>42.494</v>
      </c>
      <c r="J63" s="59"/>
      <c r="K63" s="65">
        <f>I63+J63</f>
        <v>42.494</v>
      </c>
      <c r="N63" s="7"/>
    </row>
    <row r="64" spans="1:14" ht="13.5" thickBot="1">
      <c r="A64" s="88"/>
      <c r="B64" s="32" t="s">
        <v>4</v>
      </c>
      <c r="C64" s="93" t="s">
        <v>76</v>
      </c>
      <c r="D64" s="94"/>
      <c r="E64" s="94"/>
      <c r="F64" s="95"/>
      <c r="G64" s="25" t="s">
        <v>54</v>
      </c>
      <c r="H64" s="57">
        <f>H65+H67+H69+H71+H73+H75+H77+H79+H81</f>
        <v>0</v>
      </c>
      <c r="I64" s="34">
        <f>I65+I67+I69+I71+I73+I75+I77+I79+I81</f>
        <v>450</v>
      </c>
      <c r="J64" s="62">
        <f>J65+J67+J69+J71+J73+J75+J77+J79+J81</f>
        <v>0</v>
      </c>
      <c r="K64" s="57">
        <f>K65+K67+K69+K71+K73+K75+K77+K79+K81</f>
        <v>450</v>
      </c>
      <c r="N64" s="7"/>
    </row>
    <row r="65" spans="1:14" ht="12.75">
      <c r="A65" s="88"/>
      <c r="B65" s="35" t="s">
        <v>4</v>
      </c>
      <c r="C65" s="15" t="s">
        <v>55</v>
      </c>
      <c r="D65" s="16"/>
      <c r="E65" s="11" t="s">
        <v>5</v>
      </c>
      <c r="F65" s="23" t="s">
        <v>5</v>
      </c>
      <c r="G65" s="12" t="s">
        <v>54</v>
      </c>
      <c r="H65" s="52">
        <f>SUM(H66:H66)</f>
        <v>0</v>
      </c>
      <c r="I65" s="46">
        <f>SUM(I66:I66)</f>
        <v>0</v>
      </c>
      <c r="J65" s="58">
        <f>SUM(J66:J66)</f>
        <v>0</v>
      </c>
      <c r="K65" s="52">
        <f>SUM(K66:K66)</f>
        <v>0</v>
      </c>
      <c r="N65" s="7"/>
    </row>
    <row r="66" spans="1:14" ht="13.5" thickBot="1">
      <c r="A66" s="88"/>
      <c r="B66" s="36"/>
      <c r="C66" s="21"/>
      <c r="D66" s="17"/>
      <c r="E66" s="13">
        <v>2219</v>
      </c>
      <c r="F66" s="14">
        <v>5901</v>
      </c>
      <c r="G66" s="26" t="s">
        <v>10</v>
      </c>
      <c r="H66" s="53">
        <v>0</v>
      </c>
      <c r="I66" s="47">
        <v>0</v>
      </c>
      <c r="J66" s="59"/>
      <c r="K66" s="65">
        <f>I66+J66</f>
        <v>0</v>
      </c>
      <c r="N66" s="7"/>
    </row>
    <row r="67" spans="1:14" ht="12.75">
      <c r="A67" s="88"/>
      <c r="B67" s="35" t="s">
        <v>4</v>
      </c>
      <c r="C67" s="15" t="s">
        <v>56</v>
      </c>
      <c r="D67" s="16"/>
      <c r="E67" s="11" t="s">
        <v>5</v>
      </c>
      <c r="F67" s="23" t="s">
        <v>5</v>
      </c>
      <c r="G67" s="12" t="s">
        <v>57</v>
      </c>
      <c r="H67" s="52">
        <f>SUM(H68:H68)</f>
        <v>0</v>
      </c>
      <c r="I67" s="46">
        <f>SUM(I68:I68)</f>
        <v>90</v>
      </c>
      <c r="J67" s="58">
        <f>SUM(J68:J68)</f>
        <v>0</v>
      </c>
      <c r="K67" s="52">
        <f>SUM(K68:K68)</f>
        <v>90</v>
      </c>
      <c r="N67" s="7"/>
    </row>
    <row r="68" spans="1:14" ht="13.5" thickBot="1">
      <c r="A68" s="88"/>
      <c r="B68" s="36"/>
      <c r="C68" s="21"/>
      <c r="D68" s="17"/>
      <c r="E68" s="13">
        <v>2223</v>
      </c>
      <c r="F68" s="14">
        <v>5221</v>
      </c>
      <c r="G68" s="26" t="s">
        <v>77</v>
      </c>
      <c r="H68" s="53">
        <v>0</v>
      </c>
      <c r="I68" s="47">
        <v>90</v>
      </c>
      <c r="J68" s="59"/>
      <c r="K68" s="65">
        <f>I68+J68</f>
        <v>90</v>
      </c>
      <c r="N68" s="7"/>
    </row>
    <row r="69" spans="1:14" ht="12.75">
      <c r="A69" s="88"/>
      <c r="B69" s="35" t="s">
        <v>4</v>
      </c>
      <c r="C69" s="15" t="s">
        <v>58</v>
      </c>
      <c r="D69" s="16"/>
      <c r="E69" s="11" t="s">
        <v>5</v>
      </c>
      <c r="F69" s="23" t="s">
        <v>5</v>
      </c>
      <c r="G69" s="12" t="s">
        <v>59</v>
      </c>
      <c r="H69" s="52">
        <f>H70</f>
        <v>0</v>
      </c>
      <c r="I69" s="46">
        <f>I70</f>
        <v>10.8</v>
      </c>
      <c r="J69" s="58">
        <f>J70</f>
        <v>0</v>
      </c>
      <c r="K69" s="52">
        <f>K70</f>
        <v>10.8</v>
      </c>
      <c r="N69" s="7"/>
    </row>
    <row r="70" spans="1:14" ht="13.5" thickBot="1">
      <c r="A70" s="88"/>
      <c r="B70" s="36"/>
      <c r="C70" s="21"/>
      <c r="D70" s="17"/>
      <c r="E70" s="13">
        <v>2223</v>
      </c>
      <c r="F70" s="14">
        <v>5321</v>
      </c>
      <c r="G70" s="26" t="s">
        <v>11</v>
      </c>
      <c r="H70" s="53">
        <v>0</v>
      </c>
      <c r="I70" s="47">
        <v>10.8</v>
      </c>
      <c r="J70" s="59"/>
      <c r="K70" s="65">
        <f>I70+J70</f>
        <v>10.8</v>
      </c>
      <c r="N70" s="7"/>
    </row>
    <row r="71" spans="1:14" ht="20.25">
      <c r="A71" s="88"/>
      <c r="B71" s="35" t="s">
        <v>4</v>
      </c>
      <c r="C71" s="15" t="s">
        <v>60</v>
      </c>
      <c r="D71" s="16"/>
      <c r="E71" s="11" t="s">
        <v>5</v>
      </c>
      <c r="F71" s="23" t="s">
        <v>5</v>
      </c>
      <c r="G71" s="12" t="s">
        <v>61</v>
      </c>
      <c r="H71" s="52">
        <f>SUM(H72:H72)</f>
        <v>0</v>
      </c>
      <c r="I71" s="46">
        <f>SUM(I72:I72)</f>
        <v>100</v>
      </c>
      <c r="J71" s="58">
        <f>SUM(J72:J72)</f>
        <v>0</v>
      </c>
      <c r="K71" s="52">
        <f>SUM(K72:K72)</f>
        <v>100</v>
      </c>
      <c r="N71" s="7"/>
    </row>
    <row r="72" spans="1:14" ht="13.5" thickBot="1">
      <c r="A72" s="88"/>
      <c r="B72" s="36"/>
      <c r="C72" s="21"/>
      <c r="D72" s="17"/>
      <c r="E72" s="13">
        <v>2249</v>
      </c>
      <c r="F72" s="14">
        <v>5221</v>
      </c>
      <c r="G72" s="26" t="s">
        <v>77</v>
      </c>
      <c r="H72" s="53">
        <v>0</v>
      </c>
      <c r="I72" s="47">
        <v>100</v>
      </c>
      <c r="J72" s="59"/>
      <c r="K72" s="65">
        <f>I72+J72</f>
        <v>100</v>
      </c>
      <c r="N72" s="7"/>
    </row>
    <row r="73" spans="1:14" ht="12.75">
      <c r="A73" s="88"/>
      <c r="B73" s="35" t="s">
        <v>4</v>
      </c>
      <c r="C73" s="15" t="s">
        <v>62</v>
      </c>
      <c r="D73" s="16"/>
      <c r="E73" s="11" t="s">
        <v>5</v>
      </c>
      <c r="F73" s="23" t="s">
        <v>5</v>
      </c>
      <c r="G73" s="12" t="s">
        <v>63</v>
      </c>
      <c r="H73" s="52">
        <f>SUM(H74:H74)</f>
        <v>0</v>
      </c>
      <c r="I73" s="46">
        <f>SUM(I74:I74)</f>
        <v>28</v>
      </c>
      <c r="J73" s="58">
        <f>SUM(J74:J74)</f>
        <v>0</v>
      </c>
      <c r="K73" s="52">
        <f>SUM(K74:K74)</f>
        <v>28</v>
      </c>
      <c r="N73" s="7"/>
    </row>
    <row r="74" spans="1:14" ht="13.5" thickBot="1">
      <c r="A74" s="88"/>
      <c r="B74" s="36"/>
      <c r="C74" s="21"/>
      <c r="D74" s="17"/>
      <c r="E74" s="13">
        <v>2223</v>
      </c>
      <c r="F74" s="14">
        <v>5321</v>
      </c>
      <c r="G74" s="26" t="s">
        <v>11</v>
      </c>
      <c r="H74" s="53">
        <v>0</v>
      </c>
      <c r="I74" s="47">
        <v>28</v>
      </c>
      <c r="J74" s="59"/>
      <c r="K74" s="65">
        <f>I74+J74</f>
        <v>28</v>
      </c>
      <c r="N74" s="7"/>
    </row>
    <row r="75" spans="1:11" ht="12.75">
      <c r="A75" s="88"/>
      <c r="B75" s="35" t="s">
        <v>4</v>
      </c>
      <c r="C75" s="15" t="s">
        <v>64</v>
      </c>
      <c r="D75" s="16"/>
      <c r="E75" s="11" t="s">
        <v>5</v>
      </c>
      <c r="F75" s="23" t="s">
        <v>5</v>
      </c>
      <c r="G75" s="12" t="s">
        <v>65</v>
      </c>
      <c r="H75" s="52">
        <f>SUM(H76:H76)</f>
        <v>0</v>
      </c>
      <c r="I75" s="46">
        <f>SUM(I76:I76)</f>
        <v>100</v>
      </c>
      <c r="J75" s="58">
        <f>SUM(J76:J76)</f>
        <v>0</v>
      </c>
      <c r="K75" s="52">
        <f>K76</f>
        <v>100</v>
      </c>
    </row>
    <row r="76" spans="1:11" ht="13.5" thickBot="1">
      <c r="A76" s="88"/>
      <c r="B76" s="36"/>
      <c r="C76" s="21"/>
      <c r="D76" s="17"/>
      <c r="E76" s="13">
        <v>2272</v>
      </c>
      <c r="F76" s="14">
        <v>5222</v>
      </c>
      <c r="G76" s="26" t="s">
        <v>66</v>
      </c>
      <c r="H76" s="53">
        <v>0</v>
      </c>
      <c r="I76" s="47">
        <v>100</v>
      </c>
      <c r="J76" s="59"/>
      <c r="K76" s="65">
        <f>I76+J76</f>
        <v>100</v>
      </c>
    </row>
    <row r="77" spans="1:11" ht="12.75">
      <c r="A77" s="88"/>
      <c r="B77" s="35" t="s">
        <v>4</v>
      </c>
      <c r="C77" s="15" t="s">
        <v>67</v>
      </c>
      <c r="D77" s="16"/>
      <c r="E77" s="11" t="s">
        <v>5</v>
      </c>
      <c r="F77" s="23" t="s">
        <v>5</v>
      </c>
      <c r="G77" s="12" t="s">
        <v>68</v>
      </c>
      <c r="H77" s="52">
        <f>SUM(H78:H78)</f>
        <v>0</v>
      </c>
      <c r="I77" s="46">
        <f>SUM(I78:I78)</f>
        <v>35</v>
      </c>
      <c r="J77" s="58">
        <f>SUM(J78:J78)</f>
        <v>0</v>
      </c>
      <c r="K77" s="52">
        <f>SUM(K78:K78)</f>
        <v>35</v>
      </c>
    </row>
    <row r="78" spans="1:11" ht="13.5" thickBot="1">
      <c r="A78" s="88"/>
      <c r="B78" s="36"/>
      <c r="C78" s="21"/>
      <c r="D78" s="17"/>
      <c r="E78" s="13">
        <v>2223</v>
      </c>
      <c r="F78" s="14">
        <v>5321</v>
      </c>
      <c r="G78" s="26" t="s">
        <v>11</v>
      </c>
      <c r="H78" s="53">
        <v>0</v>
      </c>
      <c r="I78" s="47">
        <v>35</v>
      </c>
      <c r="J78" s="59"/>
      <c r="K78" s="65">
        <f>I78+J78</f>
        <v>35</v>
      </c>
    </row>
    <row r="79" spans="1:11" ht="12.75">
      <c r="A79" s="88"/>
      <c r="B79" s="35" t="s">
        <v>4</v>
      </c>
      <c r="C79" s="15" t="s">
        <v>69</v>
      </c>
      <c r="D79" s="16"/>
      <c r="E79" s="11" t="s">
        <v>5</v>
      </c>
      <c r="F79" s="23" t="s">
        <v>5</v>
      </c>
      <c r="G79" s="12" t="s">
        <v>70</v>
      </c>
      <c r="H79" s="52">
        <f>SUM(H80:H80)</f>
        <v>0</v>
      </c>
      <c r="I79" s="46">
        <f>SUM(I80:I80)</f>
        <v>30</v>
      </c>
      <c r="J79" s="58">
        <f>SUM(J80:J80)</f>
        <v>0</v>
      </c>
      <c r="K79" s="52">
        <f>SUM(K80:K80)</f>
        <v>30</v>
      </c>
    </row>
    <row r="80" spans="1:11" ht="13.5" thickBot="1">
      <c r="A80" s="88"/>
      <c r="B80" s="36"/>
      <c r="C80" s="21"/>
      <c r="D80" s="17"/>
      <c r="E80" s="13">
        <v>2223</v>
      </c>
      <c r="F80" s="14">
        <v>5321</v>
      </c>
      <c r="G80" s="26" t="s">
        <v>11</v>
      </c>
      <c r="H80" s="53">
        <v>0</v>
      </c>
      <c r="I80" s="47">
        <v>30</v>
      </c>
      <c r="J80" s="59"/>
      <c r="K80" s="65">
        <f>I80+J80</f>
        <v>30</v>
      </c>
    </row>
    <row r="81" spans="1:11" ht="12.75">
      <c r="A81" s="88"/>
      <c r="B81" s="35" t="s">
        <v>4</v>
      </c>
      <c r="C81" s="15" t="s">
        <v>71</v>
      </c>
      <c r="D81" s="16"/>
      <c r="E81" s="11" t="s">
        <v>5</v>
      </c>
      <c r="F81" s="23" t="s">
        <v>5</v>
      </c>
      <c r="G81" s="12" t="s">
        <v>72</v>
      </c>
      <c r="H81" s="52">
        <f>SUM(H82:H82)</f>
        <v>0</v>
      </c>
      <c r="I81" s="46">
        <f>SUM(I82:I82)</f>
        <v>56.2</v>
      </c>
      <c r="J81" s="58">
        <f>SUM(J82:J82)</f>
        <v>0</v>
      </c>
      <c r="K81" s="52">
        <f>K82</f>
        <v>56.2</v>
      </c>
    </row>
    <row r="82" spans="1:11" ht="13.5" thickBot="1">
      <c r="A82" s="89"/>
      <c r="B82" s="36"/>
      <c r="C82" s="21"/>
      <c r="D82" s="17"/>
      <c r="E82" s="13">
        <v>2249</v>
      </c>
      <c r="F82" s="14">
        <v>5213</v>
      </c>
      <c r="G82" s="26" t="s">
        <v>73</v>
      </c>
      <c r="H82" s="53">
        <v>0</v>
      </c>
      <c r="I82" s="47">
        <v>56.2</v>
      </c>
      <c r="J82" s="59"/>
      <c r="K82" s="65">
        <f>I82+J82</f>
        <v>56.2</v>
      </c>
    </row>
  </sheetData>
  <sheetProtection/>
  <mergeCells count="17">
    <mergeCell ref="A5:A6"/>
    <mergeCell ref="A8:A82"/>
    <mergeCell ref="G5:G6"/>
    <mergeCell ref="B5:B6"/>
    <mergeCell ref="E5:E6"/>
    <mergeCell ref="F5:F6"/>
    <mergeCell ref="C16:F16"/>
    <mergeCell ref="C33:F33"/>
    <mergeCell ref="C64:F64"/>
    <mergeCell ref="C8:F8"/>
    <mergeCell ref="C7:F7"/>
    <mergeCell ref="B1:K1"/>
    <mergeCell ref="B3:K3"/>
    <mergeCell ref="C5:D6"/>
    <mergeCell ref="J5:K5"/>
    <mergeCell ref="H5:H6"/>
    <mergeCell ref="I5:I6"/>
  </mergeCells>
  <printOptions horizontalCentered="1"/>
  <pageMargins left="0.3937007874015748" right="0.1968503937007874" top="0.3937007874015748" bottom="0.3937007874015748" header="0" footer="0"/>
  <pageSetup horizontalDpi="600" verticalDpi="600" orientation="portrait" r:id="rId1"/>
  <headerFooter alignWithMargins="0">
    <oddHeader>&amp;R&amp;F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2014-08-25T15:21:33Z</cp:lastPrinted>
  <dcterms:created xsi:type="dcterms:W3CDTF">2007-02-06T10:09:30Z</dcterms:created>
  <dcterms:modified xsi:type="dcterms:W3CDTF">2014-08-26T10:57:28Z</dcterms:modified>
  <cp:category/>
  <cp:version/>
  <cp:contentType/>
  <cp:contentStatus/>
</cp:coreProperties>
</file>