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240" windowHeight="11565" activeTab="2"/>
  </bookViews>
  <sheets>
    <sheet name="91402" sheetId="4" r:id="rId1"/>
    <sheet name="91702" sheetId="1" r:id="rId2"/>
    <sheet name="Bilance PaV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14" i="4" l="1"/>
  <c r="D43" i="3" l="1"/>
  <c r="C43" i="3"/>
  <c r="E43" i="3" s="1"/>
  <c r="D42" i="3"/>
  <c r="C42" i="3"/>
  <c r="E42" i="3" s="1"/>
  <c r="D41" i="3"/>
  <c r="C41" i="3"/>
  <c r="E41" i="3" s="1"/>
  <c r="C40" i="3"/>
  <c r="E40" i="3" s="1"/>
  <c r="C39" i="3"/>
  <c r="E39" i="3" s="1"/>
  <c r="D38" i="3"/>
  <c r="E38" i="3" s="1"/>
  <c r="C38" i="3"/>
  <c r="E37" i="3"/>
  <c r="C37" i="3"/>
  <c r="D36" i="3"/>
  <c r="C36" i="3"/>
  <c r="E36" i="3" s="1"/>
  <c r="D35" i="3"/>
  <c r="E35" i="3" s="1"/>
  <c r="C35" i="3"/>
  <c r="E34" i="3"/>
  <c r="C34" i="3"/>
  <c r="D33" i="3"/>
  <c r="C33" i="3"/>
  <c r="E33" i="3" s="1"/>
  <c r="C32" i="3"/>
  <c r="E32" i="3" s="1"/>
  <c r="C31" i="3"/>
  <c r="E31" i="3" s="1"/>
  <c r="C30" i="3"/>
  <c r="E30" i="3" s="1"/>
  <c r="C29" i="3"/>
  <c r="E29" i="3" s="1"/>
  <c r="C28" i="3"/>
  <c r="E28" i="3" s="1"/>
  <c r="C27" i="3"/>
  <c r="C44" i="3" s="1"/>
  <c r="E23" i="3"/>
  <c r="D23" i="3"/>
  <c r="D22" i="3"/>
  <c r="C22" i="3"/>
  <c r="E22" i="3" s="1"/>
  <c r="C21" i="3"/>
  <c r="E21" i="3" s="1"/>
  <c r="C20" i="3"/>
  <c r="E20" i="3" s="1"/>
  <c r="C19" i="3"/>
  <c r="E19" i="3" s="1"/>
  <c r="D18" i="3"/>
  <c r="C16" i="3"/>
  <c r="E16" i="3" s="1"/>
  <c r="C15" i="3"/>
  <c r="C13" i="3" s="1"/>
  <c r="E13" i="3" s="1"/>
  <c r="D14" i="3"/>
  <c r="D13" i="3" s="1"/>
  <c r="C14" i="3"/>
  <c r="E14" i="3" s="1"/>
  <c r="C12" i="3"/>
  <c r="E12" i="3" s="1"/>
  <c r="C11" i="3"/>
  <c r="E11" i="3" s="1"/>
  <c r="C10" i="3"/>
  <c r="C8" i="3" s="1"/>
  <c r="D9" i="3"/>
  <c r="D8" i="3" s="1"/>
  <c r="D7" i="3" s="1"/>
  <c r="C9" i="3"/>
  <c r="E9" i="3" s="1"/>
  <c r="D6" i="3"/>
  <c r="C6" i="3"/>
  <c r="E6" i="3" s="1"/>
  <c r="C5" i="3"/>
  <c r="E5" i="3" s="1"/>
  <c r="D4" i="3"/>
  <c r="E4" i="3" s="1"/>
  <c r="C4" i="3"/>
  <c r="C3" i="3"/>
  <c r="C7" i="3" l="1"/>
  <c r="E7" i="3" s="1"/>
  <c r="E8" i="3"/>
  <c r="D3" i="3"/>
  <c r="D17" i="3" s="1"/>
  <c r="D24" i="3" s="1"/>
  <c r="E10" i="3"/>
  <c r="E15" i="3"/>
  <c r="C24" i="3"/>
  <c r="E24" i="3" s="1"/>
  <c r="E27" i="3"/>
  <c r="E44" i="3" s="1"/>
  <c r="D44" i="3"/>
  <c r="C18" i="3"/>
  <c r="E18" i="3" s="1"/>
  <c r="I16" i="1"/>
  <c r="H16" i="1"/>
  <c r="K15" i="1"/>
  <c r="K14" i="1"/>
  <c r="H14" i="1"/>
  <c r="K13" i="1"/>
  <c r="C17" i="3" l="1"/>
  <c r="E17" i="3" s="1"/>
  <c r="E3" i="3"/>
</calcChain>
</file>

<file path=xl/sharedStrings.xml><?xml version="1.0" encoding="utf-8"?>
<sst xmlns="http://schemas.openxmlformats.org/spreadsheetml/2006/main" count="155" uniqueCount="104">
  <si>
    <t>Odbor regionálního rozvoje a evropských projektů</t>
  </si>
  <si>
    <t xml:space="preserve">Kapitola 91702 - Transfery </t>
  </si>
  <si>
    <t>tis. Kč</t>
  </si>
  <si>
    <t>91702 - Transfery</t>
  </si>
  <si>
    <t>uk.</t>
  </si>
  <si>
    <t>č.a.</t>
  </si>
  <si>
    <t>§</t>
  </si>
  <si>
    <t>pol.</t>
  </si>
  <si>
    <t>Transfery</t>
  </si>
  <si>
    <t>SR 2014</t>
  </si>
  <si>
    <t>UR I 2014</t>
  </si>
  <si>
    <t>UR II 2014</t>
  </si>
  <si>
    <t>917 02 - Transfery ORREP</t>
  </si>
  <si>
    <t>SU</t>
  </si>
  <si>
    <t>x</t>
  </si>
  <si>
    <t>Běžné a kapitálové výdaje resortu celkem</t>
  </si>
  <si>
    <t>0000</t>
  </si>
  <si>
    <t>neinvestiční transfery obcím</t>
  </si>
  <si>
    <t xml:space="preserve">V ý d a je   c e l k e m </t>
  </si>
  <si>
    <t>5-6xxx</t>
  </si>
  <si>
    <t>Kap.935-grantový fond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</si>
  <si>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</si>
  <si>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</si>
  <si>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</si>
  <si>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</si>
  <si>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</si>
  <si>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</si>
  <si>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</si>
  <si>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</si>
  <si>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</si>
  <si>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</si>
  <si>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</si>
  <si>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</si>
  <si>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</si>
  <si>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</si>
  <si>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</si>
  <si>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</si>
  <si>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</si>
  <si>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</si>
  <si>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</si>
  <si>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upravený rozpočet I.</t>
  </si>
  <si>
    <t xml:space="preserve">     ukazatel</t>
  </si>
  <si>
    <t>v tis. Kč</t>
  </si>
  <si>
    <t>Výdajová část rozpočtu LK 2014</t>
  </si>
  <si>
    <t xml:space="preserve">Z d r o j e  L K   c e l k e m </t>
  </si>
  <si>
    <t>5. uhrazené splátky dlouhod.půjč.</t>
  </si>
  <si>
    <t>4. úvěr</t>
  </si>
  <si>
    <t>8115</t>
  </si>
  <si>
    <t>3. Zapojení výsl. hosp.2013</t>
  </si>
  <si>
    <t>2. Zapojení  zvl.účtů z r. 2013</t>
  </si>
  <si>
    <t>1. Zapojení fondů z r. 2013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</si>
  <si>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</si>
  <si>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</si>
  <si>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</si>
  <si>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</si>
  <si>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</si>
  <si>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</si>
  <si>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</si>
  <si>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</si>
  <si>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</si>
  <si>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</si>
  <si>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</si>
  <si>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</si>
  <si>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</si>
  <si>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</si>
  <si>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</si>
  <si>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</si>
  <si>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</si>
  <si>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</si>
  <si>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</si>
  <si>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</si>
  <si>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</si>
  <si>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</si>
  <si>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</si>
  <si>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</si>
  <si>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</si>
  <si>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</si>
  <si>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</si>
  <si>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</si>
  <si>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</si>
  <si>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2014</t>
  </si>
  <si>
    <t>ZR-RO č.230/14</t>
  </si>
  <si>
    <t>ZR-RO č. 230/14</t>
  </si>
  <si>
    <t>0280019</t>
  </si>
  <si>
    <t>0280020</t>
  </si>
  <si>
    <t>5030</t>
  </si>
  <si>
    <t>2018</t>
  </si>
  <si>
    <t>Kruh -Vesnice roku 2014 - diplom za kroniku</t>
  </si>
  <si>
    <t>Dlouhý Most - Vesnice roku 2014 - diplom za knihovnu</t>
  </si>
  <si>
    <t>91402 - P Ů S O B N O S T I</t>
  </si>
  <si>
    <t>UR 2014</t>
  </si>
  <si>
    <t>Běžné (neinvestiční) výdaje resortu celkem</t>
  </si>
  <si>
    <t>RU</t>
  </si>
  <si>
    <t>178002</t>
  </si>
  <si>
    <t>Vesnice roku</t>
  </si>
  <si>
    <t>ostatní osobní výdaje</t>
  </si>
  <si>
    <t>povinné pojištění na sociální zabezpečení</t>
  </si>
  <si>
    <t>povinné poj. Na veřejné zdravotní poj.</t>
  </si>
  <si>
    <t>nákup materiálu</t>
  </si>
  <si>
    <t>nákup ostatních služeb</t>
  </si>
  <si>
    <t>ZMĚNA ROZPOČTU-ROZPOČTOVÉ OPATŘENÍ Č. 230/14</t>
  </si>
  <si>
    <t>Kapitola 91402 - Působnost</t>
  </si>
  <si>
    <t>91402 - Působnost</t>
  </si>
  <si>
    <t>ZR_RO 230/14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</si>
</sst>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0" borderId="55" applyNumberFormat="0" applyFill="0" applyAlignment="0" applyProtection="0"/>
    <xf numFmtId="0" fontId="22" fillId="0" borderId="55" applyNumberFormat="0" applyFill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17" borderId="56" applyNumberFormat="0" applyAlignment="0" applyProtection="0"/>
    <xf numFmtId="0" fontId="24" fillId="17" borderId="56" applyNumberFormat="0" applyAlignment="0" applyProtection="0"/>
    <xf numFmtId="0" fontId="25" fillId="0" borderId="57" applyNumberFormat="0" applyFill="0" applyAlignment="0" applyProtection="0"/>
    <xf numFmtId="0" fontId="25" fillId="0" borderId="57" applyNumberFormat="0" applyFill="0" applyAlignment="0" applyProtection="0"/>
    <xf numFmtId="0" fontId="26" fillId="0" borderId="58" applyNumberFormat="0" applyFill="0" applyAlignment="0" applyProtection="0"/>
    <xf numFmtId="0" fontId="26" fillId="0" borderId="58" applyNumberFormat="0" applyFill="0" applyAlignment="0" applyProtection="0"/>
    <xf numFmtId="0" fontId="27" fillId="0" borderId="59" applyNumberFormat="0" applyFill="0" applyAlignment="0" applyProtection="0"/>
    <xf numFmtId="0" fontId="27" fillId="0" borderId="5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0" fillId="19" borderId="60" applyNumberFormat="0" applyFont="0" applyAlignment="0" applyProtection="0"/>
    <xf numFmtId="0" fontId="20" fillId="19" borderId="60" applyNumberFormat="0" applyFont="0" applyAlignment="0" applyProtection="0"/>
    <xf numFmtId="0" fontId="30" fillId="0" borderId="61" applyNumberFormat="0" applyFill="0" applyAlignment="0" applyProtection="0"/>
    <xf numFmtId="0" fontId="30" fillId="0" borderId="61" applyNumberFormat="0" applyFill="0" applyAlignment="0" applyProtection="0"/>
    <xf numFmtId="0" fontId="31" fillId="20" borderId="0">
      <alignment horizontal="left" vertical="center"/>
    </xf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8" borderId="62" applyNumberFormat="0" applyAlignment="0" applyProtection="0"/>
    <xf numFmtId="0" fontId="34" fillId="8" borderId="62" applyNumberFormat="0" applyAlignment="0" applyProtection="0"/>
    <xf numFmtId="0" fontId="35" fillId="21" borderId="62" applyNumberFormat="0" applyAlignment="0" applyProtection="0"/>
    <xf numFmtId="0" fontId="35" fillId="21" borderId="62" applyNumberFormat="0" applyAlignment="0" applyProtection="0"/>
    <xf numFmtId="0" fontId="36" fillId="21" borderId="63" applyNumberFormat="0" applyAlignment="0" applyProtection="0"/>
    <xf numFmtId="0" fontId="36" fillId="21" borderId="63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</cellStyleXfs>
  <cellXfs count="165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/>
    <xf numFmtId="0" fontId="2" fillId="0" borderId="0" xfId="1"/>
    <xf numFmtId="49" fontId="7" fillId="0" borderId="0" xfId="1" applyNumberFormat="1" applyFont="1" applyBorder="1" applyAlignment="1">
      <alignment vertical="center" textRotation="90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9" fillId="0" borderId="8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8" fillId="0" borderId="13" xfId="5" applyFont="1" applyBorder="1" applyAlignment="1">
      <alignment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9" xfId="5" applyFont="1" applyFill="1" applyBorder="1" applyAlignment="1">
      <alignment horizontal="left" vertical="center" wrapText="1"/>
    </xf>
    <xf numFmtId="4" fontId="8" fillId="0" borderId="14" xfId="5" applyNumberFormat="1" applyFont="1" applyFill="1" applyBorder="1" applyAlignment="1">
      <alignment vertical="center" wrapText="1"/>
    </xf>
    <xf numFmtId="4" fontId="8" fillId="0" borderId="9" xfId="5" applyNumberFormat="1" applyFont="1" applyFill="1" applyBorder="1" applyAlignment="1">
      <alignment vertical="center" wrapText="1"/>
    </xf>
    <xf numFmtId="4" fontId="8" fillId="0" borderId="7" xfId="5" applyNumberFormat="1" applyFont="1" applyFill="1" applyBorder="1" applyAlignment="1">
      <alignment vertical="center" wrapText="1"/>
    </xf>
    <xf numFmtId="0" fontId="8" fillId="0" borderId="15" xfId="5" applyFont="1" applyFill="1" applyBorder="1" applyAlignment="1">
      <alignment vertical="center" wrapText="1"/>
    </xf>
    <xf numFmtId="49" fontId="8" fillId="0" borderId="16" xfId="5" applyNumberFormat="1" applyFont="1" applyFill="1" applyBorder="1" applyAlignment="1">
      <alignment horizontal="center" vertical="center" wrapText="1"/>
    </xf>
    <xf numFmtId="49" fontId="8" fillId="0" borderId="17" xfId="5" applyNumberFormat="1" applyFont="1" applyFill="1" applyBorder="1" applyAlignment="1">
      <alignment horizontal="center" vertical="center" wrapText="1"/>
    </xf>
    <xf numFmtId="49" fontId="8" fillId="0" borderId="18" xfId="6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>
      <alignment vertical="center" wrapText="1"/>
    </xf>
    <xf numFmtId="2" fontId="8" fillId="0" borderId="19" xfId="3" applyNumberFormat="1" applyFont="1" applyFill="1" applyBorder="1" applyAlignment="1">
      <alignment vertical="center" wrapText="1"/>
    </xf>
    <xf numFmtId="2" fontId="8" fillId="0" borderId="18" xfId="3" applyNumberFormat="1" applyFont="1" applyFill="1" applyBorder="1" applyAlignment="1">
      <alignment vertical="center" wrapText="1"/>
    </xf>
    <xf numFmtId="4" fontId="8" fillId="0" borderId="17" xfId="5" applyNumberFormat="1" applyFont="1" applyFill="1" applyBorder="1" applyAlignment="1">
      <alignment vertical="center" wrapText="1"/>
    </xf>
    <xf numFmtId="2" fontId="8" fillId="0" borderId="20" xfId="3" applyNumberFormat="1" applyFont="1" applyFill="1" applyBorder="1" applyAlignment="1">
      <alignment vertical="center" wrapText="1"/>
    </xf>
    <xf numFmtId="0" fontId="12" fillId="0" borderId="21" xfId="5" applyFont="1" applyFill="1" applyBorder="1" applyAlignment="1">
      <alignment vertical="center" wrapText="1"/>
    </xf>
    <xf numFmtId="49" fontId="12" fillId="0" borderId="22" xfId="5" applyNumberFormat="1" applyFont="1" applyFill="1" applyBorder="1" applyAlignment="1">
      <alignment horizontal="center" vertical="center" wrapText="1"/>
    </xf>
    <xf numFmtId="49" fontId="12" fillId="0" borderId="23" xfId="5" applyNumberFormat="1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vertical="center" wrapText="1"/>
    </xf>
    <xf numFmtId="2" fontId="12" fillId="0" borderId="25" xfId="3" applyNumberFormat="1" applyFont="1" applyFill="1" applyBorder="1" applyAlignment="1">
      <alignment horizontal="right" vertical="center" wrapText="1"/>
    </xf>
    <xf numFmtId="2" fontId="12" fillId="0" borderId="24" xfId="3" applyNumberFormat="1" applyFont="1" applyFill="1" applyBorder="1" applyAlignment="1">
      <alignment horizontal="right" vertical="center" wrapText="1"/>
    </xf>
    <xf numFmtId="4" fontId="12" fillId="0" borderId="23" xfId="5" applyNumberFormat="1" applyFont="1" applyFill="1" applyBorder="1" applyAlignment="1">
      <alignment vertical="center" wrapText="1"/>
    </xf>
    <xf numFmtId="2" fontId="12" fillId="0" borderId="26" xfId="3" applyNumberFormat="1" applyFont="1" applyFill="1" applyBorder="1" applyAlignment="1">
      <alignment horizontal="right" vertical="center" wrapText="1"/>
    </xf>
    <xf numFmtId="0" fontId="8" fillId="0" borderId="27" xfId="5" applyFont="1" applyFill="1" applyBorder="1" applyAlignment="1">
      <alignment vertical="center" wrapText="1"/>
    </xf>
    <xf numFmtId="49" fontId="8" fillId="0" borderId="28" xfId="5" applyNumberFormat="1" applyFont="1" applyFill="1" applyBorder="1" applyAlignment="1">
      <alignment horizontal="center" vertical="center" wrapText="1"/>
    </xf>
    <xf numFmtId="49" fontId="8" fillId="0" borderId="29" xfId="5" applyNumberFormat="1" applyFont="1" applyFill="1" applyBorder="1" applyAlignment="1">
      <alignment horizontal="center" vertical="center" wrapText="1"/>
    </xf>
    <xf numFmtId="49" fontId="8" fillId="0" borderId="30" xfId="6" applyNumberFormat="1" applyFont="1" applyFill="1" applyBorder="1" applyAlignment="1">
      <alignment horizontal="center" vertical="center" wrapText="1"/>
    </xf>
    <xf numFmtId="0" fontId="8" fillId="0" borderId="30" xfId="3" applyFont="1" applyFill="1" applyBorder="1" applyAlignment="1">
      <alignment vertical="center" wrapText="1"/>
    </xf>
    <xf numFmtId="2" fontId="8" fillId="0" borderId="31" xfId="3" applyNumberFormat="1" applyFont="1" applyFill="1" applyBorder="1" applyAlignment="1">
      <alignment vertical="center" wrapText="1"/>
    </xf>
    <xf numFmtId="2" fontId="8" fillId="0" borderId="30" xfId="3" applyNumberFormat="1" applyFont="1" applyFill="1" applyBorder="1" applyAlignment="1">
      <alignment vertical="center" wrapText="1"/>
    </xf>
    <xf numFmtId="4" fontId="8" fillId="0" borderId="29" xfId="5" applyNumberFormat="1" applyFont="1" applyFill="1" applyBorder="1" applyAlignment="1">
      <alignment vertical="center" wrapText="1"/>
    </xf>
    <xf numFmtId="2" fontId="8" fillId="0" borderId="32" xfId="3" applyNumberFormat="1" applyFont="1" applyFill="1" applyBorder="1" applyAlignment="1">
      <alignment vertical="center" wrapText="1"/>
    </xf>
    <xf numFmtId="0" fontId="8" fillId="0" borderId="0" xfId="2" applyFont="1" applyFill="1" applyBorder="1"/>
    <xf numFmtId="4" fontId="0" fillId="0" borderId="0" xfId="0" applyNumberFormat="1"/>
    <xf numFmtId="4" fontId="13" fillId="0" borderId="12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4" fontId="14" fillId="0" borderId="34" xfId="0" applyNumberFormat="1" applyFont="1" applyBorder="1" applyAlignment="1">
      <alignment horizontal="right" vertical="center" wrapText="1"/>
    </xf>
    <xf numFmtId="4" fontId="14" fillId="0" borderId="30" xfId="0" applyNumberFormat="1" applyFont="1" applyBorder="1" applyAlignment="1">
      <alignment horizontal="right" vertical="center" wrapText="1"/>
    </xf>
    <xf numFmtId="4" fontId="14" fillId="0" borderId="35" xfId="0" applyNumberFormat="1" applyFont="1" applyBorder="1" applyAlignment="1">
      <alignment horizontal="right" vertical="center" wrapText="1"/>
    </xf>
    <xf numFmtId="0" fontId="14" fillId="0" borderId="35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right" vertical="center" wrapText="1"/>
    </xf>
    <xf numFmtId="0" fontId="14" fillId="0" borderId="37" xfId="0" applyFont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4" fontId="16" fillId="0" borderId="38" xfId="0" applyNumberFormat="1" applyFont="1" applyFill="1" applyBorder="1" applyAlignment="1">
      <alignment horizontal="right"/>
    </xf>
    <xf numFmtId="0" fontId="16" fillId="0" borderId="0" xfId="0" applyFont="1" applyFill="1" applyBorder="1"/>
    <xf numFmtId="0" fontId="13" fillId="0" borderId="13" xfId="0" applyFont="1" applyBorder="1" applyAlignment="1">
      <alignment vertical="center" wrapText="1"/>
    </xf>
    <xf numFmtId="4" fontId="14" fillId="0" borderId="39" xfId="0" applyNumberFormat="1" applyFont="1" applyBorder="1" applyAlignment="1">
      <alignment horizontal="right" vertical="center" wrapText="1"/>
    </xf>
    <xf numFmtId="4" fontId="14" fillId="0" borderId="40" xfId="0" applyNumberFormat="1" applyFont="1" applyBorder="1" applyAlignment="1">
      <alignment horizontal="right" vertical="center" wrapText="1"/>
    </xf>
    <xf numFmtId="0" fontId="14" fillId="0" borderId="40" xfId="0" applyFont="1" applyBorder="1" applyAlignment="1">
      <alignment horizontal="right" vertical="center" wrapText="1"/>
    </xf>
    <xf numFmtId="0" fontId="14" fillId="0" borderId="41" xfId="0" applyFont="1" applyBorder="1" applyAlignment="1">
      <alignment vertical="center" wrapText="1"/>
    </xf>
    <xf numFmtId="4" fontId="14" fillId="0" borderId="42" xfId="0" applyNumberFormat="1" applyFont="1" applyBorder="1" applyAlignment="1">
      <alignment horizontal="right" vertical="center" wrapText="1"/>
    </xf>
    <xf numFmtId="0" fontId="14" fillId="0" borderId="36" xfId="0" applyFont="1" applyBorder="1" applyAlignment="1">
      <alignment vertical="center" wrapText="1"/>
    </xf>
    <xf numFmtId="4" fontId="13" fillId="0" borderId="42" xfId="0" applyNumberFormat="1" applyFont="1" applyBorder="1" applyAlignment="1">
      <alignment horizontal="right" vertical="center" wrapText="1"/>
    </xf>
    <xf numFmtId="4" fontId="13" fillId="0" borderId="35" xfId="0" applyNumberFormat="1" applyFont="1" applyBorder="1" applyAlignment="1">
      <alignment horizontal="right" vertical="center" wrapText="1"/>
    </xf>
    <xf numFmtId="0" fontId="13" fillId="0" borderId="35" xfId="0" applyFont="1" applyBorder="1" applyAlignment="1">
      <alignment horizontal="right" vertical="center" wrapText="1"/>
    </xf>
    <xf numFmtId="0" fontId="13" fillId="0" borderId="36" xfId="0" applyFont="1" applyBorder="1" applyAlignment="1">
      <alignment vertical="center" wrapText="1"/>
    </xf>
    <xf numFmtId="4" fontId="14" fillId="0" borderId="42" xfId="0" applyNumberFormat="1" applyFont="1" applyBorder="1" applyAlignment="1">
      <alignment vertical="center"/>
    </xf>
    <xf numFmtId="4" fontId="14" fillId="0" borderId="35" xfId="0" applyNumberFormat="1" applyFont="1" applyBorder="1" applyAlignment="1">
      <alignment vertical="center"/>
    </xf>
    <xf numFmtId="4" fontId="13" fillId="0" borderId="34" xfId="0" applyNumberFormat="1" applyFont="1" applyBorder="1" applyAlignment="1">
      <alignment horizontal="right" vertical="center" wrapText="1"/>
    </xf>
    <xf numFmtId="4" fontId="13" fillId="0" borderId="30" xfId="0" applyNumberFormat="1" applyFont="1" applyBorder="1" applyAlignment="1">
      <alignment horizontal="right" vertical="center" wrapText="1"/>
    </xf>
    <xf numFmtId="0" fontId="13" fillId="0" borderId="30" xfId="0" applyFont="1" applyBorder="1" applyAlignment="1">
      <alignment horizontal="right" vertical="center" wrapText="1"/>
    </xf>
    <xf numFmtId="0" fontId="13" fillId="0" borderId="37" xfId="0" applyFont="1" applyBorder="1" applyAlignment="1">
      <alignment vertical="center" wrapText="1"/>
    </xf>
    <xf numFmtId="0" fontId="16" fillId="0" borderId="0" xfId="0" applyFont="1" applyFill="1" applyAlignment="1">
      <alignment horizontal="right"/>
    </xf>
    <xf numFmtId="0" fontId="16" fillId="0" borderId="0" xfId="0" applyFont="1" applyFill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/>
    <xf numFmtId="49" fontId="7" fillId="0" borderId="1" xfId="1" applyNumberFormat="1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/>
    </xf>
    <xf numFmtId="0" fontId="11" fillId="0" borderId="0" xfId="5"/>
    <xf numFmtId="4" fontId="11" fillId="0" borderId="0" xfId="5" applyNumberFormat="1"/>
    <xf numFmtId="0" fontId="18" fillId="0" borderId="0" xfId="7" applyFont="1" applyAlignment="1">
      <alignment horizontal="right"/>
    </xf>
    <xf numFmtId="0" fontId="11" fillId="0" borderId="0" xfId="3"/>
    <xf numFmtId="0" fontId="6" fillId="0" borderId="0" xfId="3" applyFont="1" applyFill="1" applyAlignment="1">
      <alignment horizontal="center"/>
    </xf>
    <xf numFmtId="0" fontId="6" fillId="0" borderId="0" xfId="4" applyFont="1" applyAlignment="1">
      <alignment horizontal="center"/>
    </xf>
    <xf numFmtId="0" fontId="11" fillId="0" borderId="0" xfId="4"/>
    <xf numFmtId="0" fontId="8" fillId="0" borderId="0" xfId="3" applyFont="1" applyBorder="1" applyAlignment="1">
      <alignment horizontal="left"/>
    </xf>
    <xf numFmtId="0" fontId="11" fillId="0" borderId="0" xfId="3" applyBorder="1"/>
    <xf numFmtId="0" fontId="8" fillId="0" borderId="0" xfId="3" applyFont="1" applyAlignment="1">
      <alignment horizontal="center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44" xfId="4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0" borderId="45" xfId="4" applyFont="1" applyBorder="1" applyAlignment="1">
      <alignment horizontal="center"/>
    </xf>
    <xf numFmtId="0" fontId="10" fillId="0" borderId="8" xfId="5" applyFont="1" applyFill="1" applyBorder="1" applyAlignment="1">
      <alignment horizontal="center"/>
    </xf>
    <xf numFmtId="0" fontId="10" fillId="0" borderId="3" xfId="5" applyFont="1" applyFill="1" applyBorder="1" applyAlignment="1">
      <alignment horizontal="center"/>
    </xf>
    <xf numFmtId="0" fontId="10" fillId="0" borderId="4" xfId="5" applyFont="1" applyFill="1" applyBorder="1" applyAlignment="1">
      <alignment horizontal="center"/>
    </xf>
    <xf numFmtId="0" fontId="10" fillId="0" borderId="9" xfId="5" applyFont="1" applyFill="1" applyBorder="1" applyAlignment="1">
      <alignment horizontal="center"/>
    </xf>
    <xf numFmtId="0" fontId="10" fillId="0" borderId="3" xfId="5" applyFont="1" applyFill="1" applyBorder="1" applyAlignment="1">
      <alignment horizontal="center"/>
    </xf>
    <xf numFmtId="0" fontId="10" fillId="0" borderId="9" xfId="5" applyFont="1" applyFill="1" applyBorder="1" applyAlignment="1">
      <alignment horizontal="left"/>
    </xf>
    <xf numFmtId="4" fontId="8" fillId="0" borderId="14" xfId="5" applyNumberFormat="1" applyFont="1" applyFill="1" applyBorder="1" applyAlignment="1">
      <alignment vertical="center"/>
    </xf>
    <xf numFmtId="4" fontId="8" fillId="0" borderId="9" xfId="5" applyNumberFormat="1" applyFont="1" applyFill="1" applyBorder="1" applyAlignment="1">
      <alignment vertical="center"/>
    </xf>
    <xf numFmtId="4" fontId="8" fillId="0" borderId="12" xfId="5" applyNumberFormat="1" applyFont="1" applyFill="1" applyBorder="1" applyAlignment="1">
      <alignment vertical="center"/>
    </xf>
    <xf numFmtId="0" fontId="19" fillId="0" borderId="0" xfId="5" applyFont="1"/>
    <xf numFmtId="4" fontId="19" fillId="0" borderId="0" xfId="5" applyNumberFormat="1" applyFont="1"/>
    <xf numFmtId="0" fontId="8" fillId="0" borderId="36" xfId="5" applyFont="1" applyFill="1" applyBorder="1" applyAlignment="1">
      <alignment horizontal="center"/>
    </xf>
    <xf numFmtId="49" fontId="8" fillId="0" borderId="46" xfId="5" applyNumberFormat="1" applyFont="1" applyFill="1" applyBorder="1" applyAlignment="1">
      <alignment horizontal="center"/>
    </xf>
    <xf numFmtId="49" fontId="8" fillId="0" borderId="47" xfId="5" applyNumberFormat="1" applyFont="1" applyFill="1" applyBorder="1" applyAlignment="1">
      <alignment horizontal="center"/>
    </xf>
    <xf numFmtId="0" fontId="8" fillId="0" borderId="35" xfId="5" applyFont="1" applyFill="1" applyBorder="1" applyAlignment="1">
      <alignment horizontal="center"/>
    </xf>
    <xf numFmtId="0" fontId="8" fillId="0" borderId="48" xfId="5" applyFont="1" applyFill="1" applyBorder="1" applyAlignment="1">
      <alignment horizontal="center"/>
    </xf>
    <xf numFmtId="0" fontId="8" fillId="0" borderId="35" xfId="5" applyFont="1" applyFill="1" applyBorder="1"/>
    <xf numFmtId="4" fontId="8" fillId="0" borderId="29" xfId="5" applyNumberFormat="1" applyFont="1" applyFill="1" applyBorder="1"/>
    <xf numFmtId="4" fontId="8" fillId="0" borderId="47" xfId="5" applyNumberFormat="1" applyFont="1" applyFill="1" applyBorder="1"/>
    <xf numFmtId="4" fontId="8" fillId="0" borderId="49" xfId="5" applyNumberFormat="1" applyFont="1" applyFill="1" applyBorder="1"/>
    <xf numFmtId="0" fontId="12" fillId="0" borderId="37" xfId="5" applyFont="1" applyFill="1" applyBorder="1" applyAlignment="1">
      <alignment horizontal="center"/>
    </xf>
    <xf numFmtId="49" fontId="12" fillId="0" borderId="28" xfId="5" applyNumberFormat="1" applyFont="1" applyFill="1" applyBorder="1" applyAlignment="1">
      <alignment horizontal="center"/>
    </xf>
    <xf numFmtId="49" fontId="12" fillId="0" borderId="47" xfId="5" applyNumberFormat="1" applyFont="1" applyFill="1" applyBorder="1" applyAlignment="1">
      <alignment horizontal="center"/>
    </xf>
    <xf numFmtId="0" fontId="12" fillId="0" borderId="29" xfId="5" applyFont="1" applyFill="1" applyBorder="1" applyAlignment="1">
      <alignment horizontal="center"/>
    </xf>
    <xf numFmtId="0" fontId="12" fillId="0" borderId="31" xfId="5" applyFont="1" applyFill="1" applyBorder="1" applyAlignment="1">
      <alignment horizontal="center"/>
    </xf>
    <xf numFmtId="0" fontId="12" fillId="0" borderId="30" xfId="5" applyFont="1" applyFill="1" applyBorder="1"/>
    <xf numFmtId="4" fontId="12" fillId="0" borderId="29" xfId="5" applyNumberFormat="1" applyFont="1" applyFill="1" applyBorder="1"/>
    <xf numFmtId="4" fontId="12" fillId="0" borderId="47" xfId="5" applyNumberFormat="1" applyFont="1" applyFill="1" applyBorder="1"/>
    <xf numFmtId="4" fontId="12" fillId="0" borderId="42" xfId="5" applyNumberFormat="1" applyFont="1" applyFill="1" applyBorder="1"/>
    <xf numFmtId="0" fontId="12" fillId="0" borderId="50" xfId="5" applyFont="1" applyFill="1" applyBorder="1" applyAlignment="1">
      <alignment horizontal="center"/>
    </xf>
    <xf numFmtId="49" fontId="12" fillId="0" borderId="51" xfId="5" applyNumberFormat="1" applyFont="1" applyFill="1" applyBorder="1" applyAlignment="1">
      <alignment horizontal="center"/>
    </xf>
    <xf numFmtId="49" fontId="12" fillId="0" borderId="52" xfId="5" applyNumberFormat="1" applyFont="1" applyFill="1" applyBorder="1" applyAlignment="1">
      <alignment horizontal="center"/>
    </xf>
    <xf numFmtId="0" fontId="12" fillId="0" borderId="52" xfId="5" applyFont="1" applyFill="1" applyBorder="1" applyAlignment="1">
      <alignment horizontal="center"/>
    </xf>
    <xf numFmtId="0" fontId="12" fillId="0" borderId="38" xfId="5" applyFont="1" applyFill="1" applyBorder="1" applyAlignment="1">
      <alignment horizontal="center"/>
    </xf>
    <xf numFmtId="0" fontId="12" fillId="0" borderId="53" xfId="5" applyFont="1" applyFill="1" applyBorder="1"/>
    <xf numFmtId="4" fontId="12" fillId="0" borderId="52" xfId="5" applyNumberFormat="1" applyFont="1" applyFill="1" applyBorder="1"/>
    <xf numFmtId="4" fontId="12" fillId="0" borderId="54" xfId="5" applyNumberFormat="1" applyFont="1" applyFill="1" applyBorder="1"/>
    <xf numFmtId="0" fontId="11" fillId="0" borderId="64" xfId="5" applyBorder="1" applyAlignment="1">
      <alignment vertical="center" textRotation="255"/>
    </xf>
  </cellXfs>
  <cellStyles count="108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2" xfId="3"/>
    <cellStyle name="normální 2 2" xfId="69"/>
    <cellStyle name="Normální 3" xfId="4"/>
    <cellStyle name="Normální 3 2" xfId="70"/>
    <cellStyle name="Normální 4" xfId="71"/>
    <cellStyle name="Normální 4 2" xfId="72"/>
    <cellStyle name="Normální 4 2 2" xfId="73"/>
    <cellStyle name="Normální 5" xfId="74"/>
    <cellStyle name="Normální 6" xfId="75"/>
    <cellStyle name="Normální 7" xfId="76"/>
    <cellStyle name="Normální 8" xfId="77"/>
    <cellStyle name="Normální 9" xfId="78"/>
    <cellStyle name="normální_2. Rozpočet 2007 - tabulky" xfId="1"/>
    <cellStyle name="normální_Rozpis výdajů 03 bez PO" xfId="2"/>
    <cellStyle name="normální_Rozpis výdajů 03 bez PO 2" xfId="5"/>
    <cellStyle name="normální_Rozpis výdajů 03 bez PO_02 - ORREP" xfId="6"/>
    <cellStyle name="normální_Rozpočet 2004 (ZK)" xfId="7"/>
    <cellStyle name="Poznámka 2" xfId="79"/>
    <cellStyle name="Poznámka 3" xfId="80"/>
    <cellStyle name="Propojená buňka 2" xfId="81"/>
    <cellStyle name="Propojená buňka 3" xfId="82"/>
    <cellStyle name="S8M1" xfId="83"/>
    <cellStyle name="Správně 2" xfId="84"/>
    <cellStyle name="Správně 3" xfId="85"/>
    <cellStyle name="Text upozornění 2" xfId="86"/>
    <cellStyle name="Text upozornění 3" xfId="87"/>
    <cellStyle name="Vstup 2" xfId="88"/>
    <cellStyle name="Vstup 3" xfId="89"/>
    <cellStyle name="Výpočet 2" xfId="90"/>
    <cellStyle name="Výpočet 3" xfId="91"/>
    <cellStyle name="Výstup 2" xfId="92"/>
    <cellStyle name="Výstup 3" xfId="93"/>
    <cellStyle name="Vysvětlující text 2" xfId="94"/>
    <cellStyle name="Vysvětlující text 3" xfId="95"/>
    <cellStyle name="Zvýraznění 1 2" xfId="96"/>
    <cellStyle name="Zvýraznění 1 3" xfId="97"/>
    <cellStyle name="Zvýraznění 2 2" xfId="98"/>
    <cellStyle name="Zvýraznění 2 3" xfId="99"/>
    <cellStyle name="Zvýraznění 3 2" xfId="100"/>
    <cellStyle name="Zvýraznění 3 3" xfId="101"/>
    <cellStyle name="Zvýraznění 4 2" xfId="102"/>
    <cellStyle name="Zvýraznění 4 3" xfId="103"/>
    <cellStyle name="Zvýraznění 5 2" xfId="104"/>
    <cellStyle name="Zvýraznění 5 3" xfId="105"/>
    <cellStyle name="Zvýraznění 6 2" xfId="106"/>
    <cellStyle name="Zvýraznění 6 3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I225">
            <v>3809.66</v>
          </cell>
          <cell r="K225">
            <v>0</v>
          </cell>
          <cell r="L225">
            <v>3738</v>
          </cell>
          <cell r="M225">
            <v>61072</v>
          </cell>
        </row>
        <row r="270">
          <cell r="C270">
            <v>2129320.5699999998</v>
          </cell>
          <cell r="D270">
            <v>168079.8774</v>
          </cell>
          <cell r="E270">
            <v>12760.76</v>
          </cell>
          <cell r="G270">
            <v>1178.49</v>
          </cell>
          <cell r="H270">
            <v>3918684.668589999</v>
          </cell>
          <cell r="J270">
            <v>86112.07</v>
          </cell>
          <cell r="N270">
            <v>9005.32</v>
          </cell>
          <cell r="Q270">
            <v>878159.9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C270">
            <v>215964.09</v>
          </cell>
          <cell r="D270">
            <v>878542.94</v>
          </cell>
          <cell r="E270">
            <v>735466.26</v>
          </cell>
          <cell r="F270">
            <v>3496755.2000000007</v>
          </cell>
          <cell r="G270">
            <v>217570.47</v>
          </cell>
          <cell r="H270">
            <v>23094.15</v>
          </cell>
          <cell r="I270">
            <v>692740.54</v>
          </cell>
          <cell r="K270">
            <v>995101.52200000011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L20"/>
  <sheetViews>
    <sheetView zoomScaleNormal="100" workbookViewId="0">
      <selection activeCell="N23" sqref="N23"/>
    </sheetView>
  </sheetViews>
  <sheetFormatPr defaultRowHeight="12.75" x14ac:dyDescent="0.2"/>
  <cols>
    <col min="1" max="1" width="3.5703125" style="108" customWidth="1"/>
    <col min="2" max="2" width="3.140625" style="108" customWidth="1"/>
    <col min="3" max="3" width="9.28515625" style="108" customWidth="1"/>
    <col min="4" max="5" width="4.7109375" style="108" customWidth="1"/>
    <col min="6" max="6" width="7.85546875" style="108" customWidth="1"/>
    <col min="7" max="7" width="35.28515625" style="108" customWidth="1"/>
    <col min="8" max="8" width="10.85546875" style="109" customWidth="1"/>
    <col min="9" max="9" width="10.42578125" style="108" customWidth="1"/>
    <col min="10" max="10" width="9.28515625" style="108" customWidth="1"/>
    <col min="11" max="256" width="9.140625" style="108"/>
    <col min="257" max="258" width="3.140625" style="108" customWidth="1"/>
    <col min="259" max="259" width="9.28515625" style="108" customWidth="1"/>
    <col min="260" max="261" width="4.7109375" style="108" customWidth="1"/>
    <col min="262" max="262" width="7.85546875" style="108" customWidth="1"/>
    <col min="263" max="263" width="40.7109375" style="108" customWidth="1"/>
    <col min="264" max="264" width="8.42578125" style="108" customWidth="1"/>
    <col min="265" max="266" width="7.7109375" style="108" customWidth="1"/>
    <col min="267" max="512" width="9.140625" style="108"/>
    <col min="513" max="514" width="3.140625" style="108" customWidth="1"/>
    <col min="515" max="515" width="9.28515625" style="108" customWidth="1"/>
    <col min="516" max="517" width="4.7109375" style="108" customWidth="1"/>
    <col min="518" max="518" width="7.85546875" style="108" customWidth="1"/>
    <col min="519" max="519" width="40.7109375" style="108" customWidth="1"/>
    <col min="520" max="520" width="8.42578125" style="108" customWidth="1"/>
    <col min="521" max="522" width="7.7109375" style="108" customWidth="1"/>
    <col min="523" max="768" width="9.140625" style="108"/>
    <col min="769" max="770" width="3.140625" style="108" customWidth="1"/>
    <col min="771" max="771" width="9.28515625" style="108" customWidth="1"/>
    <col min="772" max="773" width="4.7109375" style="108" customWidth="1"/>
    <col min="774" max="774" width="7.85546875" style="108" customWidth="1"/>
    <col min="775" max="775" width="40.7109375" style="108" customWidth="1"/>
    <col min="776" max="776" width="8.42578125" style="108" customWidth="1"/>
    <col min="777" max="778" width="7.7109375" style="108" customWidth="1"/>
    <col min="779" max="1024" width="9.140625" style="108"/>
    <col min="1025" max="1026" width="3.140625" style="108" customWidth="1"/>
    <col min="1027" max="1027" width="9.28515625" style="108" customWidth="1"/>
    <col min="1028" max="1029" width="4.7109375" style="108" customWidth="1"/>
    <col min="1030" max="1030" width="7.85546875" style="108" customWidth="1"/>
    <col min="1031" max="1031" width="40.7109375" style="108" customWidth="1"/>
    <col min="1032" max="1032" width="8.42578125" style="108" customWidth="1"/>
    <col min="1033" max="1034" width="7.7109375" style="108" customWidth="1"/>
    <col min="1035" max="1280" width="9.140625" style="108"/>
    <col min="1281" max="1282" width="3.140625" style="108" customWidth="1"/>
    <col min="1283" max="1283" width="9.28515625" style="108" customWidth="1"/>
    <col min="1284" max="1285" width="4.7109375" style="108" customWidth="1"/>
    <col min="1286" max="1286" width="7.85546875" style="108" customWidth="1"/>
    <col min="1287" max="1287" width="40.7109375" style="108" customWidth="1"/>
    <col min="1288" max="1288" width="8.42578125" style="108" customWidth="1"/>
    <col min="1289" max="1290" width="7.7109375" style="108" customWidth="1"/>
    <col min="1291" max="1536" width="9.140625" style="108"/>
    <col min="1537" max="1538" width="3.140625" style="108" customWidth="1"/>
    <col min="1539" max="1539" width="9.28515625" style="108" customWidth="1"/>
    <col min="1540" max="1541" width="4.7109375" style="108" customWidth="1"/>
    <col min="1542" max="1542" width="7.85546875" style="108" customWidth="1"/>
    <col min="1543" max="1543" width="40.7109375" style="108" customWidth="1"/>
    <col min="1544" max="1544" width="8.42578125" style="108" customWidth="1"/>
    <col min="1545" max="1546" width="7.7109375" style="108" customWidth="1"/>
    <col min="1547" max="1792" width="9.140625" style="108"/>
    <col min="1793" max="1794" width="3.140625" style="108" customWidth="1"/>
    <col min="1795" max="1795" width="9.28515625" style="108" customWidth="1"/>
    <col min="1796" max="1797" width="4.7109375" style="108" customWidth="1"/>
    <col min="1798" max="1798" width="7.85546875" style="108" customWidth="1"/>
    <col min="1799" max="1799" width="40.7109375" style="108" customWidth="1"/>
    <col min="1800" max="1800" width="8.42578125" style="108" customWidth="1"/>
    <col min="1801" max="1802" width="7.7109375" style="108" customWidth="1"/>
    <col min="1803" max="2048" width="9.140625" style="108"/>
    <col min="2049" max="2050" width="3.140625" style="108" customWidth="1"/>
    <col min="2051" max="2051" width="9.28515625" style="108" customWidth="1"/>
    <col min="2052" max="2053" width="4.7109375" style="108" customWidth="1"/>
    <col min="2054" max="2054" width="7.85546875" style="108" customWidth="1"/>
    <col min="2055" max="2055" width="40.7109375" style="108" customWidth="1"/>
    <col min="2056" max="2056" width="8.42578125" style="108" customWidth="1"/>
    <col min="2057" max="2058" width="7.7109375" style="108" customWidth="1"/>
    <col min="2059" max="2304" width="9.140625" style="108"/>
    <col min="2305" max="2306" width="3.140625" style="108" customWidth="1"/>
    <col min="2307" max="2307" width="9.28515625" style="108" customWidth="1"/>
    <col min="2308" max="2309" width="4.7109375" style="108" customWidth="1"/>
    <col min="2310" max="2310" width="7.85546875" style="108" customWidth="1"/>
    <col min="2311" max="2311" width="40.7109375" style="108" customWidth="1"/>
    <col min="2312" max="2312" width="8.42578125" style="108" customWidth="1"/>
    <col min="2313" max="2314" width="7.7109375" style="108" customWidth="1"/>
    <col min="2315" max="2560" width="9.140625" style="108"/>
    <col min="2561" max="2562" width="3.140625" style="108" customWidth="1"/>
    <col min="2563" max="2563" width="9.28515625" style="108" customWidth="1"/>
    <col min="2564" max="2565" width="4.7109375" style="108" customWidth="1"/>
    <col min="2566" max="2566" width="7.85546875" style="108" customWidth="1"/>
    <col min="2567" max="2567" width="40.7109375" style="108" customWidth="1"/>
    <col min="2568" max="2568" width="8.42578125" style="108" customWidth="1"/>
    <col min="2569" max="2570" width="7.7109375" style="108" customWidth="1"/>
    <col min="2571" max="2816" width="9.140625" style="108"/>
    <col min="2817" max="2818" width="3.140625" style="108" customWidth="1"/>
    <col min="2819" max="2819" width="9.28515625" style="108" customWidth="1"/>
    <col min="2820" max="2821" width="4.7109375" style="108" customWidth="1"/>
    <col min="2822" max="2822" width="7.85546875" style="108" customWidth="1"/>
    <col min="2823" max="2823" width="40.7109375" style="108" customWidth="1"/>
    <col min="2824" max="2824" width="8.42578125" style="108" customWidth="1"/>
    <col min="2825" max="2826" width="7.7109375" style="108" customWidth="1"/>
    <col min="2827" max="3072" width="9.140625" style="108"/>
    <col min="3073" max="3074" width="3.140625" style="108" customWidth="1"/>
    <col min="3075" max="3075" width="9.28515625" style="108" customWidth="1"/>
    <col min="3076" max="3077" width="4.7109375" style="108" customWidth="1"/>
    <col min="3078" max="3078" width="7.85546875" style="108" customWidth="1"/>
    <col min="3079" max="3079" width="40.7109375" style="108" customWidth="1"/>
    <col min="3080" max="3080" width="8.42578125" style="108" customWidth="1"/>
    <col min="3081" max="3082" width="7.7109375" style="108" customWidth="1"/>
    <col min="3083" max="3328" width="9.140625" style="108"/>
    <col min="3329" max="3330" width="3.140625" style="108" customWidth="1"/>
    <col min="3331" max="3331" width="9.28515625" style="108" customWidth="1"/>
    <col min="3332" max="3333" width="4.7109375" style="108" customWidth="1"/>
    <col min="3334" max="3334" width="7.85546875" style="108" customWidth="1"/>
    <col min="3335" max="3335" width="40.7109375" style="108" customWidth="1"/>
    <col min="3336" max="3336" width="8.42578125" style="108" customWidth="1"/>
    <col min="3337" max="3338" width="7.7109375" style="108" customWidth="1"/>
    <col min="3339" max="3584" width="9.140625" style="108"/>
    <col min="3585" max="3586" width="3.140625" style="108" customWidth="1"/>
    <col min="3587" max="3587" width="9.28515625" style="108" customWidth="1"/>
    <col min="3588" max="3589" width="4.7109375" style="108" customWidth="1"/>
    <col min="3590" max="3590" width="7.85546875" style="108" customWidth="1"/>
    <col min="3591" max="3591" width="40.7109375" style="108" customWidth="1"/>
    <col min="3592" max="3592" width="8.42578125" style="108" customWidth="1"/>
    <col min="3593" max="3594" width="7.7109375" style="108" customWidth="1"/>
    <col min="3595" max="3840" width="9.140625" style="108"/>
    <col min="3841" max="3842" width="3.140625" style="108" customWidth="1"/>
    <col min="3843" max="3843" width="9.28515625" style="108" customWidth="1"/>
    <col min="3844" max="3845" width="4.7109375" style="108" customWidth="1"/>
    <col min="3846" max="3846" width="7.85546875" style="108" customWidth="1"/>
    <col min="3847" max="3847" width="40.7109375" style="108" customWidth="1"/>
    <col min="3848" max="3848" width="8.42578125" style="108" customWidth="1"/>
    <col min="3849" max="3850" width="7.7109375" style="108" customWidth="1"/>
    <col min="3851" max="4096" width="9.140625" style="108"/>
    <col min="4097" max="4098" width="3.140625" style="108" customWidth="1"/>
    <col min="4099" max="4099" width="9.28515625" style="108" customWidth="1"/>
    <col min="4100" max="4101" width="4.7109375" style="108" customWidth="1"/>
    <col min="4102" max="4102" width="7.85546875" style="108" customWidth="1"/>
    <col min="4103" max="4103" width="40.7109375" style="108" customWidth="1"/>
    <col min="4104" max="4104" width="8.42578125" style="108" customWidth="1"/>
    <col min="4105" max="4106" width="7.7109375" style="108" customWidth="1"/>
    <col min="4107" max="4352" width="9.140625" style="108"/>
    <col min="4353" max="4354" width="3.140625" style="108" customWidth="1"/>
    <col min="4355" max="4355" width="9.28515625" style="108" customWidth="1"/>
    <col min="4356" max="4357" width="4.7109375" style="108" customWidth="1"/>
    <col min="4358" max="4358" width="7.85546875" style="108" customWidth="1"/>
    <col min="4359" max="4359" width="40.7109375" style="108" customWidth="1"/>
    <col min="4360" max="4360" width="8.42578125" style="108" customWidth="1"/>
    <col min="4361" max="4362" width="7.7109375" style="108" customWidth="1"/>
    <col min="4363" max="4608" width="9.140625" style="108"/>
    <col min="4609" max="4610" width="3.140625" style="108" customWidth="1"/>
    <col min="4611" max="4611" width="9.28515625" style="108" customWidth="1"/>
    <col min="4612" max="4613" width="4.7109375" style="108" customWidth="1"/>
    <col min="4614" max="4614" width="7.85546875" style="108" customWidth="1"/>
    <col min="4615" max="4615" width="40.7109375" style="108" customWidth="1"/>
    <col min="4616" max="4616" width="8.42578125" style="108" customWidth="1"/>
    <col min="4617" max="4618" width="7.7109375" style="108" customWidth="1"/>
    <col min="4619" max="4864" width="9.140625" style="108"/>
    <col min="4865" max="4866" width="3.140625" style="108" customWidth="1"/>
    <col min="4867" max="4867" width="9.28515625" style="108" customWidth="1"/>
    <col min="4868" max="4869" width="4.7109375" style="108" customWidth="1"/>
    <col min="4870" max="4870" width="7.85546875" style="108" customWidth="1"/>
    <col min="4871" max="4871" width="40.7109375" style="108" customWidth="1"/>
    <col min="4872" max="4872" width="8.42578125" style="108" customWidth="1"/>
    <col min="4873" max="4874" width="7.7109375" style="108" customWidth="1"/>
    <col min="4875" max="5120" width="9.140625" style="108"/>
    <col min="5121" max="5122" width="3.140625" style="108" customWidth="1"/>
    <col min="5123" max="5123" width="9.28515625" style="108" customWidth="1"/>
    <col min="5124" max="5125" width="4.7109375" style="108" customWidth="1"/>
    <col min="5126" max="5126" width="7.85546875" style="108" customWidth="1"/>
    <col min="5127" max="5127" width="40.7109375" style="108" customWidth="1"/>
    <col min="5128" max="5128" width="8.42578125" style="108" customWidth="1"/>
    <col min="5129" max="5130" width="7.7109375" style="108" customWidth="1"/>
    <col min="5131" max="5376" width="9.140625" style="108"/>
    <col min="5377" max="5378" width="3.140625" style="108" customWidth="1"/>
    <col min="5379" max="5379" width="9.28515625" style="108" customWidth="1"/>
    <col min="5380" max="5381" width="4.7109375" style="108" customWidth="1"/>
    <col min="5382" max="5382" width="7.85546875" style="108" customWidth="1"/>
    <col min="5383" max="5383" width="40.7109375" style="108" customWidth="1"/>
    <col min="5384" max="5384" width="8.42578125" style="108" customWidth="1"/>
    <col min="5385" max="5386" width="7.7109375" style="108" customWidth="1"/>
    <col min="5387" max="5632" width="9.140625" style="108"/>
    <col min="5633" max="5634" width="3.140625" style="108" customWidth="1"/>
    <col min="5635" max="5635" width="9.28515625" style="108" customWidth="1"/>
    <col min="5636" max="5637" width="4.7109375" style="108" customWidth="1"/>
    <col min="5638" max="5638" width="7.85546875" style="108" customWidth="1"/>
    <col min="5639" max="5639" width="40.7109375" style="108" customWidth="1"/>
    <col min="5640" max="5640" width="8.42578125" style="108" customWidth="1"/>
    <col min="5641" max="5642" width="7.7109375" style="108" customWidth="1"/>
    <col min="5643" max="5888" width="9.140625" style="108"/>
    <col min="5889" max="5890" width="3.140625" style="108" customWidth="1"/>
    <col min="5891" max="5891" width="9.28515625" style="108" customWidth="1"/>
    <col min="5892" max="5893" width="4.7109375" style="108" customWidth="1"/>
    <col min="5894" max="5894" width="7.85546875" style="108" customWidth="1"/>
    <col min="5895" max="5895" width="40.7109375" style="108" customWidth="1"/>
    <col min="5896" max="5896" width="8.42578125" style="108" customWidth="1"/>
    <col min="5897" max="5898" width="7.7109375" style="108" customWidth="1"/>
    <col min="5899" max="6144" width="9.140625" style="108"/>
    <col min="6145" max="6146" width="3.140625" style="108" customWidth="1"/>
    <col min="6147" max="6147" width="9.28515625" style="108" customWidth="1"/>
    <col min="6148" max="6149" width="4.7109375" style="108" customWidth="1"/>
    <col min="6150" max="6150" width="7.85546875" style="108" customWidth="1"/>
    <col min="6151" max="6151" width="40.7109375" style="108" customWidth="1"/>
    <col min="6152" max="6152" width="8.42578125" style="108" customWidth="1"/>
    <col min="6153" max="6154" width="7.7109375" style="108" customWidth="1"/>
    <col min="6155" max="6400" width="9.140625" style="108"/>
    <col min="6401" max="6402" width="3.140625" style="108" customWidth="1"/>
    <col min="6403" max="6403" width="9.28515625" style="108" customWidth="1"/>
    <col min="6404" max="6405" width="4.7109375" style="108" customWidth="1"/>
    <col min="6406" max="6406" width="7.85546875" style="108" customWidth="1"/>
    <col min="6407" max="6407" width="40.7109375" style="108" customWidth="1"/>
    <col min="6408" max="6408" width="8.42578125" style="108" customWidth="1"/>
    <col min="6409" max="6410" width="7.7109375" style="108" customWidth="1"/>
    <col min="6411" max="6656" width="9.140625" style="108"/>
    <col min="6657" max="6658" width="3.140625" style="108" customWidth="1"/>
    <col min="6659" max="6659" width="9.28515625" style="108" customWidth="1"/>
    <col min="6660" max="6661" width="4.7109375" style="108" customWidth="1"/>
    <col min="6662" max="6662" width="7.85546875" style="108" customWidth="1"/>
    <col min="6663" max="6663" width="40.7109375" style="108" customWidth="1"/>
    <col min="6664" max="6664" width="8.42578125" style="108" customWidth="1"/>
    <col min="6665" max="6666" width="7.7109375" style="108" customWidth="1"/>
    <col min="6667" max="6912" width="9.140625" style="108"/>
    <col min="6913" max="6914" width="3.140625" style="108" customWidth="1"/>
    <col min="6915" max="6915" width="9.28515625" style="108" customWidth="1"/>
    <col min="6916" max="6917" width="4.7109375" style="108" customWidth="1"/>
    <col min="6918" max="6918" width="7.85546875" style="108" customWidth="1"/>
    <col min="6919" max="6919" width="40.7109375" style="108" customWidth="1"/>
    <col min="6920" max="6920" width="8.42578125" style="108" customWidth="1"/>
    <col min="6921" max="6922" width="7.7109375" style="108" customWidth="1"/>
    <col min="6923" max="7168" width="9.140625" style="108"/>
    <col min="7169" max="7170" width="3.140625" style="108" customWidth="1"/>
    <col min="7171" max="7171" width="9.28515625" style="108" customWidth="1"/>
    <col min="7172" max="7173" width="4.7109375" style="108" customWidth="1"/>
    <col min="7174" max="7174" width="7.85546875" style="108" customWidth="1"/>
    <col min="7175" max="7175" width="40.7109375" style="108" customWidth="1"/>
    <col min="7176" max="7176" width="8.42578125" style="108" customWidth="1"/>
    <col min="7177" max="7178" width="7.7109375" style="108" customWidth="1"/>
    <col min="7179" max="7424" width="9.140625" style="108"/>
    <col min="7425" max="7426" width="3.140625" style="108" customWidth="1"/>
    <col min="7427" max="7427" width="9.28515625" style="108" customWidth="1"/>
    <col min="7428" max="7429" width="4.7109375" style="108" customWidth="1"/>
    <col min="7430" max="7430" width="7.85546875" style="108" customWidth="1"/>
    <col min="7431" max="7431" width="40.7109375" style="108" customWidth="1"/>
    <col min="7432" max="7432" width="8.42578125" style="108" customWidth="1"/>
    <col min="7433" max="7434" width="7.7109375" style="108" customWidth="1"/>
    <col min="7435" max="7680" width="9.140625" style="108"/>
    <col min="7681" max="7682" width="3.140625" style="108" customWidth="1"/>
    <col min="7683" max="7683" width="9.28515625" style="108" customWidth="1"/>
    <col min="7684" max="7685" width="4.7109375" style="108" customWidth="1"/>
    <col min="7686" max="7686" width="7.85546875" style="108" customWidth="1"/>
    <col min="7687" max="7687" width="40.7109375" style="108" customWidth="1"/>
    <col min="7688" max="7688" width="8.42578125" style="108" customWidth="1"/>
    <col min="7689" max="7690" width="7.7109375" style="108" customWidth="1"/>
    <col min="7691" max="7936" width="9.140625" style="108"/>
    <col min="7937" max="7938" width="3.140625" style="108" customWidth="1"/>
    <col min="7939" max="7939" width="9.28515625" style="108" customWidth="1"/>
    <col min="7940" max="7941" width="4.7109375" style="108" customWidth="1"/>
    <col min="7942" max="7942" width="7.85546875" style="108" customWidth="1"/>
    <col min="7943" max="7943" width="40.7109375" style="108" customWidth="1"/>
    <col min="7944" max="7944" width="8.42578125" style="108" customWidth="1"/>
    <col min="7945" max="7946" width="7.7109375" style="108" customWidth="1"/>
    <col min="7947" max="8192" width="9.140625" style="108"/>
    <col min="8193" max="8194" width="3.140625" style="108" customWidth="1"/>
    <col min="8195" max="8195" width="9.28515625" style="108" customWidth="1"/>
    <col min="8196" max="8197" width="4.7109375" style="108" customWidth="1"/>
    <col min="8198" max="8198" width="7.85546875" style="108" customWidth="1"/>
    <col min="8199" max="8199" width="40.7109375" style="108" customWidth="1"/>
    <col min="8200" max="8200" width="8.42578125" style="108" customWidth="1"/>
    <col min="8201" max="8202" width="7.7109375" style="108" customWidth="1"/>
    <col min="8203" max="8448" width="9.140625" style="108"/>
    <col min="8449" max="8450" width="3.140625" style="108" customWidth="1"/>
    <col min="8451" max="8451" width="9.28515625" style="108" customWidth="1"/>
    <col min="8452" max="8453" width="4.7109375" style="108" customWidth="1"/>
    <col min="8454" max="8454" width="7.85546875" style="108" customWidth="1"/>
    <col min="8455" max="8455" width="40.7109375" style="108" customWidth="1"/>
    <col min="8456" max="8456" width="8.42578125" style="108" customWidth="1"/>
    <col min="8457" max="8458" width="7.7109375" style="108" customWidth="1"/>
    <col min="8459" max="8704" width="9.140625" style="108"/>
    <col min="8705" max="8706" width="3.140625" style="108" customWidth="1"/>
    <col min="8707" max="8707" width="9.28515625" style="108" customWidth="1"/>
    <col min="8708" max="8709" width="4.7109375" style="108" customWidth="1"/>
    <col min="8710" max="8710" width="7.85546875" style="108" customWidth="1"/>
    <col min="8711" max="8711" width="40.7109375" style="108" customWidth="1"/>
    <col min="8712" max="8712" width="8.42578125" style="108" customWidth="1"/>
    <col min="8713" max="8714" width="7.7109375" style="108" customWidth="1"/>
    <col min="8715" max="8960" width="9.140625" style="108"/>
    <col min="8961" max="8962" width="3.140625" style="108" customWidth="1"/>
    <col min="8963" max="8963" width="9.28515625" style="108" customWidth="1"/>
    <col min="8964" max="8965" width="4.7109375" style="108" customWidth="1"/>
    <col min="8966" max="8966" width="7.85546875" style="108" customWidth="1"/>
    <col min="8967" max="8967" width="40.7109375" style="108" customWidth="1"/>
    <col min="8968" max="8968" width="8.42578125" style="108" customWidth="1"/>
    <col min="8969" max="8970" width="7.7109375" style="108" customWidth="1"/>
    <col min="8971" max="9216" width="9.140625" style="108"/>
    <col min="9217" max="9218" width="3.140625" style="108" customWidth="1"/>
    <col min="9219" max="9219" width="9.28515625" style="108" customWidth="1"/>
    <col min="9220" max="9221" width="4.7109375" style="108" customWidth="1"/>
    <col min="9222" max="9222" width="7.85546875" style="108" customWidth="1"/>
    <col min="9223" max="9223" width="40.7109375" style="108" customWidth="1"/>
    <col min="9224" max="9224" width="8.42578125" style="108" customWidth="1"/>
    <col min="9225" max="9226" width="7.7109375" style="108" customWidth="1"/>
    <col min="9227" max="9472" width="9.140625" style="108"/>
    <col min="9473" max="9474" width="3.140625" style="108" customWidth="1"/>
    <col min="9475" max="9475" width="9.28515625" style="108" customWidth="1"/>
    <col min="9476" max="9477" width="4.7109375" style="108" customWidth="1"/>
    <col min="9478" max="9478" width="7.85546875" style="108" customWidth="1"/>
    <col min="9479" max="9479" width="40.7109375" style="108" customWidth="1"/>
    <col min="9480" max="9480" width="8.42578125" style="108" customWidth="1"/>
    <col min="9481" max="9482" width="7.7109375" style="108" customWidth="1"/>
    <col min="9483" max="9728" width="9.140625" style="108"/>
    <col min="9729" max="9730" width="3.140625" style="108" customWidth="1"/>
    <col min="9731" max="9731" width="9.28515625" style="108" customWidth="1"/>
    <col min="9732" max="9733" width="4.7109375" style="108" customWidth="1"/>
    <col min="9734" max="9734" width="7.85546875" style="108" customWidth="1"/>
    <col min="9735" max="9735" width="40.7109375" style="108" customWidth="1"/>
    <col min="9736" max="9736" width="8.42578125" style="108" customWidth="1"/>
    <col min="9737" max="9738" width="7.7109375" style="108" customWidth="1"/>
    <col min="9739" max="9984" width="9.140625" style="108"/>
    <col min="9985" max="9986" width="3.140625" style="108" customWidth="1"/>
    <col min="9987" max="9987" width="9.28515625" style="108" customWidth="1"/>
    <col min="9988" max="9989" width="4.7109375" style="108" customWidth="1"/>
    <col min="9990" max="9990" width="7.85546875" style="108" customWidth="1"/>
    <col min="9991" max="9991" width="40.7109375" style="108" customWidth="1"/>
    <col min="9992" max="9992" width="8.42578125" style="108" customWidth="1"/>
    <col min="9993" max="9994" width="7.7109375" style="108" customWidth="1"/>
    <col min="9995" max="10240" width="9.140625" style="108"/>
    <col min="10241" max="10242" width="3.140625" style="108" customWidth="1"/>
    <col min="10243" max="10243" width="9.28515625" style="108" customWidth="1"/>
    <col min="10244" max="10245" width="4.7109375" style="108" customWidth="1"/>
    <col min="10246" max="10246" width="7.85546875" style="108" customWidth="1"/>
    <col min="10247" max="10247" width="40.7109375" style="108" customWidth="1"/>
    <col min="10248" max="10248" width="8.42578125" style="108" customWidth="1"/>
    <col min="10249" max="10250" width="7.7109375" style="108" customWidth="1"/>
    <col min="10251" max="10496" width="9.140625" style="108"/>
    <col min="10497" max="10498" width="3.140625" style="108" customWidth="1"/>
    <col min="10499" max="10499" width="9.28515625" style="108" customWidth="1"/>
    <col min="10500" max="10501" width="4.7109375" style="108" customWidth="1"/>
    <col min="10502" max="10502" width="7.85546875" style="108" customWidth="1"/>
    <col min="10503" max="10503" width="40.7109375" style="108" customWidth="1"/>
    <col min="10504" max="10504" width="8.42578125" style="108" customWidth="1"/>
    <col min="10505" max="10506" width="7.7109375" style="108" customWidth="1"/>
    <col min="10507" max="10752" width="9.140625" style="108"/>
    <col min="10753" max="10754" width="3.140625" style="108" customWidth="1"/>
    <col min="10755" max="10755" width="9.28515625" style="108" customWidth="1"/>
    <col min="10756" max="10757" width="4.7109375" style="108" customWidth="1"/>
    <col min="10758" max="10758" width="7.85546875" style="108" customWidth="1"/>
    <col min="10759" max="10759" width="40.7109375" style="108" customWidth="1"/>
    <col min="10760" max="10760" width="8.42578125" style="108" customWidth="1"/>
    <col min="10761" max="10762" width="7.7109375" style="108" customWidth="1"/>
    <col min="10763" max="11008" width="9.140625" style="108"/>
    <col min="11009" max="11010" width="3.140625" style="108" customWidth="1"/>
    <col min="11011" max="11011" width="9.28515625" style="108" customWidth="1"/>
    <col min="11012" max="11013" width="4.7109375" style="108" customWidth="1"/>
    <col min="11014" max="11014" width="7.85546875" style="108" customWidth="1"/>
    <col min="11015" max="11015" width="40.7109375" style="108" customWidth="1"/>
    <col min="11016" max="11016" width="8.42578125" style="108" customWidth="1"/>
    <col min="11017" max="11018" width="7.7109375" style="108" customWidth="1"/>
    <col min="11019" max="11264" width="9.140625" style="108"/>
    <col min="11265" max="11266" width="3.140625" style="108" customWidth="1"/>
    <col min="11267" max="11267" width="9.28515625" style="108" customWidth="1"/>
    <col min="11268" max="11269" width="4.7109375" style="108" customWidth="1"/>
    <col min="11270" max="11270" width="7.85546875" style="108" customWidth="1"/>
    <col min="11271" max="11271" width="40.7109375" style="108" customWidth="1"/>
    <col min="11272" max="11272" width="8.42578125" style="108" customWidth="1"/>
    <col min="11273" max="11274" width="7.7109375" style="108" customWidth="1"/>
    <col min="11275" max="11520" width="9.140625" style="108"/>
    <col min="11521" max="11522" width="3.140625" style="108" customWidth="1"/>
    <col min="11523" max="11523" width="9.28515625" style="108" customWidth="1"/>
    <col min="11524" max="11525" width="4.7109375" style="108" customWidth="1"/>
    <col min="11526" max="11526" width="7.85546875" style="108" customWidth="1"/>
    <col min="11527" max="11527" width="40.7109375" style="108" customWidth="1"/>
    <col min="11528" max="11528" width="8.42578125" style="108" customWidth="1"/>
    <col min="11529" max="11530" width="7.7109375" style="108" customWidth="1"/>
    <col min="11531" max="11776" width="9.140625" style="108"/>
    <col min="11777" max="11778" width="3.140625" style="108" customWidth="1"/>
    <col min="11779" max="11779" width="9.28515625" style="108" customWidth="1"/>
    <col min="11780" max="11781" width="4.7109375" style="108" customWidth="1"/>
    <col min="11782" max="11782" width="7.85546875" style="108" customWidth="1"/>
    <col min="11783" max="11783" width="40.7109375" style="108" customWidth="1"/>
    <col min="11784" max="11784" width="8.42578125" style="108" customWidth="1"/>
    <col min="11785" max="11786" width="7.7109375" style="108" customWidth="1"/>
    <col min="11787" max="12032" width="9.140625" style="108"/>
    <col min="12033" max="12034" width="3.140625" style="108" customWidth="1"/>
    <col min="12035" max="12035" width="9.28515625" style="108" customWidth="1"/>
    <col min="12036" max="12037" width="4.7109375" style="108" customWidth="1"/>
    <col min="12038" max="12038" width="7.85546875" style="108" customWidth="1"/>
    <col min="12039" max="12039" width="40.7109375" style="108" customWidth="1"/>
    <col min="12040" max="12040" width="8.42578125" style="108" customWidth="1"/>
    <col min="12041" max="12042" width="7.7109375" style="108" customWidth="1"/>
    <col min="12043" max="12288" width="9.140625" style="108"/>
    <col min="12289" max="12290" width="3.140625" style="108" customWidth="1"/>
    <col min="12291" max="12291" width="9.28515625" style="108" customWidth="1"/>
    <col min="12292" max="12293" width="4.7109375" style="108" customWidth="1"/>
    <col min="12294" max="12294" width="7.85546875" style="108" customWidth="1"/>
    <col min="12295" max="12295" width="40.7109375" style="108" customWidth="1"/>
    <col min="12296" max="12296" width="8.42578125" style="108" customWidth="1"/>
    <col min="12297" max="12298" width="7.7109375" style="108" customWidth="1"/>
    <col min="12299" max="12544" width="9.140625" style="108"/>
    <col min="12545" max="12546" width="3.140625" style="108" customWidth="1"/>
    <col min="12547" max="12547" width="9.28515625" style="108" customWidth="1"/>
    <col min="12548" max="12549" width="4.7109375" style="108" customWidth="1"/>
    <col min="12550" max="12550" width="7.85546875" style="108" customWidth="1"/>
    <col min="12551" max="12551" width="40.7109375" style="108" customWidth="1"/>
    <col min="12552" max="12552" width="8.42578125" style="108" customWidth="1"/>
    <col min="12553" max="12554" width="7.7109375" style="108" customWidth="1"/>
    <col min="12555" max="12800" width="9.140625" style="108"/>
    <col min="12801" max="12802" width="3.140625" style="108" customWidth="1"/>
    <col min="12803" max="12803" width="9.28515625" style="108" customWidth="1"/>
    <col min="12804" max="12805" width="4.7109375" style="108" customWidth="1"/>
    <col min="12806" max="12806" width="7.85546875" style="108" customWidth="1"/>
    <col min="12807" max="12807" width="40.7109375" style="108" customWidth="1"/>
    <col min="12808" max="12808" width="8.42578125" style="108" customWidth="1"/>
    <col min="12809" max="12810" width="7.7109375" style="108" customWidth="1"/>
    <col min="12811" max="13056" width="9.140625" style="108"/>
    <col min="13057" max="13058" width="3.140625" style="108" customWidth="1"/>
    <col min="13059" max="13059" width="9.28515625" style="108" customWidth="1"/>
    <col min="13060" max="13061" width="4.7109375" style="108" customWidth="1"/>
    <col min="13062" max="13062" width="7.85546875" style="108" customWidth="1"/>
    <col min="13063" max="13063" width="40.7109375" style="108" customWidth="1"/>
    <col min="13064" max="13064" width="8.42578125" style="108" customWidth="1"/>
    <col min="13065" max="13066" width="7.7109375" style="108" customWidth="1"/>
    <col min="13067" max="13312" width="9.140625" style="108"/>
    <col min="13313" max="13314" width="3.140625" style="108" customWidth="1"/>
    <col min="13315" max="13315" width="9.28515625" style="108" customWidth="1"/>
    <col min="13316" max="13317" width="4.7109375" style="108" customWidth="1"/>
    <col min="13318" max="13318" width="7.85546875" style="108" customWidth="1"/>
    <col min="13319" max="13319" width="40.7109375" style="108" customWidth="1"/>
    <col min="13320" max="13320" width="8.42578125" style="108" customWidth="1"/>
    <col min="13321" max="13322" width="7.7109375" style="108" customWidth="1"/>
    <col min="13323" max="13568" width="9.140625" style="108"/>
    <col min="13569" max="13570" width="3.140625" style="108" customWidth="1"/>
    <col min="13571" max="13571" width="9.28515625" style="108" customWidth="1"/>
    <col min="13572" max="13573" width="4.7109375" style="108" customWidth="1"/>
    <col min="13574" max="13574" width="7.85546875" style="108" customWidth="1"/>
    <col min="13575" max="13575" width="40.7109375" style="108" customWidth="1"/>
    <col min="13576" max="13576" width="8.42578125" style="108" customWidth="1"/>
    <col min="13577" max="13578" width="7.7109375" style="108" customWidth="1"/>
    <col min="13579" max="13824" width="9.140625" style="108"/>
    <col min="13825" max="13826" width="3.140625" style="108" customWidth="1"/>
    <col min="13827" max="13827" width="9.28515625" style="108" customWidth="1"/>
    <col min="13828" max="13829" width="4.7109375" style="108" customWidth="1"/>
    <col min="13830" max="13830" width="7.85546875" style="108" customWidth="1"/>
    <col min="13831" max="13831" width="40.7109375" style="108" customWidth="1"/>
    <col min="13832" max="13832" width="8.42578125" style="108" customWidth="1"/>
    <col min="13833" max="13834" width="7.7109375" style="108" customWidth="1"/>
    <col min="13835" max="14080" width="9.140625" style="108"/>
    <col min="14081" max="14082" width="3.140625" style="108" customWidth="1"/>
    <col min="14083" max="14083" width="9.28515625" style="108" customWidth="1"/>
    <col min="14084" max="14085" width="4.7109375" style="108" customWidth="1"/>
    <col min="14086" max="14086" width="7.85546875" style="108" customWidth="1"/>
    <col min="14087" max="14087" width="40.7109375" style="108" customWidth="1"/>
    <col min="14088" max="14088" width="8.42578125" style="108" customWidth="1"/>
    <col min="14089" max="14090" width="7.7109375" style="108" customWidth="1"/>
    <col min="14091" max="14336" width="9.140625" style="108"/>
    <col min="14337" max="14338" width="3.140625" style="108" customWidth="1"/>
    <col min="14339" max="14339" width="9.28515625" style="108" customWidth="1"/>
    <col min="14340" max="14341" width="4.7109375" style="108" customWidth="1"/>
    <col min="14342" max="14342" width="7.85546875" style="108" customWidth="1"/>
    <col min="14343" max="14343" width="40.7109375" style="108" customWidth="1"/>
    <col min="14344" max="14344" width="8.42578125" style="108" customWidth="1"/>
    <col min="14345" max="14346" width="7.7109375" style="108" customWidth="1"/>
    <col min="14347" max="14592" width="9.140625" style="108"/>
    <col min="14593" max="14594" width="3.140625" style="108" customWidth="1"/>
    <col min="14595" max="14595" width="9.28515625" style="108" customWidth="1"/>
    <col min="14596" max="14597" width="4.7109375" style="108" customWidth="1"/>
    <col min="14598" max="14598" width="7.85546875" style="108" customWidth="1"/>
    <col min="14599" max="14599" width="40.7109375" style="108" customWidth="1"/>
    <col min="14600" max="14600" width="8.42578125" style="108" customWidth="1"/>
    <col min="14601" max="14602" width="7.7109375" style="108" customWidth="1"/>
    <col min="14603" max="14848" width="9.140625" style="108"/>
    <col min="14849" max="14850" width="3.140625" style="108" customWidth="1"/>
    <col min="14851" max="14851" width="9.28515625" style="108" customWidth="1"/>
    <col min="14852" max="14853" width="4.7109375" style="108" customWidth="1"/>
    <col min="14854" max="14854" width="7.85546875" style="108" customWidth="1"/>
    <col min="14855" max="14855" width="40.7109375" style="108" customWidth="1"/>
    <col min="14856" max="14856" width="8.42578125" style="108" customWidth="1"/>
    <col min="14857" max="14858" width="7.7109375" style="108" customWidth="1"/>
    <col min="14859" max="15104" width="9.140625" style="108"/>
    <col min="15105" max="15106" width="3.140625" style="108" customWidth="1"/>
    <col min="15107" max="15107" width="9.28515625" style="108" customWidth="1"/>
    <col min="15108" max="15109" width="4.7109375" style="108" customWidth="1"/>
    <col min="15110" max="15110" width="7.85546875" style="108" customWidth="1"/>
    <col min="15111" max="15111" width="40.7109375" style="108" customWidth="1"/>
    <col min="15112" max="15112" width="8.42578125" style="108" customWidth="1"/>
    <col min="15113" max="15114" width="7.7109375" style="108" customWidth="1"/>
    <col min="15115" max="15360" width="9.140625" style="108"/>
    <col min="15361" max="15362" width="3.140625" style="108" customWidth="1"/>
    <col min="15363" max="15363" width="9.28515625" style="108" customWidth="1"/>
    <col min="15364" max="15365" width="4.7109375" style="108" customWidth="1"/>
    <col min="15366" max="15366" width="7.85546875" style="108" customWidth="1"/>
    <col min="15367" max="15367" width="40.7109375" style="108" customWidth="1"/>
    <col min="15368" max="15368" width="8.42578125" style="108" customWidth="1"/>
    <col min="15369" max="15370" width="7.7109375" style="108" customWidth="1"/>
    <col min="15371" max="15616" width="9.140625" style="108"/>
    <col min="15617" max="15618" width="3.140625" style="108" customWidth="1"/>
    <col min="15619" max="15619" width="9.28515625" style="108" customWidth="1"/>
    <col min="15620" max="15621" width="4.7109375" style="108" customWidth="1"/>
    <col min="15622" max="15622" width="7.85546875" style="108" customWidth="1"/>
    <col min="15623" max="15623" width="40.7109375" style="108" customWidth="1"/>
    <col min="15624" max="15624" width="8.42578125" style="108" customWidth="1"/>
    <col min="15625" max="15626" width="7.7109375" style="108" customWidth="1"/>
    <col min="15627" max="15872" width="9.140625" style="108"/>
    <col min="15873" max="15874" width="3.140625" style="108" customWidth="1"/>
    <col min="15875" max="15875" width="9.28515625" style="108" customWidth="1"/>
    <col min="15876" max="15877" width="4.7109375" style="108" customWidth="1"/>
    <col min="15878" max="15878" width="7.85546875" style="108" customWidth="1"/>
    <col min="15879" max="15879" width="40.7109375" style="108" customWidth="1"/>
    <col min="15880" max="15880" width="8.42578125" style="108" customWidth="1"/>
    <col min="15881" max="15882" width="7.7109375" style="108" customWidth="1"/>
    <col min="15883" max="16128" width="9.140625" style="108"/>
    <col min="16129" max="16130" width="3.140625" style="108" customWidth="1"/>
    <col min="16131" max="16131" width="9.28515625" style="108" customWidth="1"/>
    <col min="16132" max="16133" width="4.7109375" style="108" customWidth="1"/>
    <col min="16134" max="16134" width="7.85546875" style="108" customWidth="1"/>
    <col min="16135" max="16135" width="40.7109375" style="108" customWidth="1"/>
    <col min="16136" max="16136" width="8.42578125" style="108" customWidth="1"/>
    <col min="16137" max="16138" width="7.7109375" style="108" customWidth="1"/>
    <col min="16139" max="16384" width="9.140625" style="108"/>
  </cols>
  <sheetData>
    <row r="1" spans="1:12" x14ac:dyDescent="0.2">
      <c r="I1" s="110"/>
      <c r="J1" s="110"/>
    </row>
    <row r="2" spans="1:12" ht="18" customHeight="1" x14ac:dyDescent="0.25">
      <c r="B2" s="96" t="s">
        <v>100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2.75" customHeight="1" x14ac:dyDescent="0.2">
      <c r="B3" s="6"/>
      <c r="C3" s="6"/>
      <c r="D3" s="6"/>
      <c r="E3" s="6"/>
      <c r="F3" s="6"/>
      <c r="G3" s="6"/>
      <c r="H3" s="6"/>
      <c r="I3" s="111"/>
      <c r="J3" s="111"/>
    </row>
    <row r="4" spans="1:12" ht="15.75" x14ac:dyDescent="0.25">
      <c r="B4" s="112" t="s">
        <v>0</v>
      </c>
      <c r="C4" s="112"/>
      <c r="D4" s="112"/>
      <c r="E4" s="112"/>
      <c r="F4" s="112"/>
      <c r="G4" s="112"/>
      <c r="H4" s="112"/>
      <c r="I4" s="112"/>
      <c r="J4" s="112"/>
    </row>
    <row r="5" spans="1:12" ht="12" customHeight="1" x14ac:dyDescent="0.2">
      <c r="B5" s="6"/>
      <c r="C5" s="6"/>
      <c r="D5" s="6"/>
      <c r="E5" s="6"/>
      <c r="F5" s="6"/>
      <c r="G5" s="6"/>
      <c r="H5" s="6"/>
      <c r="I5" s="111"/>
      <c r="J5" s="111"/>
    </row>
    <row r="6" spans="1:12" ht="15" customHeight="1" x14ac:dyDescent="0.25">
      <c r="B6" s="113"/>
      <c r="C6" s="113"/>
      <c r="D6" s="113"/>
      <c r="E6" s="113"/>
      <c r="F6" s="113"/>
      <c r="G6" s="113"/>
      <c r="H6" s="113"/>
      <c r="I6" s="113"/>
      <c r="J6" s="113"/>
    </row>
    <row r="7" spans="1:12" ht="15" customHeight="1" x14ac:dyDescent="0.2">
      <c r="B7" s="114"/>
      <c r="C7" s="114"/>
      <c r="D7" s="114"/>
      <c r="E7" s="114"/>
      <c r="F7" s="114"/>
      <c r="G7" s="114"/>
      <c r="H7" s="114"/>
      <c r="I7" s="114"/>
      <c r="J7" s="114"/>
    </row>
    <row r="8" spans="1:12" ht="15" customHeight="1" x14ac:dyDescent="0.25">
      <c r="B8" s="4"/>
      <c r="C8" s="4"/>
      <c r="D8" s="4"/>
      <c r="E8" s="98" t="s">
        <v>101</v>
      </c>
      <c r="F8" s="98"/>
      <c r="G8" s="98"/>
      <c r="H8" s="98"/>
      <c r="I8" s="4"/>
      <c r="J8" s="4"/>
      <c r="K8" s="5"/>
      <c r="L8" s="5"/>
    </row>
    <row r="9" spans="1:12" ht="12" customHeight="1" x14ac:dyDescent="0.2">
      <c r="B9" s="115"/>
      <c r="C9" s="115"/>
      <c r="D9" s="115"/>
      <c r="E9" s="115"/>
      <c r="F9" s="115"/>
      <c r="G9" s="115"/>
      <c r="H9" s="116"/>
      <c r="I9" s="116"/>
      <c r="J9" s="116"/>
    </row>
    <row r="10" spans="1:12" ht="15" customHeight="1" x14ac:dyDescent="0.25">
      <c r="B10" s="113"/>
      <c r="C10" s="113"/>
      <c r="D10" s="113"/>
      <c r="E10" s="113"/>
      <c r="F10" s="113"/>
      <c r="G10" s="113"/>
      <c r="H10" s="113"/>
      <c r="I10" s="113"/>
      <c r="J10" s="113"/>
    </row>
    <row r="11" spans="1:12" ht="12" customHeight="1" thickBot="1" x14ac:dyDescent="0.25">
      <c r="B11" s="116"/>
      <c r="C11" s="116"/>
      <c r="D11" s="116"/>
      <c r="E11" s="111"/>
      <c r="F11" s="111"/>
      <c r="G11" s="111"/>
      <c r="H11" s="117"/>
      <c r="I11" s="111"/>
      <c r="J11" s="117" t="s">
        <v>2</v>
      </c>
    </row>
    <row r="12" spans="1:12" ht="12.75" customHeight="1" thickBot="1" x14ac:dyDescent="0.25">
      <c r="A12" s="164"/>
      <c r="B12" s="118" t="s">
        <v>4</v>
      </c>
      <c r="C12" s="119" t="s">
        <v>5</v>
      </c>
      <c r="D12" s="120"/>
      <c r="E12" s="121" t="s">
        <v>6</v>
      </c>
      <c r="F12" s="122" t="s">
        <v>7</v>
      </c>
      <c r="G12" s="123" t="s">
        <v>89</v>
      </c>
      <c r="H12" s="124" t="s">
        <v>9</v>
      </c>
      <c r="I12" s="125" t="s">
        <v>103</v>
      </c>
      <c r="J12" s="126" t="s">
        <v>90</v>
      </c>
    </row>
    <row r="13" spans="1:12" s="136" customFormat="1" ht="12.75" customHeight="1" thickBot="1" x14ac:dyDescent="0.25">
      <c r="A13" s="100" t="s">
        <v>102</v>
      </c>
      <c r="B13" s="127" t="s">
        <v>13</v>
      </c>
      <c r="C13" s="128" t="s">
        <v>14</v>
      </c>
      <c r="D13" s="129"/>
      <c r="E13" s="130" t="s">
        <v>14</v>
      </c>
      <c r="F13" s="131" t="s">
        <v>14</v>
      </c>
      <c r="G13" s="132" t="s">
        <v>91</v>
      </c>
      <c r="H13" s="133">
        <v>200</v>
      </c>
      <c r="I13" s="134">
        <v>-20</v>
      </c>
      <c r="J13" s="135">
        <v>180</v>
      </c>
      <c r="L13" s="137"/>
    </row>
    <row r="14" spans="1:12" ht="12.75" customHeight="1" x14ac:dyDescent="0.2">
      <c r="A14" s="101"/>
      <c r="B14" s="138" t="s">
        <v>92</v>
      </c>
      <c r="C14" s="139" t="s">
        <v>93</v>
      </c>
      <c r="D14" s="140" t="s">
        <v>16</v>
      </c>
      <c r="E14" s="141" t="s">
        <v>14</v>
      </c>
      <c r="F14" s="142" t="s">
        <v>14</v>
      </c>
      <c r="G14" s="143" t="s">
        <v>94</v>
      </c>
      <c r="H14" s="144">
        <f>H15+H16+H17+H18+H19+H20</f>
        <v>200</v>
      </c>
      <c r="I14" s="145">
        <v>-20</v>
      </c>
      <c r="J14" s="146">
        <v>180</v>
      </c>
    </row>
    <row r="15" spans="1:12" ht="12.75" customHeight="1" x14ac:dyDescent="0.2">
      <c r="A15" s="101"/>
      <c r="B15" s="147"/>
      <c r="C15" s="148"/>
      <c r="D15" s="149"/>
      <c r="E15" s="150">
        <v>3636</v>
      </c>
      <c r="F15" s="151">
        <v>5021</v>
      </c>
      <c r="G15" s="152" t="s">
        <v>95</v>
      </c>
      <c r="H15" s="153">
        <v>50</v>
      </c>
      <c r="I15" s="154">
        <v>0</v>
      </c>
      <c r="J15" s="155">
        <v>50</v>
      </c>
    </row>
    <row r="16" spans="1:12" ht="12.75" customHeight="1" x14ac:dyDescent="0.2">
      <c r="A16" s="101"/>
      <c r="B16" s="147"/>
      <c r="C16" s="148"/>
      <c r="D16" s="149"/>
      <c r="E16" s="150">
        <v>3636</v>
      </c>
      <c r="F16" s="151">
        <v>5031</v>
      </c>
      <c r="G16" s="152" t="s">
        <v>96</v>
      </c>
      <c r="H16" s="153">
        <v>5</v>
      </c>
      <c r="I16" s="154">
        <v>0</v>
      </c>
      <c r="J16" s="155">
        <v>5</v>
      </c>
    </row>
    <row r="17" spans="1:10" ht="12.75" customHeight="1" x14ac:dyDescent="0.2">
      <c r="A17" s="101"/>
      <c r="B17" s="147"/>
      <c r="C17" s="148"/>
      <c r="D17" s="149"/>
      <c r="E17" s="150">
        <v>3636</v>
      </c>
      <c r="F17" s="151">
        <v>5032</v>
      </c>
      <c r="G17" s="152" t="s">
        <v>97</v>
      </c>
      <c r="H17" s="153">
        <v>3</v>
      </c>
      <c r="I17" s="154">
        <v>0</v>
      </c>
      <c r="J17" s="155">
        <v>3</v>
      </c>
    </row>
    <row r="18" spans="1:10" ht="12.75" customHeight="1" x14ac:dyDescent="0.2">
      <c r="A18" s="101"/>
      <c r="B18" s="147"/>
      <c r="C18" s="148"/>
      <c r="D18" s="149"/>
      <c r="E18" s="150">
        <v>3636</v>
      </c>
      <c r="F18" s="151">
        <v>5139</v>
      </c>
      <c r="G18" s="152" t="s">
        <v>98</v>
      </c>
      <c r="H18" s="153">
        <v>80</v>
      </c>
      <c r="I18" s="154">
        <v>0</v>
      </c>
      <c r="J18" s="155">
        <v>80</v>
      </c>
    </row>
    <row r="19" spans="1:10" ht="12.75" customHeight="1" thickBot="1" x14ac:dyDescent="0.25">
      <c r="A19" s="102"/>
      <c r="B19" s="147"/>
      <c r="C19" s="148"/>
      <c r="D19" s="149"/>
      <c r="E19" s="150">
        <v>3636</v>
      </c>
      <c r="F19" s="151">
        <v>5169</v>
      </c>
      <c r="G19" s="152" t="s">
        <v>99</v>
      </c>
      <c r="H19" s="153">
        <v>42</v>
      </c>
      <c r="I19" s="154">
        <v>0</v>
      </c>
      <c r="J19" s="155">
        <v>42</v>
      </c>
    </row>
    <row r="20" spans="1:10" ht="12" customHeight="1" thickBot="1" x14ac:dyDescent="0.25">
      <c r="A20" s="164"/>
      <c r="B20" s="156"/>
      <c r="C20" s="157"/>
      <c r="D20" s="158"/>
      <c r="E20" s="159">
        <v>3636</v>
      </c>
      <c r="F20" s="160">
        <v>5321</v>
      </c>
      <c r="G20" s="161" t="s">
        <v>17</v>
      </c>
      <c r="H20" s="162">
        <v>20</v>
      </c>
      <c r="I20" s="162">
        <v>-20</v>
      </c>
      <c r="J20" s="163">
        <v>0</v>
      </c>
    </row>
  </sheetData>
  <mergeCells count="9">
    <mergeCell ref="A13:A19"/>
    <mergeCell ref="C12:D12"/>
    <mergeCell ref="C13:D13"/>
    <mergeCell ref="B2:L2"/>
    <mergeCell ref="E8:H8"/>
    <mergeCell ref="I1:J1"/>
    <mergeCell ref="B4:J4"/>
    <mergeCell ref="B6:J6"/>
    <mergeCell ref="B10:J10"/>
  </mergeCells>
  <printOptions horizontalCentered="1"/>
  <pageMargins left="0.78740157480314965" right="0.59055118110236227" top="0.59055118110236227" bottom="0.78740157480314965" header="0.51181102362204722" footer="0.51181102362204722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33"/>
  <sheetViews>
    <sheetView zoomScaleNormal="100" workbookViewId="0">
      <selection activeCell="A11" sqref="A11:A17"/>
    </sheetView>
  </sheetViews>
  <sheetFormatPr defaultRowHeight="12.75" x14ac:dyDescent="0.2"/>
  <cols>
    <col min="1" max="1" width="3" bestFit="1" customWidth="1"/>
    <col min="2" max="2" width="3.42578125" bestFit="1" customWidth="1"/>
    <col min="3" max="3" width="9.42578125" customWidth="1"/>
    <col min="4" max="6" width="4.42578125" bestFit="1" customWidth="1"/>
    <col min="7" max="7" width="36.140625" customWidth="1"/>
    <col min="8" max="9" width="8.7109375" bestFit="1" customWidth="1"/>
    <col min="10" max="10" width="8.42578125" bestFit="1" customWidth="1"/>
    <col min="11" max="11" width="8.7109375" bestFit="1" customWidth="1"/>
  </cols>
  <sheetData>
    <row r="3" spans="1:20" ht="18" x14ac:dyDescent="0.25">
      <c r="A3" s="96" t="s">
        <v>100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20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20" ht="15.75" x14ac:dyDescent="0.2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20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</row>
    <row r="8" spans="1:20" ht="15.75" x14ac:dyDescent="0.25">
      <c r="A8" s="98" t="s">
        <v>1</v>
      </c>
      <c r="B8" s="98"/>
      <c r="C8" s="98"/>
      <c r="D8" s="98"/>
      <c r="E8" s="98"/>
      <c r="F8" s="98"/>
      <c r="G8" s="98"/>
      <c r="H8" s="98"/>
      <c r="I8" s="98"/>
      <c r="J8" s="99"/>
      <c r="K8" s="99"/>
    </row>
    <row r="9" spans="1:20" x14ac:dyDescent="0.2">
      <c r="A9" s="6"/>
      <c r="B9" s="6"/>
      <c r="C9" s="6"/>
      <c r="D9" s="6"/>
      <c r="E9" s="6"/>
      <c r="F9" s="6"/>
      <c r="G9" s="6"/>
      <c r="H9" s="6"/>
      <c r="I9" s="6"/>
    </row>
    <row r="10" spans="1:20" ht="13.5" thickBot="1" x14ac:dyDescent="0.25">
      <c r="A10" s="7"/>
      <c r="B10" s="8"/>
      <c r="C10" s="8"/>
      <c r="D10" s="8"/>
      <c r="H10" s="9"/>
      <c r="K10" s="9" t="s">
        <v>2</v>
      </c>
    </row>
    <row r="11" spans="1:20" ht="23.25" thickBot="1" x14ac:dyDescent="0.25">
      <c r="A11" s="100" t="s">
        <v>3</v>
      </c>
      <c r="B11" s="10" t="s">
        <v>4</v>
      </c>
      <c r="C11" s="103" t="s">
        <v>5</v>
      </c>
      <c r="D11" s="104"/>
      <c r="E11" s="11" t="s">
        <v>6</v>
      </c>
      <c r="F11" s="12" t="s">
        <v>7</v>
      </c>
      <c r="G11" s="13" t="s">
        <v>8</v>
      </c>
      <c r="H11" s="14" t="s">
        <v>9</v>
      </c>
      <c r="I11" s="15" t="s">
        <v>10</v>
      </c>
      <c r="J11" s="16" t="s">
        <v>82</v>
      </c>
      <c r="K11" s="13" t="s">
        <v>11</v>
      </c>
      <c r="N11" s="8"/>
      <c r="O11" s="8"/>
      <c r="P11" s="8"/>
      <c r="Q11" s="8"/>
      <c r="R11" s="8"/>
      <c r="S11" s="8"/>
      <c r="T11" s="8"/>
    </row>
    <row r="12" spans="1:20" ht="13.5" thickBot="1" x14ac:dyDescent="0.25">
      <c r="A12" s="101"/>
      <c r="B12" s="17" t="s">
        <v>4</v>
      </c>
      <c r="C12" s="105" t="s">
        <v>5</v>
      </c>
      <c r="D12" s="106"/>
      <c r="E12" s="18" t="s">
        <v>6</v>
      </c>
      <c r="F12" s="19" t="s">
        <v>7</v>
      </c>
      <c r="G12" s="20" t="s">
        <v>12</v>
      </c>
      <c r="H12" s="21"/>
      <c r="I12" s="21"/>
      <c r="J12" s="21"/>
      <c r="K12" s="22"/>
      <c r="N12" s="8"/>
      <c r="O12" s="8"/>
      <c r="P12" s="8"/>
      <c r="Q12" s="8"/>
      <c r="R12" s="8"/>
      <c r="S12" s="8"/>
      <c r="T12" s="8"/>
    </row>
    <row r="13" spans="1:20" ht="13.5" thickBot="1" x14ac:dyDescent="0.25">
      <c r="A13" s="101"/>
      <c r="B13" s="23" t="s">
        <v>13</v>
      </c>
      <c r="C13" s="24" t="s">
        <v>14</v>
      </c>
      <c r="D13" s="25" t="s">
        <v>14</v>
      </c>
      <c r="E13" s="24" t="s">
        <v>14</v>
      </c>
      <c r="F13" s="26" t="s">
        <v>14</v>
      </c>
      <c r="G13" s="27" t="s">
        <v>15</v>
      </c>
      <c r="H13" s="28">
        <v>545</v>
      </c>
      <c r="I13" s="29">
        <v>2150</v>
      </c>
      <c r="J13" s="29">
        <v>20</v>
      </c>
      <c r="K13" s="30">
        <f>I13+J13</f>
        <v>2170</v>
      </c>
      <c r="N13" s="8"/>
      <c r="O13" s="8"/>
      <c r="P13" s="8"/>
      <c r="Q13" s="8"/>
      <c r="R13" s="8"/>
      <c r="S13" s="8"/>
      <c r="T13" s="8"/>
    </row>
    <row r="14" spans="1:20" ht="22.5" x14ac:dyDescent="0.2">
      <c r="A14" s="101"/>
      <c r="B14" s="31" t="s">
        <v>13</v>
      </c>
      <c r="C14" s="32" t="s">
        <v>83</v>
      </c>
      <c r="D14" s="33" t="s">
        <v>85</v>
      </c>
      <c r="E14" s="34" t="s">
        <v>14</v>
      </c>
      <c r="F14" s="34" t="s">
        <v>14</v>
      </c>
      <c r="G14" s="35" t="s">
        <v>87</v>
      </c>
      <c r="H14" s="36">
        <f>H15</f>
        <v>0</v>
      </c>
      <c r="I14" s="37">
        <v>0</v>
      </c>
      <c r="J14" s="38">
        <v>10</v>
      </c>
      <c r="K14" s="39">
        <f>I14+J14</f>
        <v>10</v>
      </c>
      <c r="N14" s="8"/>
      <c r="O14" s="8"/>
      <c r="P14" s="8"/>
      <c r="Q14" s="8"/>
      <c r="R14" s="8"/>
      <c r="S14" s="8"/>
      <c r="T14" s="8"/>
    </row>
    <row r="15" spans="1:20" ht="13.5" thickBot="1" x14ac:dyDescent="0.25">
      <c r="A15" s="101"/>
      <c r="B15" s="40"/>
      <c r="C15" s="41"/>
      <c r="D15" s="42"/>
      <c r="E15" s="43">
        <v>3636</v>
      </c>
      <c r="F15" s="44">
        <v>5321</v>
      </c>
      <c r="G15" s="45" t="s">
        <v>17</v>
      </c>
      <c r="H15" s="46">
        <v>0</v>
      </c>
      <c r="I15" s="47">
        <v>0</v>
      </c>
      <c r="J15" s="48">
        <v>10</v>
      </c>
      <c r="K15" s="49">
        <f>I15+J15</f>
        <v>10</v>
      </c>
      <c r="N15" s="8"/>
      <c r="O15" s="8"/>
      <c r="P15" s="8"/>
      <c r="Q15" s="8"/>
      <c r="R15" s="8"/>
      <c r="S15" s="8"/>
      <c r="T15" s="8"/>
    </row>
    <row r="16" spans="1:20" ht="22.5" x14ac:dyDescent="0.2">
      <c r="A16" s="101"/>
      <c r="B16" s="50" t="s">
        <v>13</v>
      </c>
      <c r="C16" s="51" t="s">
        <v>84</v>
      </c>
      <c r="D16" s="52" t="s">
        <v>86</v>
      </c>
      <c r="E16" s="53" t="s">
        <v>14</v>
      </c>
      <c r="F16" s="53" t="s">
        <v>14</v>
      </c>
      <c r="G16" s="54" t="s">
        <v>88</v>
      </c>
      <c r="H16" s="55">
        <f>H17</f>
        <v>0</v>
      </c>
      <c r="I16" s="56">
        <f>I17</f>
        <v>0</v>
      </c>
      <c r="J16" s="57">
        <v>10</v>
      </c>
      <c r="K16" s="58">
        <v>20</v>
      </c>
      <c r="L16" s="8"/>
      <c r="M16" s="8"/>
      <c r="N16" s="8"/>
      <c r="O16" s="8"/>
      <c r="P16" s="8"/>
      <c r="Q16" s="8"/>
      <c r="R16" s="8"/>
      <c r="S16" s="8"/>
      <c r="T16" s="8"/>
    </row>
    <row r="17" spans="1:29" ht="13.5" thickBot="1" x14ac:dyDescent="0.25">
      <c r="A17" s="102"/>
      <c r="B17" s="40"/>
      <c r="C17" s="41"/>
      <c r="D17" s="42"/>
      <c r="E17" s="43">
        <v>3636</v>
      </c>
      <c r="F17" s="44">
        <v>5321</v>
      </c>
      <c r="G17" s="45" t="s">
        <v>17</v>
      </c>
      <c r="H17" s="46">
        <v>0</v>
      </c>
      <c r="I17" s="47">
        <v>0</v>
      </c>
      <c r="J17" s="48">
        <v>10</v>
      </c>
      <c r="K17" s="49">
        <v>20</v>
      </c>
      <c r="L17" s="8"/>
      <c r="M17" s="8"/>
      <c r="N17" s="8"/>
      <c r="O17" s="8"/>
      <c r="P17" s="8"/>
      <c r="Q17" s="8"/>
      <c r="R17" s="8"/>
      <c r="S17" s="8"/>
      <c r="T17" s="8"/>
    </row>
    <row r="18" spans="1:29" x14ac:dyDescent="0.2"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9" ht="15.75" customHeight="1" x14ac:dyDescent="0.2">
      <c r="G19" s="5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9" x14ac:dyDescent="0.2"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9" ht="15.75" customHeight="1" x14ac:dyDescent="0.2"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9" x14ac:dyDescent="0.2"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9" x14ac:dyDescent="0.2">
      <c r="G23" s="8"/>
      <c r="M23" s="8"/>
      <c r="N23" s="8"/>
      <c r="O23" s="8"/>
      <c r="P23" s="8"/>
      <c r="Q23" s="8"/>
      <c r="R23" s="8"/>
      <c r="S23" s="8"/>
      <c r="T23" s="8"/>
      <c r="U23" s="8"/>
    </row>
    <row r="24" spans="1:29" x14ac:dyDescent="0.2">
      <c r="G24" s="8"/>
      <c r="M24" s="8"/>
      <c r="N24" s="8"/>
      <c r="O24" s="8"/>
      <c r="P24" s="8"/>
      <c r="Q24" s="8"/>
      <c r="R24" s="8"/>
      <c r="S24" s="8"/>
      <c r="T24" s="8"/>
      <c r="U24" s="8"/>
    </row>
    <row r="25" spans="1:29" x14ac:dyDescent="0.2">
      <c r="G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x14ac:dyDescent="0.2"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x14ac:dyDescent="0.2"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x14ac:dyDescent="0.2">
      <c r="M28" s="8"/>
      <c r="N28" s="8"/>
      <c r="O28" s="8"/>
      <c r="P28" s="8"/>
    </row>
    <row r="29" spans="1:29" x14ac:dyDescent="0.2">
      <c r="M29" s="8"/>
      <c r="N29" s="8"/>
      <c r="O29" s="8"/>
      <c r="P29" s="8"/>
    </row>
    <row r="30" spans="1:29" x14ac:dyDescent="0.2">
      <c r="M30" s="8"/>
      <c r="N30" s="8"/>
      <c r="O30" s="8"/>
      <c r="P30" s="8"/>
    </row>
    <row r="31" spans="1:29" x14ac:dyDescent="0.2">
      <c r="M31" s="8"/>
      <c r="N31" s="8"/>
      <c r="O31" s="8"/>
      <c r="P31" s="8"/>
    </row>
    <row r="32" spans="1:29" x14ac:dyDescent="0.2">
      <c r="M32" s="8"/>
      <c r="N32" s="8"/>
      <c r="O32" s="8"/>
      <c r="P32" s="8"/>
    </row>
    <row r="33" spans="13:16" x14ac:dyDescent="0.2">
      <c r="M33" s="8"/>
      <c r="N33" s="8"/>
      <c r="O33" s="8"/>
      <c r="P33" s="8"/>
    </row>
  </sheetData>
  <mergeCells count="6">
    <mergeCell ref="A3:K3"/>
    <mergeCell ref="A6:K6"/>
    <mergeCell ref="A8:K8"/>
    <mergeCell ref="A11:A17"/>
    <mergeCell ref="C11:D11"/>
    <mergeCell ref="C12:D12"/>
  </mergeCells>
  <pageMargins left="0.39370078740157483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4" zoomScaleNormal="100" workbookViewId="0">
      <selection activeCell="D30" sqref="D30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8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8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8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8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8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8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8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8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8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8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8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8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8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8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8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8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8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8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8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8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8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8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8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8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8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8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8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8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8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8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8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8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8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8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8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8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8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8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8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8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8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8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8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8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8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8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8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8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8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8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8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8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8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8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8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8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8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8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8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8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8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8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8.7109375" bestFit="1" customWidth="1"/>
    <col min="16133" max="16133" width="14.140625" customWidth="1"/>
    <col min="16138" max="16138" width="11.7109375" bestFit="1" customWidth="1"/>
  </cols>
  <sheetData>
    <row r="1" spans="1:10" ht="13.5" thickBot="1" x14ac:dyDescent="0.25">
      <c r="A1" s="107" t="s">
        <v>80</v>
      </c>
      <c r="B1" s="107"/>
      <c r="C1" s="95"/>
      <c r="D1" s="95"/>
      <c r="E1" s="94" t="s">
        <v>42</v>
      </c>
    </row>
    <row r="2" spans="1:10" ht="24.75" thickBot="1" x14ac:dyDescent="0.25">
      <c r="A2" s="74" t="s">
        <v>79</v>
      </c>
      <c r="B2" s="73" t="s">
        <v>78</v>
      </c>
      <c r="C2" s="72" t="s">
        <v>40</v>
      </c>
      <c r="D2" s="72" t="s">
        <v>81</v>
      </c>
      <c r="E2" s="72" t="s">
        <v>39</v>
      </c>
    </row>
    <row r="3" spans="1:10" ht="15" customHeight="1" x14ac:dyDescent="0.2">
      <c r="A3" s="93" t="s">
        <v>77</v>
      </c>
      <c r="B3" s="92" t="s">
        <v>76</v>
      </c>
      <c r="C3" s="91">
        <f>C4+C5+C6</f>
        <v>2310161.2073999997</v>
      </c>
      <c r="D3" s="91">
        <f>D4+D5+D6</f>
        <v>0</v>
      </c>
      <c r="E3" s="90">
        <f t="shared" ref="E3:E24" si="0">C3+D3</f>
        <v>2310161.2073999997</v>
      </c>
    </row>
    <row r="4" spans="1:10" ht="15" customHeight="1" x14ac:dyDescent="0.2">
      <c r="A4" s="83" t="s">
        <v>75</v>
      </c>
      <c r="B4" s="68" t="s">
        <v>74</v>
      </c>
      <c r="C4" s="67">
        <f>[1]příjmy!$C$270</f>
        <v>2129320.5699999998</v>
      </c>
      <c r="D4" s="89">
        <f>[2]příjmy!$C$31</f>
        <v>0</v>
      </c>
      <c r="E4" s="88">
        <f t="shared" si="0"/>
        <v>2129320.5699999998</v>
      </c>
      <c r="J4" s="60"/>
    </row>
    <row r="5" spans="1:10" ht="15" customHeight="1" x14ac:dyDescent="0.2">
      <c r="A5" s="83" t="s">
        <v>73</v>
      </c>
      <c r="B5" s="68" t="s">
        <v>72</v>
      </c>
      <c r="C5" s="67">
        <f>[1]příjmy!$D$270</f>
        <v>168079.8774</v>
      </c>
      <c r="D5" s="66">
        <v>0</v>
      </c>
      <c r="E5" s="88">
        <f t="shared" si="0"/>
        <v>168079.8774</v>
      </c>
    </row>
    <row r="6" spans="1:10" ht="15" customHeight="1" x14ac:dyDescent="0.2">
      <c r="A6" s="83" t="s">
        <v>71</v>
      </c>
      <c r="B6" s="68" t="s">
        <v>70</v>
      </c>
      <c r="C6" s="67">
        <f>[1]příjmy!$E$270</f>
        <v>12760.76</v>
      </c>
      <c r="D6" s="67">
        <f>[2]příjmy!$E$31</f>
        <v>0</v>
      </c>
      <c r="E6" s="88">
        <f t="shared" si="0"/>
        <v>12760.76</v>
      </c>
    </row>
    <row r="7" spans="1:10" ht="15" customHeight="1" x14ac:dyDescent="0.2">
      <c r="A7" s="87" t="s">
        <v>69</v>
      </c>
      <c r="B7" s="68" t="s">
        <v>68</v>
      </c>
      <c r="C7" s="85">
        <f>C8+C13</f>
        <v>4108370.2085899995</v>
      </c>
      <c r="D7" s="85">
        <f>D8+D13</f>
        <v>0</v>
      </c>
      <c r="E7" s="84">
        <f t="shared" si="0"/>
        <v>4108370.2085899995</v>
      </c>
    </row>
    <row r="8" spans="1:10" ht="15" customHeight="1" x14ac:dyDescent="0.2">
      <c r="A8" s="83" t="s">
        <v>67</v>
      </c>
      <c r="B8" s="68" t="s">
        <v>63</v>
      </c>
      <c r="C8" s="67">
        <f>C9+C10+C11+C12</f>
        <v>4009514.8185899993</v>
      </c>
      <c r="D8" s="67">
        <f>D9+D10+D11+D12</f>
        <v>0</v>
      </c>
      <c r="E8" s="82">
        <f t="shared" si="0"/>
        <v>4009514.8185899993</v>
      </c>
    </row>
    <row r="9" spans="1:10" ht="15" customHeight="1" x14ac:dyDescent="0.2">
      <c r="A9" s="83" t="s">
        <v>66</v>
      </c>
      <c r="B9" s="68" t="s">
        <v>65</v>
      </c>
      <c r="C9" s="67">
        <f>[1]příjmy!$M$225</f>
        <v>61072</v>
      </c>
      <c r="D9" s="67">
        <f>[2]příjmy!$I$16</f>
        <v>0</v>
      </c>
      <c r="E9" s="82">
        <f t="shared" si="0"/>
        <v>61072</v>
      </c>
    </row>
    <row r="10" spans="1:10" ht="15" customHeight="1" x14ac:dyDescent="0.2">
      <c r="A10" s="83" t="s">
        <v>64</v>
      </c>
      <c r="B10" s="68" t="s">
        <v>63</v>
      </c>
      <c r="C10" s="67">
        <f>[1]příjmy!$G$270+[1]příjmy!$H$270</f>
        <v>3919863.1585899992</v>
      </c>
      <c r="D10" s="67">
        <v>0</v>
      </c>
      <c r="E10" s="82">
        <f t="shared" si="0"/>
        <v>3919863.1585899992</v>
      </c>
    </row>
    <row r="11" spans="1:10" ht="15" customHeight="1" x14ac:dyDescent="0.2">
      <c r="A11" s="83" t="s">
        <v>62</v>
      </c>
      <c r="B11" s="68" t="s">
        <v>61</v>
      </c>
      <c r="C11" s="67">
        <f>[1]příjmy!$I$225</f>
        <v>3809.66</v>
      </c>
      <c r="D11" s="67">
        <v>0</v>
      </c>
      <c r="E11" s="82">
        <f>SUM(C11:D11)</f>
        <v>3809.66</v>
      </c>
    </row>
    <row r="12" spans="1:10" ht="15" customHeight="1" x14ac:dyDescent="0.2">
      <c r="A12" s="83" t="s">
        <v>60</v>
      </c>
      <c r="B12" s="68">
        <v>4121</v>
      </c>
      <c r="C12" s="67">
        <f>[1]příjmy!$F$225</f>
        <v>24770</v>
      </c>
      <c r="D12" s="67">
        <v>0</v>
      </c>
      <c r="E12" s="82">
        <f>SUM(C12:D12)</f>
        <v>24770</v>
      </c>
    </row>
    <row r="13" spans="1:10" ht="15" customHeight="1" x14ac:dyDescent="0.2">
      <c r="A13" s="83" t="s">
        <v>59</v>
      </c>
      <c r="B13" s="68" t="s">
        <v>57</v>
      </c>
      <c r="C13" s="67">
        <f>C14+C15+C16</f>
        <v>98855.390000000014</v>
      </c>
      <c r="D13" s="67">
        <f>D14+D15+D16</f>
        <v>0</v>
      </c>
      <c r="E13" s="82">
        <f t="shared" si="0"/>
        <v>98855.390000000014</v>
      </c>
    </row>
    <row r="14" spans="1:10" ht="15" customHeight="1" x14ac:dyDescent="0.2">
      <c r="A14" s="83" t="s">
        <v>58</v>
      </c>
      <c r="B14" s="68" t="s">
        <v>57</v>
      </c>
      <c r="C14" s="67">
        <f>[1]příjmy!$N$270+[1]příjmy!$J$270</f>
        <v>95117.390000000014</v>
      </c>
      <c r="D14" s="67">
        <f>[2]příjmy!$H$16</f>
        <v>0</v>
      </c>
      <c r="E14" s="82">
        <f t="shared" si="0"/>
        <v>95117.390000000014</v>
      </c>
    </row>
    <row r="15" spans="1:10" ht="15" customHeight="1" x14ac:dyDescent="0.2">
      <c r="A15" s="83" t="s">
        <v>56</v>
      </c>
      <c r="B15" s="68">
        <v>4221</v>
      </c>
      <c r="C15" s="67">
        <f>[1]příjmy!$L$225</f>
        <v>3738</v>
      </c>
      <c r="D15" s="67">
        <v>0</v>
      </c>
      <c r="E15" s="82">
        <f>SUM(C15:D15)</f>
        <v>3738</v>
      </c>
    </row>
    <row r="16" spans="1:10" ht="15" customHeight="1" x14ac:dyDescent="0.2">
      <c r="A16" s="83" t="s">
        <v>55</v>
      </c>
      <c r="B16" s="68">
        <v>4232</v>
      </c>
      <c r="C16" s="67">
        <f>[1]příjmy!$K$225</f>
        <v>0</v>
      </c>
      <c r="D16" s="67">
        <v>0</v>
      </c>
      <c r="E16" s="82">
        <f>SUM(C16:D16)</f>
        <v>0</v>
      </c>
    </row>
    <row r="17" spans="1:5" ht="15" customHeight="1" x14ac:dyDescent="0.2">
      <c r="A17" s="87" t="s">
        <v>54</v>
      </c>
      <c r="B17" s="86" t="s">
        <v>53</v>
      </c>
      <c r="C17" s="85">
        <f>C3+C7</f>
        <v>6418531.4159899987</v>
      </c>
      <c r="D17" s="85">
        <f>D3+D7</f>
        <v>0</v>
      </c>
      <c r="E17" s="84">
        <f t="shared" si="0"/>
        <v>6418531.4159899987</v>
      </c>
    </row>
    <row r="18" spans="1:5" ht="15" customHeight="1" x14ac:dyDescent="0.2">
      <c r="A18" s="87" t="s">
        <v>52</v>
      </c>
      <c r="B18" s="86" t="s">
        <v>51</v>
      </c>
      <c r="C18" s="85">
        <f>SUM(C19:C23)</f>
        <v>1072090.47</v>
      </c>
      <c r="D18" s="85">
        <f>SUM(D19:D23)</f>
        <v>0</v>
      </c>
      <c r="E18" s="84">
        <f t="shared" si="0"/>
        <v>1072090.47</v>
      </c>
    </row>
    <row r="19" spans="1:5" ht="15" customHeight="1" x14ac:dyDescent="0.2">
      <c r="A19" s="83" t="s">
        <v>50</v>
      </c>
      <c r="B19" s="68" t="s">
        <v>47</v>
      </c>
      <c r="C19" s="67">
        <f>[1]příjmy!$O$180</f>
        <v>88242.1</v>
      </c>
      <c r="D19" s="67">
        <v>0</v>
      </c>
      <c r="E19" s="82">
        <f t="shared" si="0"/>
        <v>88242.1</v>
      </c>
    </row>
    <row r="20" spans="1:5" ht="15" customHeight="1" x14ac:dyDescent="0.2">
      <c r="A20" s="83" t="s">
        <v>49</v>
      </c>
      <c r="B20" s="68">
        <v>8115</v>
      </c>
      <c r="C20" s="67">
        <f>[1]příjmy!$P$180</f>
        <v>202563.47</v>
      </c>
      <c r="D20" s="67">
        <v>0</v>
      </c>
      <c r="E20" s="82">
        <f>SUM(C20:D20)</f>
        <v>202563.47</v>
      </c>
    </row>
    <row r="21" spans="1:5" ht="15" customHeight="1" x14ac:dyDescent="0.2">
      <c r="A21" s="83" t="s">
        <v>48</v>
      </c>
      <c r="B21" s="68" t="s">
        <v>47</v>
      </c>
      <c r="C21" s="67">
        <f>[1]příjmy!$Q$270</f>
        <v>878159.9</v>
      </c>
      <c r="D21" s="67">
        <v>0</v>
      </c>
      <c r="E21" s="82">
        <f t="shared" si="0"/>
        <v>878159.9</v>
      </c>
    </row>
    <row r="22" spans="1:5" ht="15" customHeight="1" x14ac:dyDescent="0.2">
      <c r="A22" s="83" t="s">
        <v>46</v>
      </c>
      <c r="B22" s="68">
        <v>8123</v>
      </c>
      <c r="C22" s="67">
        <f>[1]příjmy!$R$167</f>
        <v>0</v>
      </c>
      <c r="D22" s="67">
        <f>[2]příjmy!$T$31</f>
        <v>0</v>
      </c>
      <c r="E22" s="82">
        <f>C22+D22</f>
        <v>0</v>
      </c>
    </row>
    <row r="23" spans="1:5" ht="15" customHeight="1" thickBot="1" x14ac:dyDescent="0.25">
      <c r="A23" s="81" t="s">
        <v>45</v>
      </c>
      <c r="B23" s="80">
        <v>-8124</v>
      </c>
      <c r="C23" s="79">
        <v>-96875</v>
      </c>
      <c r="D23" s="79">
        <f>[2]příjmy!$O$16</f>
        <v>0</v>
      </c>
      <c r="E23" s="78">
        <f>C23+D23</f>
        <v>-96875</v>
      </c>
    </row>
    <row r="24" spans="1:5" ht="15" customHeight="1" thickBot="1" x14ac:dyDescent="0.25">
      <c r="A24" s="77" t="s">
        <v>44</v>
      </c>
      <c r="B24" s="63"/>
      <c r="C24" s="62">
        <f>C3+C7+C18</f>
        <v>7490621.8859899985</v>
      </c>
      <c r="D24" s="62">
        <f>D17+D18</f>
        <v>0</v>
      </c>
      <c r="E24" s="61">
        <f t="shared" si="0"/>
        <v>7490621.8859899985</v>
      </c>
    </row>
    <row r="25" spans="1:5" ht="13.5" thickBot="1" x14ac:dyDescent="0.25">
      <c r="A25" s="107" t="s">
        <v>43</v>
      </c>
      <c r="B25" s="107"/>
      <c r="C25" s="76"/>
      <c r="D25" s="76"/>
      <c r="E25" s="75" t="s">
        <v>42</v>
      </c>
    </row>
    <row r="26" spans="1:5" ht="24.75" thickBot="1" x14ac:dyDescent="0.25">
      <c r="A26" s="74" t="s">
        <v>41</v>
      </c>
      <c r="B26" s="73" t="s">
        <v>7</v>
      </c>
      <c r="C26" s="72" t="s">
        <v>40</v>
      </c>
      <c r="D26" s="72" t="s">
        <v>81</v>
      </c>
      <c r="E26" s="72" t="s">
        <v>39</v>
      </c>
    </row>
    <row r="27" spans="1:5" ht="15" customHeight="1" x14ac:dyDescent="0.2">
      <c r="A27" s="71" t="s">
        <v>38</v>
      </c>
      <c r="B27" s="70" t="s">
        <v>25</v>
      </c>
      <c r="C27" s="66">
        <f>[1]výdaje!$B$225</f>
        <v>27594</v>
      </c>
      <c r="D27" s="66">
        <v>0</v>
      </c>
      <c r="E27" s="65">
        <f>C27+D27</f>
        <v>27594</v>
      </c>
    </row>
    <row r="28" spans="1:5" ht="15" customHeight="1" x14ac:dyDescent="0.2">
      <c r="A28" s="69" t="s">
        <v>37</v>
      </c>
      <c r="B28" s="68" t="s">
        <v>25</v>
      </c>
      <c r="C28" s="67">
        <f>[1]výdaje!$C$270</f>
        <v>215964.09</v>
      </c>
      <c r="D28" s="66">
        <v>0</v>
      </c>
      <c r="E28" s="65">
        <f t="shared" ref="E28:E43" si="1">C28+D28</f>
        <v>215964.09</v>
      </c>
    </row>
    <row r="29" spans="1:5" ht="15" customHeight="1" x14ac:dyDescent="0.2">
      <c r="A29" s="69" t="s">
        <v>36</v>
      </c>
      <c r="B29" s="68" t="s">
        <v>25</v>
      </c>
      <c r="C29" s="67">
        <f>[1]výdaje!$D$270</f>
        <v>878542.94</v>
      </c>
      <c r="D29" s="66">
        <v>0</v>
      </c>
      <c r="E29" s="65">
        <f t="shared" si="1"/>
        <v>878542.94</v>
      </c>
    </row>
    <row r="30" spans="1:5" ht="15" customHeight="1" x14ac:dyDescent="0.2">
      <c r="A30" s="69" t="s">
        <v>35</v>
      </c>
      <c r="B30" s="68" t="s">
        <v>25</v>
      </c>
      <c r="C30" s="67">
        <f>[1]výdaje!$E$270</f>
        <v>735466.26</v>
      </c>
      <c r="D30" s="66">
        <v>20</v>
      </c>
      <c r="E30" s="65">
        <f t="shared" si="1"/>
        <v>735486.26</v>
      </c>
    </row>
    <row r="31" spans="1:5" ht="15" customHeight="1" x14ac:dyDescent="0.2">
      <c r="A31" s="69" t="s">
        <v>34</v>
      </c>
      <c r="B31" s="68" t="s">
        <v>25</v>
      </c>
      <c r="C31" s="67">
        <f>[1]výdaje!$F$270</f>
        <v>3496755.2000000007</v>
      </c>
      <c r="D31" s="66">
        <v>0</v>
      </c>
      <c r="E31" s="65">
        <f>C31+D31</f>
        <v>3496755.2000000007</v>
      </c>
    </row>
    <row r="32" spans="1:5" ht="15" customHeight="1" x14ac:dyDescent="0.2">
      <c r="A32" s="69" t="s">
        <v>33</v>
      </c>
      <c r="B32" s="68" t="s">
        <v>19</v>
      </c>
      <c r="C32" s="67">
        <f>[1]výdaje!$G$270</f>
        <v>217570.47</v>
      </c>
      <c r="D32" s="66">
        <v>0</v>
      </c>
      <c r="E32" s="65">
        <f t="shared" si="1"/>
        <v>217570.47</v>
      </c>
    </row>
    <row r="33" spans="1:5" ht="15" customHeight="1" x14ac:dyDescent="0.2">
      <c r="A33" s="69" t="s">
        <v>32</v>
      </c>
      <c r="B33" s="68" t="s">
        <v>25</v>
      </c>
      <c r="C33" s="67">
        <f>[1]výdaje!$H$270</f>
        <v>23094.15</v>
      </c>
      <c r="D33" s="66">
        <f>[2]výdaje!$G$16</f>
        <v>0</v>
      </c>
      <c r="E33" s="65">
        <f t="shared" si="1"/>
        <v>23094.15</v>
      </c>
    </row>
    <row r="34" spans="1:5" ht="15" customHeight="1" x14ac:dyDescent="0.2">
      <c r="A34" s="69" t="s">
        <v>31</v>
      </c>
      <c r="B34" s="68" t="s">
        <v>29</v>
      </c>
      <c r="C34" s="67">
        <f>[1]výdaje!$I$270</f>
        <v>692740.54</v>
      </c>
      <c r="D34" s="66">
        <v>0</v>
      </c>
      <c r="E34" s="65">
        <f t="shared" si="1"/>
        <v>692740.54</v>
      </c>
    </row>
    <row r="35" spans="1:5" ht="15" customHeight="1" x14ac:dyDescent="0.2">
      <c r="A35" s="69" t="s">
        <v>30</v>
      </c>
      <c r="B35" s="68" t="s">
        <v>29</v>
      </c>
      <c r="C35" s="67">
        <f>[3]výdaje!$J$433</f>
        <v>0</v>
      </c>
      <c r="D35" s="66">
        <f>[2]výdaje!$I$16</f>
        <v>0</v>
      </c>
      <c r="E35" s="65">
        <f t="shared" si="1"/>
        <v>0</v>
      </c>
    </row>
    <row r="36" spans="1:5" ht="15" customHeight="1" x14ac:dyDescent="0.2">
      <c r="A36" s="69" t="s">
        <v>28</v>
      </c>
      <c r="B36" s="68" t="s">
        <v>19</v>
      </c>
      <c r="C36" s="67">
        <f>[1]výdaje!$K$270</f>
        <v>995101.52200000011</v>
      </c>
      <c r="D36" s="66">
        <f>[2]výdaje!$J$16</f>
        <v>0</v>
      </c>
      <c r="E36" s="65">
        <f t="shared" si="1"/>
        <v>995101.52200000011</v>
      </c>
    </row>
    <row r="37" spans="1:5" ht="15" customHeight="1" x14ac:dyDescent="0.2">
      <c r="A37" s="69" t="s">
        <v>27</v>
      </c>
      <c r="B37" s="68" t="s">
        <v>19</v>
      </c>
      <c r="C37" s="67">
        <f>[1]výdaje!$L$225</f>
        <v>43995</v>
      </c>
      <c r="D37" s="66">
        <v>0</v>
      </c>
      <c r="E37" s="65">
        <f t="shared" si="1"/>
        <v>43995</v>
      </c>
    </row>
    <row r="38" spans="1:5" ht="15" customHeight="1" x14ac:dyDescent="0.2">
      <c r="A38" s="69" t="s">
        <v>26</v>
      </c>
      <c r="B38" s="68" t="s">
        <v>25</v>
      </c>
      <c r="C38" s="67">
        <f>[1]výdaje!$M$225</f>
        <v>5278.1900000000005</v>
      </c>
      <c r="D38" s="66">
        <f>[2]výdaje!$L$16</f>
        <v>0</v>
      </c>
      <c r="E38" s="65">
        <f t="shared" si="1"/>
        <v>5278.1900000000005</v>
      </c>
    </row>
    <row r="39" spans="1:5" ht="15" customHeight="1" x14ac:dyDescent="0.2">
      <c r="A39" s="69" t="s">
        <v>24</v>
      </c>
      <c r="B39" s="68" t="s">
        <v>19</v>
      </c>
      <c r="C39" s="67">
        <f>[1]výdaje!$N$225</f>
        <v>76679.09</v>
      </c>
      <c r="D39" s="66">
        <v>0</v>
      </c>
      <c r="E39" s="65">
        <f>C39+D39</f>
        <v>76679.09</v>
      </c>
    </row>
    <row r="40" spans="1:5" ht="15" customHeight="1" x14ac:dyDescent="0.2">
      <c r="A40" s="69" t="s">
        <v>23</v>
      </c>
      <c r="B40" s="68" t="s">
        <v>19</v>
      </c>
      <c r="C40" s="67">
        <f>[1]výdaje!$O$180</f>
        <v>5000</v>
      </c>
      <c r="D40" s="66">
        <v>0</v>
      </c>
      <c r="E40" s="65">
        <f t="shared" si="1"/>
        <v>5000</v>
      </c>
    </row>
    <row r="41" spans="1:5" ht="15" customHeight="1" x14ac:dyDescent="0.2">
      <c r="A41" s="69" t="s">
        <v>22</v>
      </c>
      <c r="B41" s="68" t="s">
        <v>19</v>
      </c>
      <c r="C41" s="67">
        <f>[1]výdaje!$P$180</f>
        <v>72712.56</v>
      </c>
      <c r="D41" s="66">
        <f>[2]výdaje!$N$16</f>
        <v>0</v>
      </c>
      <c r="E41" s="65">
        <f t="shared" si="1"/>
        <v>72712.56</v>
      </c>
    </row>
    <row r="42" spans="1:5" ht="15" customHeight="1" x14ac:dyDescent="0.2">
      <c r="A42" s="69" t="s">
        <v>21</v>
      </c>
      <c r="B42" s="68" t="s">
        <v>19</v>
      </c>
      <c r="C42" s="67">
        <f>[1]výdaje!$R$180</f>
        <v>4006.28</v>
      </c>
      <c r="D42" s="66">
        <f>[2]výdaje!$P$16</f>
        <v>0</v>
      </c>
      <c r="E42" s="65">
        <f t="shared" si="1"/>
        <v>4006.28</v>
      </c>
    </row>
    <row r="43" spans="1:5" ht="15" customHeight="1" thickBot="1" x14ac:dyDescent="0.25">
      <c r="A43" s="69" t="s">
        <v>20</v>
      </c>
      <c r="B43" s="68" t="s">
        <v>19</v>
      </c>
      <c r="C43" s="67">
        <f>[1]výdaje!$S$180</f>
        <v>121.6</v>
      </c>
      <c r="D43" s="66">
        <f>[2]výdaje!$Q$16</f>
        <v>0</v>
      </c>
      <c r="E43" s="65">
        <f t="shared" si="1"/>
        <v>121.6</v>
      </c>
    </row>
    <row r="44" spans="1:5" ht="15" customHeight="1" thickBot="1" x14ac:dyDescent="0.25">
      <c r="A44" s="64" t="s">
        <v>18</v>
      </c>
      <c r="B44" s="63"/>
      <c r="C44" s="62">
        <f>C27+C28+C29+C30+C31+C32+C33+C34+C35+C36+C37+C38+C39+C40+C41+C42+C43</f>
        <v>7490621.892</v>
      </c>
      <c r="D44" s="62">
        <f>SUM(D27:D43)</f>
        <v>20</v>
      </c>
      <c r="E44" s="61">
        <f>SUM(E27:E43)</f>
        <v>7490641.892</v>
      </c>
    </row>
    <row r="45" spans="1:5" x14ac:dyDescent="0.2">
      <c r="C45" s="60"/>
      <c r="E45" s="60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91402</vt:lpstr>
      <vt:lpstr>91702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Suchankova Jitka</cp:lastModifiedBy>
  <cp:lastPrinted>2014-09-08T11:44:48Z</cp:lastPrinted>
  <dcterms:created xsi:type="dcterms:W3CDTF">2014-08-27T07:29:32Z</dcterms:created>
  <dcterms:modified xsi:type="dcterms:W3CDTF">2014-09-08T11:44:53Z</dcterms:modified>
</cp:coreProperties>
</file>