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0" yWindow="40" windowWidth="16100" windowHeight="7130"/>
  </bookViews>
  <sheets>
    <sheet name="příloha č. 1" sheetId="1" r:id="rId1"/>
  </sheets>
  <definedNames>
    <definedName name="_xlnm.Print_Area" localSheetId="0">'příloha č. 1'!$A$1:$T$219</definedName>
  </definedNames>
  <calcPr calcId="145621"/>
</workbook>
</file>

<file path=xl/calcChain.xml><?xml version="1.0" encoding="utf-8"?>
<calcChain xmlns="http://schemas.openxmlformats.org/spreadsheetml/2006/main">
  <c r="O217" i="1" l="1"/>
  <c r="Q217" i="1" s="1"/>
  <c r="S217" i="1" s="1"/>
  <c r="N216" i="1"/>
  <c r="O216" i="1" s="1"/>
  <c r="Q216" i="1" s="1"/>
  <c r="S216" i="1" s="1"/>
  <c r="Q215" i="1"/>
  <c r="S215" i="1" s="1"/>
  <c r="O215" i="1"/>
  <c r="O214" i="1"/>
  <c r="Q214" i="1" s="1"/>
  <c r="S214" i="1" s="1"/>
  <c r="N214" i="1"/>
  <c r="O213" i="1"/>
  <c r="Q213" i="1" s="1"/>
  <c r="S213" i="1" s="1"/>
  <c r="N212" i="1"/>
  <c r="O212" i="1" s="1"/>
  <c r="Q212" i="1" s="1"/>
  <c r="S212" i="1" s="1"/>
  <c r="Q211" i="1"/>
  <c r="S211" i="1" s="1"/>
  <c r="O211" i="1"/>
  <c r="O210" i="1"/>
  <c r="Q210" i="1" s="1"/>
  <c r="S210" i="1" s="1"/>
  <c r="N210" i="1"/>
  <c r="O209" i="1"/>
  <c r="Q209" i="1" s="1"/>
  <c r="S209" i="1" s="1"/>
  <c r="N208" i="1"/>
  <c r="O208" i="1" s="1"/>
  <c r="Q208" i="1" s="1"/>
  <c r="S208" i="1" s="1"/>
  <c r="O207" i="1"/>
  <c r="Q207" i="1" s="1"/>
  <c r="S207" i="1" s="1"/>
  <c r="N206" i="1"/>
  <c r="O206" i="1" s="1"/>
  <c r="Q206" i="1" s="1"/>
  <c r="S206" i="1" s="1"/>
  <c r="O205" i="1"/>
  <c r="Q205" i="1" s="1"/>
  <c r="S205" i="1" s="1"/>
  <c r="N204" i="1"/>
  <c r="O204" i="1" s="1"/>
  <c r="Q204" i="1" s="1"/>
  <c r="S204" i="1" s="1"/>
  <c r="Q203" i="1"/>
  <c r="S203" i="1" s="1"/>
  <c r="O203" i="1"/>
  <c r="N202" i="1"/>
  <c r="O202" i="1" s="1"/>
  <c r="Q202" i="1" s="1"/>
  <c r="S202" i="1" s="1"/>
  <c r="K201" i="1"/>
  <c r="M201" i="1" s="1"/>
  <c r="O201" i="1" s="1"/>
  <c r="Q201" i="1" s="1"/>
  <c r="S201" i="1" s="1"/>
  <c r="I201" i="1"/>
  <c r="N200" i="1"/>
  <c r="I200" i="1"/>
  <c r="K200" i="1" s="1"/>
  <c r="M200" i="1" s="1"/>
  <c r="O200" i="1" s="1"/>
  <c r="Q200" i="1" s="1"/>
  <c r="S200" i="1" s="1"/>
  <c r="N199" i="1"/>
  <c r="J199" i="1"/>
  <c r="I199" i="1"/>
  <c r="K199" i="1" s="1"/>
  <c r="M199" i="1" s="1"/>
  <c r="O199" i="1" s="1"/>
  <c r="Q199" i="1" s="1"/>
  <c r="S199" i="1" s="1"/>
  <c r="H199" i="1"/>
  <c r="O198" i="1"/>
  <c r="Q198" i="1" s="1"/>
  <c r="S198" i="1" s="1"/>
  <c r="N197" i="1"/>
  <c r="O197" i="1" s="1"/>
  <c r="Q197" i="1" s="1"/>
  <c r="S197" i="1" s="1"/>
  <c r="Q196" i="1"/>
  <c r="S196" i="1" s="1"/>
  <c r="O196" i="1"/>
  <c r="O195" i="1"/>
  <c r="Q195" i="1" s="1"/>
  <c r="S195" i="1" s="1"/>
  <c r="N195" i="1"/>
  <c r="O194" i="1"/>
  <c r="Q194" i="1" s="1"/>
  <c r="S194" i="1" s="1"/>
  <c r="N193" i="1"/>
  <c r="O193" i="1" s="1"/>
  <c r="Q193" i="1" s="1"/>
  <c r="S193" i="1" s="1"/>
  <c r="Q192" i="1"/>
  <c r="S192" i="1" s="1"/>
  <c r="O192" i="1"/>
  <c r="O191" i="1"/>
  <c r="Q191" i="1" s="1"/>
  <c r="S191" i="1" s="1"/>
  <c r="N191" i="1"/>
  <c r="O190" i="1"/>
  <c r="Q190" i="1" s="1"/>
  <c r="S190" i="1" s="1"/>
  <c r="N189" i="1"/>
  <c r="O189" i="1" s="1"/>
  <c r="Q189" i="1" s="1"/>
  <c r="S189" i="1" s="1"/>
  <c r="I188" i="1"/>
  <c r="K188" i="1" s="1"/>
  <c r="M188" i="1" s="1"/>
  <c r="O188" i="1" s="1"/>
  <c r="Q188" i="1" s="1"/>
  <c r="S188" i="1" s="1"/>
  <c r="N187" i="1"/>
  <c r="K187" i="1"/>
  <c r="M187" i="1" s="1"/>
  <c r="O187" i="1" s="1"/>
  <c r="Q187" i="1" s="1"/>
  <c r="S187" i="1" s="1"/>
  <c r="I187" i="1"/>
  <c r="N186" i="1"/>
  <c r="J186" i="1"/>
  <c r="I186" i="1"/>
  <c r="K186" i="1" s="1"/>
  <c r="M186" i="1" s="1"/>
  <c r="O186" i="1" s="1"/>
  <c r="Q186" i="1" s="1"/>
  <c r="S186" i="1" s="1"/>
  <c r="H186" i="1"/>
  <c r="K185" i="1"/>
  <c r="M185" i="1" s="1"/>
  <c r="O185" i="1" s="1"/>
  <c r="Q185" i="1" s="1"/>
  <c r="S185" i="1" s="1"/>
  <c r="J184" i="1"/>
  <c r="K184" i="1" s="1"/>
  <c r="M184" i="1" s="1"/>
  <c r="O184" i="1" s="1"/>
  <c r="Q184" i="1" s="1"/>
  <c r="S184" i="1" s="1"/>
  <c r="I183" i="1"/>
  <c r="K183" i="1" s="1"/>
  <c r="M183" i="1" s="1"/>
  <c r="O183" i="1" s="1"/>
  <c r="Q183" i="1" s="1"/>
  <c r="S183" i="1" s="1"/>
  <c r="J182" i="1"/>
  <c r="I182" i="1"/>
  <c r="K182" i="1" s="1"/>
  <c r="M182" i="1" s="1"/>
  <c r="O182" i="1" s="1"/>
  <c r="Q182" i="1" s="1"/>
  <c r="S182" i="1" s="1"/>
  <c r="I181" i="1"/>
  <c r="K181" i="1" s="1"/>
  <c r="M181" i="1" s="1"/>
  <c r="O181" i="1" s="1"/>
  <c r="Q181" i="1" s="1"/>
  <c r="S181" i="1" s="1"/>
  <c r="H180" i="1"/>
  <c r="G180" i="1"/>
  <c r="I180" i="1" s="1"/>
  <c r="K180" i="1" s="1"/>
  <c r="M180" i="1" s="1"/>
  <c r="O180" i="1" s="1"/>
  <c r="Q180" i="1" s="1"/>
  <c r="S180" i="1" s="1"/>
  <c r="I179" i="1"/>
  <c r="K179" i="1" s="1"/>
  <c r="M179" i="1" s="1"/>
  <c r="O179" i="1" s="1"/>
  <c r="Q179" i="1" s="1"/>
  <c r="S179" i="1" s="1"/>
  <c r="H178" i="1"/>
  <c r="I178" i="1" s="1"/>
  <c r="K178" i="1" s="1"/>
  <c r="M178" i="1" s="1"/>
  <c r="O178" i="1" s="1"/>
  <c r="Q178" i="1" s="1"/>
  <c r="S178" i="1" s="1"/>
  <c r="K177" i="1"/>
  <c r="M177" i="1" s="1"/>
  <c r="O177" i="1" s="1"/>
  <c r="Q177" i="1" s="1"/>
  <c r="S177" i="1" s="1"/>
  <c r="J176" i="1"/>
  <c r="K176" i="1" s="1"/>
  <c r="M176" i="1" s="1"/>
  <c r="O176" i="1" s="1"/>
  <c r="Q176" i="1" s="1"/>
  <c r="S176" i="1" s="1"/>
  <c r="I175" i="1"/>
  <c r="K175" i="1" s="1"/>
  <c r="M175" i="1" s="1"/>
  <c r="O175" i="1" s="1"/>
  <c r="Q175" i="1" s="1"/>
  <c r="S175" i="1" s="1"/>
  <c r="N174" i="1"/>
  <c r="J174" i="1"/>
  <c r="G174" i="1"/>
  <c r="I174" i="1" s="1"/>
  <c r="K174" i="1" s="1"/>
  <c r="M174" i="1" s="1"/>
  <c r="O174" i="1" s="1"/>
  <c r="Q174" i="1" s="1"/>
  <c r="S174" i="1" s="1"/>
  <c r="I173" i="1"/>
  <c r="K173" i="1" s="1"/>
  <c r="M173" i="1" s="1"/>
  <c r="O173" i="1" s="1"/>
  <c r="Q173" i="1" s="1"/>
  <c r="S173" i="1" s="1"/>
  <c r="N172" i="1"/>
  <c r="G172" i="1"/>
  <c r="I172" i="1" s="1"/>
  <c r="K172" i="1" s="1"/>
  <c r="M172" i="1" s="1"/>
  <c r="O172" i="1" s="1"/>
  <c r="Q172" i="1" s="1"/>
  <c r="S172" i="1" s="1"/>
  <c r="N171" i="1"/>
  <c r="J171" i="1"/>
  <c r="H171" i="1"/>
  <c r="G171" i="1"/>
  <c r="I171" i="1" s="1"/>
  <c r="K171" i="1" s="1"/>
  <c r="M171" i="1" s="1"/>
  <c r="O171" i="1" s="1"/>
  <c r="Q171" i="1" s="1"/>
  <c r="S171" i="1" s="1"/>
  <c r="M170" i="1"/>
  <c r="O170" i="1" s="1"/>
  <c r="Q170" i="1" s="1"/>
  <c r="S170" i="1" s="1"/>
  <c r="K170" i="1"/>
  <c r="K169" i="1"/>
  <c r="M169" i="1" s="1"/>
  <c r="O169" i="1" s="1"/>
  <c r="Q169" i="1" s="1"/>
  <c r="S169" i="1" s="1"/>
  <c r="J169" i="1"/>
  <c r="K168" i="1"/>
  <c r="M168" i="1" s="1"/>
  <c r="O168" i="1" s="1"/>
  <c r="Q168" i="1" s="1"/>
  <c r="S168" i="1" s="1"/>
  <c r="I168" i="1"/>
  <c r="J167" i="1"/>
  <c r="I167" i="1"/>
  <c r="K167" i="1" s="1"/>
  <c r="M167" i="1" s="1"/>
  <c r="O167" i="1" s="1"/>
  <c r="Q167" i="1" s="1"/>
  <c r="S167" i="1" s="1"/>
  <c r="M166" i="1"/>
  <c r="O166" i="1" s="1"/>
  <c r="Q166" i="1" s="1"/>
  <c r="S166" i="1" s="1"/>
  <c r="K166" i="1"/>
  <c r="K165" i="1"/>
  <c r="M165" i="1" s="1"/>
  <c r="O165" i="1" s="1"/>
  <c r="Q165" i="1" s="1"/>
  <c r="S165" i="1" s="1"/>
  <c r="J165" i="1"/>
  <c r="K164" i="1"/>
  <c r="M164" i="1" s="1"/>
  <c r="O164" i="1" s="1"/>
  <c r="Q164" i="1" s="1"/>
  <c r="S164" i="1" s="1"/>
  <c r="I164" i="1"/>
  <c r="N163" i="1"/>
  <c r="J163" i="1"/>
  <c r="I163" i="1"/>
  <c r="K163" i="1" s="1"/>
  <c r="M163" i="1" s="1"/>
  <c r="O163" i="1" s="1"/>
  <c r="Q163" i="1" s="1"/>
  <c r="S163" i="1" s="1"/>
  <c r="K162" i="1"/>
  <c r="M162" i="1" s="1"/>
  <c r="O162" i="1" s="1"/>
  <c r="Q162" i="1" s="1"/>
  <c r="S162" i="1" s="1"/>
  <c r="M161" i="1"/>
  <c r="O161" i="1" s="1"/>
  <c r="Q161" i="1" s="1"/>
  <c r="S161" i="1" s="1"/>
  <c r="K161" i="1"/>
  <c r="J160" i="1"/>
  <c r="I160" i="1"/>
  <c r="K160" i="1" s="1"/>
  <c r="M160" i="1" s="1"/>
  <c r="O160" i="1" s="1"/>
  <c r="Q160" i="1" s="1"/>
  <c r="S160" i="1" s="1"/>
  <c r="H160" i="1"/>
  <c r="G160" i="1"/>
  <c r="I159" i="1"/>
  <c r="K159" i="1" s="1"/>
  <c r="M159" i="1" s="1"/>
  <c r="O159" i="1" s="1"/>
  <c r="Q159" i="1" s="1"/>
  <c r="S159" i="1" s="1"/>
  <c r="J158" i="1"/>
  <c r="I158" i="1"/>
  <c r="K158" i="1" s="1"/>
  <c r="M158" i="1" s="1"/>
  <c r="O158" i="1" s="1"/>
  <c r="Q158" i="1" s="1"/>
  <c r="S158" i="1" s="1"/>
  <c r="K157" i="1"/>
  <c r="M157" i="1" s="1"/>
  <c r="O157" i="1" s="1"/>
  <c r="Q157" i="1" s="1"/>
  <c r="S157" i="1" s="1"/>
  <c r="I157" i="1"/>
  <c r="G156" i="1"/>
  <c r="I156" i="1" s="1"/>
  <c r="K156" i="1" s="1"/>
  <c r="M156" i="1" s="1"/>
  <c r="O156" i="1" s="1"/>
  <c r="Q156" i="1" s="1"/>
  <c r="S156" i="1" s="1"/>
  <c r="I155" i="1"/>
  <c r="K155" i="1" s="1"/>
  <c r="M155" i="1" s="1"/>
  <c r="O155" i="1" s="1"/>
  <c r="Q155" i="1" s="1"/>
  <c r="S155" i="1" s="1"/>
  <c r="N154" i="1"/>
  <c r="G154" i="1"/>
  <c r="I154" i="1" s="1"/>
  <c r="K154" i="1" s="1"/>
  <c r="M154" i="1" s="1"/>
  <c r="O154" i="1" s="1"/>
  <c r="Q154" i="1" s="1"/>
  <c r="S154" i="1" s="1"/>
  <c r="N153" i="1"/>
  <c r="J153" i="1"/>
  <c r="H153" i="1"/>
  <c r="G153" i="1"/>
  <c r="I153" i="1" s="1"/>
  <c r="K153" i="1" s="1"/>
  <c r="M153" i="1" s="1"/>
  <c r="O153" i="1" s="1"/>
  <c r="Q153" i="1" s="1"/>
  <c r="S153" i="1" s="1"/>
  <c r="Q152" i="1"/>
  <c r="S152" i="1" s="1"/>
  <c r="O152" i="1"/>
  <c r="O151" i="1"/>
  <c r="Q151" i="1" s="1"/>
  <c r="S151" i="1" s="1"/>
  <c r="N151" i="1"/>
  <c r="K150" i="1"/>
  <c r="M150" i="1" s="1"/>
  <c r="O150" i="1" s="1"/>
  <c r="Q150" i="1" s="1"/>
  <c r="S150" i="1" s="1"/>
  <c r="I150" i="1"/>
  <c r="N149" i="1"/>
  <c r="I149" i="1"/>
  <c r="K149" i="1" s="1"/>
  <c r="M149" i="1" s="1"/>
  <c r="O149" i="1" s="1"/>
  <c r="Q149" i="1" s="1"/>
  <c r="S149" i="1" s="1"/>
  <c r="I148" i="1"/>
  <c r="K148" i="1" s="1"/>
  <c r="M148" i="1" s="1"/>
  <c r="O148" i="1" s="1"/>
  <c r="Q148" i="1" s="1"/>
  <c r="S148" i="1" s="1"/>
  <c r="I147" i="1"/>
  <c r="K147" i="1" s="1"/>
  <c r="M147" i="1" s="1"/>
  <c r="O147" i="1" s="1"/>
  <c r="Q147" i="1" s="1"/>
  <c r="S147" i="1" s="1"/>
  <c r="H147" i="1"/>
  <c r="K146" i="1"/>
  <c r="M146" i="1" s="1"/>
  <c r="O146" i="1" s="1"/>
  <c r="Q146" i="1" s="1"/>
  <c r="S146" i="1" s="1"/>
  <c r="I146" i="1"/>
  <c r="H145" i="1"/>
  <c r="G145" i="1"/>
  <c r="I145" i="1" s="1"/>
  <c r="K145" i="1" s="1"/>
  <c r="M145" i="1" s="1"/>
  <c r="O145" i="1" s="1"/>
  <c r="Q145" i="1" s="1"/>
  <c r="S145" i="1" s="1"/>
  <c r="N144" i="1"/>
  <c r="J144" i="1"/>
  <c r="H144" i="1"/>
  <c r="G144" i="1"/>
  <c r="I144" i="1" s="1"/>
  <c r="K144" i="1" s="1"/>
  <c r="M144" i="1" s="1"/>
  <c r="O144" i="1" s="1"/>
  <c r="Q144" i="1" s="1"/>
  <c r="S144" i="1" s="1"/>
  <c r="O143" i="1"/>
  <c r="Q143" i="1" s="1"/>
  <c r="S143" i="1" s="1"/>
  <c r="P142" i="1"/>
  <c r="O142" i="1"/>
  <c r="Q142" i="1" s="1"/>
  <c r="S142" i="1" s="1"/>
  <c r="N142" i="1"/>
  <c r="O141" i="1"/>
  <c r="Q141" i="1" s="1"/>
  <c r="S141" i="1" s="1"/>
  <c r="P140" i="1"/>
  <c r="O140" i="1"/>
  <c r="Q140" i="1" s="1"/>
  <c r="S140" i="1" s="1"/>
  <c r="N140" i="1"/>
  <c r="O139" i="1"/>
  <c r="Q139" i="1" s="1"/>
  <c r="S139" i="1" s="1"/>
  <c r="N138" i="1"/>
  <c r="O138" i="1" s="1"/>
  <c r="Q138" i="1" s="1"/>
  <c r="S138" i="1" s="1"/>
  <c r="Q137" i="1"/>
  <c r="S137" i="1" s="1"/>
  <c r="O137" i="1"/>
  <c r="O136" i="1"/>
  <c r="Q136" i="1" s="1"/>
  <c r="S136" i="1" s="1"/>
  <c r="N136" i="1"/>
  <c r="O135" i="1"/>
  <c r="Q135" i="1" s="1"/>
  <c r="S135" i="1" s="1"/>
  <c r="N134" i="1"/>
  <c r="O134" i="1" s="1"/>
  <c r="Q134" i="1" s="1"/>
  <c r="S134" i="1" s="1"/>
  <c r="Q133" i="1"/>
  <c r="S133" i="1" s="1"/>
  <c r="O133" i="1"/>
  <c r="O132" i="1"/>
  <c r="Q132" i="1" s="1"/>
  <c r="S132" i="1" s="1"/>
  <c r="N132" i="1"/>
  <c r="O131" i="1"/>
  <c r="Q131" i="1" s="1"/>
  <c r="S131" i="1" s="1"/>
  <c r="N130" i="1"/>
  <c r="O130" i="1" s="1"/>
  <c r="Q130" i="1" s="1"/>
  <c r="S130" i="1" s="1"/>
  <c r="O129" i="1"/>
  <c r="Q129" i="1" s="1"/>
  <c r="S129" i="1" s="1"/>
  <c r="O128" i="1"/>
  <c r="Q128" i="1" s="1"/>
  <c r="S128" i="1" s="1"/>
  <c r="N128" i="1"/>
  <c r="O127" i="1"/>
  <c r="Q127" i="1" s="1"/>
  <c r="S127" i="1" s="1"/>
  <c r="N126" i="1"/>
  <c r="O126" i="1" s="1"/>
  <c r="Q126" i="1" s="1"/>
  <c r="S126" i="1" s="1"/>
  <c r="O125" i="1"/>
  <c r="Q125" i="1" s="1"/>
  <c r="S125" i="1" s="1"/>
  <c r="N124" i="1"/>
  <c r="O124" i="1" s="1"/>
  <c r="Q124" i="1" s="1"/>
  <c r="S124" i="1" s="1"/>
  <c r="O123" i="1"/>
  <c r="Q123" i="1" s="1"/>
  <c r="S123" i="1" s="1"/>
  <c r="N122" i="1"/>
  <c r="O122" i="1" s="1"/>
  <c r="Q122" i="1" s="1"/>
  <c r="S122" i="1" s="1"/>
  <c r="O121" i="1"/>
  <c r="Q121" i="1" s="1"/>
  <c r="S121" i="1" s="1"/>
  <c r="N120" i="1"/>
  <c r="O120" i="1" s="1"/>
  <c r="Q120" i="1" s="1"/>
  <c r="S120" i="1" s="1"/>
  <c r="O119" i="1"/>
  <c r="Q119" i="1" s="1"/>
  <c r="S119" i="1" s="1"/>
  <c r="N118" i="1"/>
  <c r="O118" i="1" s="1"/>
  <c r="Q118" i="1" s="1"/>
  <c r="S118" i="1" s="1"/>
  <c r="O117" i="1"/>
  <c r="Q117" i="1" s="1"/>
  <c r="S117" i="1" s="1"/>
  <c r="O116" i="1"/>
  <c r="Q116" i="1" s="1"/>
  <c r="S116" i="1" s="1"/>
  <c r="N116" i="1"/>
  <c r="O115" i="1"/>
  <c r="Q115" i="1" s="1"/>
  <c r="S115" i="1" s="1"/>
  <c r="N114" i="1"/>
  <c r="O114" i="1" s="1"/>
  <c r="Q114" i="1" s="1"/>
  <c r="S114" i="1" s="1"/>
  <c r="Q113" i="1"/>
  <c r="S113" i="1" s="1"/>
  <c r="O113" i="1"/>
  <c r="O112" i="1"/>
  <c r="Q112" i="1" s="1"/>
  <c r="S112" i="1" s="1"/>
  <c r="N112" i="1"/>
  <c r="O111" i="1"/>
  <c r="Q111" i="1" s="1"/>
  <c r="S111" i="1" s="1"/>
  <c r="N110" i="1"/>
  <c r="O110" i="1" s="1"/>
  <c r="Q110" i="1" s="1"/>
  <c r="S110" i="1" s="1"/>
  <c r="Q109" i="1"/>
  <c r="S109" i="1" s="1"/>
  <c r="O109" i="1"/>
  <c r="O108" i="1"/>
  <c r="Q108" i="1" s="1"/>
  <c r="S108" i="1" s="1"/>
  <c r="N108" i="1"/>
  <c r="O107" i="1"/>
  <c r="Q107" i="1" s="1"/>
  <c r="S107" i="1" s="1"/>
  <c r="N106" i="1"/>
  <c r="O106" i="1" s="1"/>
  <c r="Q106" i="1" s="1"/>
  <c r="S106" i="1" s="1"/>
  <c r="Q105" i="1"/>
  <c r="S105" i="1" s="1"/>
  <c r="O105" i="1"/>
  <c r="O104" i="1"/>
  <c r="Q104" i="1" s="1"/>
  <c r="S104" i="1" s="1"/>
  <c r="N104" i="1"/>
  <c r="O103" i="1"/>
  <c r="Q103" i="1" s="1"/>
  <c r="S103" i="1" s="1"/>
  <c r="N102" i="1"/>
  <c r="O102" i="1" s="1"/>
  <c r="Q102" i="1" s="1"/>
  <c r="S102" i="1" s="1"/>
  <c r="Q101" i="1"/>
  <c r="S101" i="1" s="1"/>
  <c r="O101" i="1"/>
  <c r="O100" i="1"/>
  <c r="Q100" i="1" s="1"/>
  <c r="S100" i="1" s="1"/>
  <c r="N100" i="1"/>
  <c r="O99" i="1"/>
  <c r="Q99" i="1" s="1"/>
  <c r="S99" i="1" s="1"/>
  <c r="N98" i="1"/>
  <c r="O98" i="1" s="1"/>
  <c r="Q98" i="1" s="1"/>
  <c r="S98" i="1" s="1"/>
  <c r="M97" i="1"/>
  <c r="O97" i="1" s="1"/>
  <c r="Q97" i="1" s="1"/>
  <c r="S97" i="1" s="1"/>
  <c r="K97" i="1"/>
  <c r="K96" i="1"/>
  <c r="M96" i="1" s="1"/>
  <c r="O96" i="1" s="1"/>
  <c r="Q96" i="1" s="1"/>
  <c r="S96" i="1" s="1"/>
  <c r="J96" i="1"/>
  <c r="K95" i="1"/>
  <c r="M95" i="1" s="1"/>
  <c r="O95" i="1" s="1"/>
  <c r="Q95" i="1" s="1"/>
  <c r="S95" i="1" s="1"/>
  <c r="J94" i="1"/>
  <c r="K94" i="1" s="1"/>
  <c r="M94" i="1" s="1"/>
  <c r="O94" i="1" s="1"/>
  <c r="Q94" i="1" s="1"/>
  <c r="S94" i="1" s="1"/>
  <c r="M93" i="1"/>
  <c r="O93" i="1" s="1"/>
  <c r="Q93" i="1" s="1"/>
  <c r="S93" i="1" s="1"/>
  <c r="K93" i="1"/>
  <c r="K92" i="1"/>
  <c r="M92" i="1" s="1"/>
  <c r="O92" i="1" s="1"/>
  <c r="Q92" i="1" s="1"/>
  <c r="S92" i="1" s="1"/>
  <c r="J92" i="1"/>
  <c r="K91" i="1"/>
  <c r="M91" i="1" s="1"/>
  <c r="O91" i="1" s="1"/>
  <c r="Q91" i="1" s="1"/>
  <c r="S91" i="1" s="1"/>
  <c r="J90" i="1"/>
  <c r="K90" i="1" s="1"/>
  <c r="M90" i="1" s="1"/>
  <c r="O90" i="1" s="1"/>
  <c r="Q90" i="1" s="1"/>
  <c r="S90" i="1" s="1"/>
  <c r="M89" i="1"/>
  <c r="O89" i="1" s="1"/>
  <c r="Q89" i="1" s="1"/>
  <c r="S89" i="1" s="1"/>
  <c r="K89" i="1"/>
  <c r="K88" i="1"/>
  <c r="M88" i="1" s="1"/>
  <c r="O88" i="1" s="1"/>
  <c r="Q88" i="1" s="1"/>
  <c r="S88" i="1" s="1"/>
  <c r="J88" i="1"/>
  <c r="K87" i="1"/>
  <c r="M87" i="1" s="1"/>
  <c r="O87" i="1" s="1"/>
  <c r="Q87" i="1" s="1"/>
  <c r="S87" i="1" s="1"/>
  <c r="J86" i="1"/>
  <c r="K86" i="1" s="1"/>
  <c r="M86" i="1" s="1"/>
  <c r="O86" i="1" s="1"/>
  <c r="Q86" i="1" s="1"/>
  <c r="S86" i="1" s="1"/>
  <c r="M85" i="1"/>
  <c r="O85" i="1" s="1"/>
  <c r="Q85" i="1" s="1"/>
  <c r="S85" i="1" s="1"/>
  <c r="K85" i="1"/>
  <c r="K84" i="1"/>
  <c r="M84" i="1" s="1"/>
  <c r="O84" i="1" s="1"/>
  <c r="Q84" i="1" s="1"/>
  <c r="S84" i="1" s="1"/>
  <c r="J84" i="1"/>
  <c r="K83" i="1"/>
  <c r="M83" i="1" s="1"/>
  <c r="O83" i="1" s="1"/>
  <c r="Q83" i="1" s="1"/>
  <c r="S83" i="1" s="1"/>
  <c r="I83" i="1"/>
  <c r="J82" i="1"/>
  <c r="I82" i="1"/>
  <c r="K82" i="1" s="1"/>
  <c r="M82" i="1" s="1"/>
  <c r="O82" i="1" s="1"/>
  <c r="Q82" i="1" s="1"/>
  <c r="S82" i="1" s="1"/>
  <c r="H82" i="1"/>
  <c r="K81" i="1"/>
  <c r="M81" i="1" s="1"/>
  <c r="O81" i="1" s="1"/>
  <c r="Q81" i="1" s="1"/>
  <c r="S81" i="1" s="1"/>
  <c r="J80" i="1"/>
  <c r="K80" i="1" s="1"/>
  <c r="M80" i="1" s="1"/>
  <c r="O80" i="1" s="1"/>
  <c r="Q80" i="1" s="1"/>
  <c r="S80" i="1" s="1"/>
  <c r="M79" i="1"/>
  <c r="O79" i="1" s="1"/>
  <c r="Q79" i="1" s="1"/>
  <c r="S79" i="1" s="1"/>
  <c r="K79" i="1"/>
  <c r="K78" i="1"/>
  <c r="M78" i="1" s="1"/>
  <c r="O78" i="1" s="1"/>
  <c r="Q78" i="1" s="1"/>
  <c r="S78" i="1" s="1"/>
  <c r="J78" i="1"/>
  <c r="O77" i="1"/>
  <c r="Q77" i="1" s="1"/>
  <c r="S77" i="1" s="1"/>
  <c r="M77" i="1"/>
  <c r="N76" i="1"/>
  <c r="M76" i="1"/>
  <c r="O76" i="1" s="1"/>
  <c r="Q76" i="1" s="1"/>
  <c r="S76" i="1" s="1"/>
  <c r="J76" i="1"/>
  <c r="K75" i="1"/>
  <c r="M75" i="1" s="1"/>
  <c r="O75" i="1" s="1"/>
  <c r="Q75" i="1" s="1"/>
  <c r="S75" i="1" s="1"/>
  <c r="N74" i="1"/>
  <c r="K74" i="1"/>
  <c r="M74" i="1" s="1"/>
  <c r="O74" i="1" s="1"/>
  <c r="Q74" i="1" s="1"/>
  <c r="S74" i="1" s="1"/>
  <c r="J74" i="1"/>
  <c r="K73" i="1"/>
  <c r="M73" i="1" s="1"/>
  <c r="O73" i="1" s="1"/>
  <c r="Q73" i="1" s="1"/>
  <c r="S73" i="1" s="1"/>
  <c r="J72" i="1"/>
  <c r="K72" i="1" s="1"/>
  <c r="M72" i="1" s="1"/>
  <c r="O72" i="1" s="1"/>
  <c r="Q72" i="1" s="1"/>
  <c r="S72" i="1" s="1"/>
  <c r="M71" i="1"/>
  <c r="O71" i="1" s="1"/>
  <c r="Q71" i="1" s="1"/>
  <c r="S71" i="1" s="1"/>
  <c r="K71" i="1"/>
  <c r="K70" i="1"/>
  <c r="M70" i="1" s="1"/>
  <c r="O70" i="1" s="1"/>
  <c r="Q70" i="1" s="1"/>
  <c r="S70" i="1" s="1"/>
  <c r="J70" i="1"/>
  <c r="K69" i="1"/>
  <c r="M69" i="1" s="1"/>
  <c r="O69" i="1" s="1"/>
  <c r="Q69" i="1" s="1"/>
  <c r="S69" i="1" s="1"/>
  <c r="J68" i="1"/>
  <c r="K68" i="1" s="1"/>
  <c r="M68" i="1" s="1"/>
  <c r="O68" i="1" s="1"/>
  <c r="Q68" i="1" s="1"/>
  <c r="S68" i="1" s="1"/>
  <c r="I67" i="1"/>
  <c r="K67" i="1" s="1"/>
  <c r="M67" i="1" s="1"/>
  <c r="O67" i="1" s="1"/>
  <c r="Q67" i="1" s="1"/>
  <c r="S67" i="1" s="1"/>
  <c r="P66" i="1"/>
  <c r="N66" i="1"/>
  <c r="J66" i="1"/>
  <c r="G66" i="1"/>
  <c r="I66" i="1" s="1"/>
  <c r="K66" i="1" s="1"/>
  <c r="M66" i="1" s="1"/>
  <c r="O66" i="1" s="1"/>
  <c r="Q66" i="1" s="1"/>
  <c r="S66" i="1" s="1"/>
  <c r="P65" i="1"/>
  <c r="N65" i="1"/>
  <c r="J65" i="1"/>
  <c r="J64" i="1" s="1"/>
  <c r="H65" i="1"/>
  <c r="H64" i="1" s="1"/>
  <c r="I64" i="1" s="1"/>
  <c r="K64" i="1" s="1"/>
  <c r="M64" i="1" s="1"/>
  <c r="O64" i="1" s="1"/>
  <c r="Q64" i="1" s="1"/>
  <c r="S64" i="1" s="1"/>
  <c r="P64" i="1"/>
  <c r="N64" i="1"/>
  <c r="K63" i="1"/>
  <c r="M63" i="1" s="1"/>
  <c r="O63" i="1" s="1"/>
  <c r="Q63" i="1" s="1"/>
  <c r="S63" i="1" s="1"/>
  <c r="J62" i="1"/>
  <c r="K62" i="1" s="1"/>
  <c r="M62" i="1" s="1"/>
  <c r="O62" i="1" s="1"/>
  <c r="Q62" i="1" s="1"/>
  <c r="S62" i="1" s="1"/>
  <c r="I61" i="1"/>
  <c r="K61" i="1" s="1"/>
  <c r="M61" i="1" s="1"/>
  <c r="O61" i="1" s="1"/>
  <c r="Q61" i="1" s="1"/>
  <c r="S61" i="1" s="1"/>
  <c r="I60" i="1"/>
  <c r="K60" i="1" s="1"/>
  <c r="M60" i="1" s="1"/>
  <c r="O60" i="1" s="1"/>
  <c r="Q60" i="1" s="1"/>
  <c r="S60" i="1" s="1"/>
  <c r="G60" i="1"/>
  <c r="K59" i="1"/>
  <c r="M59" i="1" s="1"/>
  <c r="O59" i="1" s="1"/>
  <c r="Q59" i="1" s="1"/>
  <c r="S59" i="1" s="1"/>
  <c r="L58" i="1"/>
  <c r="J58" i="1"/>
  <c r="I58" i="1"/>
  <c r="K58" i="1" s="1"/>
  <c r="M58" i="1" s="1"/>
  <c r="O58" i="1" s="1"/>
  <c r="Q58" i="1" s="1"/>
  <c r="S58" i="1" s="1"/>
  <c r="M57" i="1"/>
  <c r="O57" i="1" s="1"/>
  <c r="Q57" i="1" s="1"/>
  <c r="S57" i="1" s="1"/>
  <c r="K57" i="1"/>
  <c r="L56" i="1"/>
  <c r="J56" i="1"/>
  <c r="I56" i="1"/>
  <c r="K56" i="1" s="1"/>
  <c r="M56" i="1" s="1"/>
  <c r="O56" i="1" s="1"/>
  <c r="Q56" i="1" s="1"/>
  <c r="S56" i="1" s="1"/>
  <c r="K55" i="1"/>
  <c r="M55" i="1" s="1"/>
  <c r="O55" i="1" s="1"/>
  <c r="Q55" i="1" s="1"/>
  <c r="S55" i="1" s="1"/>
  <c r="I55" i="1"/>
  <c r="J54" i="1"/>
  <c r="I54" i="1"/>
  <c r="K54" i="1" s="1"/>
  <c r="M54" i="1" s="1"/>
  <c r="O54" i="1" s="1"/>
  <c r="Q54" i="1" s="1"/>
  <c r="S54" i="1" s="1"/>
  <c r="G54" i="1"/>
  <c r="K53" i="1"/>
  <c r="M53" i="1" s="1"/>
  <c r="O53" i="1" s="1"/>
  <c r="Q53" i="1" s="1"/>
  <c r="S53" i="1" s="1"/>
  <c r="I53" i="1"/>
  <c r="H52" i="1"/>
  <c r="I52" i="1" s="1"/>
  <c r="K52" i="1" s="1"/>
  <c r="M52" i="1" s="1"/>
  <c r="O52" i="1" s="1"/>
  <c r="Q52" i="1" s="1"/>
  <c r="S52" i="1" s="1"/>
  <c r="I51" i="1"/>
  <c r="K51" i="1" s="1"/>
  <c r="M51" i="1" s="1"/>
  <c r="O51" i="1" s="1"/>
  <c r="Q51" i="1" s="1"/>
  <c r="S51" i="1" s="1"/>
  <c r="I50" i="1"/>
  <c r="K50" i="1" s="1"/>
  <c r="M50" i="1" s="1"/>
  <c r="O50" i="1" s="1"/>
  <c r="Q50" i="1" s="1"/>
  <c r="S50" i="1" s="1"/>
  <c r="H50" i="1"/>
  <c r="K49" i="1"/>
  <c r="M49" i="1" s="1"/>
  <c r="O49" i="1" s="1"/>
  <c r="Q49" i="1" s="1"/>
  <c r="S49" i="1" s="1"/>
  <c r="I49" i="1"/>
  <c r="H48" i="1"/>
  <c r="I48" i="1" s="1"/>
  <c r="K48" i="1" s="1"/>
  <c r="M48" i="1" s="1"/>
  <c r="O48" i="1" s="1"/>
  <c r="Q48" i="1" s="1"/>
  <c r="S48" i="1" s="1"/>
  <c r="I47" i="1"/>
  <c r="K47" i="1" s="1"/>
  <c r="M47" i="1" s="1"/>
  <c r="O47" i="1" s="1"/>
  <c r="Q47" i="1" s="1"/>
  <c r="S47" i="1" s="1"/>
  <c r="I46" i="1"/>
  <c r="K46" i="1" s="1"/>
  <c r="M46" i="1" s="1"/>
  <c r="O46" i="1" s="1"/>
  <c r="Q46" i="1" s="1"/>
  <c r="S46" i="1" s="1"/>
  <c r="H46" i="1"/>
  <c r="K45" i="1"/>
  <c r="M45" i="1" s="1"/>
  <c r="O45" i="1" s="1"/>
  <c r="Q45" i="1" s="1"/>
  <c r="S45" i="1" s="1"/>
  <c r="I45" i="1"/>
  <c r="H44" i="1"/>
  <c r="I44" i="1" s="1"/>
  <c r="K44" i="1" s="1"/>
  <c r="M44" i="1" s="1"/>
  <c r="O44" i="1" s="1"/>
  <c r="Q44" i="1" s="1"/>
  <c r="S44" i="1" s="1"/>
  <c r="I43" i="1"/>
  <c r="K43" i="1" s="1"/>
  <c r="M43" i="1" s="1"/>
  <c r="O43" i="1" s="1"/>
  <c r="Q43" i="1" s="1"/>
  <c r="S43" i="1" s="1"/>
  <c r="I42" i="1"/>
  <c r="K42" i="1" s="1"/>
  <c r="M42" i="1" s="1"/>
  <c r="O42" i="1" s="1"/>
  <c r="Q42" i="1" s="1"/>
  <c r="S42" i="1" s="1"/>
  <c r="H42" i="1"/>
  <c r="K41" i="1"/>
  <c r="M41" i="1" s="1"/>
  <c r="O41" i="1" s="1"/>
  <c r="Q41" i="1" s="1"/>
  <c r="S41" i="1" s="1"/>
  <c r="I41" i="1"/>
  <c r="H40" i="1"/>
  <c r="I40" i="1" s="1"/>
  <c r="K40" i="1" s="1"/>
  <c r="M40" i="1" s="1"/>
  <c r="O40" i="1" s="1"/>
  <c r="Q40" i="1" s="1"/>
  <c r="S40" i="1" s="1"/>
  <c r="I39" i="1"/>
  <c r="K39" i="1" s="1"/>
  <c r="M39" i="1" s="1"/>
  <c r="O39" i="1" s="1"/>
  <c r="Q39" i="1" s="1"/>
  <c r="S39" i="1" s="1"/>
  <c r="I38" i="1"/>
  <c r="K38" i="1" s="1"/>
  <c r="M38" i="1" s="1"/>
  <c r="O38" i="1" s="1"/>
  <c r="Q38" i="1" s="1"/>
  <c r="S38" i="1" s="1"/>
  <c r="H38" i="1"/>
  <c r="K37" i="1"/>
  <c r="M37" i="1" s="1"/>
  <c r="O37" i="1" s="1"/>
  <c r="Q37" i="1" s="1"/>
  <c r="S37" i="1" s="1"/>
  <c r="I37" i="1"/>
  <c r="H36" i="1"/>
  <c r="I36" i="1" s="1"/>
  <c r="K36" i="1" s="1"/>
  <c r="M36" i="1" s="1"/>
  <c r="O36" i="1" s="1"/>
  <c r="Q36" i="1" s="1"/>
  <c r="S36" i="1" s="1"/>
  <c r="I35" i="1"/>
  <c r="K35" i="1" s="1"/>
  <c r="M35" i="1" s="1"/>
  <c r="O35" i="1" s="1"/>
  <c r="Q35" i="1" s="1"/>
  <c r="S35" i="1" s="1"/>
  <c r="H34" i="1"/>
  <c r="G34" i="1"/>
  <c r="I34" i="1" s="1"/>
  <c r="K34" i="1" s="1"/>
  <c r="M34" i="1" s="1"/>
  <c r="O34" i="1" s="1"/>
  <c r="Q34" i="1" s="1"/>
  <c r="S34" i="1" s="1"/>
  <c r="I33" i="1"/>
  <c r="K33" i="1" s="1"/>
  <c r="M33" i="1" s="1"/>
  <c r="O33" i="1" s="1"/>
  <c r="Q33" i="1" s="1"/>
  <c r="S33" i="1" s="1"/>
  <c r="H32" i="1"/>
  <c r="G32" i="1"/>
  <c r="I32" i="1" s="1"/>
  <c r="K32" i="1" s="1"/>
  <c r="M32" i="1" s="1"/>
  <c r="O32" i="1" s="1"/>
  <c r="Q32" i="1" s="1"/>
  <c r="S32" i="1" s="1"/>
  <c r="I31" i="1"/>
  <c r="K31" i="1" s="1"/>
  <c r="M31" i="1" s="1"/>
  <c r="O31" i="1" s="1"/>
  <c r="Q31" i="1" s="1"/>
  <c r="S31" i="1" s="1"/>
  <c r="H30" i="1"/>
  <c r="G30" i="1"/>
  <c r="I30" i="1" s="1"/>
  <c r="K30" i="1" s="1"/>
  <c r="M30" i="1" s="1"/>
  <c r="O30" i="1" s="1"/>
  <c r="Q30" i="1" s="1"/>
  <c r="S30" i="1" s="1"/>
  <c r="S29" i="1"/>
  <c r="S28" i="1"/>
  <c r="R28" i="1"/>
  <c r="K27" i="1"/>
  <c r="M27" i="1" s="1"/>
  <c r="O27" i="1" s="1"/>
  <c r="Q27" i="1" s="1"/>
  <c r="S27" i="1" s="1"/>
  <c r="I27" i="1"/>
  <c r="R26" i="1"/>
  <c r="H26" i="1"/>
  <c r="G26" i="1"/>
  <c r="I26" i="1" s="1"/>
  <c r="K26" i="1" s="1"/>
  <c r="M26" i="1" s="1"/>
  <c r="O26" i="1" s="1"/>
  <c r="Q26" i="1" s="1"/>
  <c r="S26" i="1" s="1"/>
  <c r="I25" i="1"/>
  <c r="K25" i="1" s="1"/>
  <c r="M25" i="1" s="1"/>
  <c r="O25" i="1" s="1"/>
  <c r="Q25" i="1" s="1"/>
  <c r="S25" i="1" s="1"/>
  <c r="I24" i="1"/>
  <c r="K24" i="1" s="1"/>
  <c r="M24" i="1" s="1"/>
  <c r="O24" i="1" s="1"/>
  <c r="Q24" i="1" s="1"/>
  <c r="S24" i="1" s="1"/>
  <c r="H24" i="1"/>
  <c r="K23" i="1"/>
  <c r="M23" i="1" s="1"/>
  <c r="O23" i="1" s="1"/>
  <c r="Q23" i="1" s="1"/>
  <c r="S23" i="1" s="1"/>
  <c r="I23" i="1"/>
  <c r="H22" i="1"/>
  <c r="I22" i="1" s="1"/>
  <c r="K22" i="1" s="1"/>
  <c r="M22" i="1" s="1"/>
  <c r="O22" i="1" s="1"/>
  <c r="Q22" i="1" s="1"/>
  <c r="S22" i="1" s="1"/>
  <c r="I21" i="1"/>
  <c r="K21" i="1" s="1"/>
  <c r="M21" i="1" s="1"/>
  <c r="O21" i="1" s="1"/>
  <c r="Q21" i="1" s="1"/>
  <c r="S21" i="1" s="1"/>
  <c r="I20" i="1"/>
  <c r="K20" i="1" s="1"/>
  <c r="M20" i="1" s="1"/>
  <c r="O20" i="1" s="1"/>
  <c r="Q20" i="1" s="1"/>
  <c r="S20" i="1" s="1"/>
  <c r="H20" i="1"/>
  <c r="K19" i="1"/>
  <c r="M19" i="1" s="1"/>
  <c r="O19" i="1" s="1"/>
  <c r="Q19" i="1" s="1"/>
  <c r="S19" i="1" s="1"/>
  <c r="I19" i="1"/>
  <c r="H18" i="1"/>
  <c r="I18" i="1" s="1"/>
  <c r="K18" i="1" s="1"/>
  <c r="M18" i="1" s="1"/>
  <c r="O18" i="1" s="1"/>
  <c r="Q18" i="1" s="1"/>
  <c r="S18" i="1" s="1"/>
  <c r="I17" i="1"/>
  <c r="K17" i="1" s="1"/>
  <c r="M17" i="1" s="1"/>
  <c r="O17" i="1" s="1"/>
  <c r="Q17" i="1" s="1"/>
  <c r="S17" i="1" s="1"/>
  <c r="I16" i="1"/>
  <c r="K16" i="1" s="1"/>
  <c r="M16" i="1" s="1"/>
  <c r="O16" i="1" s="1"/>
  <c r="Q16" i="1" s="1"/>
  <c r="S16" i="1" s="1"/>
  <c r="H15" i="1"/>
  <c r="G15" i="1"/>
  <c r="I15" i="1" s="1"/>
  <c r="K15" i="1" s="1"/>
  <c r="M15" i="1" s="1"/>
  <c r="O15" i="1" s="1"/>
  <c r="Q15" i="1" s="1"/>
  <c r="S15" i="1" s="1"/>
  <c r="I14" i="1"/>
  <c r="K14" i="1" s="1"/>
  <c r="M14" i="1" s="1"/>
  <c r="O14" i="1" s="1"/>
  <c r="Q14" i="1" s="1"/>
  <c r="S14" i="1" s="1"/>
  <c r="I13" i="1"/>
  <c r="K13" i="1" s="1"/>
  <c r="M13" i="1" s="1"/>
  <c r="O13" i="1" s="1"/>
  <c r="Q13" i="1" s="1"/>
  <c r="S13" i="1" s="1"/>
  <c r="H12" i="1"/>
  <c r="G12" i="1"/>
  <c r="I12" i="1" s="1"/>
  <c r="K12" i="1" s="1"/>
  <c r="M12" i="1" s="1"/>
  <c r="O12" i="1" s="1"/>
  <c r="Q12" i="1" s="1"/>
  <c r="S12" i="1" s="1"/>
  <c r="R11" i="1"/>
  <c r="L11" i="1"/>
  <c r="J11" i="1"/>
  <c r="H11" i="1"/>
  <c r="I11" i="1" s="1"/>
  <c r="K11" i="1" s="1"/>
  <c r="M11" i="1" s="1"/>
  <c r="O11" i="1" s="1"/>
  <c r="Q11" i="1" s="1"/>
  <c r="S11" i="1" s="1"/>
  <c r="R10" i="1"/>
  <c r="P10" i="1"/>
  <c r="N10" i="1"/>
  <c r="L10" i="1"/>
  <c r="J10" i="1"/>
  <c r="H10" i="1"/>
  <c r="G10" i="1"/>
  <c r="I10" i="1" s="1"/>
  <c r="K10" i="1" s="1"/>
  <c r="M10" i="1" s="1"/>
  <c r="O10" i="1" s="1"/>
  <c r="Q10" i="1" s="1"/>
  <c r="S10" i="1" s="1"/>
  <c r="G65" i="1" l="1"/>
  <c r="I65" i="1" s="1"/>
  <c r="K65" i="1" s="1"/>
  <c r="M65" i="1" s="1"/>
  <c r="O65" i="1" s="1"/>
  <c r="Q65" i="1" s="1"/>
  <c r="S65" i="1" s="1"/>
</calcChain>
</file>

<file path=xl/sharedStrings.xml><?xml version="1.0" encoding="utf-8"?>
<sst xmlns="http://schemas.openxmlformats.org/spreadsheetml/2006/main" count="762" uniqueCount="248">
  <si>
    <t>příloha č. 1</t>
  </si>
  <si>
    <t>ROZPIS ROZPOČTU LIBERECKÉHO KRAJE 2014</t>
  </si>
  <si>
    <t>Odbor školství, mládeže, tělovýchovy a sportu</t>
  </si>
  <si>
    <t>ZR-RO č. 2,3,13,34,35,50,51,20/14</t>
  </si>
  <si>
    <t>RU 2/14,ZR 142,143,144/14</t>
  </si>
  <si>
    <t>Kapitola 917 04 - transfery</t>
  </si>
  <si>
    <t>ZR-RO č. 67,78,79,80,93/14</t>
  </si>
  <si>
    <t>Úprava č. 1/14</t>
  </si>
  <si>
    <t>ZR-RO č. 233/14</t>
  </si>
  <si>
    <t>tis.Kč</t>
  </si>
  <si>
    <t>uk.</t>
  </si>
  <si>
    <t>č.a.</t>
  </si>
  <si>
    <t>§</t>
  </si>
  <si>
    <t>pol.</t>
  </si>
  <si>
    <t>91704 - T R A N S F E R Y</t>
  </si>
  <si>
    <t>SR 2014</t>
  </si>
  <si>
    <t>UR 2014</t>
  </si>
  <si>
    <t>ZR č. 174/14</t>
  </si>
  <si>
    <t>SU</t>
  </si>
  <si>
    <t>x</t>
  </si>
  <si>
    <t>Výdajový limit resortu v kapitole</t>
  </si>
  <si>
    <t>233/14</t>
  </si>
  <si>
    <t xml:space="preserve">Ostatní činnosti </t>
  </si>
  <si>
    <t>0470001</t>
  </si>
  <si>
    <t>0000</t>
  </si>
  <si>
    <t>Veletrh vzdělávání a pracov. příležitostí</t>
  </si>
  <si>
    <t>neinvestiční transfery obcím</t>
  </si>
  <si>
    <t>neinvestiční příspěvky zřízeným příspěvkovým organizacím</t>
  </si>
  <si>
    <t>0470002</t>
  </si>
  <si>
    <t>soutěže-podpora talentovaných dětí a mládeže</t>
  </si>
  <si>
    <t>0480001</t>
  </si>
  <si>
    <t>4476</t>
  </si>
  <si>
    <t>DDM Libertin, Česká Lípa, Škroupovo nám. 138, p.o. - Dotace na realizaci soutěží a přehlídek v roce 2014</t>
  </si>
  <si>
    <t>0480002</t>
  </si>
  <si>
    <t>1485</t>
  </si>
  <si>
    <t>DDM Větrník, Liberec, Riegrova 16, p.o. - Dotace na realizaci soutěží a přehlídek v roce 2014</t>
  </si>
  <si>
    <t>0480003</t>
  </si>
  <si>
    <t>3454</t>
  </si>
  <si>
    <t>DDM Vikýř, Jablonec n/N, Podhorská 49, p.o. - Dotace na realizaci soutěží a přehlídek v roce 2014</t>
  </si>
  <si>
    <t>DU</t>
  </si>
  <si>
    <t>0480014</t>
  </si>
  <si>
    <t>2313</t>
  </si>
  <si>
    <t>ZUŠ Liberec,Frýdlantská-Kraj.kola soutěží Evš-Soutěže ZUŠ</t>
  </si>
  <si>
    <t>0470003</t>
  </si>
  <si>
    <t>propagace školství a podpora regionálních aktivit</t>
  </si>
  <si>
    <t>0480078</t>
  </si>
  <si>
    <t>1437</t>
  </si>
  <si>
    <t>SOŠ a SOU, Česká Lípa, 28. října 2707, p.p. - Burza středních škol QUO VADIS</t>
  </si>
  <si>
    <t>0480016</t>
  </si>
  <si>
    <t>4001</t>
  </si>
  <si>
    <t>Město Česká Lípa - Zlatý oříšek LK - Česká Lípa 2014</t>
  </si>
  <si>
    <t>0480017</t>
  </si>
  <si>
    <t>1452</t>
  </si>
  <si>
    <t>OA,HŠ a SOŠ, Turnov, Zborovská 519, p.o. - 20. Burza středních škol 2014</t>
  </si>
  <si>
    <t>0470004</t>
  </si>
  <si>
    <t>stipendijní program pro žáky odborných škol</t>
  </si>
  <si>
    <t>0480004</t>
  </si>
  <si>
    <t>SOŠ a SOU, Česká Lípa, 28. října 2707, p.p. - Stipendijní program pro žáky středních škol 1-12/2014</t>
  </si>
  <si>
    <t>0480005</t>
  </si>
  <si>
    <t>1433</t>
  </si>
  <si>
    <t>SŠSSaD, Liberec II, Truhlářská 360/3, p.o. - Stipendijní program pro žáky středních škol leden - prosinec 2014</t>
  </si>
  <si>
    <t>0480006</t>
  </si>
  <si>
    <t>1448</t>
  </si>
  <si>
    <t>SŠHaL, Frýdlant, Bělíkova 1387, p.o. - Stipendijní program pro žáky středních škol 1-12/2014</t>
  </si>
  <si>
    <t>0480007</t>
  </si>
  <si>
    <t>1424</t>
  </si>
  <si>
    <t>VOŠ sklářská a SŠ, Nový Bor, Wolkerova 316, p.o. - Stipendijní program pro žáky středních škol 1-12/2014</t>
  </si>
  <si>
    <t>0480008</t>
  </si>
  <si>
    <t>1434</t>
  </si>
  <si>
    <t>ISŠ, Semily, 28. října 607, p.o. - Stipendijní program pro žáky středních škol 1-12/2014</t>
  </si>
  <si>
    <t>0480009</t>
  </si>
  <si>
    <t>OA, HŠ a SOŠ, Turnov, Zborovská 519, p.o. - Stipendijní program pro žáky středních škol 1-12/2014</t>
  </si>
  <si>
    <t>0480010</t>
  </si>
  <si>
    <t>1438</t>
  </si>
  <si>
    <t>SPŠ technická, Jablonec n/N, Belgická 4852, p.o. - Stipendijní program pro žáky středních škol 1-12/2014</t>
  </si>
  <si>
    <t>0480011</t>
  </si>
  <si>
    <t>1432</t>
  </si>
  <si>
    <t>SŠ a MŠ, Liberec, Na Bojišti 15, p.o. - Stipendijní program pro žáky středních škol 1-12/2014</t>
  </si>
  <si>
    <t>0480012</t>
  </si>
  <si>
    <t>1440</t>
  </si>
  <si>
    <t>SŠ řemesel a služeb, Jablonec n/N, Smetanova 66, p.o. - Stipendijní program pro žáky středních škol 1-12/2014</t>
  </si>
  <si>
    <t>0470005</t>
  </si>
  <si>
    <t>Program na podporu žáků dojíždějících ze zavřených DM</t>
  </si>
  <si>
    <t>0480020</t>
  </si>
  <si>
    <t>TUL, Studentská 1402/2, Liberec 1 - Cena hejtmana LK pro studenty TUL</t>
  </si>
  <si>
    <t>neinvestiční transfery vysokým školám</t>
  </si>
  <si>
    <t>6035</t>
  </si>
  <si>
    <t>0470006</t>
  </si>
  <si>
    <t>Dotace pro města při změně zřizovatelských funkcí</t>
  </si>
  <si>
    <t>0480039</t>
  </si>
  <si>
    <t>SRPDŠ při ZUŠ, Jablonec n/N, Podhorská 2500/47 - World Choir Games 2014 Latvia - 2. část</t>
  </si>
  <si>
    <t>neinvestiční transfery spolkům</t>
  </si>
  <si>
    <t>sport v regionu</t>
  </si>
  <si>
    <t>podpora sportovních akcí</t>
  </si>
  <si>
    <t>0470007</t>
  </si>
  <si>
    <t>ostatní neinvest.transfery neziskovým a pod.organizacím</t>
  </si>
  <si>
    <t>0480021</t>
  </si>
  <si>
    <t>PAKLI SPORT KLUB, Jablonné v/P - MTB Malevil Cup 2014</t>
  </si>
  <si>
    <t>0480022</t>
  </si>
  <si>
    <t>SpinFit Liberec - Dětský MTB cup LK 2014</t>
  </si>
  <si>
    <t>0480023</t>
  </si>
  <si>
    <t>Basketbalový klub Kondoři Liberec - MČR U14 Liberec</t>
  </si>
  <si>
    <t>0480024</t>
  </si>
  <si>
    <t>Technická univerzita v Liberci - České akademické hry 2014</t>
  </si>
  <si>
    <t>0480025</t>
  </si>
  <si>
    <t>TJ Doksy - 11.ročník EURO HER Doksy</t>
  </si>
  <si>
    <t>0480026</t>
  </si>
  <si>
    <t>24TP, Liberec - 24hodin MTB/Víkend horských kol</t>
  </si>
  <si>
    <t>0480018</t>
  </si>
  <si>
    <t>podpora úspěšných sportů ZOH v Soči</t>
  </si>
  <si>
    <t>0480029</t>
  </si>
  <si>
    <t>TJ Sokol Horní Branná - Podpora biatlonu TJ Sokol Horní Branná</t>
  </si>
  <si>
    <t>0480030</t>
  </si>
  <si>
    <t>Klub biatlonu Jilemnice - Podpora biatlonu - Klub biatlonu Jilemnice</t>
  </si>
  <si>
    <t>0480031</t>
  </si>
  <si>
    <t>Klub biatlonu Manušice - Podpora biatlonu - Klub biatlonu Manušice</t>
  </si>
  <si>
    <t>0480032</t>
  </si>
  <si>
    <t>Klub biatlonu při sportovní škole, Jablonec n/N - Podpora biatlonu - Klub biatlonu při sportovní škole</t>
  </si>
  <si>
    <t>0480033</t>
  </si>
  <si>
    <t>Sportovní klub policie Harrachov - Podpora biatlonu - Sportovní klub policie Harrachov</t>
  </si>
  <si>
    <t>0480034</t>
  </si>
  <si>
    <t xml:space="preserve">SKP KORNSPITZ Jablonec n/N - Podpora biatlonu - SKP Kornspitz Jablonec </t>
  </si>
  <si>
    <t>0480035</t>
  </si>
  <si>
    <t>Y.S.R., Liberec - Podpora snowboardu - Y.S.R.</t>
  </si>
  <si>
    <t>0480054</t>
  </si>
  <si>
    <t>Krajská organizace ČUS LK, Liberec  - Anketa "Nejúspěšnější sportovci r. 2014"</t>
  </si>
  <si>
    <t>0480055</t>
  </si>
  <si>
    <t>Český volejbalový svaz, Praha - Kvalifikace MS ve volejbale mužů</t>
  </si>
  <si>
    <t>0480056</t>
  </si>
  <si>
    <t>Český svaz mentálně postižených sportovců, o.s, Praha - ME INAS v plavání (osob s mentálním postižením) a ME v plavání osob s Downovým syndromem</t>
  </si>
  <si>
    <t>0480057</t>
  </si>
  <si>
    <t>Liberecká sportovní a tělovýchovná organizace o.s., Liberec - Sportfilm Liberec 2014</t>
  </si>
  <si>
    <t>0480058</t>
  </si>
  <si>
    <t>1. Novoborský šachový klub, o.s., Nový Bor - Novoborská šachová Corrida</t>
  </si>
  <si>
    <t>0480059</t>
  </si>
  <si>
    <t>FC Lomnice n/P - Organizace mezinárodního turnaje přípravek v kopané</t>
  </si>
  <si>
    <t>0480060</t>
  </si>
  <si>
    <t>Czech Gravity Sports Association o.s., Praha - Kozákov Challenge 2014</t>
  </si>
  <si>
    <t>0480061</t>
  </si>
  <si>
    <t>Nadační fond severočeských olympioniků, Jablonec n/N - Humanitární podpora Nadačního fondu severočeských olympioniků</t>
  </si>
  <si>
    <t>0480062</t>
  </si>
  <si>
    <t>Sportovní klub OK Jiskra Nový Bor - Mistrovství a Vetereniáda České republiky v orientačním běhu 2014</t>
  </si>
  <si>
    <t>0480063</t>
  </si>
  <si>
    <t>Česká triatlonová asociace, Praha - Realizace seriálu závodů Českého poháru v LK</t>
  </si>
  <si>
    <t>0480064</t>
  </si>
  <si>
    <t>Česká Freestyle Fotbalová asociace, Liberec - Supper Ball 2014</t>
  </si>
  <si>
    <t>0480065</t>
  </si>
  <si>
    <t>Sport Aerobic Liberec - Pohár federací v aerobiku 2014</t>
  </si>
  <si>
    <t>0480066</t>
  </si>
  <si>
    <t>Sporovní klub Slavia Liberec orienteering - WRE MTBO Liberec 2014</t>
  </si>
  <si>
    <t>0480067</t>
  </si>
  <si>
    <t>Liberecký krajský fotbalový svaz, Liberec - O pohár předsedy fotbalové asociace ČR</t>
  </si>
  <si>
    <t>0480068</t>
  </si>
  <si>
    <t>REVELATIONS, Jablonec n/N - JBC 4X REVELATIONS 2014 - WORLD SERIES</t>
  </si>
  <si>
    <t>0480069</t>
  </si>
  <si>
    <t>Sportovní klub stolního tenisu Liberec - Velká cena Liberce - mezinárodní turnaj veteránů ve stolním tenisu</t>
  </si>
  <si>
    <t>0480070</t>
  </si>
  <si>
    <t>Gymnastika Liberec - Gymlib - Pohár olympijských nadějí - OHC LIBEREC 2014</t>
  </si>
  <si>
    <t>0480071</t>
  </si>
  <si>
    <t>Klub cyklistů sportovního gymnázia Jablonec n/N - Mezinárodní závod kategorie C1 v rámci Českého poháru horských kol v Bedřichově</t>
  </si>
  <si>
    <t>0480072</t>
  </si>
  <si>
    <t>SK SICO SC, Jilemnice - ME futsálový fotbal v Jilemnici</t>
  </si>
  <si>
    <t>0480073</t>
  </si>
  <si>
    <t>Česká florbalová unie o.s., Praha - Euro Floorball tour 2014</t>
  </si>
  <si>
    <t>0480074</t>
  </si>
  <si>
    <t>Fotbalová asociace České republiky svaz futsalu, Praha - Turnaj mistrů futsalových soutěží 2014</t>
  </si>
  <si>
    <t>0480075</t>
  </si>
  <si>
    <t>TERRA SPORT, s.r.o., Liberec  - ČT AUTHOR CUP 2014</t>
  </si>
  <si>
    <t>neinvestiční transfery nefinanč.podnik.subj. - p.o.</t>
  </si>
  <si>
    <t>0480076</t>
  </si>
  <si>
    <t>Autoklub Bohemia Sport v AČR, Česká Lípa - RALLY BOHEMIA 2014</t>
  </si>
  <si>
    <t>podpora školního sportu mládeže a dorostu</t>
  </si>
  <si>
    <t>0470008</t>
  </si>
  <si>
    <t>krajská liga škol 2013/2014</t>
  </si>
  <si>
    <t>0470013</t>
  </si>
  <si>
    <t>Kraj.rada Asociace škol.sport.klubů ČR Liberec.kraje - KRAJSKÁ LIGA ŠKOL 2014</t>
  </si>
  <si>
    <t>0480019</t>
  </si>
  <si>
    <t>trojboj všestrannosti</t>
  </si>
  <si>
    <t>0480053</t>
  </si>
  <si>
    <t>Krajská organizace ČUS LK, Liberec  - Trojboj všestrannosti žáků 1.-5. tříd ZŠ LK</t>
  </si>
  <si>
    <t>významné sportovní areály</t>
  </si>
  <si>
    <t>0470009</t>
  </si>
  <si>
    <t>neinvestiční transfery obecně prospěšným společnostem</t>
  </si>
  <si>
    <t>0470010</t>
  </si>
  <si>
    <t>Klasický areál Harrachov o.p.s.</t>
  </si>
  <si>
    <t>0470019</t>
  </si>
  <si>
    <t>Jizerská magistrála</t>
  </si>
  <si>
    <t>0480037</t>
  </si>
  <si>
    <t>JIZERSKÁ, o.p.s., Bedřidchov - Jizerská magistrála 2014/2015</t>
  </si>
  <si>
    <t>investiční transfery obecně prospěšným společnostem</t>
  </si>
  <si>
    <t>0470014</t>
  </si>
  <si>
    <t>Krkonošská magistrála</t>
  </si>
  <si>
    <t>neinvestiční transfery svazku obcí</t>
  </si>
  <si>
    <t>0480038</t>
  </si>
  <si>
    <t>Krkonoše - svazek měst a obcí, Vrchlabí - Krkonošská magistrála 2015</t>
  </si>
  <si>
    <t>ostatní neinv.transfery veřejným rozpočtům územní úrovně</t>
  </si>
  <si>
    <t>0470015</t>
  </si>
  <si>
    <t>4104</t>
  </si>
  <si>
    <t>Lužickohorská magistrála</t>
  </si>
  <si>
    <t>0480036</t>
  </si>
  <si>
    <t>SVAZEK OBCÍ NOVOBORSKA - Lužickohorská magistrála</t>
  </si>
  <si>
    <t>významné sportovní akce</t>
  </si>
  <si>
    <t>0470011</t>
  </si>
  <si>
    <t>0470012</t>
  </si>
  <si>
    <t>Jizerská 50</t>
  </si>
  <si>
    <t>0480027</t>
  </si>
  <si>
    <t>SKI KLUB Jizerská padesátka, Liberec - 47. Jizerská padesátka</t>
  </si>
  <si>
    <t>0480013</t>
  </si>
  <si>
    <t>Svaz lyžařů České republiky- MS v letech na lyžích 2014 Harrachov</t>
  </si>
  <si>
    <t>0480015</t>
  </si>
  <si>
    <t>VI. zimní olympiáda dětí a mládeže 2014 - účast</t>
  </si>
  <si>
    <t>dary obyvatelstvu</t>
  </si>
  <si>
    <t>0470016</t>
  </si>
  <si>
    <t>Memoriál Ludvíka Daňka</t>
  </si>
  <si>
    <t>0480028</t>
  </si>
  <si>
    <t>AC SYNER Turnov - Memoriál Ludvíka Daňka 2014</t>
  </si>
  <si>
    <t>Sportovní reprezentace kraje</t>
  </si>
  <si>
    <t>0470017</t>
  </si>
  <si>
    <t>podpora vrcholového sportu</t>
  </si>
  <si>
    <t>0480048</t>
  </si>
  <si>
    <t>FC SLOVAN LIBEREC - mládež - Podpora činnosti mládežnických družstev FC Slovan Liberec</t>
  </si>
  <si>
    <t>0480049</t>
  </si>
  <si>
    <t>Draci FBC Liberec - Podpora celoroční činnosti mládežnických týmů</t>
  </si>
  <si>
    <t>0480050</t>
  </si>
  <si>
    <t>TJ VK Dukla Liberec - Podpora mládežnických družstev VK Dukla Liberec</t>
  </si>
  <si>
    <t>0480051</t>
  </si>
  <si>
    <t>TJ Bílí Tygři Liberec - Celoroční podpora výchovného programu TJ Bílí Tygři Liberec</t>
  </si>
  <si>
    <t>0480052</t>
  </si>
  <si>
    <t>FK Jablonec, z.s. - Podpora sportovní činnosti fotbalového klubu mládeže</t>
  </si>
  <si>
    <t>Podpora sportovního prostředí</t>
  </si>
  <si>
    <t>0470018</t>
  </si>
  <si>
    <t>činnost servisních center sportu</t>
  </si>
  <si>
    <t>0480040</t>
  </si>
  <si>
    <t>Sokolská župa Ještědská, Liberec - Provoz sokolské župy jako servisního centra pro sokolské jednoty - župa Ještědská</t>
  </si>
  <si>
    <t>0480041</t>
  </si>
  <si>
    <t xml:space="preserve">SOKOLSKÁ ŽUPA JIZERSKÁ VELKÉ HAMRY, Železný Brod - Provoz sokolské župy Jizerské jako servisního centra pro sokolské jednoty </t>
  </si>
  <si>
    <t>0480042</t>
  </si>
  <si>
    <t>SOKOLSKÁ ŽUPA KRKONOŠSKÁ - PECHÁČKOVA,  Jilemnice - Provoz sokolské župy jako servisního centra pro sokolské jednoty - Sokolské župa Krkonošská - Pecháčkova</t>
  </si>
  <si>
    <t>0480043</t>
  </si>
  <si>
    <t>Sportovní unie Českolipska, Česká Lípa - Zabezpečení činnosti Servisního centra sportu ČUS při Sportovní unii Českolipska</t>
  </si>
  <si>
    <t>0480044</t>
  </si>
  <si>
    <t>Okresní svaz tělovýchovy Jablonec n/N - Zabezpečení činnosti Servisního centra sportu ČUS při Okresním svazu tělovýchovy v Jablonci n/N</t>
  </si>
  <si>
    <t>0480045</t>
  </si>
  <si>
    <t>Liberecká sportovní a tělovýchovná organizace, o.s., Liberec - Zabezpečení činnnosti Servisního centra sportu ČUS při okresní organizaci ČUS - Liberecké sportovní a tělovýchovné organizace o.s.</t>
  </si>
  <si>
    <t>0480046</t>
  </si>
  <si>
    <t>Okresní sportovní a tělovýchovné sdružení Semily - Zabezpečení činnnosti Servisního centra sportu ČUS při Okresním sportovním a tělovýchovném sdružení Semily</t>
  </si>
  <si>
    <t>0480047</t>
  </si>
  <si>
    <t>Krajská organizace České unie sportu LK, Liberec - Zabezpečení činnosti Servisního centra sportu ČUS při Krajské organizaci ČUS 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</si>
</sst>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10"/>
      <color indexed="10"/>
      <name val="Arial CE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color rgb="FF00B050"/>
      <name val="Arial"/>
      <family val="2"/>
      <charset val="238"/>
    </font>
    <font>
      <b/>
      <sz val="10"/>
      <color rgb="FF00B050"/>
      <name val="Arial"/>
      <family val="2"/>
      <charset val="238"/>
    </font>
    <font>
      <sz val="8"/>
      <name val="Arial"/>
      <family val="2"/>
    </font>
    <font>
      <b/>
      <sz val="8"/>
      <color rgb="FF00B0F0"/>
      <name val="Arial"/>
      <family val="2"/>
      <charset val="238"/>
    </font>
    <font>
      <b/>
      <sz val="10"/>
      <color rgb="FF00B0F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26">
    <xf numFmtId="0" fontId="0" fillId="0" borderId="0" xfId="0"/>
    <xf numFmtId="0" fontId="2" fillId="0" borderId="0" xfId="1"/>
    <xf numFmtId="4" fontId="2" fillId="2" borderId="0" xfId="1" applyNumberFormat="1" applyFill="1"/>
    <xf numFmtId="0" fontId="4" fillId="0" borderId="0" xfId="2" applyFont="1" applyAlignment="1">
      <alignment horizontal="right"/>
    </xf>
    <xf numFmtId="0" fontId="4" fillId="2" borderId="0" xfId="2" applyFont="1" applyFill="1" applyAlignment="1">
      <alignment horizontal="right"/>
    </xf>
    <xf numFmtId="0" fontId="5" fillId="0" borderId="0" xfId="1" applyFont="1"/>
    <xf numFmtId="0" fontId="5" fillId="0" borderId="0" xfId="1" applyFont="1" applyAlignment="1">
      <alignment horizontal="right"/>
    </xf>
    <xf numFmtId="0" fontId="6" fillId="0" borderId="0" xfId="3" applyFont="1" applyAlignment="1">
      <alignment horizontal="center"/>
    </xf>
    <xf numFmtId="0" fontId="6" fillId="2" borderId="0" xfId="3" applyFont="1" applyFill="1" applyAlignment="1">
      <alignment horizontal="center"/>
    </xf>
    <xf numFmtId="0" fontId="3" fillId="0" borderId="0" xfId="3"/>
    <xf numFmtId="0" fontId="3" fillId="2" borderId="0" xfId="3" applyFill="1"/>
    <xf numFmtId="0" fontId="2" fillId="0" borderId="0" xfId="4"/>
    <xf numFmtId="0" fontId="2" fillId="2" borderId="0" xfId="4" applyFill="1"/>
    <xf numFmtId="0" fontId="7" fillId="0" borderId="0" xfId="4" applyFont="1" applyFill="1" applyAlignment="1">
      <alignment horizontal="center"/>
    </xf>
    <xf numFmtId="0" fontId="7" fillId="2" borderId="0" xfId="4" applyFont="1" applyFill="1" applyAlignment="1">
      <alignment horizontal="center"/>
    </xf>
    <xf numFmtId="0" fontId="8" fillId="0" borderId="0" xfId="3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9" fillId="3" borderId="1" xfId="5" applyFont="1" applyFill="1" applyBorder="1" applyAlignment="1">
      <alignment horizontal="center" wrapText="1"/>
    </xf>
    <xf numFmtId="0" fontId="9" fillId="3" borderId="1" xfId="1" applyFont="1" applyFill="1" applyBorder="1" applyAlignment="1">
      <alignment horizontal="center" wrapText="1"/>
    </xf>
    <xf numFmtId="0" fontId="9" fillId="2" borderId="0" xfId="1" applyFont="1" applyFill="1" applyBorder="1" applyAlignment="1">
      <alignment horizontal="center"/>
    </xf>
    <xf numFmtId="0" fontId="7" fillId="0" borderId="0" xfId="6" applyFont="1" applyFill="1" applyBorder="1" applyAlignment="1">
      <alignment horizontal="center"/>
    </xf>
    <xf numFmtId="0" fontId="0" fillId="0" borderId="0" xfId="0" applyAlignment="1">
      <alignment horizontal="center"/>
    </xf>
    <xf numFmtId="4" fontId="5" fillId="2" borderId="0" xfId="6" applyNumberFormat="1" applyFont="1" applyFill="1" applyBorder="1"/>
    <xf numFmtId="0" fontId="0" fillId="3" borderId="2" xfId="0" applyFill="1" applyBorder="1" applyAlignment="1">
      <alignment wrapText="1"/>
    </xf>
    <xf numFmtId="164" fontId="5" fillId="2" borderId="0" xfId="6" applyNumberFormat="1" applyFont="1" applyFill="1" applyBorder="1"/>
    <xf numFmtId="0" fontId="5" fillId="0" borderId="0" xfId="1" applyFont="1" applyBorder="1"/>
    <xf numFmtId="0" fontId="0" fillId="0" borderId="2" xfId="0" applyBorder="1" applyAlignment="1">
      <alignment wrapText="1"/>
    </xf>
    <xf numFmtId="0" fontId="0" fillId="2" borderId="0" xfId="0" applyFill="1" applyBorder="1" applyAlignment="1"/>
    <xf numFmtId="0" fontId="2" fillId="0" borderId="0" xfId="1" applyBorder="1"/>
    <xf numFmtId="0" fontId="2" fillId="0" borderId="0" xfId="6"/>
    <xf numFmtId="4" fontId="2" fillId="2" borderId="0" xfId="6" applyNumberFormat="1" applyFill="1"/>
    <xf numFmtId="0" fontId="9" fillId="0" borderId="0" xfId="6" applyFont="1" applyAlignment="1">
      <alignment horizontal="center"/>
    </xf>
    <xf numFmtId="0" fontId="0" fillId="2" borderId="3" xfId="0" applyFill="1" applyBorder="1" applyAlignment="1"/>
    <xf numFmtId="0" fontId="10" fillId="0" borderId="4" xfId="6" applyFont="1" applyFill="1" applyBorder="1" applyAlignment="1">
      <alignment horizontal="center" vertical="center"/>
    </xf>
    <xf numFmtId="0" fontId="10" fillId="0" borderId="5" xfId="6" applyFont="1" applyFill="1" applyBorder="1" applyAlignment="1">
      <alignment horizontal="center" vertical="center"/>
    </xf>
    <xf numFmtId="0" fontId="10" fillId="0" borderId="6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8" xfId="6" applyFont="1" applyFill="1" applyBorder="1" applyAlignment="1">
      <alignment horizontal="center" vertical="center"/>
    </xf>
    <xf numFmtId="0" fontId="9" fillId="2" borderId="9" xfId="5" applyFont="1" applyFill="1" applyBorder="1" applyAlignment="1">
      <alignment horizontal="center"/>
    </xf>
    <xf numFmtId="0" fontId="0" fillId="3" borderId="10" xfId="0" applyFill="1" applyBorder="1" applyAlignment="1">
      <alignment wrapText="1"/>
    </xf>
    <xf numFmtId="0" fontId="9" fillId="0" borderId="11" xfId="5" applyFont="1" applyBorder="1" applyAlignment="1">
      <alignment horizontal="center"/>
    </xf>
    <xf numFmtId="0" fontId="0" fillId="0" borderId="12" xfId="0" applyBorder="1" applyAlignment="1">
      <alignment wrapText="1"/>
    </xf>
    <xf numFmtId="0" fontId="1" fillId="3" borderId="12" xfId="0" applyFont="1" applyFill="1" applyBorder="1" applyAlignment="1">
      <alignment horizontal="center" wrapText="1"/>
    </xf>
    <xf numFmtId="0" fontId="9" fillId="0" borderId="13" xfId="5" applyFont="1" applyBorder="1" applyAlignment="1">
      <alignment horizontal="center"/>
    </xf>
    <xf numFmtId="0" fontId="9" fillId="3" borderId="1" xfId="1" applyFont="1" applyFill="1" applyBorder="1" applyAlignment="1">
      <alignment horizontal="center"/>
    </xf>
    <xf numFmtId="0" fontId="9" fillId="0" borderId="14" xfId="5" applyFont="1" applyBorder="1" applyAlignment="1">
      <alignment horizontal="center"/>
    </xf>
    <xf numFmtId="0" fontId="9" fillId="0" borderId="9" xfId="5" applyFont="1" applyBorder="1" applyAlignment="1">
      <alignment horizontal="center"/>
    </xf>
    <xf numFmtId="0" fontId="10" fillId="0" borderId="15" xfId="6" applyFont="1" applyFill="1" applyBorder="1" applyAlignment="1">
      <alignment horizontal="center"/>
    </xf>
    <xf numFmtId="0" fontId="10" fillId="0" borderId="5" xfId="6" applyFont="1" applyFill="1" applyBorder="1" applyAlignment="1">
      <alignment horizontal="center"/>
    </xf>
    <xf numFmtId="0" fontId="10" fillId="0" borderId="16" xfId="6" applyFont="1" applyFill="1" applyBorder="1" applyAlignment="1">
      <alignment horizontal="center"/>
    </xf>
    <xf numFmtId="0" fontId="10" fillId="0" borderId="5" xfId="6" applyFont="1" applyFill="1" applyBorder="1" applyAlignment="1">
      <alignment horizontal="left"/>
    </xf>
    <xf numFmtId="164" fontId="10" fillId="2" borderId="9" xfId="6" applyNumberFormat="1" applyFont="1" applyFill="1" applyBorder="1" applyAlignment="1"/>
    <xf numFmtId="164" fontId="9" fillId="2" borderId="1" xfId="1" applyNumberFormat="1" applyFont="1" applyFill="1" applyBorder="1"/>
    <xf numFmtId="164" fontId="9" fillId="2" borderId="1" xfId="1" applyNumberFormat="1" applyFont="1" applyFill="1" applyBorder="1" applyAlignment="1"/>
    <xf numFmtId="164" fontId="9" fillId="2" borderId="9" xfId="1" applyNumberFormat="1" applyFont="1" applyFill="1" applyBorder="1" applyAlignment="1"/>
    <xf numFmtId="164" fontId="9" fillId="0" borderId="9" xfId="1" applyNumberFormat="1" applyFont="1" applyBorder="1"/>
    <xf numFmtId="0" fontId="11" fillId="0" borderId="15" xfId="6" applyFont="1" applyFill="1" applyBorder="1" applyAlignment="1">
      <alignment horizontal="center"/>
    </xf>
    <xf numFmtId="49" fontId="11" fillId="0" borderId="5" xfId="6" applyNumberFormat="1" applyFont="1" applyFill="1" applyBorder="1" applyAlignment="1">
      <alignment horizontal="center"/>
    </xf>
    <xf numFmtId="0" fontId="12" fillId="0" borderId="16" xfId="7" applyFont="1" applyFill="1" applyBorder="1" applyAlignment="1">
      <alignment horizontal="center"/>
    </xf>
    <xf numFmtId="0" fontId="11" fillId="0" borderId="17" xfId="6" applyFont="1" applyFill="1" applyBorder="1" applyAlignment="1">
      <alignment horizontal="center"/>
    </xf>
    <xf numFmtId="0" fontId="11" fillId="0" borderId="5" xfId="6" applyFont="1" applyFill="1" applyBorder="1" applyAlignment="1">
      <alignment horizontal="center"/>
    </xf>
    <xf numFmtId="0" fontId="11" fillId="0" borderId="5" xfId="6" applyFont="1" applyFill="1" applyBorder="1"/>
    <xf numFmtId="164" fontId="11" fillId="2" borderId="9" xfId="6" applyNumberFormat="1" applyFont="1" applyFill="1" applyBorder="1" applyAlignment="1"/>
    <xf numFmtId="164" fontId="11" fillId="2" borderId="9" xfId="1" applyNumberFormat="1" applyFont="1" applyFill="1" applyBorder="1"/>
    <xf numFmtId="164" fontId="11" fillId="2" borderId="9" xfId="1" applyNumberFormat="1" applyFont="1" applyFill="1" applyBorder="1" applyAlignment="1"/>
    <xf numFmtId="164" fontId="11" fillId="0" borderId="9" xfId="1" applyNumberFormat="1" applyFont="1" applyBorder="1"/>
    <xf numFmtId="0" fontId="9" fillId="0" borderId="18" xfId="6" applyFont="1" applyFill="1" applyBorder="1" applyAlignment="1">
      <alignment horizontal="center"/>
    </xf>
    <xf numFmtId="49" fontId="9" fillId="0" borderId="19" xfId="6" applyNumberFormat="1" applyFont="1" applyFill="1" applyBorder="1" applyAlignment="1">
      <alignment horizontal="center"/>
    </xf>
    <xf numFmtId="0" fontId="9" fillId="0" borderId="19" xfId="6" applyFont="1" applyFill="1" applyBorder="1" applyAlignment="1">
      <alignment horizontal="center"/>
    </xf>
    <xf numFmtId="0" fontId="9" fillId="0" borderId="20" xfId="6" applyFont="1" applyFill="1" applyBorder="1" applyAlignment="1">
      <alignment wrapText="1"/>
    </xf>
    <xf numFmtId="164" fontId="9" fillId="2" borderId="21" xfId="6" applyNumberFormat="1" applyFont="1" applyFill="1" applyBorder="1" applyAlignment="1"/>
    <xf numFmtId="164" fontId="10" fillId="2" borderId="21" xfId="6" applyNumberFormat="1" applyFont="1" applyFill="1" applyBorder="1" applyAlignment="1"/>
    <xf numFmtId="164" fontId="9" fillId="2" borderId="22" xfId="1" applyNumberFormat="1" applyFont="1" applyFill="1" applyBorder="1"/>
    <xf numFmtId="164" fontId="9" fillId="2" borderId="22" xfId="1" applyNumberFormat="1" applyFont="1" applyFill="1" applyBorder="1" applyAlignment="1"/>
    <xf numFmtId="164" fontId="9" fillId="0" borderId="22" xfId="1" applyNumberFormat="1" applyFont="1" applyBorder="1"/>
    <xf numFmtId="0" fontId="13" fillId="0" borderId="23" xfId="6" applyFont="1" applyFill="1" applyBorder="1" applyAlignment="1">
      <alignment horizontal="center"/>
    </xf>
    <xf numFmtId="49" fontId="13" fillId="0" borderId="24" xfId="6" applyNumberFormat="1" applyFont="1" applyFill="1" applyBorder="1" applyAlignment="1">
      <alignment horizontal="center"/>
    </xf>
    <xf numFmtId="0" fontId="13" fillId="0" borderId="24" xfId="6" applyFont="1" applyFill="1" applyBorder="1" applyAlignment="1">
      <alignment horizontal="center"/>
    </xf>
    <xf numFmtId="0" fontId="5" fillId="0" borderId="24" xfId="6" applyFont="1" applyFill="1" applyBorder="1" applyAlignment="1">
      <alignment horizontal="center"/>
    </xf>
    <xf numFmtId="0" fontId="5" fillId="0" borderId="25" xfId="6" applyFont="1" applyFill="1" applyBorder="1"/>
    <xf numFmtId="164" fontId="5" fillId="2" borderId="26" xfId="6" applyNumberFormat="1" applyFont="1" applyFill="1" applyBorder="1" applyAlignment="1"/>
    <xf numFmtId="164" fontId="5" fillId="2" borderId="26" xfId="1" applyNumberFormat="1" applyFont="1" applyFill="1" applyBorder="1"/>
    <xf numFmtId="164" fontId="5" fillId="2" borderId="26" xfId="1" applyNumberFormat="1" applyFont="1" applyFill="1" applyBorder="1" applyAlignment="1"/>
    <xf numFmtId="164" fontId="5" fillId="0" borderId="26" xfId="1" applyNumberFormat="1" applyFont="1" applyBorder="1"/>
    <xf numFmtId="0" fontId="9" fillId="0" borderId="23" xfId="6" applyFont="1" applyFill="1" applyBorder="1" applyAlignment="1">
      <alignment horizontal="center"/>
    </xf>
    <xf numFmtId="49" fontId="9" fillId="0" borderId="24" xfId="6" applyNumberFormat="1" applyFont="1" applyFill="1" applyBorder="1" applyAlignment="1">
      <alignment horizontal="center"/>
    </xf>
    <xf numFmtId="0" fontId="9" fillId="0" borderId="24" xfId="6" applyFont="1" applyFill="1" applyBorder="1" applyAlignment="1">
      <alignment horizontal="center"/>
    </xf>
    <xf numFmtId="0" fontId="9" fillId="0" borderId="25" xfId="6" applyFont="1" applyFill="1" applyBorder="1" applyAlignment="1">
      <alignment wrapText="1"/>
    </xf>
    <xf numFmtId="164" fontId="9" fillId="2" borderId="26" xfId="6" applyNumberFormat="1" applyFont="1" applyFill="1" applyBorder="1" applyAlignment="1"/>
    <xf numFmtId="164" fontId="9" fillId="2" borderId="26" xfId="1" applyNumberFormat="1" applyFont="1" applyFill="1" applyBorder="1"/>
    <xf numFmtId="164" fontId="9" fillId="2" borderId="26" xfId="1" applyNumberFormat="1" applyFont="1" applyFill="1" applyBorder="1" applyAlignment="1"/>
    <xf numFmtId="164" fontId="9" fillId="0" borderId="26" xfId="1" applyNumberFormat="1" applyFont="1" applyBorder="1"/>
    <xf numFmtId="0" fontId="5" fillId="0" borderId="25" xfId="6" applyFont="1" applyFill="1" applyBorder="1" applyAlignment="1">
      <alignment wrapText="1"/>
    </xf>
    <xf numFmtId="0" fontId="9" fillId="0" borderId="23" xfId="6" applyFont="1" applyFill="1" applyBorder="1" applyAlignment="1">
      <alignment horizontal="center" vertical="center"/>
    </xf>
    <xf numFmtId="49" fontId="9" fillId="0" borderId="24" xfId="6" applyNumberFormat="1" applyFont="1" applyFill="1" applyBorder="1" applyAlignment="1">
      <alignment horizontal="center" vertical="center"/>
    </xf>
    <xf numFmtId="0" fontId="9" fillId="0" borderId="24" xfId="6" applyFont="1" applyFill="1" applyBorder="1" applyAlignment="1">
      <alignment horizontal="center" vertical="center"/>
    </xf>
    <xf numFmtId="0" fontId="9" fillId="0" borderId="25" xfId="6" applyFont="1" applyFill="1" applyBorder="1" applyAlignment="1">
      <alignment vertical="center" wrapText="1"/>
    </xf>
    <xf numFmtId="0" fontId="5" fillId="0" borderId="23" xfId="6" applyFont="1" applyFill="1" applyBorder="1" applyAlignment="1">
      <alignment horizontal="center" vertical="center"/>
    </xf>
    <xf numFmtId="49" fontId="5" fillId="0" borderId="24" xfId="6" applyNumberFormat="1" applyFont="1" applyFill="1" applyBorder="1" applyAlignment="1">
      <alignment horizontal="center" vertical="center"/>
    </xf>
    <xf numFmtId="0" fontId="5" fillId="0" borderId="24" xfId="6" applyFont="1" applyFill="1" applyBorder="1" applyAlignment="1">
      <alignment horizontal="center" vertical="center"/>
    </xf>
    <xf numFmtId="0" fontId="5" fillId="0" borderId="25" xfId="6" applyFont="1" applyFill="1" applyBorder="1" applyAlignment="1">
      <alignment vertical="center"/>
    </xf>
    <xf numFmtId="49" fontId="9" fillId="2" borderId="24" xfId="6" applyNumberFormat="1" applyFont="1" applyFill="1" applyBorder="1" applyAlignment="1">
      <alignment horizontal="center"/>
    </xf>
    <xf numFmtId="0" fontId="9" fillId="2" borderId="24" xfId="6" applyFont="1" applyFill="1" applyBorder="1" applyAlignment="1">
      <alignment horizontal="center"/>
    </xf>
    <xf numFmtId="0" fontId="9" fillId="2" borderId="25" xfId="6" applyFont="1" applyFill="1" applyBorder="1" applyAlignment="1">
      <alignment wrapText="1"/>
    </xf>
    <xf numFmtId="49" fontId="13" fillId="2" borderId="24" xfId="6" applyNumberFormat="1" applyFont="1" applyFill="1" applyBorder="1" applyAlignment="1">
      <alignment horizontal="center"/>
    </xf>
    <xf numFmtId="0" fontId="13" fillId="2" borderId="24" xfId="6" applyFont="1" applyFill="1" applyBorder="1" applyAlignment="1">
      <alignment horizontal="center"/>
    </xf>
    <xf numFmtId="0" fontId="5" fillId="2" borderId="25" xfId="6" applyFont="1" applyFill="1" applyBorder="1"/>
    <xf numFmtId="0" fontId="13" fillId="0" borderId="27" xfId="6" applyFont="1" applyFill="1" applyBorder="1" applyAlignment="1">
      <alignment horizontal="center"/>
    </xf>
    <xf numFmtId="49" fontId="13" fillId="0" borderId="28" xfId="6" applyNumberFormat="1" applyFont="1" applyFill="1" applyBorder="1" applyAlignment="1">
      <alignment horizontal="center"/>
    </xf>
    <xf numFmtId="0" fontId="13" fillId="0" borderId="28" xfId="6" applyFont="1" applyFill="1" applyBorder="1" applyAlignment="1">
      <alignment horizontal="center"/>
    </xf>
    <xf numFmtId="0" fontId="5" fillId="0" borderId="28" xfId="6" applyFont="1" applyFill="1" applyBorder="1" applyAlignment="1">
      <alignment horizontal="center"/>
    </xf>
    <xf numFmtId="0" fontId="5" fillId="0" borderId="29" xfId="6" applyFont="1" applyFill="1" applyBorder="1"/>
    <xf numFmtId="164" fontId="5" fillId="2" borderId="30" xfId="6" applyNumberFormat="1" applyFont="1" applyFill="1" applyBorder="1" applyAlignment="1"/>
    <xf numFmtId="164" fontId="5" fillId="2" borderId="30" xfId="1" applyNumberFormat="1" applyFont="1" applyFill="1" applyBorder="1"/>
    <xf numFmtId="0" fontId="9" fillId="2" borderId="23" xfId="6" applyFont="1" applyFill="1" applyBorder="1" applyAlignment="1">
      <alignment horizontal="center"/>
    </xf>
    <xf numFmtId="0" fontId="13" fillId="2" borderId="31" xfId="6" applyFont="1" applyFill="1" applyBorder="1" applyAlignment="1">
      <alignment horizontal="center"/>
    </xf>
    <xf numFmtId="49" fontId="13" fillId="2" borderId="32" xfId="6" applyNumberFormat="1" applyFont="1" applyFill="1" applyBorder="1" applyAlignment="1">
      <alignment horizontal="center"/>
    </xf>
    <xf numFmtId="0" fontId="13" fillId="2" borderId="32" xfId="6" applyFont="1" applyFill="1" applyBorder="1" applyAlignment="1">
      <alignment horizontal="center"/>
    </xf>
    <xf numFmtId="0" fontId="5" fillId="2" borderId="32" xfId="6" applyFont="1" applyFill="1" applyBorder="1" applyAlignment="1">
      <alignment horizontal="center"/>
    </xf>
    <xf numFmtId="0" fontId="5" fillId="2" borderId="33" xfId="6" applyFont="1" applyFill="1" applyBorder="1"/>
    <xf numFmtId="164" fontId="5" fillId="2" borderId="12" xfId="6" applyNumberFormat="1" applyFont="1" applyFill="1" applyBorder="1" applyAlignment="1"/>
    <xf numFmtId="164" fontId="5" fillId="2" borderId="2" xfId="1" applyNumberFormat="1" applyFont="1" applyFill="1" applyBorder="1"/>
    <xf numFmtId="164" fontId="5" fillId="2" borderId="30" xfId="1" applyNumberFormat="1" applyFont="1" applyFill="1" applyBorder="1" applyAlignment="1"/>
    <xf numFmtId="164" fontId="5" fillId="0" borderId="30" xfId="1" applyNumberFormat="1" applyFont="1" applyBorder="1"/>
    <xf numFmtId="49" fontId="11" fillId="0" borderId="17" xfId="6" applyNumberFormat="1" applyFont="1" applyFill="1" applyBorder="1" applyAlignment="1">
      <alignment horizontal="center"/>
    </xf>
    <xf numFmtId="0" fontId="12" fillId="0" borderId="17" xfId="7" applyFont="1" applyFill="1" applyBorder="1" applyAlignment="1">
      <alignment horizontal="center"/>
    </xf>
    <xf numFmtId="0" fontId="14" fillId="0" borderId="15" xfId="6" applyFont="1" applyFill="1" applyBorder="1" applyAlignment="1">
      <alignment horizontal="center"/>
    </xf>
    <xf numFmtId="49" fontId="14" fillId="0" borderId="17" xfId="6" applyNumberFormat="1" applyFont="1" applyFill="1" applyBorder="1" applyAlignment="1">
      <alignment horizontal="center"/>
    </xf>
    <xf numFmtId="0" fontId="14" fillId="0" borderId="17" xfId="6" applyFont="1" applyFill="1" applyBorder="1" applyAlignment="1">
      <alignment horizontal="center"/>
    </xf>
    <xf numFmtId="0" fontId="14" fillId="0" borderId="5" xfId="6" applyFont="1" applyFill="1" applyBorder="1"/>
    <xf numFmtId="164" fontId="14" fillId="2" borderId="9" xfId="6" applyNumberFormat="1" applyFont="1" applyFill="1" applyBorder="1" applyAlignment="1"/>
    <xf numFmtId="164" fontId="14" fillId="2" borderId="9" xfId="1" applyNumberFormat="1" applyFont="1" applyFill="1" applyBorder="1"/>
    <xf numFmtId="164" fontId="14" fillId="2" borderId="9" xfId="1" applyNumberFormat="1" applyFont="1" applyFill="1" applyBorder="1" applyAlignment="1"/>
    <xf numFmtId="164" fontId="14" fillId="0" borderId="9" xfId="1" applyNumberFormat="1" applyFont="1" applyBorder="1"/>
    <xf numFmtId="0" fontId="9" fillId="0" borderId="34" xfId="6" applyFont="1" applyFill="1" applyBorder="1" applyAlignment="1">
      <alignment horizontal="center"/>
    </xf>
    <xf numFmtId="49" fontId="9" fillId="0" borderId="35" xfId="6" applyNumberFormat="1" applyFont="1" applyFill="1" applyBorder="1" applyAlignment="1">
      <alignment horizontal="center"/>
    </xf>
    <xf numFmtId="0" fontId="9" fillId="0" borderId="35" xfId="6" applyFont="1" applyFill="1" applyBorder="1" applyAlignment="1">
      <alignment horizontal="center"/>
    </xf>
    <xf numFmtId="0" fontId="9" fillId="0" borderId="36" xfId="6" applyFont="1" applyFill="1" applyBorder="1" applyAlignment="1">
      <alignment wrapText="1"/>
    </xf>
    <xf numFmtId="164" fontId="9" fillId="2" borderId="22" xfId="6" applyNumberFormat="1" applyFont="1" applyFill="1" applyBorder="1" applyAlignment="1"/>
    <xf numFmtId="0" fontId="9" fillId="0" borderId="25" xfId="6" applyFont="1" applyFill="1" applyBorder="1"/>
    <xf numFmtId="0" fontId="9" fillId="0" borderId="25" xfId="6" applyFont="1" applyFill="1" applyBorder="1" applyAlignment="1">
      <alignment vertical="center"/>
    </xf>
    <xf numFmtId="0" fontId="13" fillId="0" borderId="23" xfId="6" applyFont="1" applyFill="1" applyBorder="1" applyAlignment="1">
      <alignment horizontal="center" vertical="center"/>
    </xf>
    <xf numFmtId="49" fontId="13" fillId="0" borderId="24" xfId="6" applyNumberFormat="1" applyFont="1" applyFill="1" applyBorder="1" applyAlignment="1">
      <alignment horizontal="center" vertical="center"/>
    </xf>
    <xf numFmtId="0" fontId="13" fillId="0" borderId="24" xfId="6" applyFont="1" applyFill="1" applyBorder="1" applyAlignment="1">
      <alignment horizontal="center" vertical="center"/>
    </xf>
    <xf numFmtId="0" fontId="5" fillId="0" borderId="25" xfId="6" applyFont="1" applyFill="1" applyBorder="1" applyAlignment="1">
      <alignment vertical="center" wrapText="1"/>
    </xf>
    <xf numFmtId="0" fontId="13" fillId="0" borderId="27" xfId="6" applyFont="1" applyFill="1" applyBorder="1" applyAlignment="1">
      <alignment horizontal="center" vertical="center"/>
    </xf>
    <xf numFmtId="49" fontId="13" fillId="0" borderId="28" xfId="6" applyNumberFormat="1" applyFont="1" applyFill="1" applyBorder="1" applyAlignment="1">
      <alignment horizontal="center" vertical="center"/>
    </xf>
    <xf numFmtId="0" fontId="13" fillId="0" borderId="28" xfId="6" applyFont="1" applyFill="1" applyBorder="1" applyAlignment="1">
      <alignment horizontal="center" vertical="center"/>
    </xf>
    <xf numFmtId="0" fontId="5" fillId="0" borderId="28" xfId="6" applyFont="1" applyFill="1" applyBorder="1" applyAlignment="1">
      <alignment horizontal="center" vertical="center"/>
    </xf>
    <xf numFmtId="0" fontId="5" fillId="0" borderId="29" xfId="6" applyFont="1" applyFill="1" applyBorder="1" applyAlignment="1">
      <alignment vertical="center" wrapText="1"/>
    </xf>
    <xf numFmtId="0" fontId="9" fillId="2" borderId="23" xfId="6" applyFont="1" applyFill="1" applyBorder="1" applyAlignment="1">
      <alignment horizontal="center" vertical="center"/>
    </xf>
    <xf numFmtId="49" fontId="9" fillId="2" borderId="24" xfId="6" applyNumberFormat="1" applyFont="1" applyFill="1" applyBorder="1" applyAlignment="1">
      <alignment horizontal="center" vertical="center"/>
    </xf>
    <xf numFmtId="0" fontId="9" fillId="2" borderId="25" xfId="6" applyFont="1" applyFill="1" applyBorder="1" applyAlignment="1">
      <alignment vertical="center" wrapText="1"/>
    </xf>
    <xf numFmtId="0" fontId="2" fillId="2" borderId="23" xfId="1" applyFill="1" applyBorder="1" applyAlignment="1">
      <alignment vertical="center"/>
    </xf>
    <xf numFmtId="0" fontId="2" fillId="2" borderId="24" xfId="1" applyFill="1" applyBorder="1" applyAlignment="1">
      <alignment vertical="center"/>
    </xf>
    <xf numFmtId="0" fontId="5" fillId="2" borderId="24" xfId="6" applyFont="1" applyFill="1" applyBorder="1" applyAlignment="1">
      <alignment horizontal="center" vertical="center"/>
    </xf>
    <xf numFmtId="0" fontId="5" fillId="2" borderId="24" xfId="6" applyFont="1" applyFill="1" applyBorder="1" applyAlignment="1">
      <alignment horizontal="center"/>
    </xf>
    <xf numFmtId="0" fontId="5" fillId="2" borderId="25" xfId="6" applyFont="1" applyFill="1" applyBorder="1" applyAlignment="1">
      <alignment wrapText="1"/>
    </xf>
    <xf numFmtId="0" fontId="5" fillId="2" borderId="36" xfId="6" applyFont="1" applyFill="1" applyBorder="1" applyAlignment="1">
      <alignment wrapText="1"/>
    </xf>
    <xf numFmtId="0" fontId="15" fillId="0" borderId="17" xfId="7" applyFont="1" applyFill="1" applyBorder="1" applyAlignment="1">
      <alignment horizontal="center"/>
    </xf>
    <xf numFmtId="0" fontId="9" fillId="0" borderId="34" xfId="6" applyFont="1" applyFill="1" applyBorder="1" applyAlignment="1">
      <alignment horizontal="center" vertical="center"/>
    </xf>
    <xf numFmtId="49" fontId="9" fillId="0" borderId="35" xfId="6" applyNumberFormat="1" applyFont="1" applyFill="1" applyBorder="1" applyAlignment="1">
      <alignment horizontal="center" vertical="center"/>
    </xf>
    <xf numFmtId="0" fontId="9" fillId="0" borderId="35" xfId="6" applyFont="1" applyFill="1" applyBorder="1" applyAlignment="1">
      <alignment horizontal="center" vertical="center"/>
    </xf>
    <xf numFmtId="0" fontId="9" fillId="0" borderId="36" xfId="6" applyFont="1" applyFill="1" applyBorder="1" applyAlignment="1">
      <alignment vertical="center" wrapText="1"/>
    </xf>
    <xf numFmtId="0" fontId="9" fillId="0" borderId="25" xfId="6" applyFont="1" applyFill="1" applyBorder="1" applyAlignment="1">
      <alignment horizontal="left" wrapText="1"/>
    </xf>
    <xf numFmtId="0" fontId="5" fillId="0" borderId="23" xfId="6" applyFont="1" applyFill="1" applyBorder="1" applyAlignment="1">
      <alignment horizontal="center"/>
    </xf>
    <xf numFmtId="49" fontId="5" fillId="0" borderId="24" xfId="6" applyNumberFormat="1" applyFont="1" applyFill="1" applyBorder="1" applyAlignment="1">
      <alignment horizontal="center"/>
    </xf>
    <xf numFmtId="49" fontId="10" fillId="0" borderId="24" xfId="6" applyNumberFormat="1" applyFont="1" applyFill="1" applyBorder="1" applyAlignment="1">
      <alignment horizontal="center" vertical="center"/>
    </xf>
    <xf numFmtId="0" fontId="10" fillId="0" borderId="25" xfId="6" applyFont="1" applyFill="1" applyBorder="1" applyAlignment="1">
      <alignment vertical="center" wrapText="1"/>
    </xf>
    <xf numFmtId="164" fontId="10" fillId="2" borderId="26" xfId="6" applyNumberFormat="1" applyFont="1" applyFill="1" applyBorder="1" applyAlignment="1"/>
    <xf numFmtId="0" fontId="13" fillId="0" borderId="29" xfId="6" applyFont="1" applyFill="1" applyBorder="1" applyAlignment="1">
      <alignment vertical="center"/>
    </xf>
    <xf numFmtId="164" fontId="13" fillId="2" borderId="30" xfId="6" applyNumberFormat="1" applyFont="1" applyFill="1" applyBorder="1" applyAlignment="1"/>
    <xf numFmtId="0" fontId="2" fillId="2" borderId="37" xfId="1" applyFill="1" applyBorder="1" applyAlignment="1">
      <alignment vertical="center"/>
    </xf>
    <xf numFmtId="0" fontId="2" fillId="2" borderId="38" xfId="1" applyFill="1" applyBorder="1" applyAlignment="1">
      <alignment vertical="center"/>
    </xf>
    <xf numFmtId="0" fontId="5" fillId="2" borderId="38" xfId="6" applyFont="1" applyFill="1" applyBorder="1" applyAlignment="1">
      <alignment horizontal="center" vertical="center"/>
    </xf>
    <xf numFmtId="0" fontId="5" fillId="2" borderId="38" xfId="6" applyFont="1" applyFill="1" applyBorder="1" applyAlignment="1">
      <alignment horizontal="center"/>
    </xf>
    <xf numFmtId="0" fontId="5" fillId="2" borderId="39" xfId="6" applyFont="1" applyFill="1" applyBorder="1" applyAlignment="1">
      <alignment wrapText="1"/>
    </xf>
    <xf numFmtId="164" fontId="13" fillId="2" borderId="2" xfId="6" applyNumberFormat="1" applyFont="1" applyFill="1" applyBorder="1" applyAlignment="1"/>
    <xf numFmtId="164" fontId="5" fillId="2" borderId="2" xfId="6" applyNumberFormat="1" applyFont="1" applyFill="1" applyBorder="1" applyAlignment="1"/>
    <xf numFmtId="0" fontId="5" fillId="0" borderId="36" xfId="6" applyFont="1" applyFill="1" applyBorder="1" applyAlignment="1">
      <alignment vertical="center"/>
    </xf>
    <xf numFmtId="0" fontId="9" fillId="0" borderId="27" xfId="6" applyFont="1" applyFill="1" applyBorder="1" applyAlignment="1">
      <alignment horizontal="center" vertical="center"/>
    </xf>
    <xf numFmtId="49" fontId="9" fillId="0" borderId="28" xfId="6" applyNumberFormat="1" applyFont="1" applyFill="1" applyBorder="1" applyAlignment="1">
      <alignment horizontal="center" vertical="center"/>
    </xf>
    <xf numFmtId="0" fontId="5" fillId="0" borderId="35" xfId="6" applyFont="1" applyFill="1" applyBorder="1" applyAlignment="1">
      <alignment horizontal="center" vertical="center"/>
    </xf>
    <xf numFmtId="0" fontId="9" fillId="0" borderId="20" xfId="6" applyFont="1" applyFill="1" applyBorder="1"/>
    <xf numFmtId="0" fontId="5" fillId="0" borderId="29" xfId="6" applyFont="1" applyFill="1" applyBorder="1" applyAlignment="1">
      <alignment vertical="center"/>
    </xf>
    <xf numFmtId="0" fontId="9" fillId="0" borderId="31" xfId="6" applyFont="1" applyFill="1" applyBorder="1" applyAlignment="1">
      <alignment horizontal="center" vertical="center"/>
    </xf>
    <xf numFmtId="49" fontId="9" fillId="0" borderId="32" xfId="6" applyNumberFormat="1" applyFont="1" applyFill="1" applyBorder="1" applyAlignment="1">
      <alignment horizontal="center" vertical="center"/>
    </xf>
    <xf numFmtId="0" fontId="5" fillId="0" borderId="32" xfId="6" applyFont="1" applyFill="1" applyBorder="1" applyAlignment="1">
      <alignment horizontal="center" vertical="center"/>
    </xf>
    <xf numFmtId="0" fontId="14" fillId="0" borderId="15" xfId="6" applyFont="1" applyFill="1" applyBorder="1" applyAlignment="1">
      <alignment horizontal="center" vertical="center"/>
    </xf>
    <xf numFmtId="49" fontId="14" fillId="0" borderId="17" xfId="6" applyNumberFormat="1" applyFont="1" applyFill="1" applyBorder="1" applyAlignment="1">
      <alignment horizontal="center" vertical="center"/>
    </xf>
    <xf numFmtId="0" fontId="15" fillId="0" borderId="17" xfId="7" applyFont="1" applyFill="1" applyBorder="1" applyAlignment="1">
      <alignment horizontal="center" vertical="center"/>
    </xf>
    <xf numFmtId="0" fontId="14" fillId="0" borderId="17" xfId="6" applyFont="1" applyFill="1" applyBorder="1" applyAlignment="1">
      <alignment horizontal="center" vertical="center"/>
    </xf>
    <xf numFmtId="0" fontId="14" fillId="0" borderId="5" xfId="6" applyFont="1" applyFill="1" applyBorder="1" applyAlignment="1">
      <alignment vertical="center"/>
    </xf>
    <xf numFmtId="0" fontId="9" fillId="0" borderId="36" xfId="6" applyFont="1" applyFill="1" applyBorder="1" applyAlignment="1">
      <alignment vertical="center"/>
    </xf>
    <xf numFmtId="0" fontId="2" fillId="0" borderId="27" xfId="1" applyFill="1" applyBorder="1" applyAlignment="1">
      <alignment vertical="center"/>
    </xf>
    <xf numFmtId="0" fontId="2" fillId="0" borderId="28" xfId="1" applyFill="1" applyBorder="1" applyAlignment="1">
      <alignment vertical="center"/>
    </xf>
    <xf numFmtId="0" fontId="2" fillId="0" borderId="37" xfId="1" applyFill="1" applyBorder="1" applyAlignment="1">
      <alignment vertical="center"/>
    </xf>
    <xf numFmtId="0" fontId="2" fillId="0" borderId="38" xfId="1" applyFill="1" applyBorder="1" applyAlignment="1">
      <alignment vertical="center"/>
    </xf>
    <xf numFmtId="0" fontId="5" fillId="0" borderId="38" xfId="6" applyFont="1" applyFill="1" applyBorder="1" applyAlignment="1">
      <alignment horizontal="center" vertical="center"/>
    </xf>
    <xf numFmtId="0" fontId="5" fillId="0" borderId="39" xfId="6" applyFont="1" applyFill="1" applyBorder="1" applyAlignment="1">
      <alignment vertical="center"/>
    </xf>
    <xf numFmtId="164" fontId="5" fillId="2" borderId="40" xfId="1" applyNumberFormat="1" applyFont="1" applyFill="1" applyBorder="1" applyAlignment="1"/>
    <xf numFmtId="164" fontId="5" fillId="2" borderId="40" xfId="6" applyNumberFormat="1" applyFont="1" applyFill="1" applyBorder="1" applyAlignment="1"/>
    <xf numFmtId="164" fontId="5" fillId="2" borderId="40" xfId="1" applyNumberFormat="1" applyFont="1" applyFill="1" applyBorder="1"/>
    <xf numFmtId="0" fontId="9" fillId="2" borderId="41" xfId="6" applyFont="1" applyFill="1" applyBorder="1" applyAlignment="1">
      <alignment horizontal="center"/>
    </xf>
    <xf numFmtId="0" fontId="2" fillId="2" borderId="23" xfId="1" applyFill="1" applyBorder="1" applyAlignment="1"/>
    <xf numFmtId="0" fontId="2" fillId="2" borderId="24" xfId="1" applyFill="1" applyBorder="1" applyAlignment="1"/>
    <xf numFmtId="0" fontId="5" fillId="2" borderId="41" xfId="6" applyFont="1" applyFill="1" applyBorder="1" applyAlignment="1">
      <alignment horizontal="center"/>
    </xf>
    <xf numFmtId="0" fontId="9" fillId="2" borderId="25" xfId="6" applyFont="1" applyFill="1" applyBorder="1" applyAlignment="1">
      <alignment horizontal="center"/>
    </xf>
    <xf numFmtId="0" fontId="5" fillId="2" borderId="25" xfId="6" applyFont="1" applyFill="1" applyBorder="1" applyAlignment="1">
      <alignment horizontal="center" vertical="center"/>
    </xf>
    <xf numFmtId="49" fontId="9" fillId="2" borderId="35" xfId="6" applyNumberFormat="1" applyFont="1" applyFill="1" applyBorder="1" applyAlignment="1">
      <alignment horizontal="center"/>
    </xf>
    <xf numFmtId="0" fontId="9" fillId="2" borderId="36" xfId="6" applyFont="1" applyFill="1" applyBorder="1" applyAlignment="1">
      <alignment horizontal="center"/>
    </xf>
    <xf numFmtId="0" fontId="9" fillId="2" borderId="35" xfId="6" applyFont="1" applyFill="1" applyBorder="1" applyAlignment="1">
      <alignment horizontal="center"/>
    </xf>
    <xf numFmtId="0" fontId="9" fillId="2" borderId="36" xfId="6" applyFont="1" applyFill="1" applyBorder="1" applyAlignment="1">
      <alignment vertical="center" wrapText="1"/>
    </xf>
    <xf numFmtId="0" fontId="2" fillId="2" borderId="37" xfId="1" applyFill="1" applyBorder="1" applyAlignment="1"/>
    <xf numFmtId="0" fontId="2" fillId="2" borderId="38" xfId="1" applyFill="1" applyBorder="1" applyAlignment="1"/>
    <xf numFmtId="0" fontId="5" fillId="2" borderId="39" xfId="6" applyFont="1" applyFill="1" applyBorder="1" applyAlignment="1">
      <alignment horizontal="center" vertical="center"/>
    </xf>
    <xf numFmtId="164" fontId="5" fillId="0" borderId="40" xfId="1" applyNumberFormat="1" applyFont="1" applyBorder="1"/>
    <xf numFmtId="0" fontId="2" fillId="0" borderId="0" xfId="1" applyFill="1" applyAlignment="1"/>
    <xf numFmtId="4" fontId="2" fillId="2" borderId="0" xfId="1" applyNumberFormat="1" applyFill="1" applyAlignment="1"/>
    <xf numFmtId="0" fontId="2" fillId="2" borderId="0" xfId="1" applyFill="1" applyAlignment="1"/>
    <xf numFmtId="0" fontId="5" fillId="2" borderId="0" xfId="1" applyFont="1" applyFill="1" applyAlignment="1"/>
    <xf numFmtId="0" fontId="2" fillId="0" borderId="0" xfId="1" applyAlignment="1"/>
    <xf numFmtId="0" fontId="5" fillId="0" borderId="0" xfId="1" applyFont="1" applyAlignment="1"/>
    <xf numFmtId="14" fontId="5" fillId="0" borderId="0" xfId="1" applyNumberFormat="1" applyFont="1" applyFill="1" applyAlignment="1">
      <alignment horizontal="left"/>
    </xf>
    <xf numFmtId="0" fontId="5" fillId="0" borderId="0" xfId="1" applyFont="1" applyFill="1" applyAlignment="1"/>
    <xf numFmtId="0" fontId="2" fillId="2" borderId="0" xfId="1" applyFill="1"/>
  </cellXfs>
  <cellStyles count="8">
    <cellStyle name="Normální" xfId="0" builtinId="0"/>
    <cellStyle name="normální 2" xfId="4"/>
    <cellStyle name="Normální 4" xfId="5"/>
    <cellStyle name="normální_04 - OSMTVS" xfId="7"/>
    <cellStyle name="normální_2. Rozpočet 2007 - tabulky" xfId="3"/>
    <cellStyle name="normální_Rozpis výdajů 03 bez PO 2" xfId="1"/>
    <cellStyle name="normální_Rozpis výdajů 03 bez PO_04 - OSMTVS" xfId="6"/>
    <cellStyle name="normální_Rozpočet 2004 (ZK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9"/>
  <sheetViews>
    <sheetView tabSelected="1" zoomScaleNormal="100" workbookViewId="0">
      <selection activeCell="U6" sqref="U6"/>
    </sheetView>
  </sheetViews>
  <sheetFormatPr defaultRowHeight="12.5" x14ac:dyDescent="0.25"/>
  <cols>
    <col min="1" max="1" width="3.1796875" style="1" customWidth="1"/>
    <col min="2" max="2" width="9.26953125" style="1" customWidth="1"/>
    <col min="3" max="4" width="4.7265625" style="1" customWidth="1"/>
    <col min="5" max="5" width="8" style="1" customWidth="1"/>
    <col min="6" max="6" width="40.7265625" style="1" customWidth="1"/>
    <col min="7" max="7" width="8.453125" style="2" customWidth="1"/>
    <col min="8" max="8" width="8.26953125" style="1" hidden="1" customWidth="1"/>
    <col min="9" max="9" width="8.6328125" style="225" hidden="1" customWidth="1"/>
    <col min="10" max="14" width="0" style="1" hidden="1" customWidth="1"/>
    <col min="15" max="15" width="9.90625" style="5" hidden="1" customWidth="1"/>
    <col min="16" max="16" width="0" style="5" hidden="1" customWidth="1"/>
    <col min="17" max="18" width="8.7265625" style="5"/>
    <col min="19" max="19" width="9.90625" style="5" bestFit="1" customWidth="1"/>
    <col min="20" max="20" width="8.7265625" style="5"/>
    <col min="21" max="253" width="8.7265625" style="1"/>
    <col min="254" max="255" width="3.1796875" style="1" customWidth="1"/>
    <col min="256" max="256" width="9.26953125" style="1" customWidth="1"/>
    <col min="257" max="258" width="4.7265625" style="1" customWidth="1"/>
    <col min="259" max="259" width="8" style="1" customWidth="1"/>
    <col min="260" max="260" width="40.7265625" style="1" customWidth="1"/>
    <col min="261" max="261" width="8.453125" style="1" customWidth="1"/>
    <col min="262" max="263" width="7.54296875" style="1" customWidth="1"/>
    <col min="264" max="509" width="8.7265625" style="1"/>
    <col min="510" max="511" width="3.1796875" style="1" customWidth="1"/>
    <col min="512" max="512" width="9.26953125" style="1" customWidth="1"/>
    <col min="513" max="514" width="4.7265625" style="1" customWidth="1"/>
    <col min="515" max="515" width="8" style="1" customWidth="1"/>
    <col min="516" max="516" width="40.7265625" style="1" customWidth="1"/>
    <col min="517" max="517" width="8.453125" style="1" customWidth="1"/>
    <col min="518" max="519" width="7.54296875" style="1" customWidth="1"/>
    <col min="520" max="765" width="8.7265625" style="1"/>
    <col min="766" max="767" width="3.1796875" style="1" customWidth="1"/>
    <col min="768" max="768" width="9.26953125" style="1" customWidth="1"/>
    <col min="769" max="770" width="4.7265625" style="1" customWidth="1"/>
    <col min="771" max="771" width="8" style="1" customWidth="1"/>
    <col min="772" max="772" width="40.7265625" style="1" customWidth="1"/>
    <col min="773" max="773" width="8.453125" style="1" customWidth="1"/>
    <col min="774" max="775" width="7.54296875" style="1" customWidth="1"/>
    <col min="776" max="1021" width="8.7265625" style="1"/>
    <col min="1022" max="1023" width="3.1796875" style="1" customWidth="1"/>
    <col min="1024" max="1024" width="9.26953125" style="1" customWidth="1"/>
    <col min="1025" max="1026" width="4.7265625" style="1" customWidth="1"/>
    <col min="1027" max="1027" width="8" style="1" customWidth="1"/>
    <col min="1028" max="1028" width="40.7265625" style="1" customWidth="1"/>
    <col min="1029" max="1029" width="8.453125" style="1" customWidth="1"/>
    <col min="1030" max="1031" width="7.54296875" style="1" customWidth="1"/>
    <col min="1032" max="1277" width="8.7265625" style="1"/>
    <col min="1278" max="1279" width="3.1796875" style="1" customWidth="1"/>
    <col min="1280" max="1280" width="9.26953125" style="1" customWidth="1"/>
    <col min="1281" max="1282" width="4.7265625" style="1" customWidth="1"/>
    <col min="1283" max="1283" width="8" style="1" customWidth="1"/>
    <col min="1284" max="1284" width="40.7265625" style="1" customWidth="1"/>
    <col min="1285" max="1285" width="8.453125" style="1" customWidth="1"/>
    <col min="1286" max="1287" width="7.54296875" style="1" customWidth="1"/>
    <col min="1288" max="1533" width="8.7265625" style="1"/>
    <col min="1534" max="1535" width="3.1796875" style="1" customWidth="1"/>
    <col min="1536" max="1536" width="9.26953125" style="1" customWidth="1"/>
    <col min="1537" max="1538" width="4.7265625" style="1" customWidth="1"/>
    <col min="1539" max="1539" width="8" style="1" customWidth="1"/>
    <col min="1540" max="1540" width="40.7265625" style="1" customWidth="1"/>
    <col min="1541" max="1541" width="8.453125" style="1" customWidth="1"/>
    <col min="1542" max="1543" width="7.54296875" style="1" customWidth="1"/>
    <col min="1544" max="1789" width="8.7265625" style="1"/>
    <col min="1790" max="1791" width="3.1796875" style="1" customWidth="1"/>
    <col min="1792" max="1792" width="9.26953125" style="1" customWidth="1"/>
    <col min="1793" max="1794" width="4.7265625" style="1" customWidth="1"/>
    <col min="1795" max="1795" width="8" style="1" customWidth="1"/>
    <col min="1796" max="1796" width="40.7265625" style="1" customWidth="1"/>
    <col min="1797" max="1797" width="8.453125" style="1" customWidth="1"/>
    <col min="1798" max="1799" width="7.54296875" style="1" customWidth="1"/>
    <col min="1800" max="2045" width="8.7265625" style="1"/>
    <col min="2046" max="2047" width="3.1796875" style="1" customWidth="1"/>
    <col min="2048" max="2048" width="9.26953125" style="1" customWidth="1"/>
    <col min="2049" max="2050" width="4.7265625" style="1" customWidth="1"/>
    <col min="2051" max="2051" width="8" style="1" customWidth="1"/>
    <col min="2052" max="2052" width="40.7265625" style="1" customWidth="1"/>
    <col min="2053" max="2053" width="8.453125" style="1" customWidth="1"/>
    <col min="2054" max="2055" width="7.54296875" style="1" customWidth="1"/>
    <col min="2056" max="2301" width="8.7265625" style="1"/>
    <col min="2302" max="2303" width="3.1796875" style="1" customWidth="1"/>
    <col min="2304" max="2304" width="9.26953125" style="1" customWidth="1"/>
    <col min="2305" max="2306" width="4.7265625" style="1" customWidth="1"/>
    <col min="2307" max="2307" width="8" style="1" customWidth="1"/>
    <col min="2308" max="2308" width="40.7265625" style="1" customWidth="1"/>
    <col min="2309" max="2309" width="8.453125" style="1" customWidth="1"/>
    <col min="2310" max="2311" width="7.54296875" style="1" customWidth="1"/>
    <col min="2312" max="2557" width="8.7265625" style="1"/>
    <col min="2558" max="2559" width="3.1796875" style="1" customWidth="1"/>
    <col min="2560" max="2560" width="9.26953125" style="1" customWidth="1"/>
    <col min="2561" max="2562" width="4.7265625" style="1" customWidth="1"/>
    <col min="2563" max="2563" width="8" style="1" customWidth="1"/>
    <col min="2564" max="2564" width="40.7265625" style="1" customWidth="1"/>
    <col min="2565" max="2565" width="8.453125" style="1" customWidth="1"/>
    <col min="2566" max="2567" width="7.54296875" style="1" customWidth="1"/>
    <col min="2568" max="2813" width="8.7265625" style="1"/>
    <col min="2814" max="2815" width="3.1796875" style="1" customWidth="1"/>
    <col min="2816" max="2816" width="9.26953125" style="1" customWidth="1"/>
    <col min="2817" max="2818" width="4.7265625" style="1" customWidth="1"/>
    <col min="2819" max="2819" width="8" style="1" customWidth="1"/>
    <col min="2820" max="2820" width="40.7265625" style="1" customWidth="1"/>
    <col min="2821" max="2821" width="8.453125" style="1" customWidth="1"/>
    <col min="2822" max="2823" width="7.54296875" style="1" customWidth="1"/>
    <col min="2824" max="3069" width="8.7265625" style="1"/>
    <col min="3070" max="3071" width="3.1796875" style="1" customWidth="1"/>
    <col min="3072" max="3072" width="9.26953125" style="1" customWidth="1"/>
    <col min="3073" max="3074" width="4.7265625" style="1" customWidth="1"/>
    <col min="3075" max="3075" width="8" style="1" customWidth="1"/>
    <col min="3076" max="3076" width="40.7265625" style="1" customWidth="1"/>
    <col min="3077" max="3077" width="8.453125" style="1" customWidth="1"/>
    <col min="3078" max="3079" width="7.54296875" style="1" customWidth="1"/>
    <col min="3080" max="3325" width="8.7265625" style="1"/>
    <col min="3326" max="3327" width="3.1796875" style="1" customWidth="1"/>
    <col min="3328" max="3328" width="9.26953125" style="1" customWidth="1"/>
    <col min="3329" max="3330" width="4.7265625" style="1" customWidth="1"/>
    <col min="3331" max="3331" width="8" style="1" customWidth="1"/>
    <col min="3332" max="3332" width="40.7265625" style="1" customWidth="1"/>
    <col min="3333" max="3333" width="8.453125" style="1" customWidth="1"/>
    <col min="3334" max="3335" width="7.54296875" style="1" customWidth="1"/>
    <col min="3336" max="3581" width="8.7265625" style="1"/>
    <col min="3582" max="3583" width="3.1796875" style="1" customWidth="1"/>
    <col min="3584" max="3584" width="9.26953125" style="1" customWidth="1"/>
    <col min="3585" max="3586" width="4.7265625" style="1" customWidth="1"/>
    <col min="3587" max="3587" width="8" style="1" customWidth="1"/>
    <col min="3588" max="3588" width="40.7265625" style="1" customWidth="1"/>
    <col min="3589" max="3589" width="8.453125" style="1" customWidth="1"/>
    <col min="3590" max="3591" width="7.54296875" style="1" customWidth="1"/>
    <col min="3592" max="3837" width="8.7265625" style="1"/>
    <col min="3838" max="3839" width="3.1796875" style="1" customWidth="1"/>
    <col min="3840" max="3840" width="9.26953125" style="1" customWidth="1"/>
    <col min="3841" max="3842" width="4.7265625" style="1" customWidth="1"/>
    <col min="3843" max="3843" width="8" style="1" customWidth="1"/>
    <col min="3844" max="3844" width="40.7265625" style="1" customWidth="1"/>
    <col min="3845" max="3845" width="8.453125" style="1" customWidth="1"/>
    <col min="3846" max="3847" width="7.54296875" style="1" customWidth="1"/>
    <col min="3848" max="4093" width="8.7265625" style="1"/>
    <col min="4094" max="4095" width="3.1796875" style="1" customWidth="1"/>
    <col min="4096" max="4096" width="9.26953125" style="1" customWidth="1"/>
    <col min="4097" max="4098" width="4.7265625" style="1" customWidth="1"/>
    <col min="4099" max="4099" width="8" style="1" customWidth="1"/>
    <col min="4100" max="4100" width="40.7265625" style="1" customWidth="1"/>
    <col min="4101" max="4101" width="8.453125" style="1" customWidth="1"/>
    <col min="4102" max="4103" width="7.54296875" style="1" customWidth="1"/>
    <col min="4104" max="4349" width="8.7265625" style="1"/>
    <col min="4350" max="4351" width="3.1796875" style="1" customWidth="1"/>
    <col min="4352" max="4352" width="9.26953125" style="1" customWidth="1"/>
    <col min="4353" max="4354" width="4.7265625" style="1" customWidth="1"/>
    <col min="4355" max="4355" width="8" style="1" customWidth="1"/>
    <col min="4356" max="4356" width="40.7265625" style="1" customWidth="1"/>
    <col min="4357" max="4357" width="8.453125" style="1" customWidth="1"/>
    <col min="4358" max="4359" width="7.54296875" style="1" customWidth="1"/>
    <col min="4360" max="4605" width="8.7265625" style="1"/>
    <col min="4606" max="4607" width="3.1796875" style="1" customWidth="1"/>
    <col min="4608" max="4608" width="9.26953125" style="1" customWidth="1"/>
    <col min="4609" max="4610" width="4.7265625" style="1" customWidth="1"/>
    <col min="4611" max="4611" width="8" style="1" customWidth="1"/>
    <col min="4612" max="4612" width="40.7265625" style="1" customWidth="1"/>
    <col min="4613" max="4613" width="8.453125" style="1" customWidth="1"/>
    <col min="4614" max="4615" width="7.54296875" style="1" customWidth="1"/>
    <col min="4616" max="4861" width="8.7265625" style="1"/>
    <col min="4862" max="4863" width="3.1796875" style="1" customWidth="1"/>
    <col min="4864" max="4864" width="9.26953125" style="1" customWidth="1"/>
    <col min="4865" max="4866" width="4.7265625" style="1" customWidth="1"/>
    <col min="4867" max="4867" width="8" style="1" customWidth="1"/>
    <col min="4868" max="4868" width="40.7265625" style="1" customWidth="1"/>
    <col min="4869" max="4869" width="8.453125" style="1" customWidth="1"/>
    <col min="4870" max="4871" width="7.54296875" style="1" customWidth="1"/>
    <col min="4872" max="5117" width="8.7265625" style="1"/>
    <col min="5118" max="5119" width="3.1796875" style="1" customWidth="1"/>
    <col min="5120" max="5120" width="9.26953125" style="1" customWidth="1"/>
    <col min="5121" max="5122" width="4.7265625" style="1" customWidth="1"/>
    <col min="5123" max="5123" width="8" style="1" customWidth="1"/>
    <col min="5124" max="5124" width="40.7265625" style="1" customWidth="1"/>
    <col min="5125" max="5125" width="8.453125" style="1" customWidth="1"/>
    <col min="5126" max="5127" width="7.54296875" style="1" customWidth="1"/>
    <col min="5128" max="5373" width="8.7265625" style="1"/>
    <col min="5374" max="5375" width="3.1796875" style="1" customWidth="1"/>
    <col min="5376" max="5376" width="9.26953125" style="1" customWidth="1"/>
    <col min="5377" max="5378" width="4.7265625" style="1" customWidth="1"/>
    <col min="5379" max="5379" width="8" style="1" customWidth="1"/>
    <col min="5380" max="5380" width="40.7265625" style="1" customWidth="1"/>
    <col min="5381" max="5381" width="8.453125" style="1" customWidth="1"/>
    <col min="5382" max="5383" width="7.54296875" style="1" customWidth="1"/>
    <col min="5384" max="5629" width="8.7265625" style="1"/>
    <col min="5630" max="5631" width="3.1796875" style="1" customWidth="1"/>
    <col min="5632" max="5632" width="9.26953125" style="1" customWidth="1"/>
    <col min="5633" max="5634" width="4.7265625" style="1" customWidth="1"/>
    <col min="5635" max="5635" width="8" style="1" customWidth="1"/>
    <col min="5636" max="5636" width="40.7265625" style="1" customWidth="1"/>
    <col min="5637" max="5637" width="8.453125" style="1" customWidth="1"/>
    <col min="5638" max="5639" width="7.54296875" style="1" customWidth="1"/>
    <col min="5640" max="5885" width="8.7265625" style="1"/>
    <col min="5886" max="5887" width="3.1796875" style="1" customWidth="1"/>
    <col min="5888" max="5888" width="9.26953125" style="1" customWidth="1"/>
    <col min="5889" max="5890" width="4.7265625" style="1" customWidth="1"/>
    <col min="5891" max="5891" width="8" style="1" customWidth="1"/>
    <col min="5892" max="5892" width="40.7265625" style="1" customWidth="1"/>
    <col min="5893" max="5893" width="8.453125" style="1" customWidth="1"/>
    <col min="5894" max="5895" width="7.54296875" style="1" customWidth="1"/>
    <col min="5896" max="6141" width="8.7265625" style="1"/>
    <col min="6142" max="6143" width="3.1796875" style="1" customWidth="1"/>
    <col min="6144" max="6144" width="9.26953125" style="1" customWidth="1"/>
    <col min="6145" max="6146" width="4.7265625" style="1" customWidth="1"/>
    <col min="6147" max="6147" width="8" style="1" customWidth="1"/>
    <col min="6148" max="6148" width="40.7265625" style="1" customWidth="1"/>
    <col min="6149" max="6149" width="8.453125" style="1" customWidth="1"/>
    <col min="6150" max="6151" width="7.54296875" style="1" customWidth="1"/>
    <col min="6152" max="6397" width="8.7265625" style="1"/>
    <col min="6398" max="6399" width="3.1796875" style="1" customWidth="1"/>
    <col min="6400" max="6400" width="9.26953125" style="1" customWidth="1"/>
    <col min="6401" max="6402" width="4.7265625" style="1" customWidth="1"/>
    <col min="6403" max="6403" width="8" style="1" customWidth="1"/>
    <col min="6404" max="6404" width="40.7265625" style="1" customWidth="1"/>
    <col min="6405" max="6405" width="8.453125" style="1" customWidth="1"/>
    <col min="6406" max="6407" width="7.54296875" style="1" customWidth="1"/>
    <col min="6408" max="6653" width="8.7265625" style="1"/>
    <col min="6654" max="6655" width="3.1796875" style="1" customWidth="1"/>
    <col min="6656" max="6656" width="9.26953125" style="1" customWidth="1"/>
    <col min="6657" max="6658" width="4.7265625" style="1" customWidth="1"/>
    <col min="6659" max="6659" width="8" style="1" customWidth="1"/>
    <col min="6660" max="6660" width="40.7265625" style="1" customWidth="1"/>
    <col min="6661" max="6661" width="8.453125" style="1" customWidth="1"/>
    <col min="6662" max="6663" width="7.54296875" style="1" customWidth="1"/>
    <col min="6664" max="6909" width="8.7265625" style="1"/>
    <col min="6910" max="6911" width="3.1796875" style="1" customWidth="1"/>
    <col min="6912" max="6912" width="9.26953125" style="1" customWidth="1"/>
    <col min="6913" max="6914" width="4.7265625" style="1" customWidth="1"/>
    <col min="6915" max="6915" width="8" style="1" customWidth="1"/>
    <col min="6916" max="6916" width="40.7265625" style="1" customWidth="1"/>
    <col min="6917" max="6917" width="8.453125" style="1" customWidth="1"/>
    <col min="6918" max="6919" width="7.54296875" style="1" customWidth="1"/>
    <col min="6920" max="7165" width="8.7265625" style="1"/>
    <col min="7166" max="7167" width="3.1796875" style="1" customWidth="1"/>
    <col min="7168" max="7168" width="9.26953125" style="1" customWidth="1"/>
    <col min="7169" max="7170" width="4.7265625" style="1" customWidth="1"/>
    <col min="7171" max="7171" width="8" style="1" customWidth="1"/>
    <col min="7172" max="7172" width="40.7265625" style="1" customWidth="1"/>
    <col min="7173" max="7173" width="8.453125" style="1" customWidth="1"/>
    <col min="7174" max="7175" width="7.54296875" style="1" customWidth="1"/>
    <col min="7176" max="7421" width="8.7265625" style="1"/>
    <col min="7422" max="7423" width="3.1796875" style="1" customWidth="1"/>
    <col min="7424" max="7424" width="9.26953125" style="1" customWidth="1"/>
    <col min="7425" max="7426" width="4.7265625" style="1" customWidth="1"/>
    <col min="7427" max="7427" width="8" style="1" customWidth="1"/>
    <col min="7428" max="7428" width="40.7265625" style="1" customWidth="1"/>
    <col min="7429" max="7429" width="8.453125" style="1" customWidth="1"/>
    <col min="7430" max="7431" width="7.54296875" style="1" customWidth="1"/>
    <col min="7432" max="7677" width="8.7265625" style="1"/>
    <col min="7678" max="7679" width="3.1796875" style="1" customWidth="1"/>
    <col min="7680" max="7680" width="9.26953125" style="1" customWidth="1"/>
    <col min="7681" max="7682" width="4.7265625" style="1" customWidth="1"/>
    <col min="7683" max="7683" width="8" style="1" customWidth="1"/>
    <col min="7684" max="7684" width="40.7265625" style="1" customWidth="1"/>
    <col min="7685" max="7685" width="8.453125" style="1" customWidth="1"/>
    <col min="7686" max="7687" width="7.54296875" style="1" customWidth="1"/>
    <col min="7688" max="7933" width="8.7265625" style="1"/>
    <col min="7934" max="7935" width="3.1796875" style="1" customWidth="1"/>
    <col min="7936" max="7936" width="9.26953125" style="1" customWidth="1"/>
    <col min="7937" max="7938" width="4.7265625" style="1" customWidth="1"/>
    <col min="7939" max="7939" width="8" style="1" customWidth="1"/>
    <col min="7940" max="7940" width="40.7265625" style="1" customWidth="1"/>
    <col min="7941" max="7941" width="8.453125" style="1" customWidth="1"/>
    <col min="7942" max="7943" width="7.54296875" style="1" customWidth="1"/>
    <col min="7944" max="8189" width="8.7265625" style="1"/>
    <col min="8190" max="8191" width="3.1796875" style="1" customWidth="1"/>
    <col min="8192" max="8192" width="9.26953125" style="1" customWidth="1"/>
    <col min="8193" max="8194" width="4.7265625" style="1" customWidth="1"/>
    <col min="8195" max="8195" width="8" style="1" customWidth="1"/>
    <col min="8196" max="8196" width="40.7265625" style="1" customWidth="1"/>
    <col min="8197" max="8197" width="8.453125" style="1" customWidth="1"/>
    <col min="8198" max="8199" width="7.54296875" style="1" customWidth="1"/>
    <col min="8200" max="8445" width="8.7265625" style="1"/>
    <col min="8446" max="8447" width="3.1796875" style="1" customWidth="1"/>
    <col min="8448" max="8448" width="9.26953125" style="1" customWidth="1"/>
    <col min="8449" max="8450" width="4.7265625" style="1" customWidth="1"/>
    <col min="8451" max="8451" width="8" style="1" customWidth="1"/>
    <col min="8452" max="8452" width="40.7265625" style="1" customWidth="1"/>
    <col min="8453" max="8453" width="8.453125" style="1" customWidth="1"/>
    <col min="8454" max="8455" width="7.54296875" style="1" customWidth="1"/>
    <col min="8456" max="8701" width="8.7265625" style="1"/>
    <col min="8702" max="8703" width="3.1796875" style="1" customWidth="1"/>
    <col min="8704" max="8704" width="9.26953125" style="1" customWidth="1"/>
    <col min="8705" max="8706" width="4.7265625" style="1" customWidth="1"/>
    <col min="8707" max="8707" width="8" style="1" customWidth="1"/>
    <col min="8708" max="8708" width="40.7265625" style="1" customWidth="1"/>
    <col min="8709" max="8709" width="8.453125" style="1" customWidth="1"/>
    <col min="8710" max="8711" width="7.54296875" style="1" customWidth="1"/>
    <col min="8712" max="8957" width="8.7265625" style="1"/>
    <col min="8958" max="8959" width="3.1796875" style="1" customWidth="1"/>
    <col min="8960" max="8960" width="9.26953125" style="1" customWidth="1"/>
    <col min="8961" max="8962" width="4.7265625" style="1" customWidth="1"/>
    <col min="8963" max="8963" width="8" style="1" customWidth="1"/>
    <col min="8964" max="8964" width="40.7265625" style="1" customWidth="1"/>
    <col min="8965" max="8965" width="8.453125" style="1" customWidth="1"/>
    <col min="8966" max="8967" width="7.54296875" style="1" customWidth="1"/>
    <col min="8968" max="9213" width="8.7265625" style="1"/>
    <col min="9214" max="9215" width="3.1796875" style="1" customWidth="1"/>
    <col min="9216" max="9216" width="9.26953125" style="1" customWidth="1"/>
    <col min="9217" max="9218" width="4.7265625" style="1" customWidth="1"/>
    <col min="9219" max="9219" width="8" style="1" customWidth="1"/>
    <col min="9220" max="9220" width="40.7265625" style="1" customWidth="1"/>
    <col min="9221" max="9221" width="8.453125" style="1" customWidth="1"/>
    <col min="9222" max="9223" width="7.54296875" style="1" customWidth="1"/>
    <col min="9224" max="9469" width="8.7265625" style="1"/>
    <col min="9470" max="9471" width="3.1796875" style="1" customWidth="1"/>
    <col min="9472" max="9472" width="9.26953125" style="1" customWidth="1"/>
    <col min="9473" max="9474" width="4.7265625" style="1" customWidth="1"/>
    <col min="9475" max="9475" width="8" style="1" customWidth="1"/>
    <col min="9476" max="9476" width="40.7265625" style="1" customWidth="1"/>
    <col min="9477" max="9477" width="8.453125" style="1" customWidth="1"/>
    <col min="9478" max="9479" width="7.54296875" style="1" customWidth="1"/>
    <col min="9480" max="9725" width="8.7265625" style="1"/>
    <col min="9726" max="9727" width="3.1796875" style="1" customWidth="1"/>
    <col min="9728" max="9728" width="9.26953125" style="1" customWidth="1"/>
    <col min="9729" max="9730" width="4.7265625" style="1" customWidth="1"/>
    <col min="9731" max="9731" width="8" style="1" customWidth="1"/>
    <col min="9732" max="9732" width="40.7265625" style="1" customWidth="1"/>
    <col min="9733" max="9733" width="8.453125" style="1" customWidth="1"/>
    <col min="9734" max="9735" width="7.54296875" style="1" customWidth="1"/>
    <col min="9736" max="9981" width="8.7265625" style="1"/>
    <col min="9982" max="9983" width="3.1796875" style="1" customWidth="1"/>
    <col min="9984" max="9984" width="9.26953125" style="1" customWidth="1"/>
    <col min="9985" max="9986" width="4.7265625" style="1" customWidth="1"/>
    <col min="9987" max="9987" width="8" style="1" customWidth="1"/>
    <col min="9988" max="9988" width="40.7265625" style="1" customWidth="1"/>
    <col min="9989" max="9989" width="8.453125" style="1" customWidth="1"/>
    <col min="9990" max="9991" width="7.54296875" style="1" customWidth="1"/>
    <col min="9992" max="10237" width="8.7265625" style="1"/>
    <col min="10238" max="10239" width="3.1796875" style="1" customWidth="1"/>
    <col min="10240" max="10240" width="9.26953125" style="1" customWidth="1"/>
    <col min="10241" max="10242" width="4.7265625" style="1" customWidth="1"/>
    <col min="10243" max="10243" width="8" style="1" customWidth="1"/>
    <col min="10244" max="10244" width="40.7265625" style="1" customWidth="1"/>
    <col min="10245" max="10245" width="8.453125" style="1" customWidth="1"/>
    <col min="10246" max="10247" width="7.54296875" style="1" customWidth="1"/>
    <col min="10248" max="10493" width="8.7265625" style="1"/>
    <col min="10494" max="10495" width="3.1796875" style="1" customWidth="1"/>
    <col min="10496" max="10496" width="9.26953125" style="1" customWidth="1"/>
    <col min="10497" max="10498" width="4.7265625" style="1" customWidth="1"/>
    <col min="10499" max="10499" width="8" style="1" customWidth="1"/>
    <col min="10500" max="10500" width="40.7265625" style="1" customWidth="1"/>
    <col min="10501" max="10501" width="8.453125" style="1" customWidth="1"/>
    <col min="10502" max="10503" width="7.54296875" style="1" customWidth="1"/>
    <col min="10504" max="10749" width="8.7265625" style="1"/>
    <col min="10750" max="10751" width="3.1796875" style="1" customWidth="1"/>
    <col min="10752" max="10752" width="9.26953125" style="1" customWidth="1"/>
    <col min="10753" max="10754" width="4.7265625" style="1" customWidth="1"/>
    <col min="10755" max="10755" width="8" style="1" customWidth="1"/>
    <col min="10756" max="10756" width="40.7265625" style="1" customWidth="1"/>
    <col min="10757" max="10757" width="8.453125" style="1" customWidth="1"/>
    <col min="10758" max="10759" width="7.54296875" style="1" customWidth="1"/>
    <col min="10760" max="11005" width="8.7265625" style="1"/>
    <col min="11006" max="11007" width="3.1796875" style="1" customWidth="1"/>
    <col min="11008" max="11008" width="9.26953125" style="1" customWidth="1"/>
    <col min="11009" max="11010" width="4.7265625" style="1" customWidth="1"/>
    <col min="11011" max="11011" width="8" style="1" customWidth="1"/>
    <col min="11012" max="11012" width="40.7265625" style="1" customWidth="1"/>
    <col min="11013" max="11013" width="8.453125" style="1" customWidth="1"/>
    <col min="11014" max="11015" width="7.54296875" style="1" customWidth="1"/>
    <col min="11016" max="11261" width="8.7265625" style="1"/>
    <col min="11262" max="11263" width="3.1796875" style="1" customWidth="1"/>
    <col min="11264" max="11264" width="9.26953125" style="1" customWidth="1"/>
    <col min="11265" max="11266" width="4.7265625" style="1" customWidth="1"/>
    <col min="11267" max="11267" width="8" style="1" customWidth="1"/>
    <col min="11268" max="11268" width="40.7265625" style="1" customWidth="1"/>
    <col min="11269" max="11269" width="8.453125" style="1" customWidth="1"/>
    <col min="11270" max="11271" width="7.54296875" style="1" customWidth="1"/>
    <col min="11272" max="11517" width="8.7265625" style="1"/>
    <col min="11518" max="11519" width="3.1796875" style="1" customWidth="1"/>
    <col min="11520" max="11520" width="9.26953125" style="1" customWidth="1"/>
    <col min="11521" max="11522" width="4.7265625" style="1" customWidth="1"/>
    <col min="11523" max="11523" width="8" style="1" customWidth="1"/>
    <col min="11524" max="11524" width="40.7265625" style="1" customWidth="1"/>
    <col min="11525" max="11525" width="8.453125" style="1" customWidth="1"/>
    <col min="11526" max="11527" width="7.54296875" style="1" customWidth="1"/>
    <col min="11528" max="11773" width="8.7265625" style="1"/>
    <col min="11774" max="11775" width="3.1796875" style="1" customWidth="1"/>
    <col min="11776" max="11776" width="9.26953125" style="1" customWidth="1"/>
    <col min="11777" max="11778" width="4.7265625" style="1" customWidth="1"/>
    <col min="11779" max="11779" width="8" style="1" customWidth="1"/>
    <col min="11780" max="11780" width="40.7265625" style="1" customWidth="1"/>
    <col min="11781" max="11781" width="8.453125" style="1" customWidth="1"/>
    <col min="11782" max="11783" width="7.54296875" style="1" customWidth="1"/>
    <col min="11784" max="12029" width="8.7265625" style="1"/>
    <col min="12030" max="12031" width="3.1796875" style="1" customWidth="1"/>
    <col min="12032" max="12032" width="9.26953125" style="1" customWidth="1"/>
    <col min="12033" max="12034" width="4.7265625" style="1" customWidth="1"/>
    <col min="12035" max="12035" width="8" style="1" customWidth="1"/>
    <col min="12036" max="12036" width="40.7265625" style="1" customWidth="1"/>
    <col min="12037" max="12037" width="8.453125" style="1" customWidth="1"/>
    <col min="12038" max="12039" width="7.54296875" style="1" customWidth="1"/>
    <col min="12040" max="12285" width="8.7265625" style="1"/>
    <col min="12286" max="12287" width="3.1796875" style="1" customWidth="1"/>
    <col min="12288" max="12288" width="9.26953125" style="1" customWidth="1"/>
    <col min="12289" max="12290" width="4.7265625" style="1" customWidth="1"/>
    <col min="12291" max="12291" width="8" style="1" customWidth="1"/>
    <col min="12292" max="12292" width="40.7265625" style="1" customWidth="1"/>
    <col min="12293" max="12293" width="8.453125" style="1" customWidth="1"/>
    <col min="12294" max="12295" width="7.54296875" style="1" customWidth="1"/>
    <col min="12296" max="12541" width="8.7265625" style="1"/>
    <col min="12542" max="12543" width="3.1796875" style="1" customWidth="1"/>
    <col min="12544" max="12544" width="9.26953125" style="1" customWidth="1"/>
    <col min="12545" max="12546" width="4.7265625" style="1" customWidth="1"/>
    <col min="12547" max="12547" width="8" style="1" customWidth="1"/>
    <col min="12548" max="12548" width="40.7265625" style="1" customWidth="1"/>
    <col min="12549" max="12549" width="8.453125" style="1" customWidth="1"/>
    <col min="12550" max="12551" width="7.54296875" style="1" customWidth="1"/>
    <col min="12552" max="12797" width="8.7265625" style="1"/>
    <col min="12798" max="12799" width="3.1796875" style="1" customWidth="1"/>
    <col min="12800" max="12800" width="9.26953125" style="1" customWidth="1"/>
    <col min="12801" max="12802" width="4.7265625" style="1" customWidth="1"/>
    <col min="12803" max="12803" width="8" style="1" customWidth="1"/>
    <col min="12804" max="12804" width="40.7265625" style="1" customWidth="1"/>
    <col min="12805" max="12805" width="8.453125" style="1" customWidth="1"/>
    <col min="12806" max="12807" width="7.54296875" style="1" customWidth="1"/>
    <col min="12808" max="13053" width="8.7265625" style="1"/>
    <col min="13054" max="13055" width="3.1796875" style="1" customWidth="1"/>
    <col min="13056" max="13056" width="9.26953125" style="1" customWidth="1"/>
    <col min="13057" max="13058" width="4.7265625" style="1" customWidth="1"/>
    <col min="13059" max="13059" width="8" style="1" customWidth="1"/>
    <col min="13060" max="13060" width="40.7265625" style="1" customWidth="1"/>
    <col min="13061" max="13061" width="8.453125" style="1" customWidth="1"/>
    <col min="13062" max="13063" width="7.54296875" style="1" customWidth="1"/>
    <col min="13064" max="13309" width="8.7265625" style="1"/>
    <col min="13310" max="13311" width="3.1796875" style="1" customWidth="1"/>
    <col min="13312" max="13312" width="9.26953125" style="1" customWidth="1"/>
    <col min="13313" max="13314" width="4.7265625" style="1" customWidth="1"/>
    <col min="13315" max="13315" width="8" style="1" customWidth="1"/>
    <col min="13316" max="13316" width="40.7265625" style="1" customWidth="1"/>
    <col min="13317" max="13317" width="8.453125" style="1" customWidth="1"/>
    <col min="13318" max="13319" width="7.54296875" style="1" customWidth="1"/>
    <col min="13320" max="13565" width="8.7265625" style="1"/>
    <col min="13566" max="13567" width="3.1796875" style="1" customWidth="1"/>
    <col min="13568" max="13568" width="9.26953125" style="1" customWidth="1"/>
    <col min="13569" max="13570" width="4.7265625" style="1" customWidth="1"/>
    <col min="13571" max="13571" width="8" style="1" customWidth="1"/>
    <col min="13572" max="13572" width="40.7265625" style="1" customWidth="1"/>
    <col min="13573" max="13573" width="8.453125" style="1" customWidth="1"/>
    <col min="13574" max="13575" width="7.54296875" style="1" customWidth="1"/>
    <col min="13576" max="13821" width="8.7265625" style="1"/>
    <col min="13822" max="13823" width="3.1796875" style="1" customWidth="1"/>
    <col min="13824" max="13824" width="9.26953125" style="1" customWidth="1"/>
    <col min="13825" max="13826" width="4.7265625" style="1" customWidth="1"/>
    <col min="13827" max="13827" width="8" style="1" customWidth="1"/>
    <col min="13828" max="13828" width="40.7265625" style="1" customWidth="1"/>
    <col min="13829" max="13829" width="8.453125" style="1" customWidth="1"/>
    <col min="13830" max="13831" width="7.54296875" style="1" customWidth="1"/>
    <col min="13832" max="14077" width="8.7265625" style="1"/>
    <col min="14078" max="14079" width="3.1796875" style="1" customWidth="1"/>
    <col min="14080" max="14080" width="9.26953125" style="1" customWidth="1"/>
    <col min="14081" max="14082" width="4.7265625" style="1" customWidth="1"/>
    <col min="14083" max="14083" width="8" style="1" customWidth="1"/>
    <col min="14084" max="14084" width="40.7265625" style="1" customWidth="1"/>
    <col min="14085" max="14085" width="8.453125" style="1" customWidth="1"/>
    <col min="14086" max="14087" width="7.54296875" style="1" customWidth="1"/>
    <col min="14088" max="14333" width="8.7265625" style="1"/>
    <col min="14334" max="14335" width="3.1796875" style="1" customWidth="1"/>
    <col min="14336" max="14336" width="9.26953125" style="1" customWidth="1"/>
    <col min="14337" max="14338" width="4.7265625" style="1" customWidth="1"/>
    <col min="14339" max="14339" width="8" style="1" customWidth="1"/>
    <col min="14340" max="14340" width="40.7265625" style="1" customWidth="1"/>
    <col min="14341" max="14341" width="8.453125" style="1" customWidth="1"/>
    <col min="14342" max="14343" width="7.54296875" style="1" customWidth="1"/>
    <col min="14344" max="14589" width="8.7265625" style="1"/>
    <col min="14590" max="14591" width="3.1796875" style="1" customWidth="1"/>
    <col min="14592" max="14592" width="9.26953125" style="1" customWidth="1"/>
    <col min="14593" max="14594" width="4.7265625" style="1" customWidth="1"/>
    <col min="14595" max="14595" width="8" style="1" customWidth="1"/>
    <col min="14596" max="14596" width="40.7265625" style="1" customWidth="1"/>
    <col min="14597" max="14597" width="8.453125" style="1" customWidth="1"/>
    <col min="14598" max="14599" width="7.54296875" style="1" customWidth="1"/>
    <col min="14600" max="14845" width="8.7265625" style="1"/>
    <col min="14846" max="14847" width="3.1796875" style="1" customWidth="1"/>
    <col min="14848" max="14848" width="9.26953125" style="1" customWidth="1"/>
    <col min="14849" max="14850" width="4.7265625" style="1" customWidth="1"/>
    <col min="14851" max="14851" width="8" style="1" customWidth="1"/>
    <col min="14852" max="14852" width="40.7265625" style="1" customWidth="1"/>
    <col min="14853" max="14853" width="8.453125" style="1" customWidth="1"/>
    <col min="14854" max="14855" width="7.54296875" style="1" customWidth="1"/>
    <col min="14856" max="15101" width="8.7265625" style="1"/>
    <col min="15102" max="15103" width="3.1796875" style="1" customWidth="1"/>
    <col min="15104" max="15104" width="9.26953125" style="1" customWidth="1"/>
    <col min="15105" max="15106" width="4.7265625" style="1" customWidth="1"/>
    <col min="15107" max="15107" width="8" style="1" customWidth="1"/>
    <col min="15108" max="15108" width="40.7265625" style="1" customWidth="1"/>
    <col min="15109" max="15109" width="8.453125" style="1" customWidth="1"/>
    <col min="15110" max="15111" width="7.54296875" style="1" customWidth="1"/>
    <col min="15112" max="15357" width="8.7265625" style="1"/>
    <col min="15358" max="15359" width="3.1796875" style="1" customWidth="1"/>
    <col min="15360" max="15360" width="9.26953125" style="1" customWidth="1"/>
    <col min="15361" max="15362" width="4.7265625" style="1" customWidth="1"/>
    <col min="15363" max="15363" width="8" style="1" customWidth="1"/>
    <col min="15364" max="15364" width="40.7265625" style="1" customWidth="1"/>
    <col min="15365" max="15365" width="8.453125" style="1" customWidth="1"/>
    <col min="15366" max="15367" width="7.54296875" style="1" customWidth="1"/>
    <col min="15368" max="15613" width="8.7265625" style="1"/>
    <col min="15614" max="15615" width="3.1796875" style="1" customWidth="1"/>
    <col min="15616" max="15616" width="9.26953125" style="1" customWidth="1"/>
    <col min="15617" max="15618" width="4.7265625" style="1" customWidth="1"/>
    <col min="15619" max="15619" width="8" style="1" customWidth="1"/>
    <col min="15620" max="15620" width="40.7265625" style="1" customWidth="1"/>
    <col min="15621" max="15621" width="8.453125" style="1" customWidth="1"/>
    <col min="15622" max="15623" width="7.54296875" style="1" customWidth="1"/>
    <col min="15624" max="15869" width="8.7265625" style="1"/>
    <col min="15870" max="15871" width="3.1796875" style="1" customWidth="1"/>
    <col min="15872" max="15872" width="9.26953125" style="1" customWidth="1"/>
    <col min="15873" max="15874" width="4.7265625" style="1" customWidth="1"/>
    <col min="15875" max="15875" width="8" style="1" customWidth="1"/>
    <col min="15876" max="15876" width="40.7265625" style="1" customWidth="1"/>
    <col min="15877" max="15877" width="8.453125" style="1" customWidth="1"/>
    <col min="15878" max="15879" width="7.54296875" style="1" customWidth="1"/>
    <col min="15880" max="16125" width="8.7265625" style="1"/>
    <col min="16126" max="16127" width="3.1796875" style="1" customWidth="1"/>
    <col min="16128" max="16128" width="9.26953125" style="1" customWidth="1"/>
    <col min="16129" max="16130" width="4.7265625" style="1" customWidth="1"/>
    <col min="16131" max="16131" width="8" style="1" customWidth="1"/>
    <col min="16132" max="16132" width="40.7265625" style="1" customWidth="1"/>
    <col min="16133" max="16133" width="8.453125" style="1" customWidth="1"/>
    <col min="16134" max="16135" width="7.54296875" style="1" customWidth="1"/>
    <col min="16136" max="16382" width="8.7265625" style="1"/>
    <col min="16383" max="16384" width="9.1796875" style="1" customWidth="1"/>
  </cols>
  <sheetData>
    <row r="1" spans="1:20" x14ac:dyDescent="0.25">
      <c r="H1" s="3"/>
      <c r="I1" s="4"/>
      <c r="J1" s="5"/>
      <c r="K1" s="6"/>
      <c r="L1" s="5"/>
      <c r="M1" s="5"/>
      <c r="N1" s="5"/>
      <c r="Q1" s="6"/>
      <c r="S1" s="6" t="s">
        <v>0</v>
      </c>
    </row>
    <row r="2" spans="1:20" ht="18" x14ac:dyDescent="0.4">
      <c r="A2" s="7" t="s">
        <v>1</v>
      </c>
      <c r="B2" s="7"/>
      <c r="C2" s="7"/>
      <c r="D2" s="7"/>
      <c r="E2" s="7"/>
      <c r="F2" s="7"/>
      <c r="G2" s="7"/>
      <c r="H2" s="7"/>
      <c r="I2" s="8"/>
      <c r="J2" s="5"/>
      <c r="K2" s="5"/>
      <c r="L2" s="5"/>
      <c r="M2" s="5"/>
      <c r="N2" s="5"/>
    </row>
    <row r="3" spans="1:20" x14ac:dyDescent="0.25">
      <c r="A3" s="9"/>
      <c r="B3" s="9"/>
      <c r="C3" s="9"/>
      <c r="D3" s="9"/>
      <c r="E3" s="9"/>
      <c r="F3" s="9"/>
      <c r="G3" s="10"/>
      <c r="H3" s="11"/>
      <c r="I3" s="12"/>
      <c r="J3" s="5"/>
      <c r="K3" s="5"/>
      <c r="L3" s="5"/>
      <c r="M3" s="5"/>
      <c r="N3" s="5"/>
    </row>
    <row r="4" spans="1:20" ht="15.5" x14ac:dyDescent="0.35">
      <c r="A4" s="13" t="s">
        <v>2</v>
      </c>
      <c r="B4" s="13"/>
      <c r="C4" s="13"/>
      <c r="D4" s="13"/>
      <c r="E4" s="13"/>
      <c r="F4" s="13"/>
      <c r="G4" s="13"/>
      <c r="H4" s="13"/>
      <c r="I4" s="14"/>
      <c r="J4" s="5"/>
      <c r="K4" s="5"/>
      <c r="L4" s="5"/>
      <c r="M4" s="5"/>
      <c r="N4" s="5"/>
    </row>
    <row r="5" spans="1:20" ht="16" thickBot="1" x14ac:dyDescent="0.4">
      <c r="A5" s="15"/>
      <c r="B5" s="16"/>
      <c r="C5" s="16"/>
      <c r="D5" s="16"/>
      <c r="E5" s="16"/>
      <c r="F5" s="16"/>
      <c r="G5" s="16"/>
      <c r="H5" s="16"/>
      <c r="I5" s="14"/>
      <c r="J5" s="5"/>
      <c r="K5" s="5"/>
      <c r="L5" s="5"/>
      <c r="M5" s="5"/>
      <c r="N5" s="5"/>
    </row>
    <row r="6" spans="1:20" ht="13" thickBot="1" x14ac:dyDescent="0.3">
      <c r="A6" s="9"/>
      <c r="B6" s="9"/>
      <c r="C6" s="9"/>
      <c r="D6" s="9"/>
      <c r="E6" s="9"/>
      <c r="F6" s="9"/>
      <c r="G6" s="10"/>
      <c r="H6" s="17" t="s">
        <v>3</v>
      </c>
      <c r="I6" s="12"/>
      <c r="J6" s="5"/>
      <c r="K6" s="5"/>
      <c r="L6" s="5"/>
      <c r="M6" s="5"/>
      <c r="N6" s="18" t="s">
        <v>4</v>
      </c>
      <c r="P6" s="19"/>
    </row>
    <row r="7" spans="1:20" s="28" customFormat="1" ht="16" thickBot="1" x14ac:dyDescent="0.4">
      <c r="A7" s="20" t="s">
        <v>5</v>
      </c>
      <c r="B7" s="21"/>
      <c r="C7" s="21"/>
      <c r="D7" s="21"/>
      <c r="E7" s="21"/>
      <c r="F7" s="21"/>
      <c r="G7" s="22"/>
      <c r="H7" s="23"/>
      <c r="I7" s="24"/>
      <c r="J7" s="17" t="s">
        <v>6</v>
      </c>
      <c r="K7" s="25"/>
      <c r="L7" s="25"/>
      <c r="M7" s="25"/>
      <c r="N7" s="26"/>
      <c r="O7" s="25"/>
      <c r="P7" s="27"/>
      <c r="Q7" s="25"/>
      <c r="R7" s="25"/>
      <c r="S7" s="25"/>
      <c r="T7" s="25"/>
    </row>
    <row r="8" spans="1:20" s="28" customFormat="1" ht="15" thickBot="1" x14ac:dyDescent="0.4">
      <c r="A8" s="29"/>
      <c r="B8" s="29"/>
      <c r="C8" s="29"/>
      <c r="D8" s="29"/>
      <c r="E8" s="29"/>
      <c r="F8" s="29"/>
      <c r="G8" s="30"/>
      <c r="H8" s="23"/>
      <c r="I8" s="31"/>
      <c r="J8" s="26"/>
      <c r="K8" s="31"/>
      <c r="L8" s="18" t="s">
        <v>7</v>
      </c>
      <c r="M8" s="31"/>
      <c r="N8" s="26"/>
      <c r="O8" s="31"/>
      <c r="P8" s="32"/>
      <c r="Q8" s="31"/>
      <c r="R8" s="18" t="s">
        <v>8</v>
      </c>
      <c r="S8" s="31" t="s">
        <v>9</v>
      </c>
      <c r="T8" s="25"/>
    </row>
    <row r="9" spans="1:20" s="28" customFormat="1" ht="13" thickBot="1" x14ac:dyDescent="0.3">
      <c r="A9" s="33" t="s">
        <v>10</v>
      </c>
      <c r="B9" s="34" t="s">
        <v>11</v>
      </c>
      <c r="C9" s="35"/>
      <c r="D9" s="36" t="s">
        <v>12</v>
      </c>
      <c r="E9" s="37" t="s">
        <v>13</v>
      </c>
      <c r="F9" s="37" t="s">
        <v>14</v>
      </c>
      <c r="G9" s="38" t="s">
        <v>15</v>
      </c>
      <c r="H9" s="39"/>
      <c r="I9" s="40" t="s">
        <v>16</v>
      </c>
      <c r="J9" s="41"/>
      <c r="K9" s="40" t="s">
        <v>16</v>
      </c>
      <c r="L9" s="42"/>
      <c r="M9" s="40" t="s">
        <v>16</v>
      </c>
      <c r="N9" s="41"/>
      <c r="O9" s="43" t="s">
        <v>16</v>
      </c>
      <c r="P9" s="44" t="s">
        <v>17</v>
      </c>
      <c r="Q9" s="45" t="s">
        <v>16</v>
      </c>
      <c r="R9" s="41"/>
      <c r="S9" s="46" t="s">
        <v>16</v>
      </c>
      <c r="T9" s="25"/>
    </row>
    <row r="10" spans="1:20" s="28" customFormat="1" ht="13" thickBot="1" x14ac:dyDescent="0.3">
      <c r="A10" s="47" t="s">
        <v>18</v>
      </c>
      <c r="B10" s="48" t="s">
        <v>19</v>
      </c>
      <c r="C10" s="49" t="s">
        <v>19</v>
      </c>
      <c r="D10" s="48" t="s">
        <v>19</v>
      </c>
      <c r="E10" s="48" t="s">
        <v>19</v>
      </c>
      <c r="F10" s="50" t="s">
        <v>20</v>
      </c>
      <c r="G10" s="51">
        <f>G11+G64</f>
        <v>9450</v>
      </c>
      <c r="H10" s="51">
        <f>+H11+H64</f>
        <v>14536.8</v>
      </c>
      <c r="I10" s="51">
        <f>+G10+H10</f>
        <v>23986.799999999999</v>
      </c>
      <c r="J10" s="52">
        <f>+J11+J64</f>
        <v>250</v>
      </c>
      <c r="K10" s="52">
        <f>+I10+J10</f>
        <v>24236.799999999999</v>
      </c>
      <c r="L10" s="52">
        <f>+L11+L64</f>
        <v>0</v>
      </c>
      <c r="M10" s="52">
        <f>+K10+L10</f>
        <v>24236.799999999999</v>
      </c>
      <c r="N10" s="52">
        <f>+N11+N64</f>
        <v>-5760</v>
      </c>
      <c r="O10" s="52">
        <f>+M10+N10</f>
        <v>18476.8</v>
      </c>
      <c r="P10" s="53">
        <f>+P11+P64</f>
        <v>312</v>
      </c>
      <c r="Q10" s="53">
        <f>+O10+P10</f>
        <v>18788.8</v>
      </c>
      <c r="R10" s="54">
        <f>+R11+R64</f>
        <v>0</v>
      </c>
      <c r="S10" s="55">
        <f>+Q10+R10</f>
        <v>18788.8</v>
      </c>
      <c r="T10" s="25" t="s">
        <v>21</v>
      </c>
    </row>
    <row r="11" spans="1:20" s="28" customFormat="1" ht="13.5" thickBot="1" x14ac:dyDescent="0.35">
      <c r="A11" s="56" t="s">
        <v>18</v>
      </c>
      <c r="B11" s="57" t="s">
        <v>19</v>
      </c>
      <c r="C11" s="58"/>
      <c r="D11" s="59" t="s">
        <v>19</v>
      </c>
      <c r="E11" s="60" t="s">
        <v>19</v>
      </c>
      <c r="F11" s="61" t="s">
        <v>22</v>
      </c>
      <c r="G11" s="62">
        <v>3410</v>
      </c>
      <c r="H11" s="62">
        <f>+H12+H15+H18+H20+H22+H24+H26+H30+H32+H34+H36+H38+H40+H42+H44+H46+H48+H50+H52+H54+H60</f>
        <v>0</v>
      </c>
      <c r="I11" s="62">
        <f t="shared" ref="I11:I158" si="0">+G11+H11</f>
        <v>3410</v>
      </c>
      <c r="J11" s="63">
        <f>+J62+J60+J56+J54</f>
        <v>250</v>
      </c>
      <c r="K11" s="63">
        <f t="shared" ref="K11:K158" si="1">+I11+J11</f>
        <v>3660</v>
      </c>
      <c r="L11" s="63">
        <f>+L56+L58</f>
        <v>0</v>
      </c>
      <c r="M11" s="63">
        <f t="shared" ref="M11:M78" si="2">+K11+L11</f>
        <v>3660</v>
      </c>
      <c r="N11" s="63">
        <v>0</v>
      </c>
      <c r="O11" s="63">
        <f t="shared" ref="O11:O76" si="3">+M11+N11</f>
        <v>3660</v>
      </c>
      <c r="P11" s="64">
        <v>0</v>
      </c>
      <c r="Q11" s="64">
        <f t="shared" ref="Q11:Q76" si="4">+O11+P11</f>
        <v>3660</v>
      </c>
      <c r="R11" s="64">
        <f>+R26+R28</f>
        <v>0</v>
      </c>
      <c r="S11" s="65">
        <f t="shared" ref="S11:S74" si="5">+Q11+R11</f>
        <v>3660</v>
      </c>
      <c r="T11" s="25" t="s">
        <v>21</v>
      </c>
    </row>
    <row r="12" spans="1:20" s="28" customFormat="1" x14ac:dyDescent="0.25">
      <c r="A12" s="66" t="s">
        <v>18</v>
      </c>
      <c r="B12" s="67" t="s">
        <v>23</v>
      </c>
      <c r="C12" s="67" t="s">
        <v>24</v>
      </c>
      <c r="D12" s="68" t="s">
        <v>19</v>
      </c>
      <c r="E12" s="68" t="s">
        <v>19</v>
      </c>
      <c r="F12" s="69" t="s">
        <v>25</v>
      </c>
      <c r="G12" s="70">
        <f>SUM(G13:G14)</f>
        <v>200</v>
      </c>
      <c r="H12" s="70">
        <f>SUM(H13:H14)</f>
        <v>0</v>
      </c>
      <c r="I12" s="71">
        <f t="shared" si="0"/>
        <v>200</v>
      </c>
      <c r="J12" s="72">
        <v>0</v>
      </c>
      <c r="K12" s="72">
        <f t="shared" si="1"/>
        <v>200</v>
      </c>
      <c r="L12" s="72">
        <v>0</v>
      </c>
      <c r="M12" s="72">
        <f t="shared" si="2"/>
        <v>200</v>
      </c>
      <c r="N12" s="72">
        <v>0</v>
      </c>
      <c r="O12" s="72">
        <f t="shared" si="3"/>
        <v>200</v>
      </c>
      <c r="P12" s="73">
        <v>0</v>
      </c>
      <c r="Q12" s="73">
        <f t="shared" si="4"/>
        <v>200</v>
      </c>
      <c r="R12" s="73">
        <v>0</v>
      </c>
      <c r="S12" s="74">
        <f t="shared" si="5"/>
        <v>200</v>
      </c>
      <c r="T12" s="25"/>
    </row>
    <row r="13" spans="1:20" s="28" customFormat="1" x14ac:dyDescent="0.25">
      <c r="A13" s="75"/>
      <c r="B13" s="76"/>
      <c r="C13" s="76"/>
      <c r="D13" s="77">
        <v>3299</v>
      </c>
      <c r="E13" s="78">
        <v>5321</v>
      </c>
      <c r="F13" s="79" t="s">
        <v>26</v>
      </c>
      <c r="G13" s="80">
        <v>150</v>
      </c>
      <c r="H13" s="80">
        <v>0</v>
      </c>
      <c r="I13" s="80">
        <f t="shared" si="0"/>
        <v>150</v>
      </c>
      <c r="J13" s="81">
        <v>0</v>
      </c>
      <c r="K13" s="81">
        <f t="shared" si="1"/>
        <v>150</v>
      </c>
      <c r="L13" s="81">
        <v>0</v>
      </c>
      <c r="M13" s="81">
        <f t="shared" si="2"/>
        <v>150</v>
      </c>
      <c r="N13" s="81">
        <v>0</v>
      </c>
      <c r="O13" s="81">
        <f t="shared" si="3"/>
        <v>150</v>
      </c>
      <c r="P13" s="82">
        <v>0</v>
      </c>
      <c r="Q13" s="82">
        <f t="shared" si="4"/>
        <v>150</v>
      </c>
      <c r="R13" s="82">
        <v>0</v>
      </c>
      <c r="S13" s="83">
        <f t="shared" si="5"/>
        <v>150</v>
      </c>
      <c r="T13" s="25"/>
    </row>
    <row r="14" spans="1:20" s="28" customFormat="1" x14ac:dyDescent="0.25">
      <c r="A14" s="75"/>
      <c r="B14" s="76"/>
      <c r="C14" s="76"/>
      <c r="D14" s="77">
        <v>3299</v>
      </c>
      <c r="E14" s="78">
        <v>5331</v>
      </c>
      <c r="F14" s="79" t="s">
        <v>27</v>
      </c>
      <c r="G14" s="80">
        <v>50</v>
      </c>
      <c r="H14" s="80">
        <v>0</v>
      </c>
      <c r="I14" s="80">
        <f t="shared" si="0"/>
        <v>50</v>
      </c>
      <c r="J14" s="81">
        <v>0</v>
      </c>
      <c r="K14" s="81">
        <f t="shared" si="1"/>
        <v>50</v>
      </c>
      <c r="L14" s="81">
        <v>0</v>
      </c>
      <c r="M14" s="81">
        <f t="shared" si="2"/>
        <v>50</v>
      </c>
      <c r="N14" s="81">
        <v>0</v>
      </c>
      <c r="O14" s="81">
        <f t="shared" si="3"/>
        <v>50</v>
      </c>
      <c r="P14" s="82">
        <v>0</v>
      </c>
      <c r="Q14" s="82">
        <f t="shared" si="4"/>
        <v>50</v>
      </c>
      <c r="R14" s="82">
        <v>0</v>
      </c>
      <c r="S14" s="83">
        <f t="shared" si="5"/>
        <v>50</v>
      </c>
      <c r="T14" s="25"/>
    </row>
    <row r="15" spans="1:20" s="28" customFormat="1" x14ac:dyDescent="0.25">
      <c r="A15" s="84" t="s">
        <v>18</v>
      </c>
      <c r="B15" s="85" t="s">
        <v>28</v>
      </c>
      <c r="C15" s="85" t="s">
        <v>24</v>
      </c>
      <c r="D15" s="86" t="s">
        <v>19</v>
      </c>
      <c r="E15" s="86" t="s">
        <v>19</v>
      </c>
      <c r="F15" s="87" t="s">
        <v>29</v>
      </c>
      <c r="G15" s="88">
        <f>SUM(G16:G17)</f>
        <v>120</v>
      </c>
      <c r="H15" s="88">
        <f>SUM(H16:H17)</f>
        <v>-120</v>
      </c>
      <c r="I15" s="88">
        <f t="shared" si="0"/>
        <v>0</v>
      </c>
      <c r="J15" s="89">
        <v>0</v>
      </c>
      <c r="K15" s="89">
        <f t="shared" si="1"/>
        <v>0</v>
      </c>
      <c r="L15" s="89">
        <v>0</v>
      </c>
      <c r="M15" s="89">
        <f t="shared" si="2"/>
        <v>0</v>
      </c>
      <c r="N15" s="89">
        <v>0</v>
      </c>
      <c r="O15" s="89">
        <f t="shared" si="3"/>
        <v>0</v>
      </c>
      <c r="P15" s="90">
        <v>0</v>
      </c>
      <c r="Q15" s="90">
        <f t="shared" si="4"/>
        <v>0</v>
      </c>
      <c r="R15" s="90">
        <v>0</v>
      </c>
      <c r="S15" s="91">
        <f t="shared" si="5"/>
        <v>0</v>
      </c>
      <c r="T15" s="25"/>
    </row>
    <row r="16" spans="1:20" s="28" customFormat="1" x14ac:dyDescent="0.25">
      <c r="A16" s="75"/>
      <c r="B16" s="76"/>
      <c r="C16" s="76"/>
      <c r="D16" s="77">
        <v>3299</v>
      </c>
      <c r="E16" s="78">
        <v>5321</v>
      </c>
      <c r="F16" s="79" t="s">
        <v>26</v>
      </c>
      <c r="G16" s="80">
        <v>60</v>
      </c>
      <c r="H16" s="80">
        <v>-60</v>
      </c>
      <c r="I16" s="80">
        <f t="shared" si="0"/>
        <v>0</v>
      </c>
      <c r="J16" s="81">
        <v>0</v>
      </c>
      <c r="K16" s="81">
        <f t="shared" si="1"/>
        <v>0</v>
      </c>
      <c r="L16" s="81">
        <v>0</v>
      </c>
      <c r="M16" s="81">
        <f t="shared" si="2"/>
        <v>0</v>
      </c>
      <c r="N16" s="81">
        <v>0</v>
      </c>
      <c r="O16" s="81">
        <f t="shared" si="3"/>
        <v>0</v>
      </c>
      <c r="P16" s="82">
        <v>0</v>
      </c>
      <c r="Q16" s="82">
        <f t="shared" si="4"/>
        <v>0</v>
      </c>
      <c r="R16" s="82">
        <v>0</v>
      </c>
      <c r="S16" s="83">
        <f t="shared" si="5"/>
        <v>0</v>
      </c>
      <c r="T16" s="25"/>
    </row>
    <row r="17" spans="1:20" s="28" customFormat="1" x14ac:dyDescent="0.25">
      <c r="A17" s="75"/>
      <c r="B17" s="76"/>
      <c r="C17" s="76"/>
      <c r="D17" s="77">
        <v>3299</v>
      </c>
      <c r="E17" s="78">
        <v>5331</v>
      </c>
      <c r="F17" s="79" t="s">
        <v>27</v>
      </c>
      <c r="G17" s="80">
        <v>60</v>
      </c>
      <c r="H17" s="80">
        <v>-60</v>
      </c>
      <c r="I17" s="80">
        <f t="shared" si="0"/>
        <v>0</v>
      </c>
      <c r="J17" s="81">
        <v>0</v>
      </c>
      <c r="K17" s="81">
        <f t="shared" si="1"/>
        <v>0</v>
      </c>
      <c r="L17" s="81">
        <v>0</v>
      </c>
      <c r="M17" s="81">
        <f t="shared" si="2"/>
        <v>0</v>
      </c>
      <c r="N17" s="81">
        <v>0</v>
      </c>
      <c r="O17" s="81">
        <f t="shared" si="3"/>
        <v>0</v>
      </c>
      <c r="P17" s="82">
        <v>0</v>
      </c>
      <c r="Q17" s="82">
        <f t="shared" si="4"/>
        <v>0</v>
      </c>
      <c r="R17" s="82">
        <v>0</v>
      </c>
      <c r="S17" s="83">
        <f t="shared" si="5"/>
        <v>0</v>
      </c>
      <c r="T17" s="25"/>
    </row>
    <row r="18" spans="1:20" s="28" customFormat="1" ht="21" x14ac:dyDescent="0.25">
      <c r="A18" s="84" t="s">
        <v>18</v>
      </c>
      <c r="B18" s="85" t="s">
        <v>30</v>
      </c>
      <c r="C18" s="85" t="s">
        <v>31</v>
      </c>
      <c r="D18" s="86" t="s">
        <v>19</v>
      </c>
      <c r="E18" s="86" t="s">
        <v>19</v>
      </c>
      <c r="F18" s="87" t="s">
        <v>32</v>
      </c>
      <c r="G18" s="88">
        <v>0</v>
      </c>
      <c r="H18" s="88">
        <f>+H19</f>
        <v>20</v>
      </c>
      <c r="I18" s="88">
        <f t="shared" si="0"/>
        <v>20</v>
      </c>
      <c r="J18" s="89">
        <v>0</v>
      </c>
      <c r="K18" s="89">
        <f t="shared" si="1"/>
        <v>20</v>
      </c>
      <c r="L18" s="89">
        <v>0</v>
      </c>
      <c r="M18" s="89">
        <f t="shared" si="2"/>
        <v>20</v>
      </c>
      <c r="N18" s="89">
        <v>0</v>
      </c>
      <c r="O18" s="89">
        <f t="shared" si="3"/>
        <v>20</v>
      </c>
      <c r="P18" s="90">
        <v>0</v>
      </c>
      <c r="Q18" s="90">
        <f t="shared" si="4"/>
        <v>20</v>
      </c>
      <c r="R18" s="90">
        <v>0</v>
      </c>
      <c r="S18" s="91">
        <f t="shared" si="5"/>
        <v>20</v>
      </c>
      <c r="T18" s="25"/>
    </row>
    <row r="19" spans="1:20" s="28" customFormat="1" x14ac:dyDescent="0.25">
      <c r="A19" s="75"/>
      <c r="B19" s="76"/>
      <c r="C19" s="76"/>
      <c r="D19" s="77">
        <v>3421</v>
      </c>
      <c r="E19" s="78">
        <v>5321</v>
      </c>
      <c r="F19" s="92" t="s">
        <v>26</v>
      </c>
      <c r="G19" s="80">
        <v>0</v>
      </c>
      <c r="H19" s="80">
        <v>20</v>
      </c>
      <c r="I19" s="80">
        <f t="shared" si="0"/>
        <v>20</v>
      </c>
      <c r="J19" s="81">
        <v>0</v>
      </c>
      <c r="K19" s="81">
        <f t="shared" si="1"/>
        <v>20</v>
      </c>
      <c r="L19" s="81">
        <v>0</v>
      </c>
      <c r="M19" s="81">
        <f t="shared" si="2"/>
        <v>20</v>
      </c>
      <c r="N19" s="81">
        <v>0</v>
      </c>
      <c r="O19" s="81">
        <f t="shared" si="3"/>
        <v>20</v>
      </c>
      <c r="P19" s="82">
        <v>0</v>
      </c>
      <c r="Q19" s="82">
        <f t="shared" si="4"/>
        <v>20</v>
      </c>
      <c r="R19" s="82">
        <v>0</v>
      </c>
      <c r="S19" s="83">
        <f t="shared" si="5"/>
        <v>20</v>
      </c>
      <c r="T19" s="25"/>
    </row>
    <row r="20" spans="1:20" s="28" customFormat="1" ht="21" x14ac:dyDescent="0.25">
      <c r="A20" s="84" t="s">
        <v>18</v>
      </c>
      <c r="B20" s="85" t="s">
        <v>33</v>
      </c>
      <c r="C20" s="85" t="s">
        <v>34</v>
      </c>
      <c r="D20" s="86" t="s">
        <v>19</v>
      </c>
      <c r="E20" s="86" t="s">
        <v>19</v>
      </c>
      <c r="F20" s="87" t="s">
        <v>35</v>
      </c>
      <c r="G20" s="88">
        <v>0</v>
      </c>
      <c r="H20" s="88">
        <f t="shared" ref="H20" si="6">+H21</f>
        <v>60</v>
      </c>
      <c r="I20" s="88">
        <f t="shared" si="0"/>
        <v>60</v>
      </c>
      <c r="J20" s="89">
        <v>0</v>
      </c>
      <c r="K20" s="89">
        <f t="shared" si="1"/>
        <v>60</v>
      </c>
      <c r="L20" s="89">
        <v>0</v>
      </c>
      <c r="M20" s="89">
        <f t="shared" si="2"/>
        <v>60</v>
      </c>
      <c r="N20" s="89">
        <v>0</v>
      </c>
      <c r="O20" s="89">
        <f t="shared" si="3"/>
        <v>60</v>
      </c>
      <c r="P20" s="90">
        <v>0</v>
      </c>
      <c r="Q20" s="90">
        <f t="shared" si="4"/>
        <v>60</v>
      </c>
      <c r="R20" s="90">
        <v>0</v>
      </c>
      <c r="S20" s="91">
        <f t="shared" si="5"/>
        <v>60</v>
      </c>
      <c r="T20" s="25"/>
    </row>
    <row r="21" spans="1:20" s="28" customFormat="1" x14ac:dyDescent="0.25">
      <c r="A21" s="75"/>
      <c r="B21" s="76"/>
      <c r="C21" s="76"/>
      <c r="D21" s="77">
        <v>3421</v>
      </c>
      <c r="E21" s="78">
        <v>5331</v>
      </c>
      <c r="F21" s="92" t="s">
        <v>27</v>
      </c>
      <c r="G21" s="80">
        <v>0</v>
      </c>
      <c r="H21" s="80">
        <v>60</v>
      </c>
      <c r="I21" s="80">
        <f t="shared" si="0"/>
        <v>60</v>
      </c>
      <c r="J21" s="81">
        <v>0</v>
      </c>
      <c r="K21" s="81">
        <f t="shared" si="1"/>
        <v>60</v>
      </c>
      <c r="L21" s="81">
        <v>0</v>
      </c>
      <c r="M21" s="81">
        <f t="shared" si="2"/>
        <v>60</v>
      </c>
      <c r="N21" s="81">
        <v>0</v>
      </c>
      <c r="O21" s="81">
        <f t="shared" si="3"/>
        <v>60</v>
      </c>
      <c r="P21" s="82">
        <v>0</v>
      </c>
      <c r="Q21" s="82">
        <f t="shared" si="4"/>
        <v>60</v>
      </c>
      <c r="R21" s="82">
        <v>0</v>
      </c>
      <c r="S21" s="83">
        <f t="shared" si="5"/>
        <v>60</v>
      </c>
      <c r="T21" s="25"/>
    </row>
    <row r="22" spans="1:20" s="28" customFormat="1" ht="21" x14ac:dyDescent="0.25">
      <c r="A22" s="84" t="s">
        <v>18</v>
      </c>
      <c r="B22" s="85" t="s">
        <v>36</v>
      </c>
      <c r="C22" s="85" t="s">
        <v>37</v>
      </c>
      <c r="D22" s="86" t="s">
        <v>19</v>
      </c>
      <c r="E22" s="86" t="s">
        <v>19</v>
      </c>
      <c r="F22" s="87" t="s">
        <v>38</v>
      </c>
      <c r="G22" s="88">
        <v>0</v>
      </c>
      <c r="H22" s="88">
        <f t="shared" ref="H22" si="7">+H23</f>
        <v>20</v>
      </c>
      <c r="I22" s="88">
        <f t="shared" si="0"/>
        <v>20</v>
      </c>
      <c r="J22" s="89">
        <v>0</v>
      </c>
      <c r="K22" s="89">
        <f t="shared" si="1"/>
        <v>20</v>
      </c>
      <c r="L22" s="89">
        <v>0</v>
      </c>
      <c r="M22" s="89">
        <f t="shared" si="2"/>
        <v>20</v>
      </c>
      <c r="N22" s="89">
        <v>0</v>
      </c>
      <c r="O22" s="89">
        <f t="shared" si="3"/>
        <v>20</v>
      </c>
      <c r="P22" s="90">
        <v>0</v>
      </c>
      <c r="Q22" s="90">
        <f t="shared" si="4"/>
        <v>20</v>
      </c>
      <c r="R22" s="90">
        <v>0</v>
      </c>
      <c r="S22" s="91">
        <f t="shared" si="5"/>
        <v>20</v>
      </c>
      <c r="T22" s="25"/>
    </row>
    <row r="23" spans="1:20" s="28" customFormat="1" x14ac:dyDescent="0.25">
      <c r="A23" s="75"/>
      <c r="B23" s="76"/>
      <c r="C23" s="76"/>
      <c r="D23" s="77">
        <v>3421</v>
      </c>
      <c r="E23" s="78">
        <v>5321</v>
      </c>
      <c r="F23" s="92" t="s">
        <v>26</v>
      </c>
      <c r="G23" s="80">
        <v>0</v>
      </c>
      <c r="H23" s="80">
        <v>20</v>
      </c>
      <c r="I23" s="80">
        <f t="shared" si="0"/>
        <v>20</v>
      </c>
      <c r="J23" s="81">
        <v>0</v>
      </c>
      <c r="K23" s="81">
        <f t="shared" si="1"/>
        <v>20</v>
      </c>
      <c r="L23" s="81">
        <v>0</v>
      </c>
      <c r="M23" s="81">
        <f t="shared" si="2"/>
        <v>20</v>
      </c>
      <c r="N23" s="81">
        <v>0</v>
      </c>
      <c r="O23" s="81">
        <f t="shared" si="3"/>
        <v>20</v>
      </c>
      <c r="P23" s="82">
        <v>0</v>
      </c>
      <c r="Q23" s="82">
        <f t="shared" si="4"/>
        <v>20</v>
      </c>
      <c r="R23" s="82">
        <v>0</v>
      </c>
      <c r="S23" s="83">
        <f t="shared" si="5"/>
        <v>20</v>
      </c>
      <c r="T23" s="25"/>
    </row>
    <row r="24" spans="1:20" s="28" customFormat="1" ht="21" x14ac:dyDescent="0.25">
      <c r="A24" s="93" t="s">
        <v>39</v>
      </c>
      <c r="B24" s="94" t="s">
        <v>40</v>
      </c>
      <c r="C24" s="94" t="s">
        <v>41</v>
      </c>
      <c r="D24" s="95" t="s">
        <v>19</v>
      </c>
      <c r="E24" s="95" t="s">
        <v>19</v>
      </c>
      <c r="F24" s="96" t="s">
        <v>42</v>
      </c>
      <c r="G24" s="88">
        <v>0</v>
      </c>
      <c r="H24" s="88">
        <f>H25</f>
        <v>20</v>
      </c>
      <c r="I24" s="88">
        <f t="shared" si="0"/>
        <v>20</v>
      </c>
      <c r="J24" s="89">
        <v>0</v>
      </c>
      <c r="K24" s="89">
        <f t="shared" si="1"/>
        <v>20</v>
      </c>
      <c r="L24" s="89">
        <v>0</v>
      </c>
      <c r="M24" s="89">
        <f t="shared" si="2"/>
        <v>20</v>
      </c>
      <c r="N24" s="89">
        <v>0</v>
      </c>
      <c r="O24" s="89">
        <f t="shared" si="3"/>
        <v>20</v>
      </c>
      <c r="P24" s="90">
        <v>0</v>
      </c>
      <c r="Q24" s="90">
        <f t="shared" si="4"/>
        <v>20</v>
      </c>
      <c r="R24" s="90">
        <v>0</v>
      </c>
      <c r="S24" s="91">
        <f t="shared" si="5"/>
        <v>20</v>
      </c>
      <c r="T24" s="25"/>
    </row>
    <row r="25" spans="1:20" s="28" customFormat="1" x14ac:dyDescent="0.25">
      <c r="A25" s="97"/>
      <c r="B25" s="98"/>
      <c r="C25" s="98"/>
      <c r="D25" s="99">
        <v>3299</v>
      </c>
      <c r="E25" s="99">
        <v>5321</v>
      </c>
      <c r="F25" s="100" t="s">
        <v>26</v>
      </c>
      <c r="G25" s="80">
        <v>0</v>
      </c>
      <c r="H25" s="80">
        <v>20</v>
      </c>
      <c r="I25" s="80">
        <f t="shared" si="0"/>
        <v>20</v>
      </c>
      <c r="J25" s="81">
        <v>0</v>
      </c>
      <c r="K25" s="81">
        <f t="shared" si="1"/>
        <v>20</v>
      </c>
      <c r="L25" s="81">
        <v>0</v>
      </c>
      <c r="M25" s="81">
        <f t="shared" si="2"/>
        <v>20</v>
      </c>
      <c r="N25" s="81">
        <v>0</v>
      </c>
      <c r="O25" s="81">
        <f t="shared" si="3"/>
        <v>20</v>
      </c>
      <c r="P25" s="82">
        <v>0</v>
      </c>
      <c r="Q25" s="82">
        <f t="shared" si="4"/>
        <v>20</v>
      </c>
      <c r="R25" s="82">
        <v>0</v>
      </c>
      <c r="S25" s="83">
        <f t="shared" si="5"/>
        <v>20</v>
      </c>
      <c r="T25" s="25"/>
    </row>
    <row r="26" spans="1:20" s="28" customFormat="1" x14ac:dyDescent="0.25">
      <c r="A26" s="84" t="s">
        <v>18</v>
      </c>
      <c r="B26" s="85" t="s">
        <v>43</v>
      </c>
      <c r="C26" s="85" t="s">
        <v>24</v>
      </c>
      <c r="D26" s="86" t="s">
        <v>19</v>
      </c>
      <c r="E26" s="86" t="s">
        <v>19</v>
      </c>
      <c r="F26" s="87" t="s">
        <v>44</v>
      </c>
      <c r="G26" s="88">
        <f>+G27</f>
        <v>90</v>
      </c>
      <c r="H26" s="88">
        <f>+H27</f>
        <v>-65</v>
      </c>
      <c r="I26" s="88">
        <f t="shared" si="0"/>
        <v>25</v>
      </c>
      <c r="J26" s="89">
        <v>0</v>
      </c>
      <c r="K26" s="89">
        <f t="shared" si="1"/>
        <v>25</v>
      </c>
      <c r="L26" s="89">
        <v>0</v>
      </c>
      <c r="M26" s="89">
        <f t="shared" si="2"/>
        <v>25</v>
      </c>
      <c r="N26" s="89">
        <v>0</v>
      </c>
      <c r="O26" s="89">
        <f t="shared" si="3"/>
        <v>25</v>
      </c>
      <c r="P26" s="90">
        <v>0</v>
      </c>
      <c r="Q26" s="90">
        <f t="shared" si="4"/>
        <v>25</v>
      </c>
      <c r="R26" s="90">
        <f>+R27</f>
        <v>-9</v>
      </c>
      <c r="S26" s="91">
        <f t="shared" si="5"/>
        <v>16</v>
      </c>
      <c r="T26" s="25" t="s">
        <v>21</v>
      </c>
    </row>
    <row r="27" spans="1:20" s="28" customFormat="1" x14ac:dyDescent="0.25">
      <c r="A27" s="75"/>
      <c r="B27" s="76"/>
      <c r="C27" s="76"/>
      <c r="D27" s="77">
        <v>3299</v>
      </c>
      <c r="E27" s="78">
        <v>5331</v>
      </c>
      <c r="F27" s="79" t="s">
        <v>27</v>
      </c>
      <c r="G27" s="80">
        <v>90</v>
      </c>
      <c r="H27" s="80">
        <v>-65</v>
      </c>
      <c r="I27" s="80">
        <f t="shared" si="0"/>
        <v>25</v>
      </c>
      <c r="J27" s="81">
        <v>0</v>
      </c>
      <c r="K27" s="81">
        <f t="shared" si="1"/>
        <v>25</v>
      </c>
      <c r="L27" s="81">
        <v>0</v>
      </c>
      <c r="M27" s="81">
        <f t="shared" si="2"/>
        <v>25</v>
      </c>
      <c r="N27" s="81">
        <v>0</v>
      </c>
      <c r="O27" s="81">
        <f t="shared" si="3"/>
        <v>25</v>
      </c>
      <c r="P27" s="82">
        <v>0</v>
      </c>
      <c r="Q27" s="82">
        <f t="shared" si="4"/>
        <v>25</v>
      </c>
      <c r="R27" s="82">
        <v>-9</v>
      </c>
      <c r="S27" s="83">
        <f t="shared" si="5"/>
        <v>16</v>
      </c>
      <c r="T27" s="25"/>
    </row>
    <row r="28" spans="1:20" s="28" customFormat="1" ht="21" x14ac:dyDescent="0.25">
      <c r="A28" s="84" t="s">
        <v>18</v>
      </c>
      <c r="B28" s="85" t="s">
        <v>45</v>
      </c>
      <c r="C28" s="85" t="s">
        <v>46</v>
      </c>
      <c r="D28" s="86" t="s">
        <v>19</v>
      </c>
      <c r="E28" s="86" t="s">
        <v>19</v>
      </c>
      <c r="F28" s="87" t="s">
        <v>47</v>
      </c>
      <c r="G28" s="88">
        <v>0</v>
      </c>
      <c r="H28" s="88"/>
      <c r="I28" s="88"/>
      <c r="J28" s="89"/>
      <c r="K28" s="89"/>
      <c r="L28" s="89"/>
      <c r="M28" s="89"/>
      <c r="N28" s="89"/>
      <c r="O28" s="89">
        <v>0</v>
      </c>
      <c r="P28" s="90">
        <v>0</v>
      </c>
      <c r="Q28" s="90">
        <v>0</v>
      </c>
      <c r="R28" s="90">
        <f>+R29</f>
        <v>9</v>
      </c>
      <c r="S28" s="91">
        <f t="shared" si="5"/>
        <v>9</v>
      </c>
      <c r="T28" s="25" t="s">
        <v>21</v>
      </c>
    </row>
    <row r="29" spans="1:20" s="28" customFormat="1" x14ac:dyDescent="0.25">
      <c r="A29" s="75"/>
      <c r="B29" s="76"/>
      <c r="C29" s="76"/>
      <c r="D29" s="77">
        <v>3123</v>
      </c>
      <c r="E29" s="78">
        <v>5331</v>
      </c>
      <c r="F29" s="79" t="s">
        <v>27</v>
      </c>
      <c r="G29" s="80">
        <v>0</v>
      </c>
      <c r="H29" s="80"/>
      <c r="I29" s="80"/>
      <c r="J29" s="81"/>
      <c r="K29" s="81"/>
      <c r="L29" s="81"/>
      <c r="M29" s="81"/>
      <c r="N29" s="81"/>
      <c r="O29" s="81">
        <v>0</v>
      </c>
      <c r="P29" s="82">
        <v>0</v>
      </c>
      <c r="Q29" s="82">
        <v>0</v>
      </c>
      <c r="R29" s="82">
        <v>9</v>
      </c>
      <c r="S29" s="83">
        <f t="shared" si="5"/>
        <v>9</v>
      </c>
      <c r="T29" s="25"/>
    </row>
    <row r="30" spans="1:20" s="28" customFormat="1" x14ac:dyDescent="0.25">
      <c r="A30" s="84" t="s">
        <v>18</v>
      </c>
      <c r="B30" s="85" t="s">
        <v>48</v>
      </c>
      <c r="C30" s="85" t="s">
        <v>49</v>
      </c>
      <c r="D30" s="86" t="s">
        <v>19</v>
      </c>
      <c r="E30" s="86" t="s">
        <v>19</v>
      </c>
      <c r="F30" s="87" t="s">
        <v>50</v>
      </c>
      <c r="G30" s="88">
        <f>+G31</f>
        <v>0</v>
      </c>
      <c r="H30" s="88">
        <f>+H31</f>
        <v>50</v>
      </c>
      <c r="I30" s="88">
        <f t="shared" si="0"/>
        <v>50</v>
      </c>
      <c r="J30" s="89">
        <v>0</v>
      </c>
      <c r="K30" s="89">
        <f t="shared" si="1"/>
        <v>50</v>
      </c>
      <c r="L30" s="89">
        <v>0</v>
      </c>
      <c r="M30" s="89">
        <f t="shared" si="2"/>
        <v>50</v>
      </c>
      <c r="N30" s="89">
        <v>0</v>
      </c>
      <c r="O30" s="89">
        <f t="shared" si="3"/>
        <v>50</v>
      </c>
      <c r="P30" s="90">
        <v>0</v>
      </c>
      <c r="Q30" s="90">
        <f t="shared" si="4"/>
        <v>50</v>
      </c>
      <c r="R30" s="90">
        <v>0</v>
      </c>
      <c r="S30" s="91">
        <f t="shared" si="5"/>
        <v>50</v>
      </c>
      <c r="T30" s="25"/>
    </row>
    <row r="31" spans="1:20" s="28" customFormat="1" x14ac:dyDescent="0.25">
      <c r="A31" s="75"/>
      <c r="B31" s="76"/>
      <c r="C31" s="76"/>
      <c r="D31" s="77">
        <v>3299</v>
      </c>
      <c r="E31" s="78">
        <v>5321</v>
      </c>
      <c r="F31" s="79" t="s">
        <v>26</v>
      </c>
      <c r="G31" s="80">
        <v>0</v>
      </c>
      <c r="H31" s="80">
        <v>50</v>
      </c>
      <c r="I31" s="80">
        <f t="shared" si="0"/>
        <v>50</v>
      </c>
      <c r="J31" s="81">
        <v>0</v>
      </c>
      <c r="K31" s="81">
        <f t="shared" si="1"/>
        <v>50</v>
      </c>
      <c r="L31" s="81">
        <v>0</v>
      </c>
      <c r="M31" s="81">
        <f t="shared" si="2"/>
        <v>50</v>
      </c>
      <c r="N31" s="81">
        <v>0</v>
      </c>
      <c r="O31" s="81">
        <f t="shared" si="3"/>
        <v>50</v>
      </c>
      <c r="P31" s="82">
        <v>0</v>
      </c>
      <c r="Q31" s="82">
        <f t="shared" si="4"/>
        <v>50</v>
      </c>
      <c r="R31" s="82">
        <v>0</v>
      </c>
      <c r="S31" s="83">
        <f t="shared" si="5"/>
        <v>50</v>
      </c>
      <c r="T31" s="25"/>
    </row>
    <row r="32" spans="1:20" s="28" customFormat="1" ht="21" x14ac:dyDescent="0.25">
      <c r="A32" s="84" t="s">
        <v>18</v>
      </c>
      <c r="B32" s="85" t="s">
        <v>51</v>
      </c>
      <c r="C32" s="85" t="s">
        <v>52</v>
      </c>
      <c r="D32" s="86" t="s">
        <v>19</v>
      </c>
      <c r="E32" s="86" t="s">
        <v>19</v>
      </c>
      <c r="F32" s="87" t="s">
        <v>53</v>
      </c>
      <c r="G32" s="88">
        <f>+G33</f>
        <v>0</v>
      </c>
      <c r="H32" s="88">
        <f>+H33</f>
        <v>15</v>
      </c>
      <c r="I32" s="88">
        <f t="shared" si="0"/>
        <v>15</v>
      </c>
      <c r="J32" s="89">
        <v>0</v>
      </c>
      <c r="K32" s="89">
        <f t="shared" si="1"/>
        <v>15</v>
      </c>
      <c r="L32" s="89">
        <v>0</v>
      </c>
      <c r="M32" s="89">
        <f t="shared" si="2"/>
        <v>15</v>
      </c>
      <c r="N32" s="89">
        <v>0</v>
      </c>
      <c r="O32" s="89">
        <f t="shared" si="3"/>
        <v>15</v>
      </c>
      <c r="P32" s="90">
        <v>0</v>
      </c>
      <c r="Q32" s="90">
        <f t="shared" si="4"/>
        <v>15</v>
      </c>
      <c r="R32" s="90">
        <v>0</v>
      </c>
      <c r="S32" s="91">
        <f t="shared" si="5"/>
        <v>15</v>
      </c>
      <c r="T32" s="25"/>
    </row>
    <row r="33" spans="1:20" s="28" customFormat="1" x14ac:dyDescent="0.25">
      <c r="A33" s="75"/>
      <c r="B33" s="76"/>
      <c r="C33" s="76"/>
      <c r="D33" s="77">
        <v>3122</v>
      </c>
      <c r="E33" s="78">
        <v>5331</v>
      </c>
      <c r="F33" s="79" t="s">
        <v>27</v>
      </c>
      <c r="G33" s="80">
        <v>0</v>
      </c>
      <c r="H33" s="80">
        <v>15</v>
      </c>
      <c r="I33" s="80">
        <f t="shared" si="0"/>
        <v>15</v>
      </c>
      <c r="J33" s="81">
        <v>0</v>
      </c>
      <c r="K33" s="81">
        <f t="shared" si="1"/>
        <v>15</v>
      </c>
      <c r="L33" s="81">
        <v>0</v>
      </c>
      <c r="M33" s="81">
        <f t="shared" si="2"/>
        <v>15</v>
      </c>
      <c r="N33" s="81">
        <v>0</v>
      </c>
      <c r="O33" s="81">
        <f t="shared" si="3"/>
        <v>15</v>
      </c>
      <c r="P33" s="82">
        <v>0</v>
      </c>
      <c r="Q33" s="82">
        <f t="shared" si="4"/>
        <v>15</v>
      </c>
      <c r="R33" s="82">
        <v>0</v>
      </c>
      <c r="S33" s="83">
        <f t="shared" si="5"/>
        <v>15</v>
      </c>
      <c r="T33" s="25"/>
    </row>
    <row r="34" spans="1:20" s="28" customFormat="1" x14ac:dyDescent="0.25">
      <c r="A34" s="84" t="s">
        <v>18</v>
      </c>
      <c r="B34" s="85" t="s">
        <v>54</v>
      </c>
      <c r="C34" s="85" t="s">
        <v>24</v>
      </c>
      <c r="D34" s="86" t="s">
        <v>19</v>
      </c>
      <c r="E34" s="86" t="s">
        <v>19</v>
      </c>
      <c r="F34" s="87" t="s">
        <v>55</v>
      </c>
      <c r="G34" s="88">
        <f>+G35</f>
        <v>2000</v>
      </c>
      <c r="H34" s="88">
        <f>+H35</f>
        <v>-2000</v>
      </c>
      <c r="I34" s="88">
        <f t="shared" si="0"/>
        <v>0</v>
      </c>
      <c r="J34" s="89">
        <v>0</v>
      </c>
      <c r="K34" s="89">
        <f t="shared" si="1"/>
        <v>0</v>
      </c>
      <c r="L34" s="89">
        <v>0</v>
      </c>
      <c r="M34" s="89">
        <f t="shared" si="2"/>
        <v>0</v>
      </c>
      <c r="N34" s="89">
        <v>0</v>
      </c>
      <c r="O34" s="89">
        <f t="shared" si="3"/>
        <v>0</v>
      </c>
      <c r="P34" s="90">
        <v>0</v>
      </c>
      <c r="Q34" s="90">
        <f t="shared" si="4"/>
        <v>0</v>
      </c>
      <c r="R34" s="90">
        <v>0</v>
      </c>
      <c r="S34" s="91">
        <f t="shared" si="5"/>
        <v>0</v>
      </c>
      <c r="T34" s="25"/>
    </row>
    <row r="35" spans="1:20" s="28" customFormat="1" x14ac:dyDescent="0.25">
      <c r="A35" s="75"/>
      <c r="B35" s="76"/>
      <c r="C35" s="76"/>
      <c r="D35" s="77">
        <v>3299</v>
      </c>
      <c r="E35" s="77">
        <v>5331</v>
      </c>
      <c r="F35" s="79" t="s">
        <v>27</v>
      </c>
      <c r="G35" s="80">
        <v>2000</v>
      </c>
      <c r="H35" s="80">
        <v>-2000</v>
      </c>
      <c r="I35" s="80">
        <f t="shared" si="0"/>
        <v>0</v>
      </c>
      <c r="J35" s="81">
        <v>0</v>
      </c>
      <c r="K35" s="81">
        <f t="shared" si="1"/>
        <v>0</v>
      </c>
      <c r="L35" s="81">
        <v>0</v>
      </c>
      <c r="M35" s="81">
        <f t="shared" si="2"/>
        <v>0</v>
      </c>
      <c r="N35" s="81">
        <v>0</v>
      </c>
      <c r="O35" s="81">
        <f t="shared" si="3"/>
        <v>0</v>
      </c>
      <c r="P35" s="82">
        <v>0</v>
      </c>
      <c r="Q35" s="82">
        <f t="shared" si="4"/>
        <v>0</v>
      </c>
      <c r="R35" s="82">
        <v>0</v>
      </c>
      <c r="S35" s="83">
        <f t="shared" si="5"/>
        <v>0</v>
      </c>
      <c r="T35" s="25"/>
    </row>
    <row r="36" spans="1:20" s="28" customFormat="1" ht="21" x14ac:dyDescent="0.25">
      <c r="A36" s="84" t="s">
        <v>18</v>
      </c>
      <c r="B36" s="85" t="s">
        <v>56</v>
      </c>
      <c r="C36" s="85" t="s">
        <v>46</v>
      </c>
      <c r="D36" s="86" t="s">
        <v>19</v>
      </c>
      <c r="E36" s="86" t="s">
        <v>19</v>
      </c>
      <c r="F36" s="87" t="s">
        <v>57</v>
      </c>
      <c r="G36" s="88">
        <v>0</v>
      </c>
      <c r="H36" s="88">
        <f>+H37</f>
        <v>430</v>
      </c>
      <c r="I36" s="88">
        <f t="shared" si="0"/>
        <v>430</v>
      </c>
      <c r="J36" s="89">
        <v>0</v>
      </c>
      <c r="K36" s="89">
        <f t="shared" si="1"/>
        <v>430</v>
      </c>
      <c r="L36" s="89">
        <v>0</v>
      </c>
      <c r="M36" s="89">
        <f t="shared" si="2"/>
        <v>430</v>
      </c>
      <c r="N36" s="89">
        <v>0</v>
      </c>
      <c r="O36" s="89">
        <f t="shared" si="3"/>
        <v>430</v>
      </c>
      <c r="P36" s="90">
        <v>0</v>
      </c>
      <c r="Q36" s="90">
        <f t="shared" si="4"/>
        <v>430</v>
      </c>
      <c r="R36" s="90">
        <v>0</v>
      </c>
      <c r="S36" s="91">
        <f t="shared" si="5"/>
        <v>430</v>
      </c>
      <c r="T36" s="25"/>
    </row>
    <row r="37" spans="1:20" s="28" customFormat="1" x14ac:dyDescent="0.25">
      <c r="A37" s="75"/>
      <c r="B37" s="76"/>
      <c r="C37" s="76"/>
      <c r="D37" s="77">
        <v>3123</v>
      </c>
      <c r="E37" s="77">
        <v>5331</v>
      </c>
      <c r="F37" s="79" t="s">
        <v>27</v>
      </c>
      <c r="G37" s="80">
        <v>0</v>
      </c>
      <c r="H37" s="80">
        <v>430</v>
      </c>
      <c r="I37" s="80">
        <f t="shared" si="0"/>
        <v>430</v>
      </c>
      <c r="J37" s="81">
        <v>0</v>
      </c>
      <c r="K37" s="81">
        <f t="shared" si="1"/>
        <v>430</v>
      </c>
      <c r="L37" s="81">
        <v>0</v>
      </c>
      <c r="M37" s="81">
        <f t="shared" si="2"/>
        <v>430</v>
      </c>
      <c r="N37" s="81">
        <v>0</v>
      </c>
      <c r="O37" s="81">
        <f t="shared" si="3"/>
        <v>430</v>
      </c>
      <c r="P37" s="82">
        <v>0</v>
      </c>
      <c r="Q37" s="82">
        <f t="shared" si="4"/>
        <v>430</v>
      </c>
      <c r="R37" s="82">
        <v>0</v>
      </c>
      <c r="S37" s="83">
        <f t="shared" si="5"/>
        <v>430</v>
      </c>
      <c r="T37" s="25"/>
    </row>
    <row r="38" spans="1:20" s="28" customFormat="1" ht="21" x14ac:dyDescent="0.25">
      <c r="A38" s="84" t="s">
        <v>18</v>
      </c>
      <c r="B38" s="85" t="s">
        <v>58</v>
      </c>
      <c r="C38" s="85" t="s">
        <v>59</v>
      </c>
      <c r="D38" s="86" t="s">
        <v>19</v>
      </c>
      <c r="E38" s="86" t="s">
        <v>19</v>
      </c>
      <c r="F38" s="87" t="s">
        <v>60</v>
      </c>
      <c r="G38" s="88">
        <v>0</v>
      </c>
      <c r="H38" s="88">
        <f t="shared" ref="H38" si="8">+H39</f>
        <v>480</v>
      </c>
      <c r="I38" s="88">
        <f t="shared" si="0"/>
        <v>480</v>
      </c>
      <c r="J38" s="89">
        <v>0</v>
      </c>
      <c r="K38" s="89">
        <f t="shared" si="1"/>
        <v>480</v>
      </c>
      <c r="L38" s="89">
        <v>0</v>
      </c>
      <c r="M38" s="89">
        <f t="shared" si="2"/>
        <v>480</v>
      </c>
      <c r="N38" s="89">
        <v>0</v>
      </c>
      <c r="O38" s="89">
        <f t="shared" si="3"/>
        <v>480</v>
      </c>
      <c r="P38" s="90">
        <v>0</v>
      </c>
      <c r="Q38" s="90">
        <f t="shared" si="4"/>
        <v>480</v>
      </c>
      <c r="R38" s="90">
        <v>0</v>
      </c>
      <c r="S38" s="91">
        <f t="shared" si="5"/>
        <v>480</v>
      </c>
      <c r="T38" s="25"/>
    </row>
    <row r="39" spans="1:20" s="28" customFormat="1" x14ac:dyDescent="0.25">
      <c r="A39" s="75"/>
      <c r="B39" s="76"/>
      <c r="C39" s="76"/>
      <c r="D39" s="77">
        <v>3123</v>
      </c>
      <c r="E39" s="77">
        <v>5331</v>
      </c>
      <c r="F39" s="79" t="s">
        <v>27</v>
      </c>
      <c r="G39" s="80">
        <v>0</v>
      </c>
      <c r="H39" s="80">
        <v>480</v>
      </c>
      <c r="I39" s="80">
        <f t="shared" si="0"/>
        <v>480</v>
      </c>
      <c r="J39" s="81">
        <v>0</v>
      </c>
      <c r="K39" s="81">
        <f t="shared" si="1"/>
        <v>480</v>
      </c>
      <c r="L39" s="81">
        <v>0</v>
      </c>
      <c r="M39" s="81">
        <f t="shared" si="2"/>
        <v>480</v>
      </c>
      <c r="N39" s="81">
        <v>0</v>
      </c>
      <c r="O39" s="81">
        <f t="shared" si="3"/>
        <v>480</v>
      </c>
      <c r="P39" s="82">
        <v>0</v>
      </c>
      <c r="Q39" s="82">
        <f t="shared" si="4"/>
        <v>480</v>
      </c>
      <c r="R39" s="82">
        <v>0</v>
      </c>
      <c r="S39" s="83">
        <f t="shared" si="5"/>
        <v>480</v>
      </c>
      <c r="T39" s="25"/>
    </row>
    <row r="40" spans="1:20" s="28" customFormat="1" ht="21" x14ac:dyDescent="0.25">
      <c r="A40" s="84" t="s">
        <v>18</v>
      </c>
      <c r="B40" s="85" t="s">
        <v>61</v>
      </c>
      <c r="C40" s="85" t="s">
        <v>62</v>
      </c>
      <c r="D40" s="86" t="s">
        <v>19</v>
      </c>
      <c r="E40" s="86" t="s">
        <v>19</v>
      </c>
      <c r="F40" s="87" t="s">
        <v>63</v>
      </c>
      <c r="G40" s="88">
        <v>0</v>
      </c>
      <c r="H40" s="88">
        <f t="shared" ref="H40" si="9">+H41</f>
        <v>70</v>
      </c>
      <c r="I40" s="88">
        <f t="shared" si="0"/>
        <v>70</v>
      </c>
      <c r="J40" s="89">
        <v>0</v>
      </c>
      <c r="K40" s="89">
        <f t="shared" si="1"/>
        <v>70</v>
      </c>
      <c r="L40" s="89">
        <v>0</v>
      </c>
      <c r="M40" s="89">
        <f t="shared" si="2"/>
        <v>70</v>
      </c>
      <c r="N40" s="89">
        <v>0</v>
      </c>
      <c r="O40" s="89">
        <f t="shared" si="3"/>
        <v>70</v>
      </c>
      <c r="P40" s="90">
        <v>0</v>
      </c>
      <c r="Q40" s="90">
        <f t="shared" si="4"/>
        <v>70</v>
      </c>
      <c r="R40" s="90">
        <v>0</v>
      </c>
      <c r="S40" s="91">
        <f t="shared" si="5"/>
        <v>70</v>
      </c>
      <c r="T40" s="25"/>
    </row>
    <row r="41" spans="1:20" s="28" customFormat="1" x14ac:dyDescent="0.25">
      <c r="A41" s="75"/>
      <c r="B41" s="76"/>
      <c r="C41" s="76"/>
      <c r="D41" s="77">
        <v>3123</v>
      </c>
      <c r="E41" s="77">
        <v>5331</v>
      </c>
      <c r="F41" s="79" t="s">
        <v>27</v>
      </c>
      <c r="G41" s="80">
        <v>0</v>
      </c>
      <c r="H41" s="80">
        <v>70</v>
      </c>
      <c r="I41" s="80">
        <f t="shared" si="0"/>
        <v>70</v>
      </c>
      <c r="J41" s="81">
        <v>0</v>
      </c>
      <c r="K41" s="81">
        <f t="shared" si="1"/>
        <v>70</v>
      </c>
      <c r="L41" s="81">
        <v>0</v>
      </c>
      <c r="M41" s="81">
        <f t="shared" si="2"/>
        <v>70</v>
      </c>
      <c r="N41" s="81">
        <v>0</v>
      </c>
      <c r="O41" s="81">
        <f t="shared" si="3"/>
        <v>70</v>
      </c>
      <c r="P41" s="82">
        <v>0</v>
      </c>
      <c r="Q41" s="82">
        <f t="shared" si="4"/>
        <v>70</v>
      </c>
      <c r="R41" s="82">
        <v>0</v>
      </c>
      <c r="S41" s="83">
        <f t="shared" si="5"/>
        <v>70</v>
      </c>
      <c r="T41" s="25"/>
    </row>
    <row r="42" spans="1:20" s="28" customFormat="1" ht="21" x14ac:dyDescent="0.25">
      <c r="A42" s="84" t="s">
        <v>18</v>
      </c>
      <c r="B42" s="85" t="s">
        <v>64</v>
      </c>
      <c r="C42" s="85" t="s">
        <v>65</v>
      </c>
      <c r="D42" s="86" t="s">
        <v>19</v>
      </c>
      <c r="E42" s="86" t="s">
        <v>19</v>
      </c>
      <c r="F42" s="87" t="s">
        <v>66</v>
      </c>
      <c r="G42" s="88">
        <v>0</v>
      </c>
      <c r="H42" s="88">
        <f t="shared" ref="H42" si="10">+H43</f>
        <v>120</v>
      </c>
      <c r="I42" s="88">
        <f t="shared" si="0"/>
        <v>120</v>
      </c>
      <c r="J42" s="89">
        <v>0</v>
      </c>
      <c r="K42" s="89">
        <f t="shared" si="1"/>
        <v>120</v>
      </c>
      <c r="L42" s="89">
        <v>0</v>
      </c>
      <c r="M42" s="89">
        <f t="shared" si="2"/>
        <v>120</v>
      </c>
      <c r="N42" s="89">
        <v>0</v>
      </c>
      <c r="O42" s="89">
        <f t="shared" si="3"/>
        <v>120</v>
      </c>
      <c r="P42" s="90">
        <v>0</v>
      </c>
      <c r="Q42" s="90">
        <f t="shared" si="4"/>
        <v>120</v>
      </c>
      <c r="R42" s="90">
        <v>0</v>
      </c>
      <c r="S42" s="91">
        <f t="shared" si="5"/>
        <v>120</v>
      </c>
      <c r="T42" s="25"/>
    </row>
    <row r="43" spans="1:20" s="28" customFormat="1" x14ac:dyDescent="0.25">
      <c r="A43" s="75"/>
      <c r="B43" s="76"/>
      <c r="C43" s="76"/>
      <c r="D43" s="77">
        <v>3122</v>
      </c>
      <c r="E43" s="77">
        <v>5331</v>
      </c>
      <c r="F43" s="79" t="s">
        <v>27</v>
      </c>
      <c r="G43" s="80">
        <v>0</v>
      </c>
      <c r="H43" s="80">
        <v>120</v>
      </c>
      <c r="I43" s="80">
        <f t="shared" si="0"/>
        <v>120</v>
      </c>
      <c r="J43" s="81">
        <v>0</v>
      </c>
      <c r="K43" s="81">
        <f t="shared" si="1"/>
        <v>120</v>
      </c>
      <c r="L43" s="81">
        <v>0</v>
      </c>
      <c r="M43" s="81">
        <f t="shared" si="2"/>
        <v>120</v>
      </c>
      <c r="N43" s="81">
        <v>0</v>
      </c>
      <c r="O43" s="81">
        <f t="shared" si="3"/>
        <v>120</v>
      </c>
      <c r="P43" s="82">
        <v>0</v>
      </c>
      <c r="Q43" s="82">
        <f t="shared" si="4"/>
        <v>120</v>
      </c>
      <c r="R43" s="82">
        <v>0</v>
      </c>
      <c r="S43" s="83">
        <f t="shared" si="5"/>
        <v>120</v>
      </c>
      <c r="T43" s="25"/>
    </row>
    <row r="44" spans="1:20" s="28" customFormat="1" ht="21" x14ac:dyDescent="0.25">
      <c r="A44" s="84" t="s">
        <v>18</v>
      </c>
      <c r="B44" s="85" t="s">
        <v>67</v>
      </c>
      <c r="C44" s="85" t="s">
        <v>68</v>
      </c>
      <c r="D44" s="86" t="s">
        <v>19</v>
      </c>
      <c r="E44" s="86" t="s">
        <v>19</v>
      </c>
      <c r="F44" s="87" t="s">
        <v>69</v>
      </c>
      <c r="G44" s="88">
        <v>0</v>
      </c>
      <c r="H44" s="88">
        <f t="shared" ref="H44" si="11">+H45</f>
        <v>330</v>
      </c>
      <c r="I44" s="88">
        <f t="shared" si="0"/>
        <v>330</v>
      </c>
      <c r="J44" s="89">
        <v>0</v>
      </c>
      <c r="K44" s="89">
        <f t="shared" si="1"/>
        <v>330</v>
      </c>
      <c r="L44" s="89">
        <v>0</v>
      </c>
      <c r="M44" s="89">
        <f t="shared" si="2"/>
        <v>330</v>
      </c>
      <c r="N44" s="89">
        <v>0</v>
      </c>
      <c r="O44" s="89">
        <f t="shared" si="3"/>
        <v>330</v>
      </c>
      <c r="P44" s="90">
        <v>0</v>
      </c>
      <c r="Q44" s="90">
        <f t="shared" si="4"/>
        <v>330</v>
      </c>
      <c r="R44" s="90">
        <v>0</v>
      </c>
      <c r="S44" s="91">
        <f t="shared" si="5"/>
        <v>330</v>
      </c>
      <c r="T44" s="25"/>
    </row>
    <row r="45" spans="1:20" s="28" customFormat="1" x14ac:dyDescent="0.25">
      <c r="A45" s="75"/>
      <c r="B45" s="76"/>
      <c r="C45" s="76"/>
      <c r="D45" s="77">
        <v>3123</v>
      </c>
      <c r="E45" s="77">
        <v>5331</v>
      </c>
      <c r="F45" s="79" t="s">
        <v>27</v>
      </c>
      <c r="G45" s="80">
        <v>0</v>
      </c>
      <c r="H45" s="80">
        <v>330</v>
      </c>
      <c r="I45" s="80">
        <f t="shared" si="0"/>
        <v>330</v>
      </c>
      <c r="J45" s="81">
        <v>0</v>
      </c>
      <c r="K45" s="81">
        <f t="shared" si="1"/>
        <v>330</v>
      </c>
      <c r="L45" s="81">
        <v>0</v>
      </c>
      <c r="M45" s="81">
        <f t="shared" si="2"/>
        <v>330</v>
      </c>
      <c r="N45" s="81">
        <v>0</v>
      </c>
      <c r="O45" s="81">
        <f t="shared" si="3"/>
        <v>330</v>
      </c>
      <c r="P45" s="82">
        <v>0</v>
      </c>
      <c r="Q45" s="82">
        <f t="shared" si="4"/>
        <v>330</v>
      </c>
      <c r="R45" s="82">
        <v>0</v>
      </c>
      <c r="S45" s="83">
        <f t="shared" si="5"/>
        <v>330</v>
      </c>
      <c r="T45" s="25"/>
    </row>
    <row r="46" spans="1:20" s="28" customFormat="1" ht="21" x14ac:dyDescent="0.25">
      <c r="A46" s="84" t="s">
        <v>18</v>
      </c>
      <c r="B46" s="85" t="s">
        <v>70</v>
      </c>
      <c r="C46" s="85" t="s">
        <v>52</v>
      </c>
      <c r="D46" s="86" t="s">
        <v>19</v>
      </c>
      <c r="E46" s="86" t="s">
        <v>19</v>
      </c>
      <c r="F46" s="87" t="s">
        <v>71</v>
      </c>
      <c r="G46" s="88">
        <v>0</v>
      </c>
      <c r="H46" s="88">
        <f t="shared" ref="H46" si="12">+H47</f>
        <v>230</v>
      </c>
      <c r="I46" s="88">
        <f t="shared" si="0"/>
        <v>230</v>
      </c>
      <c r="J46" s="89">
        <v>0</v>
      </c>
      <c r="K46" s="89">
        <f t="shared" si="1"/>
        <v>230</v>
      </c>
      <c r="L46" s="89">
        <v>0</v>
      </c>
      <c r="M46" s="89">
        <f t="shared" si="2"/>
        <v>230</v>
      </c>
      <c r="N46" s="89">
        <v>0</v>
      </c>
      <c r="O46" s="89">
        <f t="shared" si="3"/>
        <v>230</v>
      </c>
      <c r="P46" s="90">
        <v>0</v>
      </c>
      <c r="Q46" s="90">
        <f t="shared" si="4"/>
        <v>230</v>
      </c>
      <c r="R46" s="90">
        <v>0</v>
      </c>
      <c r="S46" s="91">
        <f t="shared" si="5"/>
        <v>230</v>
      </c>
      <c r="T46" s="25"/>
    </row>
    <row r="47" spans="1:20" s="28" customFormat="1" x14ac:dyDescent="0.25">
      <c r="A47" s="75"/>
      <c r="B47" s="76"/>
      <c r="C47" s="76"/>
      <c r="D47" s="77">
        <v>3122</v>
      </c>
      <c r="E47" s="77">
        <v>5331</v>
      </c>
      <c r="F47" s="79" t="s">
        <v>27</v>
      </c>
      <c r="G47" s="80">
        <v>0</v>
      </c>
      <c r="H47" s="80">
        <v>230</v>
      </c>
      <c r="I47" s="80">
        <f t="shared" si="0"/>
        <v>230</v>
      </c>
      <c r="J47" s="81">
        <v>0</v>
      </c>
      <c r="K47" s="81">
        <f t="shared" si="1"/>
        <v>230</v>
      </c>
      <c r="L47" s="81">
        <v>0</v>
      </c>
      <c r="M47" s="81">
        <f t="shared" si="2"/>
        <v>230</v>
      </c>
      <c r="N47" s="81">
        <v>0</v>
      </c>
      <c r="O47" s="81">
        <f t="shared" si="3"/>
        <v>230</v>
      </c>
      <c r="P47" s="82">
        <v>0</v>
      </c>
      <c r="Q47" s="82">
        <f t="shared" si="4"/>
        <v>230</v>
      </c>
      <c r="R47" s="82">
        <v>0</v>
      </c>
      <c r="S47" s="83">
        <f t="shared" si="5"/>
        <v>230</v>
      </c>
      <c r="T47" s="25"/>
    </row>
    <row r="48" spans="1:20" s="28" customFormat="1" ht="21" x14ac:dyDescent="0.25">
      <c r="A48" s="84" t="s">
        <v>18</v>
      </c>
      <c r="B48" s="85" t="s">
        <v>72</v>
      </c>
      <c r="C48" s="85" t="s">
        <v>73</v>
      </c>
      <c r="D48" s="86" t="s">
        <v>19</v>
      </c>
      <c r="E48" s="86" t="s">
        <v>19</v>
      </c>
      <c r="F48" s="87" t="s">
        <v>74</v>
      </c>
      <c r="G48" s="88">
        <v>0</v>
      </c>
      <c r="H48" s="88">
        <f t="shared" ref="H48" si="13">+H49</f>
        <v>160</v>
      </c>
      <c r="I48" s="88">
        <f t="shared" si="0"/>
        <v>160</v>
      </c>
      <c r="J48" s="89">
        <v>0</v>
      </c>
      <c r="K48" s="89">
        <f t="shared" si="1"/>
        <v>160</v>
      </c>
      <c r="L48" s="89">
        <v>0</v>
      </c>
      <c r="M48" s="89">
        <f t="shared" si="2"/>
        <v>160</v>
      </c>
      <c r="N48" s="89">
        <v>0</v>
      </c>
      <c r="O48" s="89">
        <f t="shared" si="3"/>
        <v>160</v>
      </c>
      <c r="P48" s="90">
        <v>0</v>
      </c>
      <c r="Q48" s="90">
        <f t="shared" si="4"/>
        <v>160</v>
      </c>
      <c r="R48" s="90">
        <v>0</v>
      </c>
      <c r="S48" s="91">
        <f t="shared" si="5"/>
        <v>160</v>
      </c>
      <c r="T48" s="25"/>
    </row>
    <row r="49" spans="1:20" s="28" customFormat="1" x14ac:dyDescent="0.25">
      <c r="A49" s="75"/>
      <c r="B49" s="76"/>
      <c r="C49" s="76"/>
      <c r="D49" s="77">
        <v>3122</v>
      </c>
      <c r="E49" s="77">
        <v>5331</v>
      </c>
      <c r="F49" s="79" t="s">
        <v>27</v>
      </c>
      <c r="G49" s="80">
        <v>0</v>
      </c>
      <c r="H49" s="80">
        <v>160</v>
      </c>
      <c r="I49" s="80">
        <f t="shared" si="0"/>
        <v>160</v>
      </c>
      <c r="J49" s="81">
        <v>0</v>
      </c>
      <c r="K49" s="81">
        <f t="shared" si="1"/>
        <v>160</v>
      </c>
      <c r="L49" s="81">
        <v>0</v>
      </c>
      <c r="M49" s="81">
        <f t="shared" si="2"/>
        <v>160</v>
      </c>
      <c r="N49" s="81">
        <v>0</v>
      </c>
      <c r="O49" s="81">
        <f t="shared" si="3"/>
        <v>160</v>
      </c>
      <c r="P49" s="82">
        <v>0</v>
      </c>
      <c r="Q49" s="82">
        <f t="shared" si="4"/>
        <v>160</v>
      </c>
      <c r="R49" s="82">
        <v>0</v>
      </c>
      <c r="S49" s="83">
        <f t="shared" si="5"/>
        <v>160</v>
      </c>
      <c r="T49" s="25"/>
    </row>
    <row r="50" spans="1:20" s="28" customFormat="1" ht="21" x14ac:dyDescent="0.25">
      <c r="A50" s="84" t="s">
        <v>18</v>
      </c>
      <c r="B50" s="85" t="s">
        <v>75</v>
      </c>
      <c r="C50" s="85" t="s">
        <v>76</v>
      </c>
      <c r="D50" s="86" t="s">
        <v>19</v>
      </c>
      <c r="E50" s="86" t="s">
        <v>19</v>
      </c>
      <c r="F50" s="87" t="s">
        <v>77</v>
      </c>
      <c r="G50" s="88">
        <v>0</v>
      </c>
      <c r="H50" s="88">
        <f t="shared" ref="H50" si="14">+H51</f>
        <v>150</v>
      </c>
      <c r="I50" s="88">
        <f t="shared" si="0"/>
        <v>150</v>
      </c>
      <c r="J50" s="89">
        <v>0</v>
      </c>
      <c r="K50" s="89">
        <f t="shared" si="1"/>
        <v>150</v>
      </c>
      <c r="L50" s="89">
        <v>0</v>
      </c>
      <c r="M50" s="89">
        <f t="shared" si="2"/>
        <v>150</v>
      </c>
      <c r="N50" s="89">
        <v>0</v>
      </c>
      <c r="O50" s="89">
        <f t="shared" si="3"/>
        <v>150</v>
      </c>
      <c r="P50" s="90">
        <v>0</v>
      </c>
      <c r="Q50" s="90">
        <f t="shared" si="4"/>
        <v>150</v>
      </c>
      <c r="R50" s="90">
        <v>0</v>
      </c>
      <c r="S50" s="91">
        <f t="shared" si="5"/>
        <v>150</v>
      </c>
      <c r="T50" s="25"/>
    </row>
    <row r="51" spans="1:20" s="28" customFormat="1" x14ac:dyDescent="0.25">
      <c r="A51" s="75"/>
      <c r="B51" s="76"/>
      <c r="C51" s="76"/>
      <c r="D51" s="77">
        <v>3123</v>
      </c>
      <c r="E51" s="77">
        <v>5331</v>
      </c>
      <c r="F51" s="79" t="s">
        <v>27</v>
      </c>
      <c r="G51" s="80">
        <v>0</v>
      </c>
      <c r="H51" s="80">
        <v>150</v>
      </c>
      <c r="I51" s="80">
        <f t="shared" si="0"/>
        <v>150</v>
      </c>
      <c r="J51" s="81">
        <v>0</v>
      </c>
      <c r="K51" s="81">
        <f t="shared" si="1"/>
        <v>150</v>
      </c>
      <c r="L51" s="81">
        <v>0</v>
      </c>
      <c r="M51" s="81">
        <f t="shared" si="2"/>
        <v>150</v>
      </c>
      <c r="N51" s="81">
        <v>0</v>
      </c>
      <c r="O51" s="81">
        <f t="shared" si="3"/>
        <v>150</v>
      </c>
      <c r="P51" s="82">
        <v>0</v>
      </c>
      <c r="Q51" s="82">
        <f t="shared" si="4"/>
        <v>150</v>
      </c>
      <c r="R51" s="82">
        <v>0</v>
      </c>
      <c r="S51" s="83">
        <f t="shared" si="5"/>
        <v>150</v>
      </c>
      <c r="T51" s="25"/>
    </row>
    <row r="52" spans="1:20" s="28" customFormat="1" ht="21" x14ac:dyDescent="0.25">
      <c r="A52" s="84" t="s">
        <v>18</v>
      </c>
      <c r="B52" s="85" t="s">
        <v>78</v>
      </c>
      <c r="C52" s="85" t="s">
        <v>79</v>
      </c>
      <c r="D52" s="86" t="s">
        <v>19</v>
      </c>
      <c r="E52" s="86" t="s">
        <v>19</v>
      </c>
      <c r="F52" s="87" t="s">
        <v>80</v>
      </c>
      <c r="G52" s="88">
        <v>0</v>
      </c>
      <c r="H52" s="88">
        <f t="shared" ref="H52" si="15">+H53</f>
        <v>30</v>
      </c>
      <c r="I52" s="88">
        <f t="shared" si="0"/>
        <v>30</v>
      </c>
      <c r="J52" s="89">
        <v>0</v>
      </c>
      <c r="K52" s="89">
        <f t="shared" si="1"/>
        <v>30</v>
      </c>
      <c r="L52" s="89">
        <v>0</v>
      </c>
      <c r="M52" s="89">
        <f t="shared" si="2"/>
        <v>30</v>
      </c>
      <c r="N52" s="89">
        <v>0</v>
      </c>
      <c r="O52" s="89">
        <f t="shared" si="3"/>
        <v>30</v>
      </c>
      <c r="P52" s="90">
        <v>0</v>
      </c>
      <c r="Q52" s="90">
        <f t="shared" si="4"/>
        <v>30</v>
      </c>
      <c r="R52" s="90">
        <v>0</v>
      </c>
      <c r="S52" s="91">
        <f t="shared" si="5"/>
        <v>30</v>
      </c>
      <c r="T52" s="25"/>
    </row>
    <row r="53" spans="1:20" s="28" customFormat="1" x14ac:dyDescent="0.25">
      <c r="A53" s="75"/>
      <c r="B53" s="76"/>
      <c r="C53" s="76"/>
      <c r="D53" s="77">
        <v>3123</v>
      </c>
      <c r="E53" s="77">
        <v>5331</v>
      </c>
      <c r="F53" s="79" t="s">
        <v>27</v>
      </c>
      <c r="G53" s="80">
        <v>0</v>
      </c>
      <c r="H53" s="80">
        <v>30</v>
      </c>
      <c r="I53" s="80">
        <f t="shared" si="0"/>
        <v>30</v>
      </c>
      <c r="J53" s="81">
        <v>0</v>
      </c>
      <c r="K53" s="81">
        <f t="shared" si="1"/>
        <v>30</v>
      </c>
      <c r="L53" s="81">
        <v>0</v>
      </c>
      <c r="M53" s="81">
        <f t="shared" si="2"/>
        <v>30</v>
      </c>
      <c r="N53" s="81">
        <v>0</v>
      </c>
      <c r="O53" s="81">
        <f t="shared" si="3"/>
        <v>30</v>
      </c>
      <c r="P53" s="82">
        <v>0</v>
      </c>
      <c r="Q53" s="82">
        <f t="shared" si="4"/>
        <v>30</v>
      </c>
      <c r="R53" s="82">
        <v>0</v>
      </c>
      <c r="S53" s="83">
        <f t="shared" si="5"/>
        <v>30</v>
      </c>
      <c r="T53" s="25"/>
    </row>
    <row r="54" spans="1:20" s="28" customFormat="1" ht="21" x14ac:dyDescent="0.25">
      <c r="A54" s="84" t="s">
        <v>18</v>
      </c>
      <c r="B54" s="85" t="s">
        <v>81</v>
      </c>
      <c r="C54" s="85" t="s">
        <v>24</v>
      </c>
      <c r="D54" s="86" t="s">
        <v>19</v>
      </c>
      <c r="E54" s="86" t="s">
        <v>19</v>
      </c>
      <c r="F54" s="87" t="s">
        <v>82</v>
      </c>
      <c r="G54" s="88">
        <f>+G55</f>
        <v>500</v>
      </c>
      <c r="H54" s="88">
        <v>0</v>
      </c>
      <c r="I54" s="88">
        <f t="shared" si="0"/>
        <v>500</v>
      </c>
      <c r="J54" s="89">
        <f>+J55</f>
        <v>-50</v>
      </c>
      <c r="K54" s="89">
        <f t="shared" si="1"/>
        <v>450</v>
      </c>
      <c r="L54" s="89">
        <v>0</v>
      </c>
      <c r="M54" s="89">
        <f t="shared" si="2"/>
        <v>450</v>
      </c>
      <c r="N54" s="89">
        <v>0</v>
      </c>
      <c r="O54" s="89">
        <f t="shared" si="3"/>
        <v>450</v>
      </c>
      <c r="P54" s="90">
        <v>0</v>
      </c>
      <c r="Q54" s="90">
        <f t="shared" si="4"/>
        <v>450</v>
      </c>
      <c r="R54" s="90">
        <v>0</v>
      </c>
      <c r="S54" s="91">
        <f t="shared" si="5"/>
        <v>450</v>
      </c>
      <c r="T54" s="25"/>
    </row>
    <row r="55" spans="1:20" s="28" customFormat="1" x14ac:dyDescent="0.25">
      <c r="A55" s="75"/>
      <c r="B55" s="76"/>
      <c r="C55" s="76"/>
      <c r="D55" s="77">
        <v>3299</v>
      </c>
      <c r="E55" s="77">
        <v>5331</v>
      </c>
      <c r="F55" s="79" t="s">
        <v>27</v>
      </c>
      <c r="G55" s="80">
        <v>500</v>
      </c>
      <c r="H55" s="80">
        <v>0</v>
      </c>
      <c r="I55" s="80">
        <f t="shared" si="0"/>
        <v>500</v>
      </c>
      <c r="J55" s="81">
        <v>-50</v>
      </c>
      <c r="K55" s="81">
        <f t="shared" si="1"/>
        <v>450</v>
      </c>
      <c r="L55" s="81">
        <v>0</v>
      </c>
      <c r="M55" s="81">
        <f t="shared" si="2"/>
        <v>450</v>
      </c>
      <c r="N55" s="81">
        <v>0</v>
      </c>
      <c r="O55" s="81">
        <f t="shared" si="3"/>
        <v>450</v>
      </c>
      <c r="P55" s="82">
        <v>0</v>
      </c>
      <c r="Q55" s="82">
        <f t="shared" si="4"/>
        <v>450</v>
      </c>
      <c r="R55" s="82">
        <v>0</v>
      </c>
      <c r="S55" s="83">
        <f t="shared" si="5"/>
        <v>450</v>
      </c>
      <c r="T55" s="25"/>
    </row>
    <row r="56" spans="1:20" s="28" customFormat="1" ht="21" x14ac:dyDescent="0.25">
      <c r="A56" s="84" t="s">
        <v>18</v>
      </c>
      <c r="B56" s="85" t="s">
        <v>83</v>
      </c>
      <c r="C56" s="101" t="s">
        <v>24</v>
      </c>
      <c r="D56" s="102" t="s">
        <v>19</v>
      </c>
      <c r="E56" s="102" t="s">
        <v>19</v>
      </c>
      <c r="F56" s="103" t="s">
        <v>84</v>
      </c>
      <c r="G56" s="88">
        <v>0</v>
      </c>
      <c r="H56" s="88">
        <v>0</v>
      </c>
      <c r="I56" s="88">
        <f t="shared" si="0"/>
        <v>0</v>
      </c>
      <c r="J56" s="89">
        <f>+J57</f>
        <v>50</v>
      </c>
      <c r="K56" s="89">
        <f t="shared" si="1"/>
        <v>50</v>
      </c>
      <c r="L56" s="89">
        <f>+L57</f>
        <v>-50</v>
      </c>
      <c r="M56" s="89">
        <f t="shared" si="2"/>
        <v>0</v>
      </c>
      <c r="N56" s="89">
        <v>0</v>
      </c>
      <c r="O56" s="89">
        <f t="shared" si="3"/>
        <v>0</v>
      </c>
      <c r="P56" s="90">
        <v>0</v>
      </c>
      <c r="Q56" s="90">
        <f t="shared" si="4"/>
        <v>0</v>
      </c>
      <c r="R56" s="90">
        <v>0</v>
      </c>
      <c r="S56" s="91">
        <f t="shared" si="5"/>
        <v>0</v>
      </c>
      <c r="T56" s="25"/>
    </row>
    <row r="57" spans="1:20" s="28" customFormat="1" x14ac:dyDescent="0.25">
      <c r="A57" s="75"/>
      <c r="B57" s="76"/>
      <c r="C57" s="104"/>
      <c r="D57" s="105">
        <v>3299</v>
      </c>
      <c r="E57" s="105">
        <v>5332</v>
      </c>
      <c r="F57" s="106" t="s">
        <v>85</v>
      </c>
      <c r="G57" s="80">
        <v>0</v>
      </c>
      <c r="H57" s="80">
        <v>0</v>
      </c>
      <c r="I57" s="80">
        <v>0</v>
      </c>
      <c r="J57" s="81">
        <v>50</v>
      </c>
      <c r="K57" s="81">
        <f t="shared" si="1"/>
        <v>50</v>
      </c>
      <c r="L57" s="81">
        <v>-50</v>
      </c>
      <c r="M57" s="81">
        <f t="shared" si="2"/>
        <v>0</v>
      </c>
      <c r="N57" s="81">
        <v>0</v>
      </c>
      <c r="O57" s="81">
        <f t="shared" si="3"/>
        <v>0</v>
      </c>
      <c r="P57" s="82">
        <v>0</v>
      </c>
      <c r="Q57" s="82">
        <f t="shared" si="4"/>
        <v>0</v>
      </c>
      <c r="R57" s="82">
        <v>0</v>
      </c>
      <c r="S57" s="83">
        <f t="shared" si="5"/>
        <v>0</v>
      </c>
      <c r="T57" s="25"/>
    </row>
    <row r="58" spans="1:20" s="28" customFormat="1" ht="21" x14ac:dyDescent="0.25">
      <c r="A58" s="84" t="s">
        <v>18</v>
      </c>
      <c r="B58" s="85" t="s">
        <v>83</v>
      </c>
      <c r="C58" s="101" t="s">
        <v>86</v>
      </c>
      <c r="D58" s="102" t="s">
        <v>19</v>
      </c>
      <c r="E58" s="102" t="s">
        <v>19</v>
      </c>
      <c r="F58" s="103" t="s">
        <v>84</v>
      </c>
      <c r="G58" s="88">
        <v>0</v>
      </c>
      <c r="H58" s="88">
        <v>0</v>
      </c>
      <c r="I58" s="88">
        <f t="shared" ref="I58" si="16">+G58+H58</f>
        <v>0</v>
      </c>
      <c r="J58" s="89">
        <f>+J59</f>
        <v>0</v>
      </c>
      <c r="K58" s="89">
        <f t="shared" si="1"/>
        <v>0</v>
      </c>
      <c r="L58" s="89">
        <f>+L59</f>
        <v>50</v>
      </c>
      <c r="M58" s="89">
        <f t="shared" si="2"/>
        <v>50</v>
      </c>
      <c r="N58" s="89">
        <v>0</v>
      </c>
      <c r="O58" s="89">
        <f t="shared" si="3"/>
        <v>50</v>
      </c>
      <c r="P58" s="90">
        <v>0</v>
      </c>
      <c r="Q58" s="90">
        <f t="shared" si="4"/>
        <v>50</v>
      </c>
      <c r="R58" s="90">
        <v>0</v>
      </c>
      <c r="S58" s="91">
        <f t="shared" si="5"/>
        <v>50</v>
      </c>
      <c r="T58" s="25"/>
    </row>
    <row r="59" spans="1:20" s="28" customFormat="1" x14ac:dyDescent="0.25">
      <c r="A59" s="75"/>
      <c r="B59" s="76"/>
      <c r="C59" s="104"/>
      <c r="D59" s="105">
        <v>3299</v>
      </c>
      <c r="E59" s="105">
        <v>5332</v>
      </c>
      <c r="F59" s="106" t="s">
        <v>85</v>
      </c>
      <c r="G59" s="80">
        <v>0</v>
      </c>
      <c r="H59" s="80">
        <v>0</v>
      </c>
      <c r="I59" s="80">
        <v>0</v>
      </c>
      <c r="J59" s="81">
        <v>0</v>
      </c>
      <c r="K59" s="81">
        <f t="shared" si="1"/>
        <v>0</v>
      </c>
      <c r="L59" s="81">
        <v>50</v>
      </c>
      <c r="M59" s="81">
        <f t="shared" si="2"/>
        <v>50</v>
      </c>
      <c r="N59" s="81">
        <v>0</v>
      </c>
      <c r="O59" s="81">
        <f t="shared" si="3"/>
        <v>50</v>
      </c>
      <c r="P59" s="82">
        <v>0</v>
      </c>
      <c r="Q59" s="82">
        <f t="shared" si="4"/>
        <v>50</v>
      </c>
      <c r="R59" s="82">
        <v>0</v>
      </c>
      <c r="S59" s="83">
        <f t="shared" si="5"/>
        <v>50</v>
      </c>
      <c r="T59" s="25"/>
    </row>
    <row r="60" spans="1:20" s="28" customFormat="1" x14ac:dyDescent="0.25">
      <c r="A60" s="84" t="s">
        <v>18</v>
      </c>
      <c r="B60" s="85" t="s">
        <v>87</v>
      </c>
      <c r="C60" s="101" t="s">
        <v>24</v>
      </c>
      <c r="D60" s="102" t="s">
        <v>19</v>
      </c>
      <c r="E60" s="102" t="s">
        <v>19</v>
      </c>
      <c r="F60" s="103" t="s">
        <v>88</v>
      </c>
      <c r="G60" s="88">
        <f>+G61</f>
        <v>500</v>
      </c>
      <c r="H60" s="88">
        <v>0</v>
      </c>
      <c r="I60" s="88">
        <f t="shared" si="0"/>
        <v>500</v>
      </c>
      <c r="J60" s="89">
        <v>0</v>
      </c>
      <c r="K60" s="89">
        <f t="shared" si="1"/>
        <v>500</v>
      </c>
      <c r="L60" s="89">
        <v>0</v>
      </c>
      <c r="M60" s="89">
        <f t="shared" si="2"/>
        <v>500</v>
      </c>
      <c r="N60" s="89">
        <v>0</v>
      </c>
      <c r="O60" s="89">
        <f t="shared" si="3"/>
        <v>500</v>
      </c>
      <c r="P60" s="90">
        <v>0</v>
      </c>
      <c r="Q60" s="90">
        <f t="shared" si="4"/>
        <v>500</v>
      </c>
      <c r="R60" s="90">
        <v>0</v>
      </c>
      <c r="S60" s="91">
        <f t="shared" si="5"/>
        <v>500</v>
      </c>
      <c r="T60" s="25"/>
    </row>
    <row r="61" spans="1:20" s="28" customFormat="1" x14ac:dyDescent="0.25">
      <c r="A61" s="107"/>
      <c r="B61" s="108"/>
      <c r="C61" s="108"/>
      <c r="D61" s="109">
        <v>3299</v>
      </c>
      <c r="E61" s="110">
        <v>5321</v>
      </c>
      <c r="F61" s="111" t="s">
        <v>26</v>
      </c>
      <c r="G61" s="112">
        <v>500</v>
      </c>
      <c r="H61" s="112">
        <v>0</v>
      </c>
      <c r="I61" s="112">
        <f t="shared" si="0"/>
        <v>500</v>
      </c>
      <c r="J61" s="113">
        <v>0</v>
      </c>
      <c r="K61" s="113">
        <f t="shared" si="1"/>
        <v>500</v>
      </c>
      <c r="L61" s="81">
        <v>0</v>
      </c>
      <c r="M61" s="81">
        <f t="shared" si="2"/>
        <v>500</v>
      </c>
      <c r="N61" s="81">
        <v>0</v>
      </c>
      <c r="O61" s="81">
        <f t="shared" si="3"/>
        <v>500</v>
      </c>
      <c r="P61" s="82">
        <v>0</v>
      </c>
      <c r="Q61" s="82">
        <f t="shared" si="4"/>
        <v>500</v>
      </c>
      <c r="R61" s="82">
        <v>0</v>
      </c>
      <c r="S61" s="83">
        <f t="shared" si="5"/>
        <v>500</v>
      </c>
      <c r="T61" s="25"/>
    </row>
    <row r="62" spans="1:20" s="28" customFormat="1" ht="21" x14ac:dyDescent="0.25">
      <c r="A62" s="114" t="s">
        <v>18</v>
      </c>
      <c r="B62" s="101" t="s">
        <v>89</v>
      </c>
      <c r="C62" s="101" t="s">
        <v>24</v>
      </c>
      <c r="D62" s="102" t="s">
        <v>19</v>
      </c>
      <c r="E62" s="102" t="s">
        <v>19</v>
      </c>
      <c r="F62" s="103" t="s">
        <v>90</v>
      </c>
      <c r="G62" s="88">
        <v>0</v>
      </c>
      <c r="H62" s="88"/>
      <c r="I62" s="88">
        <v>0</v>
      </c>
      <c r="J62" s="89">
        <f>+J63</f>
        <v>250</v>
      </c>
      <c r="K62" s="89">
        <f t="shared" si="1"/>
        <v>250</v>
      </c>
      <c r="L62" s="89">
        <v>0</v>
      </c>
      <c r="M62" s="89">
        <f t="shared" si="2"/>
        <v>250</v>
      </c>
      <c r="N62" s="89">
        <v>0</v>
      </c>
      <c r="O62" s="89">
        <f t="shared" si="3"/>
        <v>250</v>
      </c>
      <c r="P62" s="90">
        <v>0</v>
      </c>
      <c r="Q62" s="90">
        <f t="shared" si="4"/>
        <v>250</v>
      </c>
      <c r="R62" s="90">
        <v>0</v>
      </c>
      <c r="S62" s="91">
        <f t="shared" si="5"/>
        <v>250</v>
      </c>
      <c r="T62" s="25"/>
    </row>
    <row r="63" spans="1:20" s="28" customFormat="1" ht="13" thickBot="1" x14ac:dyDescent="0.3">
      <c r="A63" s="115"/>
      <c r="B63" s="116"/>
      <c r="C63" s="116"/>
      <c r="D63" s="117">
        <v>3299</v>
      </c>
      <c r="E63" s="118">
        <v>5222</v>
      </c>
      <c r="F63" s="119" t="s">
        <v>91</v>
      </c>
      <c r="G63" s="120">
        <v>0</v>
      </c>
      <c r="H63" s="120"/>
      <c r="I63" s="120">
        <v>0</v>
      </c>
      <c r="J63" s="121">
        <v>250</v>
      </c>
      <c r="K63" s="121">
        <f t="shared" si="1"/>
        <v>250</v>
      </c>
      <c r="L63" s="113">
        <v>0</v>
      </c>
      <c r="M63" s="113">
        <f t="shared" si="2"/>
        <v>250</v>
      </c>
      <c r="N63" s="113">
        <v>0</v>
      </c>
      <c r="O63" s="113">
        <f t="shared" si="3"/>
        <v>250</v>
      </c>
      <c r="P63" s="122">
        <v>0</v>
      </c>
      <c r="Q63" s="122">
        <f t="shared" si="4"/>
        <v>250</v>
      </c>
      <c r="R63" s="122">
        <v>0</v>
      </c>
      <c r="S63" s="123">
        <f t="shared" si="5"/>
        <v>250</v>
      </c>
      <c r="T63" s="25"/>
    </row>
    <row r="64" spans="1:20" s="28" customFormat="1" ht="13.5" thickBot="1" x14ac:dyDescent="0.35">
      <c r="A64" s="56" t="s">
        <v>18</v>
      </c>
      <c r="B64" s="124" t="s">
        <v>19</v>
      </c>
      <c r="C64" s="125"/>
      <c r="D64" s="59" t="s">
        <v>19</v>
      </c>
      <c r="E64" s="59" t="s">
        <v>19</v>
      </c>
      <c r="F64" s="61" t="s">
        <v>92</v>
      </c>
      <c r="G64" s="62">
        <v>6040</v>
      </c>
      <c r="H64" s="62">
        <f>+H65+H144+H153+H171+H186+H199</f>
        <v>14536.8</v>
      </c>
      <c r="I64" s="62">
        <f t="shared" si="0"/>
        <v>20576.8</v>
      </c>
      <c r="J64" s="63">
        <f>+J65+J144+J153+J171+J186+J199</f>
        <v>0</v>
      </c>
      <c r="K64" s="63">
        <f t="shared" si="1"/>
        <v>20576.8</v>
      </c>
      <c r="L64" s="63">
        <v>0</v>
      </c>
      <c r="M64" s="63">
        <f t="shared" si="2"/>
        <v>20576.8</v>
      </c>
      <c r="N64" s="63">
        <f>+N65+N144+N153+N171+N186+N199</f>
        <v>-5760</v>
      </c>
      <c r="O64" s="63">
        <f t="shared" si="3"/>
        <v>14816.8</v>
      </c>
      <c r="P64" s="64">
        <f>+P65</f>
        <v>312</v>
      </c>
      <c r="Q64" s="64">
        <f t="shared" si="4"/>
        <v>15128.8</v>
      </c>
      <c r="R64" s="64">
        <v>0</v>
      </c>
      <c r="S64" s="65">
        <f t="shared" si="5"/>
        <v>15128.8</v>
      </c>
      <c r="T64" s="25"/>
    </row>
    <row r="65" spans="1:20" s="28" customFormat="1" ht="13" thickBot="1" x14ac:dyDescent="0.3">
      <c r="A65" s="126" t="s">
        <v>18</v>
      </c>
      <c r="B65" s="127" t="s">
        <v>19</v>
      </c>
      <c r="C65" s="127"/>
      <c r="D65" s="128" t="s">
        <v>19</v>
      </c>
      <c r="E65" s="128" t="s">
        <v>19</v>
      </c>
      <c r="F65" s="129" t="s">
        <v>93</v>
      </c>
      <c r="G65" s="130">
        <f>+G66</f>
        <v>2810</v>
      </c>
      <c r="H65" s="130">
        <f>+H66+H82</f>
        <v>2200</v>
      </c>
      <c r="I65" s="130">
        <f t="shared" si="0"/>
        <v>5010</v>
      </c>
      <c r="J65" s="131">
        <f>+J82+J84+J86+J88+J90+J92+J94+J96</f>
        <v>0</v>
      </c>
      <c r="K65" s="131">
        <f t="shared" si="1"/>
        <v>5010</v>
      </c>
      <c r="L65" s="131">
        <v>0</v>
      </c>
      <c r="M65" s="131">
        <f t="shared" si="2"/>
        <v>5010</v>
      </c>
      <c r="N65" s="131">
        <f>+N66+N74+N76+N98+N100+N102+N104+N106+N108+N110+N112+N114+N116+N118+N120+N122+N124+N126+N128+N130+N132+N134+N136+N138</f>
        <v>-730</v>
      </c>
      <c r="O65" s="131">
        <f t="shared" si="3"/>
        <v>4280</v>
      </c>
      <c r="P65" s="132">
        <f>+P66+P140+P142</f>
        <v>312</v>
      </c>
      <c r="Q65" s="132">
        <f t="shared" si="4"/>
        <v>4592</v>
      </c>
      <c r="R65" s="132">
        <v>0</v>
      </c>
      <c r="S65" s="133">
        <f t="shared" si="5"/>
        <v>4592</v>
      </c>
      <c r="T65" s="25"/>
    </row>
    <row r="66" spans="1:20" s="28" customFormat="1" x14ac:dyDescent="0.25">
      <c r="A66" s="134" t="s">
        <v>39</v>
      </c>
      <c r="B66" s="135" t="s">
        <v>94</v>
      </c>
      <c r="C66" s="135" t="s">
        <v>24</v>
      </c>
      <c r="D66" s="136" t="s">
        <v>19</v>
      </c>
      <c r="E66" s="136" t="s">
        <v>19</v>
      </c>
      <c r="F66" s="137" t="s">
        <v>93</v>
      </c>
      <c r="G66" s="138">
        <f>+G67</f>
        <v>2810</v>
      </c>
      <c r="H66" s="138">
        <v>1700</v>
      </c>
      <c r="I66" s="138">
        <f t="shared" si="0"/>
        <v>4510</v>
      </c>
      <c r="J66" s="72">
        <f>+J67</f>
        <v>-880</v>
      </c>
      <c r="K66" s="72">
        <f t="shared" si="1"/>
        <v>3630</v>
      </c>
      <c r="L66" s="72">
        <v>0</v>
      </c>
      <c r="M66" s="72">
        <f t="shared" si="2"/>
        <v>3630</v>
      </c>
      <c r="N66" s="72">
        <f>+N67</f>
        <v>-3380</v>
      </c>
      <c r="O66" s="72">
        <f t="shared" si="3"/>
        <v>250</v>
      </c>
      <c r="P66" s="73">
        <f>+P67</f>
        <v>12</v>
      </c>
      <c r="Q66" s="73">
        <f t="shared" si="4"/>
        <v>262</v>
      </c>
      <c r="R66" s="73">
        <v>0</v>
      </c>
      <c r="S66" s="74">
        <f t="shared" si="5"/>
        <v>262</v>
      </c>
      <c r="T66" s="25"/>
    </row>
    <row r="67" spans="1:20" s="28" customFormat="1" x14ac:dyDescent="0.25">
      <c r="A67" s="75"/>
      <c r="B67" s="76"/>
      <c r="C67" s="76"/>
      <c r="D67" s="77">
        <v>3419</v>
      </c>
      <c r="E67" s="78">
        <v>5229</v>
      </c>
      <c r="F67" s="79" t="s">
        <v>95</v>
      </c>
      <c r="G67" s="80">
        <v>2810</v>
      </c>
      <c r="H67" s="80">
        <v>1700</v>
      </c>
      <c r="I67" s="80">
        <f t="shared" si="0"/>
        <v>4510</v>
      </c>
      <c r="J67" s="81">
        <v>-880</v>
      </c>
      <c r="K67" s="81">
        <f t="shared" si="1"/>
        <v>3630</v>
      </c>
      <c r="L67" s="81">
        <v>0</v>
      </c>
      <c r="M67" s="81">
        <f t="shared" si="2"/>
        <v>3630</v>
      </c>
      <c r="N67" s="81">
        <v>-3380</v>
      </c>
      <c r="O67" s="81">
        <f t="shared" si="3"/>
        <v>250</v>
      </c>
      <c r="P67" s="82">
        <v>12</v>
      </c>
      <c r="Q67" s="82">
        <f t="shared" si="4"/>
        <v>262</v>
      </c>
      <c r="R67" s="82">
        <v>0</v>
      </c>
      <c r="S67" s="83">
        <f t="shared" si="5"/>
        <v>262</v>
      </c>
      <c r="T67" s="25"/>
    </row>
    <row r="68" spans="1:20" s="28" customFormat="1" ht="21" x14ac:dyDescent="0.25">
      <c r="A68" s="84" t="s">
        <v>18</v>
      </c>
      <c r="B68" s="85" t="s">
        <v>96</v>
      </c>
      <c r="C68" s="85" t="s">
        <v>24</v>
      </c>
      <c r="D68" s="86" t="s">
        <v>19</v>
      </c>
      <c r="E68" s="86" t="s">
        <v>19</v>
      </c>
      <c r="F68" s="87" t="s">
        <v>97</v>
      </c>
      <c r="G68" s="88">
        <v>0</v>
      </c>
      <c r="H68" s="88"/>
      <c r="I68" s="88">
        <v>0</v>
      </c>
      <c r="J68" s="89">
        <f>+J69</f>
        <v>200</v>
      </c>
      <c r="K68" s="89">
        <f t="shared" si="1"/>
        <v>200</v>
      </c>
      <c r="L68" s="89">
        <v>0</v>
      </c>
      <c r="M68" s="89">
        <f t="shared" si="2"/>
        <v>200</v>
      </c>
      <c r="N68" s="89">
        <v>0</v>
      </c>
      <c r="O68" s="89">
        <f t="shared" si="3"/>
        <v>200</v>
      </c>
      <c r="P68" s="90">
        <v>0</v>
      </c>
      <c r="Q68" s="90">
        <f t="shared" si="4"/>
        <v>200</v>
      </c>
      <c r="R68" s="90">
        <v>0</v>
      </c>
      <c r="S68" s="91">
        <f t="shared" si="5"/>
        <v>200</v>
      </c>
      <c r="T68" s="25"/>
    </row>
    <row r="69" spans="1:20" s="28" customFormat="1" x14ac:dyDescent="0.25">
      <c r="A69" s="75"/>
      <c r="B69" s="76"/>
      <c r="C69" s="76"/>
      <c r="D69" s="77">
        <v>3419</v>
      </c>
      <c r="E69" s="78">
        <v>5222</v>
      </c>
      <c r="F69" s="79" t="s">
        <v>91</v>
      </c>
      <c r="G69" s="80">
        <v>0</v>
      </c>
      <c r="H69" s="80"/>
      <c r="I69" s="80">
        <v>0</v>
      </c>
      <c r="J69" s="81">
        <v>200</v>
      </c>
      <c r="K69" s="81">
        <f t="shared" si="1"/>
        <v>200</v>
      </c>
      <c r="L69" s="81">
        <v>0</v>
      </c>
      <c r="M69" s="81">
        <f t="shared" si="2"/>
        <v>200</v>
      </c>
      <c r="N69" s="81">
        <v>0</v>
      </c>
      <c r="O69" s="81">
        <f t="shared" si="3"/>
        <v>200</v>
      </c>
      <c r="P69" s="82">
        <v>0</v>
      </c>
      <c r="Q69" s="82">
        <f t="shared" si="4"/>
        <v>200</v>
      </c>
      <c r="R69" s="82">
        <v>0</v>
      </c>
      <c r="S69" s="83">
        <f t="shared" si="5"/>
        <v>200</v>
      </c>
      <c r="T69" s="25"/>
    </row>
    <row r="70" spans="1:20" s="28" customFormat="1" x14ac:dyDescent="0.25">
      <c r="A70" s="84" t="s">
        <v>18</v>
      </c>
      <c r="B70" s="85" t="s">
        <v>98</v>
      </c>
      <c r="C70" s="85" t="s">
        <v>24</v>
      </c>
      <c r="D70" s="86" t="s">
        <v>19</v>
      </c>
      <c r="E70" s="86" t="s">
        <v>19</v>
      </c>
      <c r="F70" s="139" t="s">
        <v>99</v>
      </c>
      <c r="G70" s="88">
        <v>0</v>
      </c>
      <c r="H70" s="88"/>
      <c r="I70" s="88">
        <v>0</v>
      </c>
      <c r="J70" s="89">
        <f t="shared" ref="J70" si="17">+J71</f>
        <v>100</v>
      </c>
      <c r="K70" s="89">
        <f t="shared" si="1"/>
        <v>100</v>
      </c>
      <c r="L70" s="89">
        <v>0</v>
      </c>
      <c r="M70" s="89">
        <f t="shared" si="2"/>
        <v>100</v>
      </c>
      <c r="N70" s="89">
        <v>0</v>
      </c>
      <c r="O70" s="89">
        <f t="shared" si="3"/>
        <v>100</v>
      </c>
      <c r="P70" s="90">
        <v>0</v>
      </c>
      <c r="Q70" s="90">
        <f t="shared" si="4"/>
        <v>100</v>
      </c>
      <c r="R70" s="90">
        <v>0</v>
      </c>
      <c r="S70" s="91">
        <f t="shared" si="5"/>
        <v>100</v>
      </c>
      <c r="T70" s="25"/>
    </row>
    <row r="71" spans="1:20" s="28" customFormat="1" x14ac:dyDescent="0.25">
      <c r="A71" s="75"/>
      <c r="B71" s="76"/>
      <c r="C71" s="76"/>
      <c r="D71" s="77">
        <v>3419</v>
      </c>
      <c r="E71" s="78">
        <v>5222</v>
      </c>
      <c r="F71" s="79" t="s">
        <v>91</v>
      </c>
      <c r="G71" s="80">
        <v>0</v>
      </c>
      <c r="H71" s="80"/>
      <c r="I71" s="80">
        <v>0</v>
      </c>
      <c r="J71" s="81">
        <v>100</v>
      </c>
      <c r="K71" s="81">
        <f t="shared" si="1"/>
        <v>100</v>
      </c>
      <c r="L71" s="81">
        <v>0</v>
      </c>
      <c r="M71" s="81">
        <f t="shared" si="2"/>
        <v>100</v>
      </c>
      <c r="N71" s="81">
        <v>0</v>
      </c>
      <c r="O71" s="81">
        <f t="shared" si="3"/>
        <v>100</v>
      </c>
      <c r="P71" s="82">
        <v>0</v>
      </c>
      <c r="Q71" s="82">
        <f t="shared" si="4"/>
        <v>100</v>
      </c>
      <c r="R71" s="82">
        <v>0</v>
      </c>
      <c r="S71" s="83">
        <f t="shared" si="5"/>
        <v>100</v>
      </c>
      <c r="T71" s="25"/>
    </row>
    <row r="72" spans="1:20" s="28" customFormat="1" x14ac:dyDescent="0.25">
      <c r="A72" s="84" t="s">
        <v>18</v>
      </c>
      <c r="B72" s="85" t="s">
        <v>100</v>
      </c>
      <c r="C72" s="85" t="s">
        <v>24</v>
      </c>
      <c r="D72" s="86" t="s">
        <v>19</v>
      </c>
      <c r="E72" s="86" t="s">
        <v>19</v>
      </c>
      <c r="F72" s="139" t="s">
        <v>101</v>
      </c>
      <c r="G72" s="88">
        <v>0</v>
      </c>
      <c r="H72" s="88"/>
      <c r="I72" s="88">
        <v>0</v>
      </c>
      <c r="J72" s="89">
        <f t="shared" ref="J72" si="18">+J73</f>
        <v>100</v>
      </c>
      <c r="K72" s="89">
        <f t="shared" si="1"/>
        <v>100</v>
      </c>
      <c r="L72" s="89">
        <v>0</v>
      </c>
      <c r="M72" s="89">
        <f t="shared" si="2"/>
        <v>100</v>
      </c>
      <c r="N72" s="89">
        <v>0</v>
      </c>
      <c r="O72" s="89">
        <f t="shared" si="3"/>
        <v>100</v>
      </c>
      <c r="P72" s="90">
        <v>0</v>
      </c>
      <c r="Q72" s="90">
        <f t="shared" si="4"/>
        <v>100</v>
      </c>
      <c r="R72" s="90">
        <v>0</v>
      </c>
      <c r="S72" s="91">
        <f t="shared" si="5"/>
        <v>100</v>
      </c>
      <c r="T72" s="25"/>
    </row>
    <row r="73" spans="1:20" s="28" customFormat="1" x14ac:dyDescent="0.25">
      <c r="A73" s="75"/>
      <c r="B73" s="76"/>
      <c r="C73" s="76"/>
      <c r="D73" s="77">
        <v>3419</v>
      </c>
      <c r="E73" s="78">
        <v>5222</v>
      </c>
      <c r="F73" s="79" t="s">
        <v>91</v>
      </c>
      <c r="G73" s="80">
        <v>0</v>
      </c>
      <c r="H73" s="80"/>
      <c r="I73" s="80">
        <v>0</v>
      </c>
      <c r="J73" s="81">
        <v>100</v>
      </c>
      <c r="K73" s="81">
        <f t="shared" si="1"/>
        <v>100</v>
      </c>
      <c r="L73" s="81">
        <v>0</v>
      </c>
      <c r="M73" s="81">
        <f t="shared" si="2"/>
        <v>100</v>
      </c>
      <c r="N73" s="81">
        <v>0</v>
      </c>
      <c r="O73" s="81">
        <f t="shared" si="3"/>
        <v>100</v>
      </c>
      <c r="P73" s="82">
        <v>0</v>
      </c>
      <c r="Q73" s="82">
        <f t="shared" si="4"/>
        <v>100</v>
      </c>
      <c r="R73" s="82">
        <v>0</v>
      </c>
      <c r="S73" s="83">
        <f t="shared" si="5"/>
        <v>100</v>
      </c>
      <c r="T73" s="25"/>
    </row>
    <row r="74" spans="1:20" s="28" customFormat="1" ht="21" x14ac:dyDescent="0.25">
      <c r="A74" s="84" t="s">
        <v>18</v>
      </c>
      <c r="B74" s="85" t="s">
        <v>102</v>
      </c>
      <c r="C74" s="85" t="s">
        <v>24</v>
      </c>
      <c r="D74" s="86" t="s">
        <v>19</v>
      </c>
      <c r="E74" s="86" t="s">
        <v>19</v>
      </c>
      <c r="F74" s="87" t="s">
        <v>103</v>
      </c>
      <c r="G74" s="88">
        <v>0</v>
      </c>
      <c r="H74" s="88"/>
      <c r="I74" s="88">
        <v>0</v>
      </c>
      <c r="J74" s="89">
        <f t="shared" ref="J74:J76" si="19">+J75</f>
        <v>300</v>
      </c>
      <c r="K74" s="89">
        <f t="shared" si="1"/>
        <v>300</v>
      </c>
      <c r="L74" s="89">
        <v>0</v>
      </c>
      <c r="M74" s="89">
        <f t="shared" si="2"/>
        <v>300</v>
      </c>
      <c r="N74" s="89">
        <f>+N75</f>
        <v>-300</v>
      </c>
      <c r="O74" s="89">
        <f t="shared" si="3"/>
        <v>0</v>
      </c>
      <c r="P74" s="90">
        <v>0</v>
      </c>
      <c r="Q74" s="90">
        <f t="shared" si="4"/>
        <v>0</v>
      </c>
      <c r="R74" s="90">
        <v>0</v>
      </c>
      <c r="S74" s="91">
        <f t="shared" si="5"/>
        <v>0</v>
      </c>
      <c r="T74" s="25"/>
    </row>
    <row r="75" spans="1:20" s="28" customFormat="1" x14ac:dyDescent="0.25">
      <c r="A75" s="75"/>
      <c r="B75" s="76"/>
      <c r="C75" s="76"/>
      <c r="D75" s="77">
        <v>3419</v>
      </c>
      <c r="E75" s="78">
        <v>5332</v>
      </c>
      <c r="F75" s="79" t="s">
        <v>85</v>
      </c>
      <c r="G75" s="80">
        <v>0</v>
      </c>
      <c r="H75" s="80"/>
      <c r="I75" s="80">
        <v>0</v>
      </c>
      <c r="J75" s="81">
        <v>300</v>
      </c>
      <c r="K75" s="81">
        <f t="shared" si="1"/>
        <v>300</v>
      </c>
      <c r="L75" s="81">
        <v>0</v>
      </c>
      <c r="M75" s="81">
        <f t="shared" si="2"/>
        <v>300</v>
      </c>
      <c r="N75" s="81">
        <v>-300</v>
      </c>
      <c r="O75" s="81">
        <f t="shared" si="3"/>
        <v>0</v>
      </c>
      <c r="P75" s="82">
        <v>0</v>
      </c>
      <c r="Q75" s="82">
        <f t="shared" si="4"/>
        <v>0</v>
      </c>
      <c r="R75" s="82">
        <v>0</v>
      </c>
      <c r="S75" s="83">
        <f t="shared" ref="S75:S138" si="20">+Q75+R75</f>
        <v>0</v>
      </c>
      <c r="T75" s="25"/>
    </row>
    <row r="76" spans="1:20" s="28" customFormat="1" ht="21" x14ac:dyDescent="0.25">
      <c r="A76" s="84" t="s">
        <v>18</v>
      </c>
      <c r="B76" s="85" t="s">
        <v>102</v>
      </c>
      <c r="C76" s="101" t="s">
        <v>86</v>
      </c>
      <c r="D76" s="86" t="s">
        <v>19</v>
      </c>
      <c r="E76" s="86" t="s">
        <v>19</v>
      </c>
      <c r="F76" s="87" t="s">
        <v>103</v>
      </c>
      <c r="G76" s="88">
        <v>0</v>
      </c>
      <c r="H76" s="88"/>
      <c r="I76" s="88">
        <v>0</v>
      </c>
      <c r="J76" s="89">
        <f t="shared" si="19"/>
        <v>300</v>
      </c>
      <c r="K76" s="89">
        <v>0</v>
      </c>
      <c r="L76" s="89">
        <v>0</v>
      </c>
      <c r="M76" s="89">
        <f t="shared" si="2"/>
        <v>0</v>
      </c>
      <c r="N76" s="89">
        <f>+N77</f>
        <v>300</v>
      </c>
      <c r="O76" s="89">
        <f t="shared" si="3"/>
        <v>300</v>
      </c>
      <c r="P76" s="90">
        <v>0</v>
      </c>
      <c r="Q76" s="90">
        <f t="shared" si="4"/>
        <v>300</v>
      </c>
      <c r="R76" s="90">
        <v>0</v>
      </c>
      <c r="S76" s="91">
        <f t="shared" si="20"/>
        <v>300</v>
      </c>
      <c r="T76" s="25"/>
    </row>
    <row r="77" spans="1:20" s="28" customFormat="1" x14ac:dyDescent="0.25">
      <c r="A77" s="75"/>
      <c r="B77" s="76"/>
      <c r="C77" s="76"/>
      <c r="D77" s="77">
        <v>3419</v>
      </c>
      <c r="E77" s="78">
        <v>5332</v>
      </c>
      <c r="F77" s="79" t="s">
        <v>85</v>
      </c>
      <c r="G77" s="80">
        <v>0</v>
      </c>
      <c r="H77" s="80"/>
      <c r="I77" s="80">
        <v>0</v>
      </c>
      <c r="J77" s="81">
        <v>300</v>
      </c>
      <c r="K77" s="81">
        <v>0</v>
      </c>
      <c r="L77" s="81">
        <v>0</v>
      </c>
      <c r="M77" s="81">
        <f t="shared" si="2"/>
        <v>0</v>
      </c>
      <c r="N77" s="81">
        <v>300</v>
      </c>
      <c r="O77" s="81">
        <f t="shared" ref="O77:O188" si="21">+M77+N77</f>
        <v>300</v>
      </c>
      <c r="P77" s="82">
        <v>0</v>
      </c>
      <c r="Q77" s="82">
        <f t="shared" ref="Q77:Q140" si="22">+O77+P77</f>
        <v>300</v>
      </c>
      <c r="R77" s="82">
        <v>0</v>
      </c>
      <c r="S77" s="83">
        <f t="shared" si="20"/>
        <v>300</v>
      </c>
      <c r="T77" s="25"/>
    </row>
    <row r="78" spans="1:20" s="28" customFormat="1" x14ac:dyDescent="0.25">
      <c r="A78" s="84" t="s">
        <v>18</v>
      </c>
      <c r="B78" s="85" t="s">
        <v>104</v>
      </c>
      <c r="C78" s="85" t="s">
        <v>24</v>
      </c>
      <c r="D78" s="86" t="s">
        <v>19</v>
      </c>
      <c r="E78" s="86" t="s">
        <v>19</v>
      </c>
      <c r="F78" s="139" t="s">
        <v>105</v>
      </c>
      <c r="G78" s="88">
        <v>0</v>
      </c>
      <c r="H78" s="88"/>
      <c r="I78" s="88">
        <v>0</v>
      </c>
      <c r="J78" s="89">
        <f t="shared" ref="J78" si="23">+J79</f>
        <v>100</v>
      </c>
      <c r="K78" s="89">
        <f t="shared" si="1"/>
        <v>100</v>
      </c>
      <c r="L78" s="89">
        <v>0</v>
      </c>
      <c r="M78" s="89">
        <f t="shared" si="2"/>
        <v>100</v>
      </c>
      <c r="N78" s="89">
        <v>0</v>
      </c>
      <c r="O78" s="89">
        <f t="shared" si="21"/>
        <v>100</v>
      </c>
      <c r="P78" s="90">
        <v>0</v>
      </c>
      <c r="Q78" s="90">
        <f t="shared" si="22"/>
        <v>100</v>
      </c>
      <c r="R78" s="90">
        <v>0</v>
      </c>
      <c r="S78" s="91">
        <f t="shared" si="20"/>
        <v>100</v>
      </c>
      <c r="T78" s="25"/>
    </row>
    <row r="79" spans="1:20" s="28" customFormat="1" x14ac:dyDescent="0.25">
      <c r="A79" s="75"/>
      <c r="B79" s="76"/>
      <c r="C79" s="76"/>
      <c r="D79" s="77">
        <v>3419</v>
      </c>
      <c r="E79" s="78">
        <v>5222</v>
      </c>
      <c r="F79" s="79" t="s">
        <v>91</v>
      </c>
      <c r="G79" s="80">
        <v>0</v>
      </c>
      <c r="H79" s="80"/>
      <c r="I79" s="80">
        <v>0</v>
      </c>
      <c r="J79" s="81">
        <v>100</v>
      </c>
      <c r="K79" s="81">
        <f t="shared" si="1"/>
        <v>100</v>
      </c>
      <c r="L79" s="81">
        <v>0</v>
      </c>
      <c r="M79" s="81">
        <f t="shared" ref="M79:M200" si="24">+K79+L79</f>
        <v>100</v>
      </c>
      <c r="N79" s="81">
        <v>0</v>
      </c>
      <c r="O79" s="81">
        <f t="shared" si="21"/>
        <v>100</v>
      </c>
      <c r="P79" s="82">
        <v>0</v>
      </c>
      <c r="Q79" s="82">
        <f t="shared" si="22"/>
        <v>100</v>
      </c>
      <c r="R79" s="82">
        <v>0</v>
      </c>
      <c r="S79" s="83">
        <f t="shared" si="20"/>
        <v>100</v>
      </c>
      <c r="T79" s="25"/>
    </row>
    <row r="80" spans="1:20" s="28" customFormat="1" x14ac:dyDescent="0.25">
      <c r="A80" s="84" t="s">
        <v>18</v>
      </c>
      <c r="B80" s="85" t="s">
        <v>106</v>
      </c>
      <c r="C80" s="85" t="s">
        <v>24</v>
      </c>
      <c r="D80" s="86" t="s">
        <v>19</v>
      </c>
      <c r="E80" s="86" t="s">
        <v>19</v>
      </c>
      <c r="F80" s="139" t="s">
        <v>107</v>
      </c>
      <c r="G80" s="88">
        <v>0</v>
      </c>
      <c r="H80" s="88"/>
      <c r="I80" s="88">
        <v>0</v>
      </c>
      <c r="J80" s="89">
        <f t="shared" ref="J80" si="25">+J81</f>
        <v>80</v>
      </c>
      <c r="K80" s="89">
        <f t="shared" si="1"/>
        <v>80</v>
      </c>
      <c r="L80" s="89">
        <v>0</v>
      </c>
      <c r="M80" s="89">
        <f t="shared" si="24"/>
        <v>80</v>
      </c>
      <c r="N80" s="89">
        <v>0</v>
      </c>
      <c r="O80" s="89">
        <f t="shared" si="21"/>
        <v>80</v>
      </c>
      <c r="P80" s="90">
        <v>0</v>
      </c>
      <c r="Q80" s="90">
        <f t="shared" si="22"/>
        <v>80</v>
      </c>
      <c r="R80" s="90">
        <v>0</v>
      </c>
      <c r="S80" s="91">
        <f t="shared" si="20"/>
        <v>80</v>
      </c>
      <c r="T80" s="25"/>
    </row>
    <row r="81" spans="1:20" s="28" customFormat="1" x14ac:dyDescent="0.25">
      <c r="A81" s="75"/>
      <c r="B81" s="76"/>
      <c r="C81" s="76"/>
      <c r="D81" s="77">
        <v>3419</v>
      </c>
      <c r="E81" s="78">
        <v>5222</v>
      </c>
      <c r="F81" s="79" t="s">
        <v>91</v>
      </c>
      <c r="G81" s="80">
        <v>0</v>
      </c>
      <c r="H81" s="80"/>
      <c r="I81" s="80">
        <v>0</v>
      </c>
      <c r="J81" s="81">
        <v>80</v>
      </c>
      <c r="K81" s="81">
        <f t="shared" si="1"/>
        <v>80</v>
      </c>
      <c r="L81" s="81">
        <v>0</v>
      </c>
      <c r="M81" s="81">
        <f t="shared" si="24"/>
        <v>80</v>
      </c>
      <c r="N81" s="81">
        <v>0</v>
      </c>
      <c r="O81" s="81">
        <f t="shared" si="21"/>
        <v>80</v>
      </c>
      <c r="P81" s="82">
        <v>0</v>
      </c>
      <c r="Q81" s="82">
        <f t="shared" si="22"/>
        <v>80</v>
      </c>
      <c r="R81" s="82">
        <v>0</v>
      </c>
      <c r="S81" s="83">
        <f t="shared" si="20"/>
        <v>80</v>
      </c>
      <c r="T81" s="25"/>
    </row>
    <row r="82" spans="1:20" s="28" customFormat="1" x14ac:dyDescent="0.25">
      <c r="A82" s="93" t="s">
        <v>18</v>
      </c>
      <c r="B82" s="94" t="s">
        <v>108</v>
      </c>
      <c r="C82" s="94" t="s">
        <v>24</v>
      </c>
      <c r="D82" s="95" t="s">
        <v>19</v>
      </c>
      <c r="E82" s="95" t="s">
        <v>19</v>
      </c>
      <c r="F82" s="140" t="s">
        <v>109</v>
      </c>
      <c r="G82" s="88">
        <v>0</v>
      </c>
      <c r="H82" s="88">
        <f>+H83</f>
        <v>500</v>
      </c>
      <c r="I82" s="88">
        <f t="shared" si="0"/>
        <v>500</v>
      </c>
      <c r="J82" s="89">
        <f>+J83</f>
        <v>-500</v>
      </c>
      <c r="K82" s="89">
        <f t="shared" si="1"/>
        <v>0</v>
      </c>
      <c r="L82" s="89">
        <v>0</v>
      </c>
      <c r="M82" s="89">
        <f t="shared" si="24"/>
        <v>0</v>
      </c>
      <c r="N82" s="89">
        <v>0</v>
      </c>
      <c r="O82" s="89">
        <f t="shared" si="21"/>
        <v>0</v>
      </c>
      <c r="P82" s="90">
        <v>0</v>
      </c>
      <c r="Q82" s="90">
        <f t="shared" si="22"/>
        <v>0</v>
      </c>
      <c r="R82" s="90">
        <v>0</v>
      </c>
      <c r="S82" s="91">
        <f t="shared" si="20"/>
        <v>0</v>
      </c>
      <c r="T82" s="25"/>
    </row>
    <row r="83" spans="1:20" s="28" customFormat="1" x14ac:dyDescent="0.25">
      <c r="A83" s="141"/>
      <c r="B83" s="142"/>
      <c r="C83" s="142"/>
      <c r="D83" s="143">
        <v>3419</v>
      </c>
      <c r="E83" s="99">
        <v>5229</v>
      </c>
      <c r="F83" s="100" t="s">
        <v>95</v>
      </c>
      <c r="G83" s="80">
        <v>0</v>
      </c>
      <c r="H83" s="80">
        <v>500</v>
      </c>
      <c r="I83" s="80">
        <f t="shared" si="0"/>
        <v>500</v>
      </c>
      <c r="J83" s="81">
        <v>-500</v>
      </c>
      <c r="K83" s="81">
        <f t="shared" si="1"/>
        <v>0</v>
      </c>
      <c r="L83" s="81">
        <v>0</v>
      </c>
      <c r="M83" s="81">
        <f t="shared" si="24"/>
        <v>0</v>
      </c>
      <c r="N83" s="81">
        <v>0</v>
      </c>
      <c r="O83" s="81">
        <f t="shared" si="21"/>
        <v>0</v>
      </c>
      <c r="P83" s="82">
        <v>0</v>
      </c>
      <c r="Q83" s="82">
        <f t="shared" si="22"/>
        <v>0</v>
      </c>
      <c r="R83" s="82">
        <v>0</v>
      </c>
      <c r="S83" s="83">
        <f t="shared" si="20"/>
        <v>0</v>
      </c>
      <c r="T83" s="25"/>
    </row>
    <row r="84" spans="1:20" s="28" customFormat="1" ht="21" x14ac:dyDescent="0.25">
      <c r="A84" s="93" t="s">
        <v>18</v>
      </c>
      <c r="B84" s="94" t="s">
        <v>110</v>
      </c>
      <c r="C84" s="94" t="s">
        <v>24</v>
      </c>
      <c r="D84" s="95" t="s">
        <v>19</v>
      </c>
      <c r="E84" s="95" t="s">
        <v>19</v>
      </c>
      <c r="F84" s="96" t="s">
        <v>111</v>
      </c>
      <c r="G84" s="88">
        <v>0</v>
      </c>
      <c r="H84" s="88"/>
      <c r="I84" s="88">
        <v>0</v>
      </c>
      <c r="J84" s="89">
        <f>+J85</f>
        <v>57.4</v>
      </c>
      <c r="K84" s="89">
        <f t="shared" si="1"/>
        <v>57.4</v>
      </c>
      <c r="L84" s="89">
        <v>0</v>
      </c>
      <c r="M84" s="89">
        <f t="shared" si="24"/>
        <v>57.4</v>
      </c>
      <c r="N84" s="89">
        <v>0</v>
      </c>
      <c r="O84" s="89">
        <f t="shared" si="21"/>
        <v>57.4</v>
      </c>
      <c r="P84" s="90">
        <v>0</v>
      </c>
      <c r="Q84" s="90">
        <f t="shared" si="22"/>
        <v>57.4</v>
      </c>
      <c r="R84" s="90">
        <v>0</v>
      </c>
      <c r="S84" s="91">
        <f t="shared" si="20"/>
        <v>57.4</v>
      </c>
      <c r="T84" s="25"/>
    </row>
    <row r="85" spans="1:20" s="28" customFormat="1" x14ac:dyDescent="0.25">
      <c r="A85" s="141"/>
      <c r="B85" s="142"/>
      <c r="C85" s="142"/>
      <c r="D85" s="143">
        <v>3419</v>
      </c>
      <c r="E85" s="99">
        <v>5222</v>
      </c>
      <c r="F85" s="144" t="s">
        <v>91</v>
      </c>
      <c r="G85" s="80">
        <v>0</v>
      </c>
      <c r="H85" s="80"/>
      <c r="I85" s="80">
        <v>0</v>
      </c>
      <c r="J85" s="81">
        <v>57.4</v>
      </c>
      <c r="K85" s="81">
        <f t="shared" si="1"/>
        <v>57.4</v>
      </c>
      <c r="L85" s="81">
        <v>0</v>
      </c>
      <c r="M85" s="81">
        <f t="shared" si="24"/>
        <v>57.4</v>
      </c>
      <c r="N85" s="81">
        <v>0</v>
      </c>
      <c r="O85" s="81">
        <f t="shared" si="21"/>
        <v>57.4</v>
      </c>
      <c r="P85" s="82">
        <v>0</v>
      </c>
      <c r="Q85" s="82">
        <f t="shared" si="22"/>
        <v>57.4</v>
      </c>
      <c r="R85" s="82">
        <v>0</v>
      </c>
      <c r="S85" s="83">
        <f t="shared" si="20"/>
        <v>57.4</v>
      </c>
      <c r="T85" s="25"/>
    </row>
    <row r="86" spans="1:20" s="28" customFormat="1" ht="21" x14ac:dyDescent="0.25">
      <c r="A86" s="93" t="s">
        <v>18</v>
      </c>
      <c r="B86" s="94" t="s">
        <v>112</v>
      </c>
      <c r="C86" s="94" t="s">
        <v>24</v>
      </c>
      <c r="D86" s="95" t="s">
        <v>19</v>
      </c>
      <c r="E86" s="95" t="s">
        <v>19</v>
      </c>
      <c r="F86" s="96" t="s">
        <v>113</v>
      </c>
      <c r="G86" s="88">
        <v>0</v>
      </c>
      <c r="H86" s="88"/>
      <c r="I86" s="88">
        <v>0</v>
      </c>
      <c r="J86" s="89">
        <f t="shared" ref="J86" si="26">+J87</f>
        <v>141.6</v>
      </c>
      <c r="K86" s="89">
        <f t="shared" si="1"/>
        <v>141.6</v>
      </c>
      <c r="L86" s="89">
        <v>0</v>
      </c>
      <c r="M86" s="89">
        <f t="shared" si="24"/>
        <v>141.6</v>
      </c>
      <c r="N86" s="89">
        <v>0</v>
      </c>
      <c r="O86" s="89">
        <f t="shared" si="21"/>
        <v>141.6</v>
      </c>
      <c r="P86" s="90">
        <v>0</v>
      </c>
      <c r="Q86" s="90">
        <f t="shared" si="22"/>
        <v>141.6</v>
      </c>
      <c r="R86" s="90">
        <v>0</v>
      </c>
      <c r="S86" s="91">
        <f t="shared" si="20"/>
        <v>141.6</v>
      </c>
      <c r="T86" s="25"/>
    </row>
    <row r="87" spans="1:20" s="28" customFormat="1" x14ac:dyDescent="0.25">
      <c r="A87" s="141"/>
      <c r="B87" s="142"/>
      <c r="C87" s="142"/>
      <c r="D87" s="143">
        <v>3419</v>
      </c>
      <c r="E87" s="99">
        <v>5222</v>
      </c>
      <c r="F87" s="144" t="s">
        <v>91</v>
      </c>
      <c r="G87" s="80">
        <v>0</v>
      </c>
      <c r="H87" s="80"/>
      <c r="I87" s="80">
        <v>0</v>
      </c>
      <c r="J87" s="81">
        <v>141.6</v>
      </c>
      <c r="K87" s="81">
        <f t="shared" si="1"/>
        <v>141.6</v>
      </c>
      <c r="L87" s="81">
        <v>0</v>
      </c>
      <c r="M87" s="81">
        <f t="shared" si="24"/>
        <v>141.6</v>
      </c>
      <c r="N87" s="81">
        <v>0</v>
      </c>
      <c r="O87" s="81">
        <f t="shared" si="21"/>
        <v>141.6</v>
      </c>
      <c r="P87" s="82">
        <v>0</v>
      </c>
      <c r="Q87" s="82">
        <f t="shared" si="22"/>
        <v>141.6</v>
      </c>
      <c r="R87" s="82">
        <v>0</v>
      </c>
      <c r="S87" s="83">
        <f t="shared" si="20"/>
        <v>141.6</v>
      </c>
      <c r="T87" s="25"/>
    </row>
    <row r="88" spans="1:20" s="28" customFormat="1" ht="21" x14ac:dyDescent="0.25">
      <c r="A88" s="93" t="s">
        <v>18</v>
      </c>
      <c r="B88" s="94" t="s">
        <v>114</v>
      </c>
      <c r="C88" s="94" t="s">
        <v>24</v>
      </c>
      <c r="D88" s="95" t="s">
        <v>19</v>
      </c>
      <c r="E88" s="95" t="s">
        <v>19</v>
      </c>
      <c r="F88" s="96" t="s">
        <v>115</v>
      </c>
      <c r="G88" s="88">
        <v>0</v>
      </c>
      <c r="H88" s="88"/>
      <c r="I88" s="88">
        <v>0</v>
      </c>
      <c r="J88" s="89">
        <f t="shared" ref="J88" si="27">+J89</f>
        <v>67.900000000000006</v>
      </c>
      <c r="K88" s="89">
        <f t="shared" si="1"/>
        <v>67.900000000000006</v>
      </c>
      <c r="L88" s="89">
        <v>0</v>
      </c>
      <c r="M88" s="89">
        <f t="shared" si="24"/>
        <v>67.900000000000006</v>
      </c>
      <c r="N88" s="89">
        <v>0</v>
      </c>
      <c r="O88" s="89">
        <f t="shared" si="21"/>
        <v>67.900000000000006</v>
      </c>
      <c r="P88" s="90">
        <v>0</v>
      </c>
      <c r="Q88" s="90">
        <f t="shared" si="22"/>
        <v>67.900000000000006</v>
      </c>
      <c r="R88" s="90">
        <v>0</v>
      </c>
      <c r="S88" s="91">
        <f t="shared" si="20"/>
        <v>67.900000000000006</v>
      </c>
      <c r="T88" s="25"/>
    </row>
    <row r="89" spans="1:20" s="28" customFormat="1" x14ac:dyDescent="0.25">
      <c r="A89" s="141"/>
      <c r="B89" s="142"/>
      <c r="C89" s="142"/>
      <c r="D89" s="143">
        <v>3419</v>
      </c>
      <c r="E89" s="99">
        <v>5222</v>
      </c>
      <c r="F89" s="144" t="s">
        <v>91</v>
      </c>
      <c r="G89" s="80">
        <v>0</v>
      </c>
      <c r="H89" s="80"/>
      <c r="I89" s="80">
        <v>0</v>
      </c>
      <c r="J89" s="81">
        <v>67.900000000000006</v>
      </c>
      <c r="K89" s="81">
        <f t="shared" si="1"/>
        <v>67.900000000000006</v>
      </c>
      <c r="L89" s="81">
        <v>0</v>
      </c>
      <c r="M89" s="81">
        <f t="shared" si="24"/>
        <v>67.900000000000006</v>
      </c>
      <c r="N89" s="81">
        <v>0</v>
      </c>
      <c r="O89" s="81">
        <f t="shared" si="21"/>
        <v>67.900000000000006</v>
      </c>
      <c r="P89" s="82">
        <v>0</v>
      </c>
      <c r="Q89" s="82">
        <f t="shared" si="22"/>
        <v>67.900000000000006</v>
      </c>
      <c r="R89" s="82">
        <v>0</v>
      </c>
      <c r="S89" s="83">
        <f t="shared" si="20"/>
        <v>67.900000000000006</v>
      </c>
      <c r="T89" s="25"/>
    </row>
    <row r="90" spans="1:20" s="28" customFormat="1" ht="21" x14ac:dyDescent="0.25">
      <c r="A90" s="93" t="s">
        <v>18</v>
      </c>
      <c r="B90" s="94" t="s">
        <v>116</v>
      </c>
      <c r="C90" s="94" t="s">
        <v>24</v>
      </c>
      <c r="D90" s="95" t="s">
        <v>19</v>
      </c>
      <c r="E90" s="95" t="s">
        <v>19</v>
      </c>
      <c r="F90" s="96" t="s">
        <v>117</v>
      </c>
      <c r="G90" s="88">
        <v>0</v>
      </c>
      <c r="H90" s="88"/>
      <c r="I90" s="88">
        <v>0</v>
      </c>
      <c r="J90" s="89">
        <f t="shared" ref="J90" si="28">+J91</f>
        <v>36.299999999999997</v>
      </c>
      <c r="K90" s="89">
        <f t="shared" si="1"/>
        <v>36.299999999999997</v>
      </c>
      <c r="L90" s="89">
        <v>0</v>
      </c>
      <c r="M90" s="89">
        <f t="shared" si="24"/>
        <v>36.299999999999997</v>
      </c>
      <c r="N90" s="89">
        <v>0</v>
      </c>
      <c r="O90" s="89">
        <f t="shared" si="21"/>
        <v>36.299999999999997</v>
      </c>
      <c r="P90" s="90">
        <v>0</v>
      </c>
      <c r="Q90" s="90">
        <f t="shared" si="22"/>
        <v>36.299999999999997</v>
      </c>
      <c r="R90" s="90">
        <v>0</v>
      </c>
      <c r="S90" s="91">
        <f t="shared" si="20"/>
        <v>36.299999999999997</v>
      </c>
      <c r="T90" s="25"/>
    </row>
    <row r="91" spans="1:20" s="28" customFormat="1" x14ac:dyDescent="0.25">
      <c r="A91" s="141"/>
      <c r="B91" s="142"/>
      <c r="C91" s="142"/>
      <c r="D91" s="143">
        <v>3419</v>
      </c>
      <c r="E91" s="99">
        <v>5222</v>
      </c>
      <c r="F91" s="144" t="s">
        <v>91</v>
      </c>
      <c r="G91" s="80">
        <v>0</v>
      </c>
      <c r="H91" s="80"/>
      <c r="I91" s="80">
        <v>0</v>
      </c>
      <c r="J91" s="81">
        <v>36.299999999999997</v>
      </c>
      <c r="K91" s="81">
        <f t="shared" si="1"/>
        <v>36.299999999999997</v>
      </c>
      <c r="L91" s="81">
        <v>0</v>
      </c>
      <c r="M91" s="81">
        <f t="shared" si="24"/>
        <v>36.299999999999997</v>
      </c>
      <c r="N91" s="81">
        <v>0</v>
      </c>
      <c r="O91" s="81">
        <f t="shared" si="21"/>
        <v>36.299999999999997</v>
      </c>
      <c r="P91" s="82">
        <v>0</v>
      </c>
      <c r="Q91" s="82">
        <f t="shared" si="22"/>
        <v>36.299999999999997</v>
      </c>
      <c r="R91" s="82">
        <v>0</v>
      </c>
      <c r="S91" s="83">
        <f t="shared" si="20"/>
        <v>36.299999999999997</v>
      </c>
      <c r="T91" s="25"/>
    </row>
    <row r="92" spans="1:20" s="28" customFormat="1" ht="21" x14ac:dyDescent="0.25">
      <c r="A92" s="93" t="s">
        <v>18</v>
      </c>
      <c r="B92" s="94" t="s">
        <v>118</v>
      </c>
      <c r="C92" s="94" t="s">
        <v>24</v>
      </c>
      <c r="D92" s="95" t="s">
        <v>19</v>
      </c>
      <c r="E92" s="95" t="s">
        <v>19</v>
      </c>
      <c r="F92" s="96" t="s">
        <v>119</v>
      </c>
      <c r="G92" s="88">
        <v>0</v>
      </c>
      <c r="H92" s="88"/>
      <c r="I92" s="88">
        <v>0</v>
      </c>
      <c r="J92" s="89">
        <f t="shared" ref="J92" si="29">+J93</f>
        <v>46.8</v>
      </c>
      <c r="K92" s="89">
        <f t="shared" si="1"/>
        <v>46.8</v>
      </c>
      <c r="L92" s="89">
        <v>0</v>
      </c>
      <c r="M92" s="89">
        <f t="shared" si="24"/>
        <v>46.8</v>
      </c>
      <c r="N92" s="89">
        <v>0</v>
      </c>
      <c r="O92" s="89">
        <f t="shared" si="21"/>
        <v>46.8</v>
      </c>
      <c r="P92" s="90">
        <v>0</v>
      </c>
      <c r="Q92" s="90">
        <f t="shared" si="22"/>
        <v>46.8</v>
      </c>
      <c r="R92" s="90">
        <v>0</v>
      </c>
      <c r="S92" s="91">
        <f t="shared" si="20"/>
        <v>46.8</v>
      </c>
      <c r="T92" s="25"/>
    </row>
    <row r="93" spans="1:20" s="28" customFormat="1" x14ac:dyDescent="0.25">
      <c r="A93" s="141"/>
      <c r="B93" s="142"/>
      <c r="C93" s="142"/>
      <c r="D93" s="143">
        <v>3419</v>
      </c>
      <c r="E93" s="99">
        <v>5222</v>
      </c>
      <c r="F93" s="144" t="s">
        <v>91</v>
      </c>
      <c r="G93" s="80">
        <v>0</v>
      </c>
      <c r="H93" s="80"/>
      <c r="I93" s="80">
        <v>0</v>
      </c>
      <c r="J93" s="81">
        <v>46.8</v>
      </c>
      <c r="K93" s="81">
        <f t="shared" si="1"/>
        <v>46.8</v>
      </c>
      <c r="L93" s="81">
        <v>0</v>
      </c>
      <c r="M93" s="81">
        <f t="shared" si="24"/>
        <v>46.8</v>
      </c>
      <c r="N93" s="81">
        <v>0</v>
      </c>
      <c r="O93" s="81">
        <f t="shared" si="21"/>
        <v>46.8</v>
      </c>
      <c r="P93" s="82">
        <v>0</v>
      </c>
      <c r="Q93" s="82">
        <f t="shared" si="22"/>
        <v>46.8</v>
      </c>
      <c r="R93" s="82">
        <v>0</v>
      </c>
      <c r="S93" s="83">
        <f t="shared" si="20"/>
        <v>46.8</v>
      </c>
      <c r="T93" s="25"/>
    </row>
    <row r="94" spans="1:20" s="28" customFormat="1" ht="21" x14ac:dyDescent="0.25">
      <c r="A94" s="93" t="s">
        <v>18</v>
      </c>
      <c r="B94" s="94" t="s">
        <v>120</v>
      </c>
      <c r="C94" s="94" t="s">
        <v>24</v>
      </c>
      <c r="D94" s="95" t="s">
        <v>19</v>
      </c>
      <c r="E94" s="95" t="s">
        <v>19</v>
      </c>
      <c r="F94" s="96" t="s">
        <v>121</v>
      </c>
      <c r="G94" s="88">
        <v>0</v>
      </c>
      <c r="H94" s="88"/>
      <c r="I94" s="88">
        <v>0</v>
      </c>
      <c r="J94" s="89">
        <f t="shared" ref="J94" si="30">+J95</f>
        <v>110</v>
      </c>
      <c r="K94" s="89">
        <f t="shared" si="1"/>
        <v>110</v>
      </c>
      <c r="L94" s="89">
        <v>0</v>
      </c>
      <c r="M94" s="89">
        <f t="shared" si="24"/>
        <v>110</v>
      </c>
      <c r="N94" s="89">
        <v>0</v>
      </c>
      <c r="O94" s="89">
        <f t="shared" si="21"/>
        <v>110</v>
      </c>
      <c r="P94" s="90">
        <v>0</v>
      </c>
      <c r="Q94" s="90">
        <f t="shared" si="22"/>
        <v>110</v>
      </c>
      <c r="R94" s="90">
        <v>0</v>
      </c>
      <c r="S94" s="91">
        <f t="shared" si="20"/>
        <v>110</v>
      </c>
      <c r="T94" s="25"/>
    </row>
    <row r="95" spans="1:20" s="28" customFormat="1" x14ac:dyDescent="0.25">
      <c r="A95" s="141"/>
      <c r="B95" s="142"/>
      <c r="C95" s="142"/>
      <c r="D95" s="143">
        <v>3419</v>
      </c>
      <c r="E95" s="99">
        <v>5222</v>
      </c>
      <c r="F95" s="144" t="s">
        <v>91</v>
      </c>
      <c r="G95" s="80">
        <v>0</v>
      </c>
      <c r="H95" s="80"/>
      <c r="I95" s="80">
        <v>0</v>
      </c>
      <c r="J95" s="81">
        <v>110</v>
      </c>
      <c r="K95" s="81">
        <f t="shared" si="1"/>
        <v>110</v>
      </c>
      <c r="L95" s="81">
        <v>0</v>
      </c>
      <c r="M95" s="81">
        <f t="shared" si="24"/>
        <v>110</v>
      </c>
      <c r="N95" s="81">
        <v>0</v>
      </c>
      <c r="O95" s="81">
        <f t="shared" si="21"/>
        <v>110</v>
      </c>
      <c r="P95" s="82">
        <v>0</v>
      </c>
      <c r="Q95" s="82">
        <f t="shared" si="22"/>
        <v>110</v>
      </c>
      <c r="R95" s="82">
        <v>0</v>
      </c>
      <c r="S95" s="83">
        <f t="shared" si="20"/>
        <v>110</v>
      </c>
      <c r="T95" s="25"/>
    </row>
    <row r="96" spans="1:20" s="28" customFormat="1" x14ac:dyDescent="0.25">
      <c r="A96" s="93" t="s">
        <v>18</v>
      </c>
      <c r="B96" s="94" t="s">
        <v>122</v>
      </c>
      <c r="C96" s="94" t="s">
        <v>24</v>
      </c>
      <c r="D96" s="95" t="s">
        <v>19</v>
      </c>
      <c r="E96" s="95" t="s">
        <v>19</v>
      </c>
      <c r="F96" s="96" t="s">
        <v>123</v>
      </c>
      <c r="G96" s="88">
        <v>0</v>
      </c>
      <c r="H96" s="88"/>
      <c r="I96" s="88">
        <v>0</v>
      </c>
      <c r="J96" s="89">
        <f t="shared" ref="J96" si="31">+J97</f>
        <v>40</v>
      </c>
      <c r="K96" s="89">
        <f t="shared" si="1"/>
        <v>40</v>
      </c>
      <c r="L96" s="89">
        <v>0</v>
      </c>
      <c r="M96" s="89">
        <f t="shared" si="24"/>
        <v>40</v>
      </c>
      <c r="N96" s="89">
        <v>0</v>
      </c>
      <c r="O96" s="89">
        <f t="shared" si="21"/>
        <v>40</v>
      </c>
      <c r="P96" s="90">
        <v>0</v>
      </c>
      <c r="Q96" s="90">
        <f t="shared" si="22"/>
        <v>40</v>
      </c>
      <c r="R96" s="90">
        <v>0</v>
      </c>
      <c r="S96" s="91">
        <f t="shared" si="20"/>
        <v>40</v>
      </c>
      <c r="T96" s="25"/>
    </row>
    <row r="97" spans="1:20" s="28" customFormat="1" x14ac:dyDescent="0.25">
      <c r="A97" s="145"/>
      <c r="B97" s="146"/>
      <c r="C97" s="146"/>
      <c r="D97" s="147">
        <v>3419</v>
      </c>
      <c r="E97" s="148">
        <v>5222</v>
      </c>
      <c r="F97" s="149" t="s">
        <v>91</v>
      </c>
      <c r="G97" s="112">
        <v>0</v>
      </c>
      <c r="H97" s="112"/>
      <c r="I97" s="112">
        <v>0</v>
      </c>
      <c r="J97" s="113">
        <v>40</v>
      </c>
      <c r="K97" s="113">
        <f t="shared" si="1"/>
        <v>40</v>
      </c>
      <c r="L97" s="113">
        <v>0</v>
      </c>
      <c r="M97" s="113">
        <f t="shared" si="24"/>
        <v>40</v>
      </c>
      <c r="N97" s="113">
        <v>0</v>
      </c>
      <c r="O97" s="113">
        <f t="shared" si="21"/>
        <v>40</v>
      </c>
      <c r="P97" s="82">
        <v>0</v>
      </c>
      <c r="Q97" s="82">
        <f t="shared" si="22"/>
        <v>40</v>
      </c>
      <c r="R97" s="82">
        <v>0</v>
      </c>
      <c r="S97" s="83">
        <f t="shared" si="20"/>
        <v>40</v>
      </c>
      <c r="T97" s="25"/>
    </row>
    <row r="98" spans="1:20" s="28" customFormat="1" ht="21" x14ac:dyDescent="0.25">
      <c r="A98" s="150" t="s">
        <v>18</v>
      </c>
      <c r="B98" s="151" t="s">
        <v>124</v>
      </c>
      <c r="C98" s="151" t="s">
        <v>24</v>
      </c>
      <c r="D98" s="102" t="s">
        <v>19</v>
      </c>
      <c r="E98" s="102" t="s">
        <v>19</v>
      </c>
      <c r="F98" s="152" t="s">
        <v>125</v>
      </c>
      <c r="G98" s="88">
        <v>0</v>
      </c>
      <c r="H98" s="88"/>
      <c r="I98" s="88"/>
      <c r="J98" s="89"/>
      <c r="K98" s="89"/>
      <c r="L98" s="89"/>
      <c r="M98" s="89">
        <v>0</v>
      </c>
      <c r="N98" s="89">
        <f t="shared" ref="N98" si="32">+N99</f>
        <v>180</v>
      </c>
      <c r="O98" s="89">
        <f t="shared" si="21"/>
        <v>180</v>
      </c>
      <c r="P98" s="90">
        <v>0</v>
      </c>
      <c r="Q98" s="90">
        <f t="shared" si="22"/>
        <v>180</v>
      </c>
      <c r="R98" s="90">
        <v>0</v>
      </c>
      <c r="S98" s="91">
        <f t="shared" si="20"/>
        <v>180</v>
      </c>
      <c r="T98" s="25"/>
    </row>
    <row r="99" spans="1:20" s="28" customFormat="1" x14ac:dyDescent="0.25">
      <c r="A99" s="153"/>
      <c r="B99" s="154"/>
      <c r="C99" s="154"/>
      <c r="D99" s="155">
        <v>3419</v>
      </c>
      <c r="E99" s="156">
        <v>5222</v>
      </c>
      <c r="F99" s="157" t="s">
        <v>91</v>
      </c>
      <c r="G99" s="80">
        <v>0</v>
      </c>
      <c r="H99" s="80"/>
      <c r="I99" s="80"/>
      <c r="J99" s="81"/>
      <c r="K99" s="81"/>
      <c r="L99" s="81"/>
      <c r="M99" s="81">
        <v>0</v>
      </c>
      <c r="N99" s="81">
        <v>180</v>
      </c>
      <c r="O99" s="81">
        <f t="shared" si="21"/>
        <v>180</v>
      </c>
      <c r="P99" s="82">
        <v>0</v>
      </c>
      <c r="Q99" s="82">
        <f t="shared" si="22"/>
        <v>180</v>
      </c>
      <c r="R99" s="82">
        <v>0</v>
      </c>
      <c r="S99" s="83">
        <f t="shared" si="20"/>
        <v>180</v>
      </c>
      <c r="T99" s="25"/>
    </row>
    <row r="100" spans="1:20" s="28" customFormat="1" ht="21" x14ac:dyDescent="0.25">
      <c r="A100" s="150" t="s">
        <v>18</v>
      </c>
      <c r="B100" s="151" t="s">
        <v>126</v>
      </c>
      <c r="C100" s="151" t="s">
        <v>24</v>
      </c>
      <c r="D100" s="102" t="s">
        <v>19</v>
      </c>
      <c r="E100" s="102" t="s">
        <v>19</v>
      </c>
      <c r="F100" s="152" t="s">
        <v>127</v>
      </c>
      <c r="G100" s="88">
        <v>0</v>
      </c>
      <c r="H100" s="88"/>
      <c r="I100" s="88"/>
      <c r="J100" s="89"/>
      <c r="K100" s="89"/>
      <c r="L100" s="89"/>
      <c r="M100" s="89">
        <v>0</v>
      </c>
      <c r="N100" s="89">
        <f t="shared" ref="N100" si="33">+N101</f>
        <v>300</v>
      </c>
      <c r="O100" s="89">
        <f t="shared" si="21"/>
        <v>300</v>
      </c>
      <c r="P100" s="90">
        <v>0</v>
      </c>
      <c r="Q100" s="90">
        <f t="shared" si="22"/>
        <v>300</v>
      </c>
      <c r="R100" s="90">
        <v>0</v>
      </c>
      <c r="S100" s="91">
        <f t="shared" si="20"/>
        <v>300</v>
      </c>
      <c r="T100" s="25"/>
    </row>
    <row r="101" spans="1:20" s="28" customFormat="1" x14ac:dyDescent="0.25">
      <c r="A101" s="153"/>
      <c r="B101" s="154"/>
      <c r="C101" s="154"/>
      <c r="D101" s="155">
        <v>3419</v>
      </c>
      <c r="E101" s="156">
        <v>5222</v>
      </c>
      <c r="F101" s="157" t="s">
        <v>91</v>
      </c>
      <c r="G101" s="80">
        <v>0</v>
      </c>
      <c r="H101" s="80"/>
      <c r="I101" s="80"/>
      <c r="J101" s="81"/>
      <c r="K101" s="81"/>
      <c r="L101" s="81"/>
      <c r="M101" s="81">
        <v>0</v>
      </c>
      <c r="N101" s="81">
        <v>300</v>
      </c>
      <c r="O101" s="81">
        <f t="shared" si="21"/>
        <v>300</v>
      </c>
      <c r="P101" s="82">
        <v>0</v>
      </c>
      <c r="Q101" s="82">
        <f t="shared" si="22"/>
        <v>300</v>
      </c>
      <c r="R101" s="82">
        <v>0</v>
      </c>
      <c r="S101" s="83">
        <f t="shared" si="20"/>
        <v>300</v>
      </c>
      <c r="T101" s="25"/>
    </row>
    <row r="102" spans="1:20" s="28" customFormat="1" ht="31.5" x14ac:dyDescent="0.25">
      <c r="A102" s="150" t="s">
        <v>18</v>
      </c>
      <c r="B102" s="151" t="s">
        <v>128</v>
      </c>
      <c r="C102" s="151" t="s">
        <v>24</v>
      </c>
      <c r="D102" s="102" t="s">
        <v>19</v>
      </c>
      <c r="E102" s="102" t="s">
        <v>19</v>
      </c>
      <c r="F102" s="152" t="s">
        <v>129</v>
      </c>
      <c r="G102" s="88">
        <v>0</v>
      </c>
      <c r="H102" s="88"/>
      <c r="I102" s="88"/>
      <c r="J102" s="89"/>
      <c r="K102" s="89"/>
      <c r="L102" s="89"/>
      <c r="M102" s="89">
        <v>0</v>
      </c>
      <c r="N102" s="89">
        <f t="shared" ref="N102" si="34">+N103</f>
        <v>300</v>
      </c>
      <c r="O102" s="89">
        <f t="shared" si="21"/>
        <v>300</v>
      </c>
      <c r="P102" s="90">
        <v>0</v>
      </c>
      <c r="Q102" s="90">
        <f t="shared" si="22"/>
        <v>300</v>
      </c>
      <c r="R102" s="90">
        <v>0</v>
      </c>
      <c r="S102" s="91">
        <f t="shared" si="20"/>
        <v>300</v>
      </c>
      <c r="T102" s="25"/>
    </row>
    <row r="103" spans="1:20" s="28" customFormat="1" x14ac:dyDescent="0.25">
      <c r="A103" s="153"/>
      <c r="B103" s="154"/>
      <c r="C103" s="154"/>
      <c r="D103" s="155">
        <v>3419</v>
      </c>
      <c r="E103" s="156">
        <v>5222</v>
      </c>
      <c r="F103" s="157" t="s">
        <v>91</v>
      </c>
      <c r="G103" s="80">
        <v>0</v>
      </c>
      <c r="H103" s="80"/>
      <c r="I103" s="80"/>
      <c r="J103" s="81"/>
      <c r="K103" s="81"/>
      <c r="L103" s="81"/>
      <c r="M103" s="81">
        <v>0</v>
      </c>
      <c r="N103" s="81">
        <v>300</v>
      </c>
      <c r="O103" s="81">
        <f t="shared" si="21"/>
        <v>300</v>
      </c>
      <c r="P103" s="82">
        <v>0</v>
      </c>
      <c r="Q103" s="82">
        <f t="shared" si="22"/>
        <v>300</v>
      </c>
      <c r="R103" s="82">
        <v>0</v>
      </c>
      <c r="S103" s="83">
        <f t="shared" si="20"/>
        <v>300</v>
      </c>
      <c r="T103" s="25"/>
    </row>
    <row r="104" spans="1:20" s="28" customFormat="1" ht="21" x14ac:dyDescent="0.25">
      <c r="A104" s="150" t="s">
        <v>18</v>
      </c>
      <c r="B104" s="151" t="s">
        <v>130</v>
      </c>
      <c r="C104" s="151" t="s">
        <v>24</v>
      </c>
      <c r="D104" s="102" t="s">
        <v>19</v>
      </c>
      <c r="E104" s="102" t="s">
        <v>19</v>
      </c>
      <c r="F104" s="152" t="s">
        <v>131</v>
      </c>
      <c r="G104" s="88">
        <v>0</v>
      </c>
      <c r="H104" s="88"/>
      <c r="I104" s="88"/>
      <c r="J104" s="89"/>
      <c r="K104" s="89"/>
      <c r="L104" s="89"/>
      <c r="M104" s="89">
        <v>0</v>
      </c>
      <c r="N104" s="89">
        <f t="shared" ref="N104" si="35">+N105</f>
        <v>80</v>
      </c>
      <c r="O104" s="89">
        <f t="shared" si="21"/>
        <v>80</v>
      </c>
      <c r="P104" s="90">
        <v>0</v>
      </c>
      <c r="Q104" s="90">
        <f t="shared" si="22"/>
        <v>80</v>
      </c>
      <c r="R104" s="90">
        <v>0</v>
      </c>
      <c r="S104" s="91">
        <f t="shared" si="20"/>
        <v>80</v>
      </c>
      <c r="T104" s="25"/>
    </row>
    <row r="105" spans="1:20" s="28" customFormat="1" x14ac:dyDescent="0.25">
      <c r="A105" s="153"/>
      <c r="B105" s="154"/>
      <c r="C105" s="154"/>
      <c r="D105" s="155">
        <v>3419</v>
      </c>
      <c r="E105" s="156">
        <v>5222</v>
      </c>
      <c r="F105" s="157" t="s">
        <v>91</v>
      </c>
      <c r="G105" s="80">
        <v>0</v>
      </c>
      <c r="H105" s="80"/>
      <c r="I105" s="80"/>
      <c r="J105" s="81"/>
      <c r="K105" s="81"/>
      <c r="L105" s="81"/>
      <c r="M105" s="81">
        <v>0</v>
      </c>
      <c r="N105" s="81">
        <v>80</v>
      </c>
      <c r="O105" s="81">
        <f t="shared" si="21"/>
        <v>80</v>
      </c>
      <c r="P105" s="82">
        <v>0</v>
      </c>
      <c r="Q105" s="82">
        <f t="shared" si="22"/>
        <v>80</v>
      </c>
      <c r="R105" s="82">
        <v>0</v>
      </c>
      <c r="S105" s="83">
        <f t="shared" si="20"/>
        <v>80</v>
      </c>
      <c r="T105" s="25"/>
    </row>
    <row r="106" spans="1:20" s="28" customFormat="1" ht="21" x14ac:dyDescent="0.25">
      <c r="A106" s="150" t="s">
        <v>18</v>
      </c>
      <c r="B106" s="151" t="s">
        <v>132</v>
      </c>
      <c r="C106" s="151" t="s">
        <v>24</v>
      </c>
      <c r="D106" s="102" t="s">
        <v>19</v>
      </c>
      <c r="E106" s="102" t="s">
        <v>19</v>
      </c>
      <c r="F106" s="152" t="s">
        <v>133</v>
      </c>
      <c r="G106" s="88">
        <v>0</v>
      </c>
      <c r="H106" s="88"/>
      <c r="I106" s="88"/>
      <c r="J106" s="89"/>
      <c r="K106" s="89"/>
      <c r="L106" s="89"/>
      <c r="M106" s="89">
        <v>0</v>
      </c>
      <c r="N106" s="89">
        <f>+N107</f>
        <v>70</v>
      </c>
      <c r="O106" s="89">
        <f>+M106+N106</f>
        <v>70</v>
      </c>
      <c r="P106" s="90">
        <v>0</v>
      </c>
      <c r="Q106" s="90">
        <f t="shared" si="22"/>
        <v>70</v>
      </c>
      <c r="R106" s="90">
        <v>0</v>
      </c>
      <c r="S106" s="91">
        <f t="shared" si="20"/>
        <v>70</v>
      </c>
      <c r="T106" s="25"/>
    </row>
    <row r="107" spans="1:20" s="28" customFormat="1" x14ac:dyDescent="0.25">
      <c r="A107" s="153"/>
      <c r="B107" s="154"/>
      <c r="C107" s="154"/>
      <c r="D107" s="155">
        <v>3419</v>
      </c>
      <c r="E107" s="156">
        <v>5222</v>
      </c>
      <c r="F107" s="157" t="s">
        <v>91</v>
      </c>
      <c r="G107" s="80">
        <v>0</v>
      </c>
      <c r="H107" s="80"/>
      <c r="I107" s="80"/>
      <c r="J107" s="81"/>
      <c r="K107" s="81"/>
      <c r="L107" s="81"/>
      <c r="M107" s="81">
        <v>0</v>
      </c>
      <c r="N107" s="81">
        <v>70</v>
      </c>
      <c r="O107" s="81">
        <f>+M107+N107</f>
        <v>70</v>
      </c>
      <c r="P107" s="82">
        <v>0</v>
      </c>
      <c r="Q107" s="82">
        <f t="shared" si="22"/>
        <v>70</v>
      </c>
      <c r="R107" s="82">
        <v>0</v>
      </c>
      <c r="S107" s="83">
        <f t="shared" si="20"/>
        <v>70</v>
      </c>
      <c r="T107" s="25"/>
    </row>
    <row r="108" spans="1:20" s="28" customFormat="1" ht="21" x14ac:dyDescent="0.25">
      <c r="A108" s="150" t="s">
        <v>18</v>
      </c>
      <c r="B108" s="151" t="s">
        <v>134</v>
      </c>
      <c r="C108" s="151" t="s">
        <v>24</v>
      </c>
      <c r="D108" s="102" t="s">
        <v>19</v>
      </c>
      <c r="E108" s="102" t="s">
        <v>19</v>
      </c>
      <c r="F108" s="152" t="s">
        <v>135</v>
      </c>
      <c r="G108" s="88">
        <v>0</v>
      </c>
      <c r="H108" s="88"/>
      <c r="I108" s="88"/>
      <c r="J108" s="89"/>
      <c r="K108" s="89"/>
      <c r="L108" s="89"/>
      <c r="M108" s="89">
        <v>0</v>
      </c>
      <c r="N108" s="89">
        <f t="shared" ref="N108" si="36">+N109</f>
        <v>50</v>
      </c>
      <c r="O108" s="89">
        <f t="shared" ref="O108:O143" si="37">+M108+N108</f>
        <v>50</v>
      </c>
      <c r="P108" s="90">
        <v>0</v>
      </c>
      <c r="Q108" s="90">
        <f t="shared" si="22"/>
        <v>50</v>
      </c>
      <c r="R108" s="90">
        <v>0</v>
      </c>
      <c r="S108" s="91">
        <f t="shared" si="20"/>
        <v>50</v>
      </c>
      <c r="T108" s="25"/>
    </row>
    <row r="109" spans="1:20" s="28" customFormat="1" x14ac:dyDescent="0.25">
      <c r="A109" s="153"/>
      <c r="B109" s="154"/>
      <c r="C109" s="154"/>
      <c r="D109" s="155">
        <v>3419</v>
      </c>
      <c r="E109" s="156">
        <v>5222</v>
      </c>
      <c r="F109" s="157" t="s">
        <v>91</v>
      </c>
      <c r="G109" s="80">
        <v>0</v>
      </c>
      <c r="H109" s="80"/>
      <c r="I109" s="80"/>
      <c r="J109" s="81"/>
      <c r="K109" s="81"/>
      <c r="L109" s="81"/>
      <c r="M109" s="81">
        <v>0</v>
      </c>
      <c r="N109" s="81">
        <v>50</v>
      </c>
      <c r="O109" s="81">
        <f t="shared" si="37"/>
        <v>50</v>
      </c>
      <c r="P109" s="82">
        <v>0</v>
      </c>
      <c r="Q109" s="82">
        <f t="shared" si="22"/>
        <v>50</v>
      </c>
      <c r="R109" s="82">
        <v>0</v>
      </c>
      <c r="S109" s="83">
        <f t="shared" si="20"/>
        <v>50</v>
      </c>
      <c r="T109" s="25"/>
    </row>
    <row r="110" spans="1:20" s="28" customFormat="1" ht="21" x14ac:dyDescent="0.25">
      <c r="A110" s="150" t="s">
        <v>18</v>
      </c>
      <c r="B110" s="151" t="s">
        <v>136</v>
      </c>
      <c r="C110" s="151" t="s">
        <v>24</v>
      </c>
      <c r="D110" s="102" t="s">
        <v>19</v>
      </c>
      <c r="E110" s="102" t="s">
        <v>19</v>
      </c>
      <c r="F110" s="152" t="s">
        <v>137</v>
      </c>
      <c r="G110" s="88">
        <v>0</v>
      </c>
      <c r="H110" s="88"/>
      <c r="I110" s="88"/>
      <c r="J110" s="89"/>
      <c r="K110" s="89"/>
      <c r="L110" s="89"/>
      <c r="M110" s="89">
        <v>0</v>
      </c>
      <c r="N110" s="89">
        <f t="shared" ref="N110" si="38">+N111</f>
        <v>50</v>
      </c>
      <c r="O110" s="89">
        <f t="shared" si="37"/>
        <v>50</v>
      </c>
      <c r="P110" s="90">
        <v>0</v>
      </c>
      <c r="Q110" s="90">
        <f t="shared" si="22"/>
        <v>50</v>
      </c>
      <c r="R110" s="90">
        <v>0</v>
      </c>
      <c r="S110" s="91">
        <f t="shared" si="20"/>
        <v>50</v>
      </c>
      <c r="T110" s="25"/>
    </row>
    <row r="111" spans="1:20" s="28" customFormat="1" x14ac:dyDescent="0.25">
      <c r="A111" s="153"/>
      <c r="B111" s="154"/>
      <c r="C111" s="154"/>
      <c r="D111" s="155">
        <v>3419</v>
      </c>
      <c r="E111" s="156">
        <v>5222</v>
      </c>
      <c r="F111" s="157" t="s">
        <v>91</v>
      </c>
      <c r="G111" s="80">
        <v>0</v>
      </c>
      <c r="H111" s="80"/>
      <c r="I111" s="80"/>
      <c r="J111" s="81"/>
      <c r="K111" s="81"/>
      <c r="L111" s="81"/>
      <c r="M111" s="81">
        <v>0</v>
      </c>
      <c r="N111" s="81">
        <v>50</v>
      </c>
      <c r="O111" s="81">
        <f t="shared" si="37"/>
        <v>50</v>
      </c>
      <c r="P111" s="82">
        <v>0</v>
      </c>
      <c r="Q111" s="82">
        <f t="shared" si="22"/>
        <v>50</v>
      </c>
      <c r="R111" s="82">
        <v>0</v>
      </c>
      <c r="S111" s="83">
        <f t="shared" si="20"/>
        <v>50</v>
      </c>
      <c r="T111" s="25"/>
    </row>
    <row r="112" spans="1:20" s="28" customFormat="1" ht="31.5" x14ac:dyDescent="0.25">
      <c r="A112" s="150" t="s">
        <v>18</v>
      </c>
      <c r="B112" s="151" t="s">
        <v>138</v>
      </c>
      <c r="C112" s="151" t="s">
        <v>24</v>
      </c>
      <c r="D112" s="102" t="s">
        <v>19</v>
      </c>
      <c r="E112" s="102" t="s">
        <v>19</v>
      </c>
      <c r="F112" s="152" t="s">
        <v>139</v>
      </c>
      <c r="G112" s="88">
        <v>0</v>
      </c>
      <c r="H112" s="88"/>
      <c r="I112" s="88"/>
      <c r="J112" s="89"/>
      <c r="K112" s="89"/>
      <c r="L112" s="89"/>
      <c r="M112" s="89">
        <v>0</v>
      </c>
      <c r="N112" s="89">
        <f t="shared" ref="N112" si="39">+N113</f>
        <v>100</v>
      </c>
      <c r="O112" s="89">
        <f t="shared" si="37"/>
        <v>100</v>
      </c>
      <c r="P112" s="90">
        <v>0</v>
      </c>
      <c r="Q112" s="90">
        <f t="shared" si="22"/>
        <v>100</v>
      </c>
      <c r="R112" s="90">
        <v>0</v>
      </c>
      <c r="S112" s="91">
        <f t="shared" si="20"/>
        <v>100</v>
      </c>
      <c r="T112" s="25"/>
    </row>
    <row r="113" spans="1:20" s="28" customFormat="1" x14ac:dyDescent="0.25">
      <c r="A113" s="153"/>
      <c r="B113" s="154"/>
      <c r="C113" s="154"/>
      <c r="D113" s="155">
        <v>3419</v>
      </c>
      <c r="E113" s="156">
        <v>5229</v>
      </c>
      <c r="F113" s="157" t="s">
        <v>95</v>
      </c>
      <c r="G113" s="80">
        <v>0</v>
      </c>
      <c r="H113" s="80"/>
      <c r="I113" s="80"/>
      <c r="J113" s="81"/>
      <c r="K113" s="81"/>
      <c r="L113" s="81"/>
      <c r="M113" s="81">
        <v>0</v>
      </c>
      <c r="N113" s="81">
        <v>100</v>
      </c>
      <c r="O113" s="81">
        <f t="shared" si="37"/>
        <v>100</v>
      </c>
      <c r="P113" s="82">
        <v>0</v>
      </c>
      <c r="Q113" s="82">
        <f t="shared" si="22"/>
        <v>100</v>
      </c>
      <c r="R113" s="82">
        <v>0</v>
      </c>
      <c r="S113" s="83">
        <f t="shared" si="20"/>
        <v>100</v>
      </c>
      <c r="T113" s="25"/>
    </row>
    <row r="114" spans="1:20" s="28" customFormat="1" ht="21" x14ac:dyDescent="0.25">
      <c r="A114" s="150" t="s">
        <v>18</v>
      </c>
      <c r="B114" s="151" t="s">
        <v>140</v>
      </c>
      <c r="C114" s="151" t="s">
        <v>24</v>
      </c>
      <c r="D114" s="102" t="s">
        <v>19</v>
      </c>
      <c r="E114" s="102" t="s">
        <v>19</v>
      </c>
      <c r="F114" s="152" t="s">
        <v>141</v>
      </c>
      <c r="G114" s="88">
        <v>0</v>
      </c>
      <c r="H114" s="88"/>
      <c r="I114" s="88"/>
      <c r="J114" s="89"/>
      <c r="K114" s="89"/>
      <c r="L114" s="89"/>
      <c r="M114" s="89">
        <v>0</v>
      </c>
      <c r="N114" s="89">
        <f t="shared" ref="N114" si="40">+N115</f>
        <v>60</v>
      </c>
      <c r="O114" s="89">
        <f t="shared" si="37"/>
        <v>60</v>
      </c>
      <c r="P114" s="90">
        <v>0</v>
      </c>
      <c r="Q114" s="90">
        <f t="shared" si="22"/>
        <v>60</v>
      </c>
      <c r="R114" s="90">
        <v>0</v>
      </c>
      <c r="S114" s="91">
        <f t="shared" si="20"/>
        <v>60</v>
      </c>
      <c r="T114" s="25"/>
    </row>
    <row r="115" spans="1:20" s="28" customFormat="1" x14ac:dyDescent="0.25">
      <c r="A115" s="153"/>
      <c r="B115" s="154"/>
      <c r="C115" s="154"/>
      <c r="D115" s="155">
        <v>3419</v>
      </c>
      <c r="E115" s="156">
        <v>5222</v>
      </c>
      <c r="F115" s="157" t="s">
        <v>91</v>
      </c>
      <c r="G115" s="80">
        <v>0</v>
      </c>
      <c r="H115" s="80"/>
      <c r="I115" s="80"/>
      <c r="J115" s="81"/>
      <c r="K115" s="81"/>
      <c r="L115" s="81"/>
      <c r="M115" s="81">
        <v>0</v>
      </c>
      <c r="N115" s="81">
        <v>60</v>
      </c>
      <c r="O115" s="81">
        <f t="shared" si="37"/>
        <v>60</v>
      </c>
      <c r="P115" s="82">
        <v>0</v>
      </c>
      <c r="Q115" s="82">
        <f t="shared" si="22"/>
        <v>60</v>
      </c>
      <c r="R115" s="82">
        <v>0</v>
      </c>
      <c r="S115" s="83">
        <f t="shared" si="20"/>
        <v>60</v>
      </c>
      <c r="T115" s="25"/>
    </row>
    <row r="116" spans="1:20" s="28" customFormat="1" ht="21" x14ac:dyDescent="0.25">
      <c r="A116" s="150" t="s">
        <v>18</v>
      </c>
      <c r="B116" s="151" t="s">
        <v>142</v>
      </c>
      <c r="C116" s="151" t="s">
        <v>24</v>
      </c>
      <c r="D116" s="102" t="s">
        <v>19</v>
      </c>
      <c r="E116" s="102" t="s">
        <v>19</v>
      </c>
      <c r="F116" s="152" t="s">
        <v>143</v>
      </c>
      <c r="G116" s="88">
        <v>0</v>
      </c>
      <c r="H116" s="88"/>
      <c r="I116" s="88"/>
      <c r="J116" s="89"/>
      <c r="K116" s="89"/>
      <c r="L116" s="89"/>
      <c r="M116" s="89">
        <v>0</v>
      </c>
      <c r="N116" s="89">
        <f t="shared" ref="N116" si="41">+N117</f>
        <v>90</v>
      </c>
      <c r="O116" s="89">
        <f t="shared" si="37"/>
        <v>90</v>
      </c>
      <c r="P116" s="90">
        <v>0</v>
      </c>
      <c r="Q116" s="90">
        <f t="shared" si="22"/>
        <v>90</v>
      </c>
      <c r="R116" s="90">
        <v>0</v>
      </c>
      <c r="S116" s="91">
        <f t="shared" si="20"/>
        <v>90</v>
      </c>
      <c r="T116" s="25"/>
    </row>
    <row r="117" spans="1:20" s="28" customFormat="1" x14ac:dyDescent="0.25">
      <c r="A117" s="153"/>
      <c r="B117" s="154"/>
      <c r="C117" s="154"/>
      <c r="D117" s="155">
        <v>3419</v>
      </c>
      <c r="E117" s="156">
        <v>5222</v>
      </c>
      <c r="F117" s="157" t="s">
        <v>91</v>
      </c>
      <c r="G117" s="80">
        <v>0</v>
      </c>
      <c r="H117" s="80"/>
      <c r="I117" s="80"/>
      <c r="J117" s="81"/>
      <c r="K117" s="81"/>
      <c r="L117" s="81"/>
      <c r="M117" s="81">
        <v>0</v>
      </c>
      <c r="N117" s="81">
        <v>90</v>
      </c>
      <c r="O117" s="81">
        <f t="shared" si="37"/>
        <v>90</v>
      </c>
      <c r="P117" s="82">
        <v>0</v>
      </c>
      <c r="Q117" s="82">
        <f t="shared" si="22"/>
        <v>90</v>
      </c>
      <c r="R117" s="82">
        <v>0</v>
      </c>
      <c r="S117" s="83">
        <f t="shared" si="20"/>
        <v>90</v>
      </c>
      <c r="T117" s="25"/>
    </row>
    <row r="118" spans="1:20" s="28" customFormat="1" ht="21" x14ac:dyDescent="0.25">
      <c r="A118" s="150" t="s">
        <v>18</v>
      </c>
      <c r="B118" s="151" t="s">
        <v>144</v>
      </c>
      <c r="C118" s="151" t="s">
        <v>24</v>
      </c>
      <c r="D118" s="102" t="s">
        <v>19</v>
      </c>
      <c r="E118" s="102" t="s">
        <v>19</v>
      </c>
      <c r="F118" s="152" t="s">
        <v>145</v>
      </c>
      <c r="G118" s="88">
        <v>0</v>
      </c>
      <c r="H118" s="88"/>
      <c r="I118" s="88"/>
      <c r="J118" s="89"/>
      <c r="K118" s="89"/>
      <c r="L118" s="89"/>
      <c r="M118" s="89">
        <v>0</v>
      </c>
      <c r="N118" s="89">
        <f t="shared" ref="N118" si="42">+N119</f>
        <v>200</v>
      </c>
      <c r="O118" s="89">
        <f t="shared" si="37"/>
        <v>200</v>
      </c>
      <c r="P118" s="90">
        <v>0</v>
      </c>
      <c r="Q118" s="90">
        <f t="shared" si="22"/>
        <v>200</v>
      </c>
      <c r="R118" s="90">
        <v>0</v>
      </c>
      <c r="S118" s="91">
        <f t="shared" si="20"/>
        <v>200</v>
      </c>
      <c r="T118" s="25"/>
    </row>
    <row r="119" spans="1:20" s="28" customFormat="1" x14ac:dyDescent="0.25">
      <c r="A119" s="153"/>
      <c r="B119" s="154"/>
      <c r="C119" s="154"/>
      <c r="D119" s="155">
        <v>3419</v>
      </c>
      <c r="E119" s="156">
        <v>5222</v>
      </c>
      <c r="F119" s="157" t="s">
        <v>91</v>
      </c>
      <c r="G119" s="80">
        <v>0</v>
      </c>
      <c r="H119" s="80"/>
      <c r="I119" s="80"/>
      <c r="J119" s="81"/>
      <c r="K119" s="81"/>
      <c r="L119" s="81"/>
      <c r="M119" s="81">
        <v>0</v>
      </c>
      <c r="N119" s="81">
        <v>200</v>
      </c>
      <c r="O119" s="81">
        <f t="shared" si="37"/>
        <v>200</v>
      </c>
      <c r="P119" s="82">
        <v>0</v>
      </c>
      <c r="Q119" s="82">
        <f t="shared" si="22"/>
        <v>200</v>
      </c>
      <c r="R119" s="82">
        <v>0</v>
      </c>
      <c r="S119" s="83">
        <f t="shared" si="20"/>
        <v>200</v>
      </c>
      <c r="T119" s="25"/>
    </row>
    <row r="120" spans="1:20" s="28" customFormat="1" x14ac:dyDescent="0.25">
      <c r="A120" s="150" t="s">
        <v>18</v>
      </c>
      <c r="B120" s="151" t="s">
        <v>146</v>
      </c>
      <c r="C120" s="151" t="s">
        <v>24</v>
      </c>
      <c r="D120" s="102" t="s">
        <v>19</v>
      </c>
      <c r="E120" s="102" t="s">
        <v>19</v>
      </c>
      <c r="F120" s="152" t="s">
        <v>147</v>
      </c>
      <c r="G120" s="88">
        <v>0</v>
      </c>
      <c r="H120" s="88"/>
      <c r="I120" s="88"/>
      <c r="J120" s="89"/>
      <c r="K120" s="89"/>
      <c r="L120" s="89"/>
      <c r="M120" s="89">
        <v>0</v>
      </c>
      <c r="N120" s="89">
        <f t="shared" ref="N120" si="43">+N121</f>
        <v>80</v>
      </c>
      <c r="O120" s="89">
        <f t="shared" si="37"/>
        <v>80</v>
      </c>
      <c r="P120" s="90">
        <v>0</v>
      </c>
      <c r="Q120" s="90">
        <f t="shared" si="22"/>
        <v>80</v>
      </c>
      <c r="R120" s="90">
        <v>0</v>
      </c>
      <c r="S120" s="91">
        <f t="shared" si="20"/>
        <v>80</v>
      </c>
      <c r="T120" s="25"/>
    </row>
    <row r="121" spans="1:20" s="28" customFormat="1" x14ac:dyDescent="0.25">
      <c r="A121" s="153"/>
      <c r="B121" s="154"/>
      <c r="C121" s="154"/>
      <c r="D121" s="155">
        <v>3419</v>
      </c>
      <c r="E121" s="156">
        <v>5222</v>
      </c>
      <c r="F121" s="157" t="s">
        <v>91</v>
      </c>
      <c r="G121" s="80">
        <v>0</v>
      </c>
      <c r="H121" s="80"/>
      <c r="I121" s="80"/>
      <c r="J121" s="81"/>
      <c r="K121" s="81"/>
      <c r="L121" s="81"/>
      <c r="M121" s="81">
        <v>0</v>
      </c>
      <c r="N121" s="81">
        <v>80</v>
      </c>
      <c r="O121" s="81">
        <f t="shared" si="37"/>
        <v>80</v>
      </c>
      <c r="P121" s="82">
        <v>0</v>
      </c>
      <c r="Q121" s="82">
        <f t="shared" si="22"/>
        <v>80</v>
      </c>
      <c r="R121" s="82">
        <v>0</v>
      </c>
      <c r="S121" s="83">
        <f t="shared" si="20"/>
        <v>80</v>
      </c>
      <c r="T121" s="25"/>
    </row>
    <row r="122" spans="1:20" s="28" customFormat="1" ht="21" x14ac:dyDescent="0.25">
      <c r="A122" s="150" t="s">
        <v>18</v>
      </c>
      <c r="B122" s="151" t="s">
        <v>148</v>
      </c>
      <c r="C122" s="151" t="s">
        <v>24</v>
      </c>
      <c r="D122" s="102" t="s">
        <v>19</v>
      </c>
      <c r="E122" s="102" t="s">
        <v>19</v>
      </c>
      <c r="F122" s="152" t="s">
        <v>149</v>
      </c>
      <c r="G122" s="88">
        <v>0</v>
      </c>
      <c r="H122" s="88"/>
      <c r="I122" s="88"/>
      <c r="J122" s="89"/>
      <c r="K122" s="89"/>
      <c r="L122" s="89"/>
      <c r="M122" s="89">
        <v>0</v>
      </c>
      <c r="N122" s="89">
        <f t="shared" ref="N122" si="44">+N123</f>
        <v>150</v>
      </c>
      <c r="O122" s="89">
        <f t="shared" si="37"/>
        <v>150</v>
      </c>
      <c r="P122" s="90">
        <v>0</v>
      </c>
      <c r="Q122" s="90">
        <f t="shared" si="22"/>
        <v>150</v>
      </c>
      <c r="R122" s="90">
        <v>0</v>
      </c>
      <c r="S122" s="91">
        <f t="shared" si="20"/>
        <v>150</v>
      </c>
      <c r="T122" s="25"/>
    </row>
    <row r="123" spans="1:20" s="28" customFormat="1" x14ac:dyDescent="0.25">
      <c r="A123" s="153"/>
      <c r="B123" s="154"/>
      <c r="C123" s="154"/>
      <c r="D123" s="155">
        <v>3419</v>
      </c>
      <c r="E123" s="156">
        <v>5222</v>
      </c>
      <c r="F123" s="157" t="s">
        <v>91</v>
      </c>
      <c r="G123" s="80">
        <v>0</v>
      </c>
      <c r="H123" s="80"/>
      <c r="I123" s="80"/>
      <c r="J123" s="81"/>
      <c r="K123" s="81"/>
      <c r="L123" s="81"/>
      <c r="M123" s="81">
        <v>0</v>
      </c>
      <c r="N123" s="81">
        <v>150</v>
      </c>
      <c r="O123" s="81">
        <f t="shared" si="37"/>
        <v>150</v>
      </c>
      <c r="P123" s="82">
        <v>0</v>
      </c>
      <c r="Q123" s="82">
        <f t="shared" si="22"/>
        <v>150</v>
      </c>
      <c r="R123" s="82">
        <v>0</v>
      </c>
      <c r="S123" s="83">
        <f t="shared" si="20"/>
        <v>150</v>
      </c>
      <c r="T123" s="25"/>
    </row>
    <row r="124" spans="1:20" s="28" customFormat="1" ht="21" x14ac:dyDescent="0.25">
      <c r="A124" s="150" t="s">
        <v>18</v>
      </c>
      <c r="B124" s="151" t="s">
        <v>150</v>
      </c>
      <c r="C124" s="151" t="s">
        <v>24</v>
      </c>
      <c r="D124" s="102" t="s">
        <v>19</v>
      </c>
      <c r="E124" s="102" t="s">
        <v>19</v>
      </c>
      <c r="F124" s="152" t="s">
        <v>151</v>
      </c>
      <c r="G124" s="88">
        <v>0</v>
      </c>
      <c r="H124" s="88"/>
      <c r="I124" s="88"/>
      <c r="J124" s="89"/>
      <c r="K124" s="89"/>
      <c r="L124" s="89"/>
      <c r="M124" s="89">
        <v>0</v>
      </c>
      <c r="N124" s="89">
        <f t="shared" ref="N124" si="45">+N125</f>
        <v>100</v>
      </c>
      <c r="O124" s="89">
        <f t="shared" si="37"/>
        <v>100</v>
      </c>
      <c r="P124" s="90">
        <v>0</v>
      </c>
      <c r="Q124" s="90">
        <f t="shared" si="22"/>
        <v>100</v>
      </c>
      <c r="R124" s="90">
        <v>0</v>
      </c>
      <c r="S124" s="91">
        <f t="shared" si="20"/>
        <v>100</v>
      </c>
      <c r="T124" s="25"/>
    </row>
    <row r="125" spans="1:20" s="28" customFormat="1" x14ac:dyDescent="0.25">
      <c r="A125" s="153"/>
      <c r="B125" s="154"/>
      <c r="C125" s="154"/>
      <c r="D125" s="155">
        <v>3419</v>
      </c>
      <c r="E125" s="156">
        <v>5222</v>
      </c>
      <c r="F125" s="157" t="s">
        <v>91</v>
      </c>
      <c r="G125" s="80">
        <v>0</v>
      </c>
      <c r="H125" s="80"/>
      <c r="I125" s="80"/>
      <c r="J125" s="81"/>
      <c r="K125" s="81"/>
      <c r="L125" s="81"/>
      <c r="M125" s="81">
        <v>0</v>
      </c>
      <c r="N125" s="81">
        <v>100</v>
      </c>
      <c r="O125" s="81">
        <f t="shared" si="37"/>
        <v>100</v>
      </c>
      <c r="P125" s="82">
        <v>0</v>
      </c>
      <c r="Q125" s="82">
        <f t="shared" si="22"/>
        <v>100</v>
      </c>
      <c r="R125" s="82">
        <v>0</v>
      </c>
      <c r="S125" s="83">
        <f t="shared" si="20"/>
        <v>100</v>
      </c>
      <c r="T125" s="25"/>
    </row>
    <row r="126" spans="1:20" s="28" customFormat="1" ht="21" x14ac:dyDescent="0.25">
      <c r="A126" s="150" t="s">
        <v>18</v>
      </c>
      <c r="B126" s="151" t="s">
        <v>152</v>
      </c>
      <c r="C126" s="151" t="s">
        <v>24</v>
      </c>
      <c r="D126" s="102" t="s">
        <v>19</v>
      </c>
      <c r="E126" s="102" t="s">
        <v>19</v>
      </c>
      <c r="F126" s="152" t="s">
        <v>153</v>
      </c>
      <c r="G126" s="88">
        <v>0</v>
      </c>
      <c r="H126" s="88"/>
      <c r="I126" s="88"/>
      <c r="J126" s="89"/>
      <c r="K126" s="89"/>
      <c r="L126" s="89"/>
      <c r="M126" s="89">
        <v>0</v>
      </c>
      <c r="N126" s="89">
        <f t="shared" ref="N126" si="46">+N127</f>
        <v>200</v>
      </c>
      <c r="O126" s="89">
        <f t="shared" si="37"/>
        <v>200</v>
      </c>
      <c r="P126" s="90">
        <v>0</v>
      </c>
      <c r="Q126" s="90">
        <f t="shared" si="22"/>
        <v>200</v>
      </c>
      <c r="R126" s="90">
        <v>0</v>
      </c>
      <c r="S126" s="91">
        <f t="shared" si="20"/>
        <v>200</v>
      </c>
      <c r="T126" s="25"/>
    </row>
    <row r="127" spans="1:20" s="28" customFormat="1" x14ac:dyDescent="0.25">
      <c r="A127" s="153"/>
      <c r="B127" s="154"/>
      <c r="C127" s="154"/>
      <c r="D127" s="155">
        <v>3419</v>
      </c>
      <c r="E127" s="156">
        <v>5222</v>
      </c>
      <c r="F127" s="157" t="s">
        <v>91</v>
      </c>
      <c r="G127" s="80">
        <v>0</v>
      </c>
      <c r="H127" s="80"/>
      <c r="I127" s="80"/>
      <c r="J127" s="81"/>
      <c r="K127" s="81"/>
      <c r="L127" s="81"/>
      <c r="M127" s="81">
        <v>0</v>
      </c>
      <c r="N127" s="81">
        <v>200</v>
      </c>
      <c r="O127" s="81">
        <f t="shared" si="37"/>
        <v>200</v>
      </c>
      <c r="P127" s="82">
        <v>0</v>
      </c>
      <c r="Q127" s="82">
        <f t="shared" si="22"/>
        <v>200</v>
      </c>
      <c r="R127" s="82">
        <v>0</v>
      </c>
      <c r="S127" s="83">
        <f t="shared" si="20"/>
        <v>200</v>
      </c>
      <c r="T127" s="25"/>
    </row>
    <row r="128" spans="1:20" s="28" customFormat="1" ht="21" x14ac:dyDescent="0.25">
      <c r="A128" s="150" t="s">
        <v>18</v>
      </c>
      <c r="B128" s="151" t="s">
        <v>154</v>
      </c>
      <c r="C128" s="151" t="s">
        <v>24</v>
      </c>
      <c r="D128" s="102" t="s">
        <v>19</v>
      </c>
      <c r="E128" s="102" t="s">
        <v>19</v>
      </c>
      <c r="F128" s="152" t="s">
        <v>155</v>
      </c>
      <c r="G128" s="88">
        <v>0</v>
      </c>
      <c r="H128" s="88"/>
      <c r="I128" s="88"/>
      <c r="J128" s="89"/>
      <c r="K128" s="89"/>
      <c r="L128" s="89"/>
      <c r="M128" s="89">
        <v>0</v>
      </c>
      <c r="N128" s="89">
        <f t="shared" ref="N128" si="47">+N129</f>
        <v>90</v>
      </c>
      <c r="O128" s="89">
        <f t="shared" si="37"/>
        <v>90</v>
      </c>
      <c r="P128" s="90">
        <v>0</v>
      </c>
      <c r="Q128" s="90">
        <f t="shared" si="22"/>
        <v>90</v>
      </c>
      <c r="R128" s="90">
        <v>0</v>
      </c>
      <c r="S128" s="91">
        <f t="shared" si="20"/>
        <v>90</v>
      </c>
      <c r="T128" s="25"/>
    </row>
    <row r="129" spans="1:20" s="28" customFormat="1" x14ac:dyDescent="0.25">
      <c r="A129" s="153"/>
      <c r="B129" s="154"/>
      <c r="C129" s="154"/>
      <c r="D129" s="155">
        <v>3419</v>
      </c>
      <c r="E129" s="156">
        <v>5222</v>
      </c>
      <c r="F129" s="157" t="s">
        <v>91</v>
      </c>
      <c r="G129" s="80">
        <v>0</v>
      </c>
      <c r="H129" s="80"/>
      <c r="I129" s="80"/>
      <c r="J129" s="81"/>
      <c r="K129" s="81"/>
      <c r="L129" s="81"/>
      <c r="M129" s="81">
        <v>0</v>
      </c>
      <c r="N129" s="81">
        <v>90</v>
      </c>
      <c r="O129" s="81">
        <f t="shared" si="37"/>
        <v>90</v>
      </c>
      <c r="P129" s="82">
        <v>0</v>
      </c>
      <c r="Q129" s="82">
        <f t="shared" si="22"/>
        <v>90</v>
      </c>
      <c r="R129" s="82">
        <v>0</v>
      </c>
      <c r="S129" s="83">
        <f t="shared" si="20"/>
        <v>90</v>
      </c>
      <c r="T129" s="25"/>
    </row>
    <row r="130" spans="1:20" s="28" customFormat="1" ht="21" x14ac:dyDescent="0.25">
      <c r="A130" s="150" t="s">
        <v>18</v>
      </c>
      <c r="B130" s="151" t="s">
        <v>156</v>
      </c>
      <c r="C130" s="151" t="s">
        <v>24</v>
      </c>
      <c r="D130" s="102" t="s">
        <v>19</v>
      </c>
      <c r="E130" s="102" t="s">
        <v>19</v>
      </c>
      <c r="F130" s="152" t="s">
        <v>157</v>
      </c>
      <c r="G130" s="88">
        <v>0</v>
      </c>
      <c r="H130" s="88"/>
      <c r="I130" s="88"/>
      <c r="J130" s="89"/>
      <c r="K130" s="89"/>
      <c r="L130" s="89"/>
      <c r="M130" s="89">
        <v>0</v>
      </c>
      <c r="N130" s="89">
        <f t="shared" ref="N130" si="48">+N131</f>
        <v>100</v>
      </c>
      <c r="O130" s="89">
        <f t="shared" si="37"/>
        <v>100</v>
      </c>
      <c r="P130" s="90">
        <v>0</v>
      </c>
      <c r="Q130" s="90">
        <f t="shared" si="22"/>
        <v>100</v>
      </c>
      <c r="R130" s="90">
        <v>0</v>
      </c>
      <c r="S130" s="91">
        <f t="shared" si="20"/>
        <v>100</v>
      </c>
      <c r="T130" s="25"/>
    </row>
    <row r="131" spans="1:20" s="28" customFormat="1" x14ac:dyDescent="0.25">
      <c r="A131" s="153"/>
      <c r="B131" s="154"/>
      <c r="C131" s="154"/>
      <c r="D131" s="155">
        <v>3419</v>
      </c>
      <c r="E131" s="156">
        <v>5222</v>
      </c>
      <c r="F131" s="157" t="s">
        <v>91</v>
      </c>
      <c r="G131" s="80">
        <v>0</v>
      </c>
      <c r="H131" s="80"/>
      <c r="I131" s="80"/>
      <c r="J131" s="81"/>
      <c r="K131" s="81"/>
      <c r="L131" s="81"/>
      <c r="M131" s="81">
        <v>0</v>
      </c>
      <c r="N131" s="81">
        <v>100</v>
      </c>
      <c r="O131" s="81">
        <f t="shared" si="37"/>
        <v>100</v>
      </c>
      <c r="P131" s="82">
        <v>0</v>
      </c>
      <c r="Q131" s="82">
        <f t="shared" si="22"/>
        <v>100</v>
      </c>
      <c r="R131" s="82">
        <v>0</v>
      </c>
      <c r="S131" s="83">
        <f t="shared" si="20"/>
        <v>100</v>
      </c>
      <c r="T131" s="25"/>
    </row>
    <row r="132" spans="1:20" s="28" customFormat="1" ht="31.5" x14ac:dyDescent="0.25">
      <c r="A132" s="150" t="s">
        <v>18</v>
      </c>
      <c r="B132" s="151" t="s">
        <v>158</v>
      </c>
      <c r="C132" s="151" t="s">
        <v>24</v>
      </c>
      <c r="D132" s="102" t="s">
        <v>19</v>
      </c>
      <c r="E132" s="102" t="s">
        <v>19</v>
      </c>
      <c r="F132" s="152" t="s">
        <v>159</v>
      </c>
      <c r="G132" s="88">
        <v>0</v>
      </c>
      <c r="H132" s="88"/>
      <c r="I132" s="88"/>
      <c r="J132" s="89"/>
      <c r="K132" s="89"/>
      <c r="L132" s="89"/>
      <c r="M132" s="89">
        <v>0</v>
      </c>
      <c r="N132" s="89">
        <f t="shared" ref="N132" si="49">+N133</f>
        <v>50</v>
      </c>
      <c r="O132" s="89">
        <f t="shared" si="37"/>
        <v>50</v>
      </c>
      <c r="P132" s="90">
        <v>0</v>
      </c>
      <c r="Q132" s="90">
        <f t="shared" si="22"/>
        <v>50</v>
      </c>
      <c r="R132" s="90">
        <v>0</v>
      </c>
      <c r="S132" s="91">
        <f t="shared" si="20"/>
        <v>50</v>
      </c>
      <c r="T132" s="25"/>
    </row>
    <row r="133" spans="1:20" s="28" customFormat="1" x14ac:dyDescent="0.25">
      <c r="A133" s="153"/>
      <c r="B133" s="154"/>
      <c r="C133" s="154"/>
      <c r="D133" s="155">
        <v>3419</v>
      </c>
      <c r="E133" s="156">
        <v>5222</v>
      </c>
      <c r="F133" s="157" t="s">
        <v>91</v>
      </c>
      <c r="G133" s="80">
        <v>0</v>
      </c>
      <c r="H133" s="80"/>
      <c r="I133" s="80"/>
      <c r="J133" s="81"/>
      <c r="K133" s="81"/>
      <c r="L133" s="81"/>
      <c r="M133" s="81">
        <v>0</v>
      </c>
      <c r="N133" s="81">
        <v>50</v>
      </c>
      <c r="O133" s="81">
        <f t="shared" si="37"/>
        <v>50</v>
      </c>
      <c r="P133" s="82">
        <v>0</v>
      </c>
      <c r="Q133" s="82">
        <f t="shared" si="22"/>
        <v>50</v>
      </c>
      <c r="R133" s="82">
        <v>0</v>
      </c>
      <c r="S133" s="83">
        <f t="shared" si="20"/>
        <v>50</v>
      </c>
      <c r="T133" s="25"/>
    </row>
    <row r="134" spans="1:20" s="28" customFormat="1" x14ac:dyDescent="0.25">
      <c r="A134" s="150" t="s">
        <v>18</v>
      </c>
      <c r="B134" s="151" t="s">
        <v>160</v>
      </c>
      <c r="C134" s="151" t="s">
        <v>24</v>
      </c>
      <c r="D134" s="102" t="s">
        <v>19</v>
      </c>
      <c r="E134" s="102" t="s">
        <v>19</v>
      </c>
      <c r="F134" s="152" t="s">
        <v>161</v>
      </c>
      <c r="G134" s="88">
        <v>0</v>
      </c>
      <c r="H134" s="88"/>
      <c r="I134" s="88"/>
      <c r="J134" s="89"/>
      <c r="K134" s="89"/>
      <c r="L134" s="89"/>
      <c r="M134" s="89">
        <v>0</v>
      </c>
      <c r="N134" s="89">
        <f t="shared" ref="N134" si="50">+N135</f>
        <v>150</v>
      </c>
      <c r="O134" s="89">
        <f t="shared" si="37"/>
        <v>150</v>
      </c>
      <c r="P134" s="90">
        <v>0</v>
      </c>
      <c r="Q134" s="90">
        <f t="shared" si="22"/>
        <v>150</v>
      </c>
      <c r="R134" s="90">
        <v>0</v>
      </c>
      <c r="S134" s="91">
        <f t="shared" si="20"/>
        <v>150</v>
      </c>
      <c r="T134" s="25"/>
    </row>
    <row r="135" spans="1:20" s="28" customFormat="1" x14ac:dyDescent="0.25">
      <c r="A135" s="153"/>
      <c r="B135" s="154"/>
      <c r="C135" s="154"/>
      <c r="D135" s="155">
        <v>3419</v>
      </c>
      <c r="E135" s="156">
        <v>5222</v>
      </c>
      <c r="F135" s="157" t="s">
        <v>91</v>
      </c>
      <c r="G135" s="80">
        <v>0</v>
      </c>
      <c r="H135" s="80"/>
      <c r="I135" s="80"/>
      <c r="J135" s="81"/>
      <c r="K135" s="81"/>
      <c r="L135" s="81"/>
      <c r="M135" s="81">
        <v>0</v>
      </c>
      <c r="N135" s="81">
        <v>150</v>
      </c>
      <c r="O135" s="81">
        <f t="shared" si="37"/>
        <v>150</v>
      </c>
      <c r="P135" s="82">
        <v>0</v>
      </c>
      <c r="Q135" s="82">
        <f t="shared" si="22"/>
        <v>150</v>
      </c>
      <c r="R135" s="82">
        <v>0</v>
      </c>
      <c r="S135" s="83">
        <f t="shared" si="20"/>
        <v>150</v>
      </c>
      <c r="T135" s="25"/>
    </row>
    <row r="136" spans="1:20" s="28" customFormat="1" ht="21" x14ac:dyDescent="0.25">
      <c r="A136" s="150" t="s">
        <v>18</v>
      </c>
      <c r="B136" s="151" t="s">
        <v>162</v>
      </c>
      <c r="C136" s="151" t="s">
        <v>24</v>
      </c>
      <c r="D136" s="102" t="s">
        <v>19</v>
      </c>
      <c r="E136" s="102" t="s">
        <v>19</v>
      </c>
      <c r="F136" s="152" t="s">
        <v>163</v>
      </c>
      <c r="G136" s="88">
        <v>0</v>
      </c>
      <c r="H136" s="88"/>
      <c r="I136" s="88"/>
      <c r="J136" s="89"/>
      <c r="K136" s="89"/>
      <c r="L136" s="89"/>
      <c r="M136" s="89">
        <v>0</v>
      </c>
      <c r="N136" s="89">
        <f>+N137</f>
        <v>200</v>
      </c>
      <c r="O136" s="89">
        <f t="shared" si="37"/>
        <v>200</v>
      </c>
      <c r="P136" s="90">
        <v>0</v>
      </c>
      <c r="Q136" s="90">
        <f t="shared" si="22"/>
        <v>200</v>
      </c>
      <c r="R136" s="90">
        <v>0</v>
      </c>
      <c r="S136" s="91">
        <f t="shared" si="20"/>
        <v>200</v>
      </c>
      <c r="T136" s="25"/>
    </row>
    <row r="137" spans="1:20" s="28" customFormat="1" x14ac:dyDescent="0.25">
      <c r="A137" s="153"/>
      <c r="B137" s="154"/>
      <c r="C137" s="154"/>
      <c r="D137" s="155">
        <v>3419</v>
      </c>
      <c r="E137" s="156">
        <v>5222</v>
      </c>
      <c r="F137" s="157" t="s">
        <v>91</v>
      </c>
      <c r="G137" s="80">
        <v>0</v>
      </c>
      <c r="H137" s="80"/>
      <c r="I137" s="80"/>
      <c r="J137" s="81"/>
      <c r="K137" s="81"/>
      <c r="L137" s="81"/>
      <c r="M137" s="81">
        <v>0</v>
      </c>
      <c r="N137" s="81">
        <v>200</v>
      </c>
      <c r="O137" s="81">
        <f t="shared" si="37"/>
        <v>200</v>
      </c>
      <c r="P137" s="82">
        <v>0</v>
      </c>
      <c r="Q137" s="82">
        <f t="shared" si="22"/>
        <v>200</v>
      </c>
      <c r="R137" s="82">
        <v>0</v>
      </c>
      <c r="S137" s="83">
        <f t="shared" si="20"/>
        <v>200</v>
      </c>
      <c r="T137" s="25"/>
    </row>
    <row r="138" spans="1:20" s="28" customFormat="1" ht="21" x14ac:dyDescent="0.25">
      <c r="A138" s="150" t="s">
        <v>18</v>
      </c>
      <c r="B138" s="151" t="s">
        <v>164</v>
      </c>
      <c r="C138" s="151" t="s">
        <v>24</v>
      </c>
      <c r="D138" s="102" t="s">
        <v>19</v>
      </c>
      <c r="E138" s="102" t="s">
        <v>19</v>
      </c>
      <c r="F138" s="152" t="s">
        <v>165</v>
      </c>
      <c r="G138" s="88">
        <v>0</v>
      </c>
      <c r="H138" s="88"/>
      <c r="I138" s="88"/>
      <c r="J138" s="89"/>
      <c r="K138" s="89"/>
      <c r="L138" s="89"/>
      <c r="M138" s="89">
        <v>0</v>
      </c>
      <c r="N138" s="89">
        <f t="shared" ref="N138:N142" si="51">+N139</f>
        <v>50</v>
      </c>
      <c r="O138" s="89">
        <f t="shared" si="37"/>
        <v>50</v>
      </c>
      <c r="P138" s="90">
        <v>0</v>
      </c>
      <c r="Q138" s="90">
        <f t="shared" si="22"/>
        <v>50</v>
      </c>
      <c r="R138" s="90">
        <v>0</v>
      </c>
      <c r="S138" s="91">
        <f t="shared" si="20"/>
        <v>50</v>
      </c>
      <c r="T138" s="25"/>
    </row>
    <row r="139" spans="1:20" s="28" customFormat="1" x14ac:dyDescent="0.25">
      <c r="A139" s="153"/>
      <c r="B139" s="154"/>
      <c r="C139" s="154"/>
      <c r="D139" s="155">
        <v>3419</v>
      </c>
      <c r="E139" s="156">
        <v>5222</v>
      </c>
      <c r="F139" s="158" t="s">
        <v>91</v>
      </c>
      <c r="G139" s="80">
        <v>0</v>
      </c>
      <c r="H139" s="80"/>
      <c r="I139" s="80"/>
      <c r="J139" s="81"/>
      <c r="K139" s="81"/>
      <c r="L139" s="81"/>
      <c r="M139" s="81">
        <v>0</v>
      </c>
      <c r="N139" s="113">
        <v>50</v>
      </c>
      <c r="O139" s="113">
        <f t="shared" si="37"/>
        <v>50</v>
      </c>
      <c r="P139" s="82">
        <v>0</v>
      </c>
      <c r="Q139" s="82">
        <f t="shared" si="22"/>
        <v>50</v>
      </c>
      <c r="R139" s="82">
        <v>0</v>
      </c>
      <c r="S139" s="83">
        <f t="shared" ref="S139:S202" si="52">+Q139+R139</f>
        <v>50</v>
      </c>
      <c r="T139" s="25"/>
    </row>
    <row r="140" spans="1:20" s="28" customFormat="1" x14ac:dyDescent="0.25">
      <c r="A140" s="150" t="s">
        <v>18</v>
      </c>
      <c r="B140" s="151" t="s">
        <v>166</v>
      </c>
      <c r="C140" s="151" t="s">
        <v>24</v>
      </c>
      <c r="D140" s="102" t="s">
        <v>19</v>
      </c>
      <c r="E140" s="102" t="s">
        <v>19</v>
      </c>
      <c r="F140" s="152" t="s">
        <v>167</v>
      </c>
      <c r="G140" s="88">
        <v>0</v>
      </c>
      <c r="H140" s="88"/>
      <c r="I140" s="88"/>
      <c r="J140" s="89"/>
      <c r="K140" s="89"/>
      <c r="L140" s="89"/>
      <c r="M140" s="89">
        <v>0</v>
      </c>
      <c r="N140" s="89">
        <f t="shared" si="51"/>
        <v>0</v>
      </c>
      <c r="O140" s="89">
        <f t="shared" si="37"/>
        <v>0</v>
      </c>
      <c r="P140" s="90">
        <f>+P141</f>
        <v>100</v>
      </c>
      <c r="Q140" s="90">
        <f t="shared" si="22"/>
        <v>100</v>
      </c>
      <c r="R140" s="90">
        <v>0</v>
      </c>
      <c r="S140" s="91">
        <f t="shared" si="52"/>
        <v>100</v>
      </c>
      <c r="T140" s="25"/>
    </row>
    <row r="141" spans="1:20" s="28" customFormat="1" x14ac:dyDescent="0.25">
      <c r="A141" s="153"/>
      <c r="B141" s="154"/>
      <c r="C141" s="154"/>
      <c r="D141" s="155">
        <v>3419</v>
      </c>
      <c r="E141" s="156">
        <v>5213</v>
      </c>
      <c r="F141" s="158" t="s">
        <v>168</v>
      </c>
      <c r="G141" s="80">
        <v>0</v>
      </c>
      <c r="H141" s="80"/>
      <c r="I141" s="80"/>
      <c r="J141" s="81"/>
      <c r="K141" s="81"/>
      <c r="L141" s="81"/>
      <c r="M141" s="81">
        <v>0</v>
      </c>
      <c r="N141" s="113">
        <v>0</v>
      </c>
      <c r="O141" s="113">
        <f t="shared" si="37"/>
        <v>0</v>
      </c>
      <c r="P141" s="82">
        <v>100</v>
      </c>
      <c r="Q141" s="82">
        <f t="shared" ref="Q141:Q204" si="53">+O141+P141</f>
        <v>100</v>
      </c>
      <c r="R141" s="82">
        <v>0</v>
      </c>
      <c r="S141" s="83">
        <f t="shared" si="52"/>
        <v>100</v>
      </c>
      <c r="T141" s="25"/>
    </row>
    <row r="142" spans="1:20" s="28" customFormat="1" ht="21" x14ac:dyDescent="0.25">
      <c r="A142" s="150" t="s">
        <v>18</v>
      </c>
      <c r="B142" s="151" t="s">
        <v>169</v>
      </c>
      <c r="C142" s="151" t="s">
        <v>24</v>
      </c>
      <c r="D142" s="102" t="s">
        <v>19</v>
      </c>
      <c r="E142" s="102" t="s">
        <v>19</v>
      </c>
      <c r="F142" s="152" t="s">
        <v>170</v>
      </c>
      <c r="G142" s="88">
        <v>0</v>
      </c>
      <c r="H142" s="88"/>
      <c r="I142" s="88"/>
      <c r="J142" s="89"/>
      <c r="K142" s="89"/>
      <c r="L142" s="89"/>
      <c r="M142" s="89">
        <v>0</v>
      </c>
      <c r="N142" s="89">
        <f t="shared" si="51"/>
        <v>0</v>
      </c>
      <c r="O142" s="89">
        <f t="shared" si="37"/>
        <v>0</v>
      </c>
      <c r="P142" s="90">
        <f>+P143</f>
        <v>200</v>
      </c>
      <c r="Q142" s="90">
        <f t="shared" si="53"/>
        <v>200</v>
      </c>
      <c r="R142" s="90">
        <v>0</v>
      </c>
      <c r="S142" s="91">
        <f t="shared" si="52"/>
        <v>200</v>
      </c>
      <c r="T142" s="25"/>
    </row>
    <row r="143" spans="1:20" s="28" customFormat="1" ht="13" thickBot="1" x14ac:dyDescent="0.3">
      <c r="A143" s="153"/>
      <c r="B143" s="154"/>
      <c r="C143" s="154"/>
      <c r="D143" s="155">
        <v>3419</v>
      </c>
      <c r="E143" s="156">
        <v>5222</v>
      </c>
      <c r="F143" s="158" t="s">
        <v>91</v>
      </c>
      <c r="G143" s="80">
        <v>0</v>
      </c>
      <c r="H143" s="80"/>
      <c r="I143" s="80"/>
      <c r="J143" s="81"/>
      <c r="K143" s="81"/>
      <c r="L143" s="81"/>
      <c r="M143" s="81">
        <v>0</v>
      </c>
      <c r="N143" s="113">
        <v>0</v>
      </c>
      <c r="O143" s="113">
        <f t="shared" si="37"/>
        <v>0</v>
      </c>
      <c r="P143" s="122">
        <v>200</v>
      </c>
      <c r="Q143" s="122">
        <f t="shared" si="53"/>
        <v>200</v>
      </c>
      <c r="R143" s="122">
        <v>0</v>
      </c>
      <c r="S143" s="123">
        <f t="shared" si="52"/>
        <v>200</v>
      </c>
      <c r="T143" s="25"/>
    </row>
    <row r="144" spans="1:20" s="28" customFormat="1" ht="13.5" thickBot="1" x14ac:dyDescent="0.35">
      <c r="A144" s="126" t="s">
        <v>39</v>
      </c>
      <c r="B144" s="127" t="s">
        <v>19</v>
      </c>
      <c r="C144" s="159"/>
      <c r="D144" s="128" t="s">
        <v>19</v>
      </c>
      <c r="E144" s="128" t="s">
        <v>19</v>
      </c>
      <c r="F144" s="129" t="s">
        <v>171</v>
      </c>
      <c r="G144" s="130">
        <f>+G145</f>
        <v>200</v>
      </c>
      <c r="H144" s="130">
        <f>+H145+H147+H149</f>
        <v>200</v>
      </c>
      <c r="I144" s="130">
        <f t="shared" si="0"/>
        <v>400</v>
      </c>
      <c r="J144" s="131">
        <f>+J145+J147+J149</f>
        <v>0</v>
      </c>
      <c r="K144" s="131">
        <f t="shared" si="1"/>
        <v>400</v>
      </c>
      <c r="L144" s="131">
        <v>0</v>
      </c>
      <c r="M144" s="131">
        <f t="shared" si="24"/>
        <v>400</v>
      </c>
      <c r="N144" s="131">
        <f>+N149+N151</f>
        <v>0</v>
      </c>
      <c r="O144" s="131">
        <f t="shared" si="21"/>
        <v>400</v>
      </c>
      <c r="P144" s="132">
        <v>0</v>
      </c>
      <c r="Q144" s="132">
        <f t="shared" si="53"/>
        <v>400</v>
      </c>
      <c r="R144" s="132">
        <v>0</v>
      </c>
      <c r="S144" s="133">
        <f t="shared" si="52"/>
        <v>400</v>
      </c>
      <c r="T144" s="25"/>
    </row>
    <row r="145" spans="1:20" s="28" customFormat="1" x14ac:dyDescent="0.25">
      <c r="A145" s="160" t="s">
        <v>18</v>
      </c>
      <c r="B145" s="161" t="s">
        <v>172</v>
      </c>
      <c r="C145" s="161" t="s">
        <v>24</v>
      </c>
      <c r="D145" s="162" t="s">
        <v>19</v>
      </c>
      <c r="E145" s="162" t="s">
        <v>19</v>
      </c>
      <c r="F145" s="163" t="s">
        <v>173</v>
      </c>
      <c r="G145" s="138">
        <f>+G146</f>
        <v>200</v>
      </c>
      <c r="H145" s="138">
        <f>H146</f>
        <v>-200</v>
      </c>
      <c r="I145" s="138">
        <f t="shared" si="0"/>
        <v>0</v>
      </c>
      <c r="J145" s="72">
        <v>0</v>
      </c>
      <c r="K145" s="72">
        <f t="shared" si="1"/>
        <v>0</v>
      </c>
      <c r="L145" s="72">
        <v>0</v>
      </c>
      <c r="M145" s="72">
        <f t="shared" si="24"/>
        <v>0</v>
      </c>
      <c r="N145" s="72">
        <v>0</v>
      </c>
      <c r="O145" s="72">
        <f t="shared" si="21"/>
        <v>0</v>
      </c>
      <c r="P145" s="73">
        <v>0</v>
      </c>
      <c r="Q145" s="73">
        <f t="shared" si="53"/>
        <v>0</v>
      </c>
      <c r="R145" s="73">
        <v>0</v>
      </c>
      <c r="S145" s="74">
        <f t="shared" si="52"/>
        <v>0</v>
      </c>
      <c r="T145" s="25"/>
    </row>
    <row r="146" spans="1:20" s="28" customFormat="1" x14ac:dyDescent="0.25">
      <c r="A146" s="141"/>
      <c r="B146" s="142"/>
      <c r="C146" s="142"/>
      <c r="D146" s="143">
        <v>3419</v>
      </c>
      <c r="E146" s="99">
        <v>5229</v>
      </c>
      <c r="F146" s="100" t="s">
        <v>95</v>
      </c>
      <c r="G146" s="80">
        <v>200</v>
      </c>
      <c r="H146" s="80">
        <v>-200</v>
      </c>
      <c r="I146" s="80">
        <f t="shared" si="0"/>
        <v>0</v>
      </c>
      <c r="J146" s="81">
        <v>0</v>
      </c>
      <c r="K146" s="81">
        <f t="shared" si="1"/>
        <v>0</v>
      </c>
      <c r="L146" s="81">
        <v>0</v>
      </c>
      <c r="M146" s="81">
        <f t="shared" si="24"/>
        <v>0</v>
      </c>
      <c r="N146" s="81">
        <v>0</v>
      </c>
      <c r="O146" s="81">
        <f t="shared" si="21"/>
        <v>0</v>
      </c>
      <c r="P146" s="82">
        <v>0</v>
      </c>
      <c r="Q146" s="82">
        <f t="shared" si="53"/>
        <v>0</v>
      </c>
      <c r="R146" s="82">
        <v>0</v>
      </c>
      <c r="S146" s="83">
        <f t="shared" si="52"/>
        <v>0</v>
      </c>
      <c r="T146" s="25"/>
    </row>
    <row r="147" spans="1:20" s="28" customFormat="1" ht="21" x14ac:dyDescent="0.25">
      <c r="A147" s="84" t="s">
        <v>18</v>
      </c>
      <c r="B147" s="85" t="s">
        <v>174</v>
      </c>
      <c r="C147" s="85" t="s">
        <v>24</v>
      </c>
      <c r="D147" s="86" t="s">
        <v>19</v>
      </c>
      <c r="E147" s="86" t="s">
        <v>19</v>
      </c>
      <c r="F147" s="164" t="s">
        <v>175</v>
      </c>
      <c r="G147" s="88">
        <v>0</v>
      </c>
      <c r="H147" s="88">
        <f>H148</f>
        <v>200</v>
      </c>
      <c r="I147" s="88">
        <f t="shared" si="0"/>
        <v>200</v>
      </c>
      <c r="J147" s="89">
        <v>0</v>
      </c>
      <c r="K147" s="89">
        <f t="shared" si="1"/>
        <v>200</v>
      </c>
      <c r="L147" s="89">
        <v>0</v>
      </c>
      <c r="M147" s="89">
        <f t="shared" si="24"/>
        <v>200</v>
      </c>
      <c r="N147" s="89">
        <v>0</v>
      </c>
      <c r="O147" s="89">
        <f t="shared" si="21"/>
        <v>200</v>
      </c>
      <c r="P147" s="90">
        <v>0</v>
      </c>
      <c r="Q147" s="90">
        <f t="shared" si="53"/>
        <v>200</v>
      </c>
      <c r="R147" s="90">
        <v>0</v>
      </c>
      <c r="S147" s="91">
        <f t="shared" si="52"/>
        <v>200</v>
      </c>
      <c r="T147" s="25"/>
    </row>
    <row r="148" spans="1:20" s="28" customFormat="1" x14ac:dyDescent="0.25">
      <c r="A148" s="165"/>
      <c r="B148" s="166"/>
      <c r="C148" s="166"/>
      <c r="D148" s="78">
        <v>3419</v>
      </c>
      <c r="E148" s="78">
        <v>5222</v>
      </c>
      <c r="F148" s="79" t="s">
        <v>91</v>
      </c>
      <c r="G148" s="80">
        <v>0</v>
      </c>
      <c r="H148" s="80">
        <v>200</v>
      </c>
      <c r="I148" s="80">
        <f t="shared" si="0"/>
        <v>200</v>
      </c>
      <c r="J148" s="81">
        <v>0</v>
      </c>
      <c r="K148" s="81">
        <f t="shared" si="1"/>
        <v>200</v>
      </c>
      <c r="L148" s="81">
        <v>0</v>
      </c>
      <c r="M148" s="81">
        <f t="shared" si="24"/>
        <v>200</v>
      </c>
      <c r="N148" s="81">
        <v>0</v>
      </c>
      <c r="O148" s="81">
        <f t="shared" si="21"/>
        <v>200</v>
      </c>
      <c r="P148" s="82">
        <v>0</v>
      </c>
      <c r="Q148" s="82">
        <f t="shared" si="53"/>
        <v>200</v>
      </c>
      <c r="R148" s="82">
        <v>0</v>
      </c>
      <c r="S148" s="83">
        <f t="shared" si="52"/>
        <v>200</v>
      </c>
      <c r="T148" s="25"/>
    </row>
    <row r="149" spans="1:20" s="28" customFormat="1" x14ac:dyDescent="0.25">
      <c r="A149" s="93" t="s">
        <v>18</v>
      </c>
      <c r="B149" s="167" t="s">
        <v>176</v>
      </c>
      <c r="C149" s="167" t="s">
        <v>24</v>
      </c>
      <c r="D149" s="86" t="s">
        <v>19</v>
      </c>
      <c r="E149" s="86" t="s">
        <v>19</v>
      </c>
      <c r="F149" s="168" t="s">
        <v>177</v>
      </c>
      <c r="G149" s="169">
        <v>0</v>
      </c>
      <c r="H149" s="169">
        <v>200</v>
      </c>
      <c r="I149" s="88">
        <f t="shared" si="0"/>
        <v>200</v>
      </c>
      <c r="J149" s="89">
        <v>0</v>
      </c>
      <c r="K149" s="89">
        <f t="shared" si="1"/>
        <v>200</v>
      </c>
      <c r="L149" s="89">
        <v>0</v>
      </c>
      <c r="M149" s="89">
        <f t="shared" si="24"/>
        <v>200</v>
      </c>
      <c r="N149" s="89">
        <f>+N150</f>
        <v>-200</v>
      </c>
      <c r="O149" s="89">
        <f t="shared" si="21"/>
        <v>0</v>
      </c>
      <c r="P149" s="90">
        <v>0</v>
      </c>
      <c r="Q149" s="90">
        <f t="shared" si="53"/>
        <v>0</v>
      </c>
      <c r="R149" s="90">
        <v>0</v>
      </c>
      <c r="S149" s="91">
        <f t="shared" si="52"/>
        <v>0</v>
      </c>
      <c r="T149" s="25"/>
    </row>
    <row r="150" spans="1:20" s="28" customFormat="1" x14ac:dyDescent="0.25">
      <c r="A150" s="145"/>
      <c r="B150" s="146"/>
      <c r="C150" s="146"/>
      <c r="D150" s="147">
        <v>3419</v>
      </c>
      <c r="E150" s="147">
        <v>5229</v>
      </c>
      <c r="F150" s="170" t="s">
        <v>95</v>
      </c>
      <c r="G150" s="171">
        <v>0</v>
      </c>
      <c r="H150" s="171">
        <v>200</v>
      </c>
      <c r="I150" s="112">
        <f t="shared" si="0"/>
        <v>200</v>
      </c>
      <c r="J150" s="113">
        <v>0</v>
      </c>
      <c r="K150" s="113">
        <f t="shared" si="1"/>
        <v>200</v>
      </c>
      <c r="L150" s="113">
        <v>0</v>
      </c>
      <c r="M150" s="113">
        <f t="shared" si="24"/>
        <v>200</v>
      </c>
      <c r="N150" s="113">
        <v>-200</v>
      </c>
      <c r="O150" s="113">
        <f t="shared" si="21"/>
        <v>0</v>
      </c>
      <c r="P150" s="82">
        <v>0</v>
      </c>
      <c r="Q150" s="82">
        <f t="shared" si="53"/>
        <v>0</v>
      </c>
      <c r="R150" s="82">
        <v>0</v>
      </c>
      <c r="S150" s="83">
        <f t="shared" si="52"/>
        <v>0</v>
      </c>
      <c r="T150" s="25"/>
    </row>
    <row r="151" spans="1:20" s="28" customFormat="1" ht="21" x14ac:dyDescent="0.25">
      <c r="A151" s="150" t="s">
        <v>18</v>
      </c>
      <c r="B151" s="151" t="s">
        <v>178</v>
      </c>
      <c r="C151" s="151" t="s">
        <v>24</v>
      </c>
      <c r="D151" s="102" t="s">
        <v>19</v>
      </c>
      <c r="E151" s="102" t="s">
        <v>19</v>
      </c>
      <c r="F151" s="152" t="s">
        <v>179</v>
      </c>
      <c r="G151" s="88">
        <v>0</v>
      </c>
      <c r="H151" s="88"/>
      <c r="I151" s="88"/>
      <c r="J151" s="89"/>
      <c r="K151" s="89"/>
      <c r="L151" s="89"/>
      <c r="M151" s="89">
        <v>0</v>
      </c>
      <c r="N151" s="89">
        <f t="shared" ref="N151" si="54">+N152</f>
        <v>200</v>
      </c>
      <c r="O151" s="89">
        <f t="shared" si="21"/>
        <v>200</v>
      </c>
      <c r="P151" s="90">
        <v>0</v>
      </c>
      <c r="Q151" s="90">
        <f t="shared" si="53"/>
        <v>200</v>
      </c>
      <c r="R151" s="90">
        <v>0</v>
      </c>
      <c r="S151" s="91">
        <f t="shared" si="52"/>
        <v>200</v>
      </c>
      <c r="T151" s="25"/>
    </row>
    <row r="152" spans="1:20" s="28" customFormat="1" ht="13" thickBot="1" x14ac:dyDescent="0.3">
      <c r="A152" s="172"/>
      <c r="B152" s="173"/>
      <c r="C152" s="173"/>
      <c r="D152" s="174">
        <v>3419</v>
      </c>
      <c r="E152" s="175">
        <v>5222</v>
      </c>
      <c r="F152" s="176" t="s">
        <v>91</v>
      </c>
      <c r="G152" s="177">
        <v>0</v>
      </c>
      <c r="H152" s="177"/>
      <c r="I152" s="178"/>
      <c r="J152" s="121"/>
      <c r="K152" s="121"/>
      <c r="L152" s="121"/>
      <c r="M152" s="121">
        <v>0</v>
      </c>
      <c r="N152" s="113">
        <v>200</v>
      </c>
      <c r="O152" s="113">
        <f t="shared" si="21"/>
        <v>200</v>
      </c>
      <c r="P152" s="122">
        <v>0</v>
      </c>
      <c r="Q152" s="122">
        <f t="shared" si="53"/>
        <v>200</v>
      </c>
      <c r="R152" s="122">
        <v>0</v>
      </c>
      <c r="S152" s="123">
        <f t="shared" si="52"/>
        <v>200</v>
      </c>
      <c r="T152" s="25"/>
    </row>
    <row r="153" spans="1:20" s="28" customFormat="1" ht="13.5" thickBot="1" x14ac:dyDescent="0.35">
      <c r="A153" s="126" t="s">
        <v>39</v>
      </c>
      <c r="B153" s="127" t="s">
        <v>19</v>
      </c>
      <c r="C153" s="159"/>
      <c r="D153" s="128" t="s">
        <v>19</v>
      </c>
      <c r="E153" s="128" t="s">
        <v>19</v>
      </c>
      <c r="F153" s="129" t="s">
        <v>180</v>
      </c>
      <c r="G153" s="130">
        <f>+G154+G156</f>
        <v>1500</v>
      </c>
      <c r="H153" s="130">
        <f>+H154+H156+H158+H163+H167</f>
        <v>1200</v>
      </c>
      <c r="I153" s="130">
        <f t="shared" si="0"/>
        <v>2700</v>
      </c>
      <c r="J153" s="131">
        <f>+J158+J160+J163+J165+J167+J169</f>
        <v>0</v>
      </c>
      <c r="K153" s="131">
        <f t="shared" si="1"/>
        <v>2700</v>
      </c>
      <c r="L153" s="131">
        <v>0</v>
      </c>
      <c r="M153" s="131">
        <f t="shared" si="24"/>
        <v>2700</v>
      </c>
      <c r="N153" s="131">
        <f>+N154+N163</f>
        <v>-1100</v>
      </c>
      <c r="O153" s="131">
        <f t="shared" si="21"/>
        <v>1600</v>
      </c>
      <c r="P153" s="132">
        <v>0</v>
      </c>
      <c r="Q153" s="132">
        <f t="shared" si="53"/>
        <v>1600</v>
      </c>
      <c r="R153" s="132">
        <v>0</v>
      </c>
      <c r="S153" s="133">
        <f t="shared" si="52"/>
        <v>1600</v>
      </c>
      <c r="T153" s="25"/>
    </row>
    <row r="154" spans="1:20" s="28" customFormat="1" x14ac:dyDescent="0.25">
      <c r="A154" s="66" t="s">
        <v>18</v>
      </c>
      <c r="B154" s="67" t="s">
        <v>181</v>
      </c>
      <c r="C154" s="67" t="s">
        <v>24</v>
      </c>
      <c r="D154" s="68" t="s">
        <v>19</v>
      </c>
      <c r="E154" s="68" t="s">
        <v>19</v>
      </c>
      <c r="F154" s="69" t="s">
        <v>180</v>
      </c>
      <c r="G154" s="70">
        <f>+G155</f>
        <v>1000</v>
      </c>
      <c r="H154" s="70">
        <v>0</v>
      </c>
      <c r="I154" s="70">
        <f t="shared" si="0"/>
        <v>1000</v>
      </c>
      <c r="J154" s="72">
        <v>0</v>
      </c>
      <c r="K154" s="72">
        <f t="shared" si="1"/>
        <v>1000</v>
      </c>
      <c r="L154" s="72">
        <v>0</v>
      </c>
      <c r="M154" s="72">
        <f t="shared" si="24"/>
        <v>1000</v>
      </c>
      <c r="N154" s="72">
        <f>+N155</f>
        <v>-1000</v>
      </c>
      <c r="O154" s="72">
        <f t="shared" si="21"/>
        <v>0</v>
      </c>
      <c r="P154" s="73">
        <v>0</v>
      </c>
      <c r="Q154" s="73">
        <f t="shared" si="53"/>
        <v>0</v>
      </c>
      <c r="R154" s="73">
        <v>0</v>
      </c>
      <c r="S154" s="74">
        <f t="shared" si="52"/>
        <v>0</v>
      </c>
      <c r="T154" s="25"/>
    </row>
    <row r="155" spans="1:20" s="28" customFormat="1" x14ac:dyDescent="0.25">
      <c r="A155" s="75"/>
      <c r="B155" s="76"/>
      <c r="C155" s="76"/>
      <c r="D155" s="77">
        <v>3419</v>
      </c>
      <c r="E155" s="78">
        <v>5221</v>
      </c>
      <c r="F155" s="79" t="s">
        <v>182</v>
      </c>
      <c r="G155" s="80">
        <v>1000</v>
      </c>
      <c r="H155" s="80">
        <v>0</v>
      </c>
      <c r="I155" s="80">
        <f t="shared" si="0"/>
        <v>1000</v>
      </c>
      <c r="J155" s="81">
        <v>0</v>
      </c>
      <c r="K155" s="81">
        <f t="shared" si="1"/>
        <v>1000</v>
      </c>
      <c r="L155" s="81">
        <v>0</v>
      </c>
      <c r="M155" s="81">
        <f t="shared" si="24"/>
        <v>1000</v>
      </c>
      <c r="N155" s="81">
        <v>-1000</v>
      </c>
      <c r="O155" s="81">
        <f t="shared" si="21"/>
        <v>0</v>
      </c>
      <c r="P155" s="82">
        <v>0</v>
      </c>
      <c r="Q155" s="82">
        <f t="shared" si="53"/>
        <v>0</v>
      </c>
      <c r="R155" s="82">
        <v>0</v>
      </c>
      <c r="S155" s="83">
        <f t="shared" si="52"/>
        <v>0</v>
      </c>
      <c r="T155" s="25"/>
    </row>
    <row r="156" spans="1:20" s="28" customFormat="1" x14ac:dyDescent="0.25">
      <c r="A156" s="84" t="s">
        <v>18</v>
      </c>
      <c r="B156" s="85" t="s">
        <v>183</v>
      </c>
      <c r="C156" s="85" t="s">
        <v>24</v>
      </c>
      <c r="D156" s="86" t="s">
        <v>19</v>
      </c>
      <c r="E156" s="86" t="s">
        <v>19</v>
      </c>
      <c r="F156" s="87" t="s">
        <v>184</v>
      </c>
      <c r="G156" s="88">
        <f>+G157</f>
        <v>500</v>
      </c>
      <c r="H156" s="88">
        <v>0</v>
      </c>
      <c r="I156" s="88">
        <f t="shared" si="0"/>
        <v>500</v>
      </c>
      <c r="J156" s="89">
        <v>0</v>
      </c>
      <c r="K156" s="89">
        <f t="shared" si="1"/>
        <v>500</v>
      </c>
      <c r="L156" s="89">
        <v>0</v>
      </c>
      <c r="M156" s="89">
        <f t="shared" si="24"/>
        <v>500</v>
      </c>
      <c r="N156" s="89">
        <v>0</v>
      </c>
      <c r="O156" s="89">
        <f t="shared" si="21"/>
        <v>500</v>
      </c>
      <c r="P156" s="90">
        <v>0</v>
      </c>
      <c r="Q156" s="90">
        <f t="shared" si="53"/>
        <v>500</v>
      </c>
      <c r="R156" s="90">
        <v>0</v>
      </c>
      <c r="S156" s="91">
        <f t="shared" si="52"/>
        <v>500</v>
      </c>
      <c r="T156" s="25"/>
    </row>
    <row r="157" spans="1:20" s="28" customFormat="1" x14ac:dyDescent="0.25">
      <c r="A157" s="84"/>
      <c r="B157" s="85"/>
      <c r="C157" s="85"/>
      <c r="D157" s="78">
        <v>3419</v>
      </c>
      <c r="E157" s="78">
        <v>5221</v>
      </c>
      <c r="F157" s="79" t="s">
        <v>182</v>
      </c>
      <c r="G157" s="80">
        <v>500</v>
      </c>
      <c r="H157" s="80">
        <v>0</v>
      </c>
      <c r="I157" s="80">
        <f t="shared" si="0"/>
        <v>500</v>
      </c>
      <c r="J157" s="81">
        <v>0</v>
      </c>
      <c r="K157" s="81">
        <f t="shared" si="1"/>
        <v>500</v>
      </c>
      <c r="L157" s="81">
        <v>0</v>
      </c>
      <c r="M157" s="81">
        <f t="shared" si="24"/>
        <v>500</v>
      </c>
      <c r="N157" s="81">
        <v>0</v>
      </c>
      <c r="O157" s="81">
        <f t="shared" si="21"/>
        <v>500</v>
      </c>
      <c r="P157" s="82">
        <v>0</v>
      </c>
      <c r="Q157" s="82">
        <f t="shared" si="53"/>
        <v>500</v>
      </c>
      <c r="R157" s="82">
        <v>0</v>
      </c>
      <c r="S157" s="83">
        <f t="shared" si="52"/>
        <v>500</v>
      </c>
      <c r="T157" s="25"/>
    </row>
    <row r="158" spans="1:20" s="28" customFormat="1" x14ac:dyDescent="0.25">
      <c r="A158" s="93" t="s">
        <v>18</v>
      </c>
      <c r="B158" s="94" t="s">
        <v>185</v>
      </c>
      <c r="C158" s="94" t="s">
        <v>24</v>
      </c>
      <c r="D158" s="86" t="s">
        <v>19</v>
      </c>
      <c r="E158" s="86" t="s">
        <v>19</v>
      </c>
      <c r="F158" s="96" t="s">
        <v>186</v>
      </c>
      <c r="G158" s="88">
        <v>0</v>
      </c>
      <c r="H158" s="88">
        <v>600</v>
      </c>
      <c r="I158" s="88">
        <f t="shared" si="0"/>
        <v>600</v>
      </c>
      <c r="J158" s="89">
        <f>+J159</f>
        <v>-600</v>
      </c>
      <c r="K158" s="89">
        <f t="shared" si="1"/>
        <v>0</v>
      </c>
      <c r="L158" s="89">
        <v>0</v>
      </c>
      <c r="M158" s="89">
        <f t="shared" si="24"/>
        <v>0</v>
      </c>
      <c r="N158" s="81">
        <v>0</v>
      </c>
      <c r="O158" s="89">
        <f t="shared" si="21"/>
        <v>0</v>
      </c>
      <c r="P158" s="90">
        <v>0</v>
      </c>
      <c r="Q158" s="90">
        <f t="shared" si="53"/>
        <v>0</v>
      </c>
      <c r="R158" s="90">
        <v>0</v>
      </c>
      <c r="S158" s="91">
        <f t="shared" si="52"/>
        <v>0</v>
      </c>
      <c r="T158" s="25"/>
    </row>
    <row r="159" spans="1:20" s="28" customFormat="1" x14ac:dyDescent="0.25">
      <c r="A159" s="93"/>
      <c r="B159" s="94"/>
      <c r="C159" s="94"/>
      <c r="D159" s="99">
        <v>3419</v>
      </c>
      <c r="E159" s="99">
        <v>5221</v>
      </c>
      <c r="F159" s="100" t="s">
        <v>182</v>
      </c>
      <c r="G159" s="80">
        <v>0</v>
      </c>
      <c r="H159" s="80">
        <v>600</v>
      </c>
      <c r="I159" s="80">
        <f t="shared" ref="I159:I201" si="55">+G159+H159</f>
        <v>600</v>
      </c>
      <c r="J159" s="81">
        <v>-600</v>
      </c>
      <c r="K159" s="81">
        <f t="shared" ref="K159:K201" si="56">+I159+J159</f>
        <v>0</v>
      </c>
      <c r="L159" s="81">
        <v>0</v>
      </c>
      <c r="M159" s="81">
        <f t="shared" si="24"/>
        <v>0</v>
      </c>
      <c r="N159" s="81">
        <v>0</v>
      </c>
      <c r="O159" s="81">
        <f t="shared" si="21"/>
        <v>0</v>
      </c>
      <c r="P159" s="82">
        <v>0</v>
      </c>
      <c r="Q159" s="82">
        <f t="shared" si="53"/>
        <v>0</v>
      </c>
      <c r="R159" s="82">
        <v>0</v>
      </c>
      <c r="S159" s="83">
        <f t="shared" si="52"/>
        <v>0</v>
      </c>
      <c r="T159" s="25"/>
    </row>
    <row r="160" spans="1:20" s="28" customFormat="1" ht="21" x14ac:dyDescent="0.25">
      <c r="A160" s="93" t="s">
        <v>18</v>
      </c>
      <c r="B160" s="94" t="s">
        <v>187</v>
      </c>
      <c r="C160" s="94" t="s">
        <v>24</v>
      </c>
      <c r="D160" s="95" t="s">
        <v>19</v>
      </c>
      <c r="E160" s="95" t="s">
        <v>19</v>
      </c>
      <c r="F160" s="96" t="s">
        <v>188</v>
      </c>
      <c r="G160" s="88">
        <f>SUM(G161:G162)</f>
        <v>0</v>
      </c>
      <c r="H160" s="88">
        <f t="shared" ref="H160:J160" si="57">SUM(H161:H162)</f>
        <v>0</v>
      </c>
      <c r="I160" s="88">
        <f t="shared" si="57"/>
        <v>0</v>
      </c>
      <c r="J160" s="88">
        <f t="shared" si="57"/>
        <v>600</v>
      </c>
      <c r="K160" s="89">
        <f t="shared" si="56"/>
        <v>600</v>
      </c>
      <c r="L160" s="89">
        <v>0</v>
      </c>
      <c r="M160" s="89">
        <f t="shared" si="24"/>
        <v>600</v>
      </c>
      <c r="N160" s="89">
        <v>0</v>
      </c>
      <c r="O160" s="89">
        <f t="shared" si="21"/>
        <v>600</v>
      </c>
      <c r="P160" s="90">
        <v>0</v>
      </c>
      <c r="Q160" s="90">
        <f t="shared" si="53"/>
        <v>600</v>
      </c>
      <c r="R160" s="90">
        <v>0</v>
      </c>
      <c r="S160" s="91">
        <f t="shared" si="52"/>
        <v>600</v>
      </c>
      <c r="T160" s="25"/>
    </row>
    <row r="161" spans="1:20" s="28" customFormat="1" x14ac:dyDescent="0.25">
      <c r="A161" s="93"/>
      <c r="B161" s="94"/>
      <c r="C161" s="94"/>
      <c r="D161" s="99">
        <v>3419</v>
      </c>
      <c r="E161" s="99">
        <v>5221</v>
      </c>
      <c r="F161" s="100" t="s">
        <v>182</v>
      </c>
      <c r="G161" s="80">
        <v>0</v>
      </c>
      <c r="H161" s="80"/>
      <c r="I161" s="80">
        <v>0</v>
      </c>
      <c r="J161" s="81">
        <v>502.35500000000002</v>
      </c>
      <c r="K161" s="81">
        <f t="shared" si="56"/>
        <v>502.35500000000002</v>
      </c>
      <c r="L161" s="81">
        <v>0</v>
      </c>
      <c r="M161" s="81">
        <f t="shared" si="24"/>
        <v>502.35500000000002</v>
      </c>
      <c r="N161" s="81">
        <v>0</v>
      </c>
      <c r="O161" s="81">
        <f t="shared" si="21"/>
        <v>502.35500000000002</v>
      </c>
      <c r="P161" s="82">
        <v>0</v>
      </c>
      <c r="Q161" s="82">
        <f t="shared" si="53"/>
        <v>502.35500000000002</v>
      </c>
      <c r="R161" s="82">
        <v>0</v>
      </c>
      <c r="S161" s="83">
        <f t="shared" si="52"/>
        <v>502.35500000000002</v>
      </c>
      <c r="T161" s="25"/>
    </row>
    <row r="162" spans="1:20" s="28" customFormat="1" x14ac:dyDescent="0.25">
      <c r="A162" s="93"/>
      <c r="B162" s="94"/>
      <c r="C162" s="94"/>
      <c r="D162" s="99">
        <v>3419</v>
      </c>
      <c r="E162" s="99">
        <v>6321</v>
      </c>
      <c r="F162" s="100" t="s">
        <v>189</v>
      </c>
      <c r="G162" s="80">
        <v>0</v>
      </c>
      <c r="H162" s="80"/>
      <c r="I162" s="80">
        <v>0</v>
      </c>
      <c r="J162" s="81">
        <v>97.644999999999996</v>
      </c>
      <c r="K162" s="81">
        <f t="shared" si="56"/>
        <v>97.644999999999996</v>
      </c>
      <c r="L162" s="81">
        <v>0</v>
      </c>
      <c r="M162" s="81">
        <f t="shared" si="24"/>
        <v>97.644999999999996</v>
      </c>
      <c r="N162" s="81">
        <v>0</v>
      </c>
      <c r="O162" s="81">
        <f t="shared" si="21"/>
        <v>97.644999999999996</v>
      </c>
      <c r="P162" s="82">
        <v>0</v>
      </c>
      <c r="Q162" s="82">
        <f t="shared" si="53"/>
        <v>97.644999999999996</v>
      </c>
      <c r="R162" s="82">
        <v>0</v>
      </c>
      <c r="S162" s="83">
        <f t="shared" si="52"/>
        <v>97.644999999999996</v>
      </c>
      <c r="T162" s="25"/>
    </row>
    <row r="163" spans="1:20" s="28" customFormat="1" x14ac:dyDescent="0.25">
      <c r="A163" s="93" t="s">
        <v>18</v>
      </c>
      <c r="B163" s="94" t="s">
        <v>190</v>
      </c>
      <c r="C163" s="94" t="s">
        <v>24</v>
      </c>
      <c r="D163" s="86" t="s">
        <v>19</v>
      </c>
      <c r="E163" s="86" t="s">
        <v>19</v>
      </c>
      <c r="F163" s="96" t="s">
        <v>191</v>
      </c>
      <c r="G163" s="88">
        <v>0</v>
      </c>
      <c r="H163" s="88">
        <v>400</v>
      </c>
      <c r="I163" s="88">
        <f t="shared" si="55"/>
        <v>400</v>
      </c>
      <c r="J163" s="89">
        <f>+J164</f>
        <v>-300</v>
      </c>
      <c r="K163" s="89">
        <f t="shared" si="56"/>
        <v>100</v>
      </c>
      <c r="L163" s="89">
        <v>0</v>
      </c>
      <c r="M163" s="89">
        <f t="shared" si="24"/>
        <v>100</v>
      </c>
      <c r="N163" s="89">
        <f>+N164</f>
        <v>-100</v>
      </c>
      <c r="O163" s="89">
        <f t="shared" si="21"/>
        <v>0</v>
      </c>
      <c r="P163" s="90">
        <v>0</v>
      </c>
      <c r="Q163" s="90">
        <f t="shared" si="53"/>
        <v>0</v>
      </c>
      <c r="R163" s="90">
        <v>0</v>
      </c>
      <c r="S163" s="91">
        <f t="shared" si="52"/>
        <v>0</v>
      </c>
      <c r="T163" s="25"/>
    </row>
    <row r="164" spans="1:20" s="28" customFormat="1" x14ac:dyDescent="0.25">
      <c r="A164" s="93"/>
      <c r="B164" s="94"/>
      <c r="C164" s="94"/>
      <c r="D164" s="99">
        <v>3419</v>
      </c>
      <c r="E164" s="99">
        <v>5329</v>
      </c>
      <c r="F164" s="144" t="s">
        <v>192</v>
      </c>
      <c r="G164" s="80">
        <v>0</v>
      </c>
      <c r="H164" s="80">
        <v>400</v>
      </c>
      <c r="I164" s="80">
        <f t="shared" si="55"/>
        <v>400</v>
      </c>
      <c r="J164" s="81">
        <v>-300</v>
      </c>
      <c r="K164" s="81">
        <f t="shared" si="56"/>
        <v>100</v>
      </c>
      <c r="L164" s="81">
        <v>0</v>
      </c>
      <c r="M164" s="81">
        <f t="shared" si="24"/>
        <v>100</v>
      </c>
      <c r="N164" s="81">
        <v>-100</v>
      </c>
      <c r="O164" s="81">
        <f t="shared" si="21"/>
        <v>0</v>
      </c>
      <c r="P164" s="82">
        <v>0</v>
      </c>
      <c r="Q164" s="82">
        <f t="shared" si="53"/>
        <v>0</v>
      </c>
      <c r="R164" s="82">
        <v>0</v>
      </c>
      <c r="S164" s="83">
        <f t="shared" si="52"/>
        <v>0</v>
      </c>
      <c r="T164" s="25"/>
    </row>
    <row r="165" spans="1:20" s="28" customFormat="1" ht="21" x14ac:dyDescent="0.25">
      <c r="A165" s="93" t="s">
        <v>18</v>
      </c>
      <c r="B165" s="94" t="s">
        <v>193</v>
      </c>
      <c r="C165" s="94" t="s">
        <v>24</v>
      </c>
      <c r="D165" s="95" t="s">
        <v>19</v>
      </c>
      <c r="E165" s="95" t="s">
        <v>19</v>
      </c>
      <c r="F165" s="96" t="s">
        <v>194</v>
      </c>
      <c r="G165" s="88">
        <v>0</v>
      </c>
      <c r="H165" s="88"/>
      <c r="I165" s="88">
        <v>0</v>
      </c>
      <c r="J165" s="89">
        <f>+J166</f>
        <v>300</v>
      </c>
      <c r="K165" s="89">
        <f t="shared" si="56"/>
        <v>300</v>
      </c>
      <c r="L165" s="89">
        <v>0</v>
      </c>
      <c r="M165" s="89">
        <f t="shared" si="24"/>
        <v>300</v>
      </c>
      <c r="N165" s="89">
        <v>0</v>
      </c>
      <c r="O165" s="89">
        <f t="shared" si="21"/>
        <v>300</v>
      </c>
      <c r="P165" s="90">
        <v>0</v>
      </c>
      <c r="Q165" s="90">
        <f t="shared" si="53"/>
        <v>300</v>
      </c>
      <c r="R165" s="90">
        <v>0</v>
      </c>
      <c r="S165" s="91">
        <f t="shared" si="52"/>
        <v>300</v>
      </c>
      <c r="T165" s="25"/>
    </row>
    <row r="166" spans="1:20" s="28" customFormat="1" x14ac:dyDescent="0.25">
      <c r="A166" s="93"/>
      <c r="B166" s="94"/>
      <c r="C166" s="94"/>
      <c r="D166" s="99">
        <v>3419</v>
      </c>
      <c r="E166" s="99">
        <v>5329</v>
      </c>
      <c r="F166" s="179" t="s">
        <v>195</v>
      </c>
      <c r="G166" s="80">
        <v>0</v>
      </c>
      <c r="H166" s="80"/>
      <c r="I166" s="80">
        <v>0</v>
      </c>
      <c r="J166" s="81">
        <v>300</v>
      </c>
      <c r="K166" s="81">
        <f t="shared" si="56"/>
        <v>300</v>
      </c>
      <c r="L166" s="81">
        <v>0</v>
      </c>
      <c r="M166" s="81">
        <f t="shared" si="24"/>
        <v>300</v>
      </c>
      <c r="N166" s="81">
        <v>0</v>
      </c>
      <c r="O166" s="81">
        <f t="shared" si="21"/>
        <v>300</v>
      </c>
      <c r="P166" s="82">
        <v>0</v>
      </c>
      <c r="Q166" s="82">
        <f t="shared" si="53"/>
        <v>300</v>
      </c>
      <c r="R166" s="82">
        <v>0</v>
      </c>
      <c r="S166" s="83">
        <f t="shared" si="52"/>
        <v>300</v>
      </c>
      <c r="T166" s="25"/>
    </row>
    <row r="167" spans="1:20" s="28" customFormat="1" x14ac:dyDescent="0.25">
      <c r="A167" s="93" t="s">
        <v>18</v>
      </c>
      <c r="B167" s="94" t="s">
        <v>196</v>
      </c>
      <c r="C167" s="94" t="s">
        <v>197</v>
      </c>
      <c r="D167" s="86" t="s">
        <v>19</v>
      </c>
      <c r="E167" s="86" t="s">
        <v>19</v>
      </c>
      <c r="F167" s="96" t="s">
        <v>198</v>
      </c>
      <c r="G167" s="88">
        <v>0</v>
      </c>
      <c r="H167" s="88">
        <v>200</v>
      </c>
      <c r="I167" s="88">
        <f t="shared" si="55"/>
        <v>200</v>
      </c>
      <c r="J167" s="89">
        <f>+J168</f>
        <v>-200</v>
      </c>
      <c r="K167" s="89">
        <f t="shared" si="56"/>
        <v>0</v>
      </c>
      <c r="L167" s="89">
        <v>0</v>
      </c>
      <c r="M167" s="89">
        <f t="shared" si="24"/>
        <v>0</v>
      </c>
      <c r="N167" s="89">
        <v>0</v>
      </c>
      <c r="O167" s="89">
        <f t="shared" si="21"/>
        <v>0</v>
      </c>
      <c r="P167" s="90">
        <v>0</v>
      </c>
      <c r="Q167" s="90">
        <f t="shared" si="53"/>
        <v>0</v>
      </c>
      <c r="R167" s="90">
        <v>0</v>
      </c>
      <c r="S167" s="91">
        <f t="shared" si="52"/>
        <v>0</v>
      </c>
      <c r="T167" s="25"/>
    </row>
    <row r="168" spans="1:20" s="28" customFormat="1" x14ac:dyDescent="0.25">
      <c r="A168" s="180"/>
      <c r="B168" s="181"/>
      <c r="C168" s="181"/>
      <c r="D168" s="148">
        <v>3419</v>
      </c>
      <c r="E168" s="148">
        <v>5329</v>
      </c>
      <c r="F168" s="149" t="s">
        <v>192</v>
      </c>
      <c r="G168" s="112">
        <v>0</v>
      </c>
      <c r="H168" s="112">
        <v>200</v>
      </c>
      <c r="I168" s="112">
        <f t="shared" si="55"/>
        <v>200</v>
      </c>
      <c r="J168" s="113">
        <v>-200</v>
      </c>
      <c r="K168" s="113">
        <f t="shared" si="56"/>
        <v>0</v>
      </c>
      <c r="L168" s="81">
        <v>0</v>
      </c>
      <c r="M168" s="81">
        <f t="shared" si="24"/>
        <v>0</v>
      </c>
      <c r="N168" s="81">
        <v>0</v>
      </c>
      <c r="O168" s="81">
        <f t="shared" si="21"/>
        <v>0</v>
      </c>
      <c r="P168" s="82">
        <v>0</v>
      </c>
      <c r="Q168" s="82">
        <f t="shared" si="53"/>
        <v>0</v>
      </c>
      <c r="R168" s="82">
        <v>0</v>
      </c>
      <c r="S168" s="83">
        <f t="shared" si="52"/>
        <v>0</v>
      </c>
      <c r="T168" s="25"/>
    </row>
    <row r="169" spans="1:20" s="28" customFormat="1" x14ac:dyDescent="0.25">
      <c r="A169" s="93" t="s">
        <v>18</v>
      </c>
      <c r="B169" s="94" t="s">
        <v>199</v>
      </c>
      <c r="C169" s="94" t="s">
        <v>197</v>
      </c>
      <c r="D169" s="95" t="s">
        <v>19</v>
      </c>
      <c r="E169" s="95" t="s">
        <v>19</v>
      </c>
      <c r="F169" s="140" t="s">
        <v>200</v>
      </c>
      <c r="G169" s="88">
        <v>0</v>
      </c>
      <c r="H169" s="88"/>
      <c r="I169" s="88">
        <v>0</v>
      </c>
      <c r="J169" s="89">
        <f>+J170</f>
        <v>200</v>
      </c>
      <c r="K169" s="89">
        <f t="shared" si="56"/>
        <v>200</v>
      </c>
      <c r="L169" s="89">
        <v>0</v>
      </c>
      <c r="M169" s="89">
        <f t="shared" si="24"/>
        <v>200</v>
      </c>
      <c r="N169" s="89">
        <v>0</v>
      </c>
      <c r="O169" s="89">
        <f t="shared" si="21"/>
        <v>200</v>
      </c>
      <c r="P169" s="90">
        <v>0</v>
      </c>
      <c r="Q169" s="90">
        <f t="shared" si="53"/>
        <v>200</v>
      </c>
      <c r="R169" s="90">
        <v>0</v>
      </c>
      <c r="S169" s="91">
        <f t="shared" si="52"/>
        <v>200</v>
      </c>
      <c r="T169" s="25"/>
    </row>
    <row r="170" spans="1:20" s="28" customFormat="1" ht="13" thickBot="1" x14ac:dyDescent="0.3">
      <c r="A170" s="160"/>
      <c r="B170" s="161"/>
      <c r="C170" s="161"/>
      <c r="D170" s="182">
        <v>3419</v>
      </c>
      <c r="E170" s="182">
        <v>5329</v>
      </c>
      <c r="F170" s="179" t="s">
        <v>195</v>
      </c>
      <c r="G170" s="120">
        <v>0</v>
      </c>
      <c r="H170" s="120"/>
      <c r="I170" s="120">
        <v>0</v>
      </c>
      <c r="J170" s="121">
        <v>200</v>
      </c>
      <c r="K170" s="121">
        <f t="shared" si="56"/>
        <v>200</v>
      </c>
      <c r="L170" s="113">
        <v>0</v>
      </c>
      <c r="M170" s="113">
        <f t="shared" si="24"/>
        <v>200</v>
      </c>
      <c r="N170" s="113">
        <v>0</v>
      </c>
      <c r="O170" s="113">
        <f t="shared" si="21"/>
        <v>200</v>
      </c>
      <c r="P170" s="122">
        <v>0</v>
      </c>
      <c r="Q170" s="122">
        <f t="shared" si="53"/>
        <v>200</v>
      </c>
      <c r="R170" s="122">
        <v>0</v>
      </c>
      <c r="S170" s="123">
        <f t="shared" si="52"/>
        <v>200</v>
      </c>
      <c r="T170" s="25"/>
    </row>
    <row r="171" spans="1:20" s="28" customFormat="1" ht="13.5" thickBot="1" x14ac:dyDescent="0.35">
      <c r="A171" s="126" t="s">
        <v>39</v>
      </c>
      <c r="B171" s="127" t="s">
        <v>19</v>
      </c>
      <c r="C171" s="159"/>
      <c r="D171" s="128" t="s">
        <v>19</v>
      </c>
      <c r="E171" s="128" t="s">
        <v>19</v>
      </c>
      <c r="F171" s="129" t="s">
        <v>201</v>
      </c>
      <c r="G171" s="130">
        <f>+G172+G174</f>
        <v>1530</v>
      </c>
      <c r="H171" s="130">
        <f>+H172+H174+H178+H180+H182</f>
        <v>4436.8</v>
      </c>
      <c r="I171" s="130">
        <f t="shared" si="55"/>
        <v>5966.8</v>
      </c>
      <c r="J171" s="131">
        <f>+J174+J176+J182+J184</f>
        <v>0</v>
      </c>
      <c r="K171" s="131">
        <f t="shared" si="56"/>
        <v>5966.8</v>
      </c>
      <c r="L171" s="131">
        <v>0</v>
      </c>
      <c r="M171" s="131">
        <f t="shared" si="24"/>
        <v>5966.8</v>
      </c>
      <c r="N171" s="131">
        <f>+N172+N174</f>
        <v>-1330</v>
      </c>
      <c r="O171" s="131">
        <f t="shared" si="21"/>
        <v>4636.8</v>
      </c>
      <c r="P171" s="132">
        <v>0</v>
      </c>
      <c r="Q171" s="132">
        <f t="shared" si="53"/>
        <v>4636.8</v>
      </c>
      <c r="R171" s="132">
        <v>0</v>
      </c>
      <c r="S171" s="133">
        <f t="shared" si="52"/>
        <v>4636.8</v>
      </c>
      <c r="T171" s="25"/>
    </row>
    <row r="172" spans="1:20" s="28" customFormat="1" x14ac:dyDescent="0.25">
      <c r="A172" s="66" t="s">
        <v>18</v>
      </c>
      <c r="B172" s="67" t="s">
        <v>202</v>
      </c>
      <c r="C172" s="67" t="s">
        <v>24</v>
      </c>
      <c r="D172" s="68" t="s">
        <v>19</v>
      </c>
      <c r="E172" s="68" t="s">
        <v>19</v>
      </c>
      <c r="F172" s="183" t="s">
        <v>201</v>
      </c>
      <c r="G172" s="70">
        <f>+G173</f>
        <v>1230</v>
      </c>
      <c r="H172" s="70">
        <v>0</v>
      </c>
      <c r="I172" s="70">
        <f t="shared" si="55"/>
        <v>1230</v>
      </c>
      <c r="J172" s="72">
        <v>0</v>
      </c>
      <c r="K172" s="72">
        <f t="shared" si="56"/>
        <v>1230</v>
      </c>
      <c r="L172" s="72">
        <v>0</v>
      </c>
      <c r="M172" s="72">
        <f t="shared" si="24"/>
        <v>1230</v>
      </c>
      <c r="N172" s="72">
        <f>+N173</f>
        <v>-1230</v>
      </c>
      <c r="O172" s="72">
        <f t="shared" si="21"/>
        <v>0</v>
      </c>
      <c r="P172" s="73">
        <v>0</v>
      </c>
      <c r="Q172" s="73">
        <f t="shared" si="53"/>
        <v>0</v>
      </c>
      <c r="R172" s="73">
        <v>0</v>
      </c>
      <c r="S172" s="74">
        <f t="shared" si="52"/>
        <v>0</v>
      </c>
      <c r="T172" s="25"/>
    </row>
    <row r="173" spans="1:20" s="28" customFormat="1" x14ac:dyDescent="0.25">
      <c r="A173" s="84"/>
      <c r="B173" s="85"/>
      <c r="C173" s="85"/>
      <c r="D173" s="78">
        <v>3419</v>
      </c>
      <c r="E173" s="78">
        <v>5229</v>
      </c>
      <c r="F173" s="79" t="s">
        <v>95</v>
      </c>
      <c r="G173" s="80">
        <v>1230</v>
      </c>
      <c r="H173" s="80">
        <v>0</v>
      </c>
      <c r="I173" s="80">
        <f t="shared" si="55"/>
        <v>1230</v>
      </c>
      <c r="J173" s="81">
        <v>0</v>
      </c>
      <c r="K173" s="81">
        <f t="shared" si="56"/>
        <v>1230</v>
      </c>
      <c r="L173" s="81">
        <v>0</v>
      </c>
      <c r="M173" s="81">
        <f t="shared" si="24"/>
        <v>1230</v>
      </c>
      <c r="N173" s="81">
        <v>-1230</v>
      </c>
      <c r="O173" s="81">
        <f t="shared" si="21"/>
        <v>0</v>
      </c>
      <c r="P173" s="82">
        <v>0</v>
      </c>
      <c r="Q173" s="82">
        <f t="shared" si="53"/>
        <v>0</v>
      </c>
      <c r="R173" s="82">
        <v>0</v>
      </c>
      <c r="S173" s="83">
        <f t="shared" si="52"/>
        <v>0</v>
      </c>
      <c r="T173" s="25"/>
    </row>
    <row r="174" spans="1:20" s="28" customFormat="1" x14ac:dyDescent="0.25">
      <c r="A174" s="84" t="s">
        <v>18</v>
      </c>
      <c r="B174" s="85" t="s">
        <v>203</v>
      </c>
      <c r="C174" s="85" t="s">
        <v>24</v>
      </c>
      <c r="D174" s="86" t="s">
        <v>19</v>
      </c>
      <c r="E174" s="86" t="s">
        <v>19</v>
      </c>
      <c r="F174" s="87" t="s">
        <v>204</v>
      </c>
      <c r="G174" s="88">
        <f>+G175</f>
        <v>300</v>
      </c>
      <c r="H174" s="88">
        <v>0</v>
      </c>
      <c r="I174" s="88">
        <f t="shared" si="55"/>
        <v>300</v>
      </c>
      <c r="J174" s="89">
        <f>+J175</f>
        <v>-200</v>
      </c>
      <c r="K174" s="89">
        <f t="shared" si="56"/>
        <v>100</v>
      </c>
      <c r="L174" s="89">
        <v>0</v>
      </c>
      <c r="M174" s="89">
        <f t="shared" si="24"/>
        <v>100</v>
      </c>
      <c r="N174" s="89">
        <f>+N175</f>
        <v>-100</v>
      </c>
      <c r="O174" s="89">
        <f t="shared" si="21"/>
        <v>0</v>
      </c>
      <c r="P174" s="90">
        <v>0</v>
      </c>
      <c r="Q174" s="90">
        <f t="shared" si="53"/>
        <v>0</v>
      </c>
      <c r="R174" s="90">
        <v>0</v>
      </c>
      <c r="S174" s="91">
        <f t="shared" si="52"/>
        <v>0</v>
      </c>
      <c r="T174" s="25"/>
    </row>
    <row r="175" spans="1:20" s="28" customFormat="1" x14ac:dyDescent="0.25">
      <c r="A175" s="84"/>
      <c r="B175" s="85"/>
      <c r="C175" s="85"/>
      <c r="D175" s="78">
        <v>3419</v>
      </c>
      <c r="E175" s="78">
        <v>5229</v>
      </c>
      <c r="F175" s="79" t="s">
        <v>95</v>
      </c>
      <c r="G175" s="80">
        <v>300</v>
      </c>
      <c r="H175" s="80">
        <v>0</v>
      </c>
      <c r="I175" s="80">
        <f t="shared" si="55"/>
        <v>300</v>
      </c>
      <c r="J175" s="81">
        <v>-200</v>
      </c>
      <c r="K175" s="81">
        <f t="shared" si="56"/>
        <v>100</v>
      </c>
      <c r="L175" s="81">
        <v>0</v>
      </c>
      <c r="M175" s="81">
        <f t="shared" si="24"/>
        <v>100</v>
      </c>
      <c r="N175" s="81">
        <v>-100</v>
      </c>
      <c r="O175" s="81">
        <f t="shared" si="21"/>
        <v>0</v>
      </c>
      <c r="P175" s="82">
        <v>0</v>
      </c>
      <c r="Q175" s="82">
        <f t="shared" si="53"/>
        <v>0</v>
      </c>
      <c r="R175" s="82">
        <v>0</v>
      </c>
      <c r="S175" s="83">
        <f t="shared" si="52"/>
        <v>0</v>
      </c>
      <c r="T175" s="25"/>
    </row>
    <row r="176" spans="1:20" s="28" customFormat="1" ht="21" x14ac:dyDescent="0.25">
      <c r="A176" s="84" t="s">
        <v>18</v>
      </c>
      <c r="B176" s="85" t="s">
        <v>205</v>
      </c>
      <c r="C176" s="85" t="s">
        <v>24</v>
      </c>
      <c r="D176" s="86" t="s">
        <v>19</v>
      </c>
      <c r="E176" s="86" t="s">
        <v>19</v>
      </c>
      <c r="F176" s="87" t="s">
        <v>206</v>
      </c>
      <c r="G176" s="88">
        <v>0</v>
      </c>
      <c r="H176" s="88"/>
      <c r="I176" s="88">
        <v>0</v>
      </c>
      <c r="J176" s="89">
        <f>+J177</f>
        <v>200</v>
      </c>
      <c r="K176" s="89">
        <f t="shared" si="56"/>
        <v>200</v>
      </c>
      <c r="L176" s="89">
        <v>0</v>
      </c>
      <c r="M176" s="89">
        <f t="shared" si="24"/>
        <v>200</v>
      </c>
      <c r="N176" s="89">
        <v>0</v>
      </c>
      <c r="O176" s="89">
        <f t="shared" si="21"/>
        <v>200</v>
      </c>
      <c r="P176" s="90">
        <v>0</v>
      </c>
      <c r="Q176" s="90">
        <f t="shared" si="53"/>
        <v>200</v>
      </c>
      <c r="R176" s="90">
        <v>0</v>
      </c>
      <c r="S176" s="91">
        <f t="shared" si="52"/>
        <v>200</v>
      </c>
      <c r="T176" s="25"/>
    </row>
    <row r="177" spans="1:20" s="28" customFormat="1" x14ac:dyDescent="0.25">
      <c r="A177" s="84"/>
      <c r="B177" s="85"/>
      <c r="C177" s="85"/>
      <c r="D177" s="78">
        <v>3419</v>
      </c>
      <c r="E177" s="78">
        <v>5222</v>
      </c>
      <c r="F177" s="92" t="s">
        <v>91</v>
      </c>
      <c r="G177" s="80">
        <v>0</v>
      </c>
      <c r="H177" s="80"/>
      <c r="I177" s="80">
        <v>0</v>
      </c>
      <c r="J177" s="81">
        <v>200</v>
      </c>
      <c r="K177" s="81">
        <f t="shared" si="56"/>
        <v>200</v>
      </c>
      <c r="L177" s="81">
        <v>0</v>
      </c>
      <c r="M177" s="81">
        <f t="shared" si="24"/>
        <v>200</v>
      </c>
      <c r="N177" s="81">
        <v>0</v>
      </c>
      <c r="O177" s="81">
        <f t="shared" si="21"/>
        <v>200</v>
      </c>
      <c r="P177" s="82">
        <v>0</v>
      </c>
      <c r="Q177" s="82">
        <f t="shared" si="53"/>
        <v>200</v>
      </c>
      <c r="R177" s="82">
        <v>0</v>
      </c>
      <c r="S177" s="83">
        <f t="shared" si="52"/>
        <v>200</v>
      </c>
      <c r="T177" s="25"/>
    </row>
    <row r="178" spans="1:20" s="28" customFormat="1" ht="21" x14ac:dyDescent="0.25">
      <c r="A178" s="84" t="s">
        <v>18</v>
      </c>
      <c r="B178" s="85" t="s">
        <v>207</v>
      </c>
      <c r="C178" s="85" t="s">
        <v>24</v>
      </c>
      <c r="D178" s="86" t="s">
        <v>19</v>
      </c>
      <c r="E178" s="86" t="s">
        <v>19</v>
      </c>
      <c r="F178" s="87" t="s">
        <v>208</v>
      </c>
      <c r="G178" s="80">
        <v>0</v>
      </c>
      <c r="H178" s="88">
        <f>+H179</f>
        <v>4000</v>
      </c>
      <c r="I178" s="88">
        <f t="shared" si="55"/>
        <v>4000</v>
      </c>
      <c r="J178" s="89">
        <v>0</v>
      </c>
      <c r="K178" s="89">
        <f t="shared" si="56"/>
        <v>4000</v>
      </c>
      <c r="L178" s="89">
        <v>0</v>
      </c>
      <c r="M178" s="89">
        <f t="shared" si="24"/>
        <v>4000</v>
      </c>
      <c r="N178" s="89">
        <v>0</v>
      </c>
      <c r="O178" s="89">
        <f t="shared" si="21"/>
        <v>4000</v>
      </c>
      <c r="P178" s="90">
        <v>0</v>
      </c>
      <c r="Q178" s="90">
        <f t="shared" si="53"/>
        <v>4000</v>
      </c>
      <c r="R178" s="90">
        <v>0</v>
      </c>
      <c r="S178" s="91">
        <f t="shared" si="52"/>
        <v>4000</v>
      </c>
      <c r="T178" s="25"/>
    </row>
    <row r="179" spans="1:20" s="28" customFormat="1" x14ac:dyDescent="0.25">
      <c r="A179" s="165"/>
      <c r="B179" s="166"/>
      <c r="C179" s="166"/>
      <c r="D179" s="78">
        <v>3419</v>
      </c>
      <c r="E179" s="78">
        <v>5222</v>
      </c>
      <c r="F179" s="92" t="s">
        <v>91</v>
      </c>
      <c r="G179" s="80">
        <v>0</v>
      </c>
      <c r="H179" s="80">
        <v>4000</v>
      </c>
      <c r="I179" s="80">
        <f t="shared" si="55"/>
        <v>4000</v>
      </c>
      <c r="J179" s="81">
        <v>0</v>
      </c>
      <c r="K179" s="81">
        <f t="shared" si="56"/>
        <v>4000</v>
      </c>
      <c r="L179" s="81">
        <v>0</v>
      </c>
      <c r="M179" s="81">
        <f t="shared" si="24"/>
        <v>4000</v>
      </c>
      <c r="N179" s="81">
        <v>0</v>
      </c>
      <c r="O179" s="81">
        <f t="shared" si="21"/>
        <v>4000</v>
      </c>
      <c r="P179" s="82">
        <v>0</v>
      </c>
      <c r="Q179" s="82">
        <f t="shared" si="53"/>
        <v>4000</v>
      </c>
      <c r="R179" s="82">
        <v>0</v>
      </c>
      <c r="S179" s="83">
        <f t="shared" si="52"/>
        <v>4000</v>
      </c>
      <c r="T179" s="25"/>
    </row>
    <row r="180" spans="1:20" s="28" customFormat="1" x14ac:dyDescent="0.25">
      <c r="A180" s="93" t="s">
        <v>18</v>
      </c>
      <c r="B180" s="94" t="s">
        <v>209</v>
      </c>
      <c r="C180" s="94" t="s">
        <v>24</v>
      </c>
      <c r="D180" s="95" t="s">
        <v>19</v>
      </c>
      <c r="E180" s="95" t="s">
        <v>19</v>
      </c>
      <c r="F180" s="96" t="s">
        <v>210</v>
      </c>
      <c r="G180" s="88">
        <f>G181</f>
        <v>0</v>
      </c>
      <c r="H180" s="88">
        <f>H181</f>
        <v>36.799999999999997</v>
      </c>
      <c r="I180" s="88">
        <f t="shared" si="55"/>
        <v>36.799999999999997</v>
      </c>
      <c r="J180" s="89">
        <v>0</v>
      </c>
      <c r="K180" s="89">
        <f t="shared" si="56"/>
        <v>36.799999999999997</v>
      </c>
      <c r="L180" s="89">
        <v>0</v>
      </c>
      <c r="M180" s="89">
        <f t="shared" si="24"/>
        <v>36.799999999999997</v>
      </c>
      <c r="N180" s="89">
        <v>0</v>
      </c>
      <c r="O180" s="89">
        <f t="shared" si="21"/>
        <v>36.799999999999997</v>
      </c>
      <c r="P180" s="90">
        <v>0</v>
      </c>
      <c r="Q180" s="90">
        <f t="shared" si="53"/>
        <v>36.799999999999997</v>
      </c>
      <c r="R180" s="90">
        <v>0</v>
      </c>
      <c r="S180" s="91">
        <f t="shared" si="52"/>
        <v>36.799999999999997</v>
      </c>
      <c r="T180" s="25"/>
    </row>
    <row r="181" spans="1:20" x14ac:dyDescent="0.25">
      <c r="A181" s="93"/>
      <c r="B181" s="94"/>
      <c r="C181" s="94"/>
      <c r="D181" s="143">
        <v>3419</v>
      </c>
      <c r="E181" s="99">
        <v>5492</v>
      </c>
      <c r="F181" s="100" t="s">
        <v>211</v>
      </c>
      <c r="G181" s="80">
        <v>0</v>
      </c>
      <c r="H181" s="80">
        <v>36.799999999999997</v>
      </c>
      <c r="I181" s="80">
        <f t="shared" si="55"/>
        <v>36.799999999999997</v>
      </c>
      <c r="J181" s="81">
        <v>0</v>
      </c>
      <c r="K181" s="81">
        <f t="shared" si="56"/>
        <v>36.799999999999997</v>
      </c>
      <c r="L181" s="81">
        <v>0</v>
      </c>
      <c r="M181" s="81">
        <f t="shared" si="24"/>
        <v>36.799999999999997</v>
      </c>
      <c r="N181" s="81">
        <v>0</v>
      </c>
      <c r="O181" s="81">
        <f t="shared" si="21"/>
        <v>36.799999999999997</v>
      </c>
      <c r="P181" s="82">
        <v>0</v>
      </c>
      <c r="Q181" s="82">
        <f t="shared" si="53"/>
        <v>36.799999999999997</v>
      </c>
      <c r="R181" s="82">
        <v>0</v>
      </c>
      <c r="S181" s="83">
        <f t="shared" si="52"/>
        <v>36.799999999999997</v>
      </c>
    </row>
    <row r="182" spans="1:20" x14ac:dyDescent="0.25">
      <c r="A182" s="93" t="s">
        <v>18</v>
      </c>
      <c r="B182" s="94" t="s">
        <v>212</v>
      </c>
      <c r="C182" s="94" t="s">
        <v>24</v>
      </c>
      <c r="D182" s="86" t="s">
        <v>19</v>
      </c>
      <c r="E182" s="86" t="s">
        <v>19</v>
      </c>
      <c r="F182" s="140" t="s">
        <v>213</v>
      </c>
      <c r="G182" s="88">
        <v>0</v>
      </c>
      <c r="H182" s="88">
        <v>400</v>
      </c>
      <c r="I182" s="88">
        <f t="shared" si="55"/>
        <v>400</v>
      </c>
      <c r="J182" s="89">
        <f>+J183</f>
        <v>-400</v>
      </c>
      <c r="K182" s="89">
        <f t="shared" si="56"/>
        <v>0</v>
      </c>
      <c r="L182" s="89">
        <v>0</v>
      </c>
      <c r="M182" s="89">
        <f t="shared" si="24"/>
        <v>0</v>
      </c>
      <c r="N182" s="89">
        <v>0</v>
      </c>
      <c r="O182" s="89">
        <f t="shared" si="21"/>
        <v>0</v>
      </c>
      <c r="P182" s="90">
        <v>0</v>
      </c>
      <c r="Q182" s="90">
        <f t="shared" si="53"/>
        <v>0</v>
      </c>
      <c r="R182" s="90">
        <v>0</v>
      </c>
      <c r="S182" s="91">
        <f t="shared" si="52"/>
        <v>0</v>
      </c>
    </row>
    <row r="183" spans="1:20" x14ac:dyDescent="0.25">
      <c r="A183" s="180"/>
      <c r="B183" s="181"/>
      <c r="C183" s="181"/>
      <c r="D183" s="148">
        <v>3419</v>
      </c>
      <c r="E183" s="148">
        <v>5229</v>
      </c>
      <c r="F183" s="184" t="s">
        <v>95</v>
      </c>
      <c r="G183" s="112">
        <v>0</v>
      </c>
      <c r="H183" s="112">
        <v>400</v>
      </c>
      <c r="I183" s="112">
        <f t="shared" si="55"/>
        <v>400</v>
      </c>
      <c r="J183" s="113">
        <v>-400</v>
      </c>
      <c r="K183" s="113">
        <f t="shared" si="56"/>
        <v>0</v>
      </c>
      <c r="L183" s="81">
        <v>0</v>
      </c>
      <c r="M183" s="81">
        <f t="shared" si="24"/>
        <v>0</v>
      </c>
      <c r="N183" s="81">
        <v>0</v>
      </c>
      <c r="O183" s="81">
        <f t="shared" si="21"/>
        <v>0</v>
      </c>
      <c r="P183" s="82">
        <v>0</v>
      </c>
      <c r="Q183" s="82">
        <f t="shared" si="53"/>
        <v>0</v>
      </c>
      <c r="R183" s="82">
        <v>0</v>
      </c>
      <c r="S183" s="83">
        <f t="shared" si="52"/>
        <v>0</v>
      </c>
    </row>
    <row r="184" spans="1:20" x14ac:dyDescent="0.25">
      <c r="A184" s="93" t="s">
        <v>18</v>
      </c>
      <c r="B184" s="94" t="s">
        <v>214</v>
      </c>
      <c r="C184" s="94" t="s">
        <v>24</v>
      </c>
      <c r="D184" s="95" t="s">
        <v>19</v>
      </c>
      <c r="E184" s="95" t="s">
        <v>19</v>
      </c>
      <c r="F184" s="140" t="s">
        <v>215</v>
      </c>
      <c r="G184" s="88">
        <v>0</v>
      </c>
      <c r="H184" s="88"/>
      <c r="I184" s="88">
        <v>0</v>
      </c>
      <c r="J184" s="89">
        <f>+J185</f>
        <v>400</v>
      </c>
      <c r="K184" s="89">
        <f t="shared" si="56"/>
        <v>400</v>
      </c>
      <c r="L184" s="89">
        <v>0</v>
      </c>
      <c r="M184" s="89">
        <f t="shared" si="24"/>
        <v>400</v>
      </c>
      <c r="N184" s="89">
        <v>0</v>
      </c>
      <c r="O184" s="89">
        <f t="shared" si="21"/>
        <v>400</v>
      </c>
      <c r="P184" s="90">
        <v>0</v>
      </c>
      <c r="Q184" s="90">
        <f t="shared" si="53"/>
        <v>400</v>
      </c>
      <c r="R184" s="90">
        <v>0</v>
      </c>
      <c r="S184" s="91">
        <f t="shared" si="52"/>
        <v>400</v>
      </c>
    </row>
    <row r="185" spans="1:20" ht="13" thickBot="1" x14ac:dyDescent="0.3">
      <c r="A185" s="185"/>
      <c r="B185" s="186"/>
      <c r="C185" s="186"/>
      <c r="D185" s="187">
        <v>3419</v>
      </c>
      <c r="E185" s="78">
        <v>5222</v>
      </c>
      <c r="F185" s="92" t="s">
        <v>91</v>
      </c>
      <c r="G185" s="120">
        <v>0</v>
      </c>
      <c r="H185" s="120"/>
      <c r="I185" s="120">
        <v>0</v>
      </c>
      <c r="J185" s="121">
        <v>400</v>
      </c>
      <c r="K185" s="113">
        <f t="shared" si="56"/>
        <v>400</v>
      </c>
      <c r="L185" s="113">
        <v>0</v>
      </c>
      <c r="M185" s="113">
        <f t="shared" si="24"/>
        <v>400</v>
      </c>
      <c r="N185" s="113">
        <v>0</v>
      </c>
      <c r="O185" s="113">
        <f t="shared" si="21"/>
        <v>400</v>
      </c>
      <c r="P185" s="122">
        <v>0</v>
      </c>
      <c r="Q185" s="122">
        <f t="shared" si="53"/>
        <v>400</v>
      </c>
      <c r="R185" s="122">
        <v>0</v>
      </c>
      <c r="S185" s="123">
        <f t="shared" si="52"/>
        <v>400</v>
      </c>
    </row>
    <row r="186" spans="1:20" ht="13.5" thickBot="1" x14ac:dyDescent="0.3">
      <c r="A186" s="188" t="s">
        <v>18</v>
      </c>
      <c r="B186" s="189" t="s">
        <v>19</v>
      </c>
      <c r="C186" s="190"/>
      <c r="D186" s="191" t="s">
        <v>19</v>
      </c>
      <c r="E186" s="191" t="s">
        <v>19</v>
      </c>
      <c r="F186" s="192" t="s">
        <v>216</v>
      </c>
      <c r="G186" s="130">
        <v>0</v>
      </c>
      <c r="H186" s="130">
        <f>+H187</f>
        <v>5500</v>
      </c>
      <c r="I186" s="130">
        <f t="shared" si="55"/>
        <v>5500</v>
      </c>
      <c r="J186" s="131">
        <f>+J187</f>
        <v>0</v>
      </c>
      <c r="K186" s="131">
        <f t="shared" si="56"/>
        <v>5500</v>
      </c>
      <c r="L186" s="131">
        <v>0</v>
      </c>
      <c r="M186" s="131">
        <f t="shared" si="24"/>
        <v>5500</v>
      </c>
      <c r="N186" s="131">
        <f>+N187+N189+N191+N193+N195+N197</f>
        <v>-2600</v>
      </c>
      <c r="O186" s="131">
        <f t="shared" si="21"/>
        <v>2900</v>
      </c>
      <c r="P186" s="132">
        <v>0</v>
      </c>
      <c r="Q186" s="132">
        <f t="shared" si="53"/>
        <v>2900</v>
      </c>
      <c r="R186" s="132">
        <v>0</v>
      </c>
      <c r="S186" s="133">
        <f t="shared" si="52"/>
        <v>2900</v>
      </c>
    </row>
    <row r="187" spans="1:20" x14ac:dyDescent="0.25">
      <c r="A187" s="160" t="s">
        <v>18</v>
      </c>
      <c r="B187" s="161" t="s">
        <v>217</v>
      </c>
      <c r="C187" s="161" t="s">
        <v>24</v>
      </c>
      <c r="D187" s="86" t="s">
        <v>19</v>
      </c>
      <c r="E187" s="86" t="s">
        <v>19</v>
      </c>
      <c r="F187" s="193" t="s">
        <v>218</v>
      </c>
      <c r="G187" s="138">
        <v>0</v>
      </c>
      <c r="H187" s="138">
        <v>5500</v>
      </c>
      <c r="I187" s="138">
        <f t="shared" si="55"/>
        <v>5500</v>
      </c>
      <c r="J187" s="72">
        <v>0</v>
      </c>
      <c r="K187" s="72">
        <f t="shared" si="56"/>
        <v>5500</v>
      </c>
      <c r="L187" s="72">
        <v>0</v>
      </c>
      <c r="M187" s="72">
        <f t="shared" si="24"/>
        <v>5500</v>
      </c>
      <c r="N187" s="72">
        <f>+N188</f>
        <v>-5500</v>
      </c>
      <c r="O187" s="72">
        <f t="shared" si="21"/>
        <v>0</v>
      </c>
      <c r="P187" s="73">
        <v>0</v>
      </c>
      <c r="Q187" s="73">
        <f t="shared" si="53"/>
        <v>0</v>
      </c>
      <c r="R187" s="73">
        <v>0</v>
      </c>
      <c r="S187" s="74">
        <f t="shared" si="52"/>
        <v>0</v>
      </c>
    </row>
    <row r="188" spans="1:20" x14ac:dyDescent="0.25">
      <c r="A188" s="194"/>
      <c r="B188" s="195"/>
      <c r="C188" s="195"/>
      <c r="D188" s="148">
        <v>3419</v>
      </c>
      <c r="E188" s="148">
        <v>5229</v>
      </c>
      <c r="F188" s="184" t="s">
        <v>95</v>
      </c>
      <c r="G188" s="122">
        <v>0</v>
      </c>
      <c r="H188" s="122">
        <v>5500</v>
      </c>
      <c r="I188" s="112">
        <f t="shared" si="55"/>
        <v>5500</v>
      </c>
      <c r="J188" s="113">
        <v>0</v>
      </c>
      <c r="K188" s="113">
        <f t="shared" si="56"/>
        <v>5500</v>
      </c>
      <c r="L188" s="113">
        <v>0</v>
      </c>
      <c r="M188" s="113">
        <f t="shared" si="24"/>
        <v>5500</v>
      </c>
      <c r="N188" s="113">
        <v>-5500</v>
      </c>
      <c r="O188" s="113">
        <f t="shared" si="21"/>
        <v>0</v>
      </c>
      <c r="P188" s="82">
        <v>0</v>
      </c>
      <c r="Q188" s="82">
        <f t="shared" si="53"/>
        <v>0</v>
      </c>
      <c r="R188" s="82">
        <v>0</v>
      </c>
      <c r="S188" s="83">
        <f t="shared" si="52"/>
        <v>0</v>
      </c>
    </row>
    <row r="189" spans="1:20" ht="21" x14ac:dyDescent="0.25">
      <c r="A189" s="150" t="s">
        <v>18</v>
      </c>
      <c r="B189" s="151" t="s">
        <v>219</v>
      </c>
      <c r="C189" s="151" t="s">
        <v>24</v>
      </c>
      <c r="D189" s="102" t="s">
        <v>19</v>
      </c>
      <c r="E189" s="102" t="s">
        <v>19</v>
      </c>
      <c r="F189" s="152" t="s">
        <v>220</v>
      </c>
      <c r="G189" s="90">
        <v>0</v>
      </c>
      <c r="H189" s="90"/>
      <c r="I189" s="88"/>
      <c r="J189" s="89"/>
      <c r="K189" s="89"/>
      <c r="L189" s="89"/>
      <c r="M189" s="89">
        <v>0</v>
      </c>
      <c r="N189" s="89">
        <f>+N190</f>
        <v>800</v>
      </c>
      <c r="O189" s="89">
        <f>+M189+N189</f>
        <v>800</v>
      </c>
      <c r="P189" s="90">
        <v>0</v>
      </c>
      <c r="Q189" s="90">
        <f t="shared" si="53"/>
        <v>800</v>
      </c>
      <c r="R189" s="90">
        <v>0</v>
      </c>
      <c r="S189" s="91">
        <f t="shared" si="52"/>
        <v>800</v>
      </c>
    </row>
    <row r="190" spans="1:20" x14ac:dyDescent="0.25">
      <c r="A190" s="153"/>
      <c r="B190" s="154"/>
      <c r="C190" s="154"/>
      <c r="D190" s="155">
        <v>3419</v>
      </c>
      <c r="E190" s="156">
        <v>5222</v>
      </c>
      <c r="F190" s="157" t="s">
        <v>91</v>
      </c>
      <c r="G190" s="82">
        <v>0</v>
      </c>
      <c r="H190" s="82"/>
      <c r="I190" s="80"/>
      <c r="J190" s="81"/>
      <c r="K190" s="81"/>
      <c r="L190" s="81"/>
      <c r="M190" s="81">
        <v>0</v>
      </c>
      <c r="N190" s="81">
        <v>800</v>
      </c>
      <c r="O190" s="81">
        <f>+M190+N190</f>
        <v>800</v>
      </c>
      <c r="P190" s="82">
        <v>0</v>
      </c>
      <c r="Q190" s="82">
        <f t="shared" si="53"/>
        <v>800</v>
      </c>
      <c r="R190" s="82">
        <v>0</v>
      </c>
      <c r="S190" s="83">
        <f t="shared" si="52"/>
        <v>800</v>
      </c>
    </row>
    <row r="191" spans="1:20" ht="21" x14ac:dyDescent="0.25">
      <c r="A191" s="150" t="s">
        <v>18</v>
      </c>
      <c r="B191" s="151" t="s">
        <v>221</v>
      </c>
      <c r="C191" s="151" t="s">
        <v>24</v>
      </c>
      <c r="D191" s="102" t="s">
        <v>19</v>
      </c>
      <c r="E191" s="102" t="s">
        <v>19</v>
      </c>
      <c r="F191" s="152" t="s">
        <v>222</v>
      </c>
      <c r="G191" s="90">
        <v>0</v>
      </c>
      <c r="H191" s="90"/>
      <c r="I191" s="88"/>
      <c r="J191" s="89"/>
      <c r="K191" s="89"/>
      <c r="L191" s="89"/>
      <c r="M191" s="89">
        <v>0</v>
      </c>
      <c r="N191" s="89">
        <f t="shared" ref="N191" si="58">+N192</f>
        <v>300</v>
      </c>
      <c r="O191" s="89">
        <f t="shared" ref="O191:O217" si="59">+M191+N191</f>
        <v>300</v>
      </c>
      <c r="P191" s="90">
        <v>0</v>
      </c>
      <c r="Q191" s="90">
        <f t="shared" si="53"/>
        <v>300</v>
      </c>
      <c r="R191" s="90">
        <v>0</v>
      </c>
      <c r="S191" s="91">
        <f t="shared" si="52"/>
        <v>300</v>
      </c>
    </row>
    <row r="192" spans="1:20" x14ac:dyDescent="0.25">
      <c r="A192" s="153"/>
      <c r="B192" s="154"/>
      <c r="C192" s="154"/>
      <c r="D192" s="155">
        <v>3419</v>
      </c>
      <c r="E192" s="156">
        <v>5222</v>
      </c>
      <c r="F192" s="157" t="s">
        <v>91</v>
      </c>
      <c r="G192" s="82">
        <v>0</v>
      </c>
      <c r="H192" s="82"/>
      <c r="I192" s="80"/>
      <c r="J192" s="81"/>
      <c r="K192" s="81"/>
      <c r="L192" s="81"/>
      <c r="M192" s="81">
        <v>0</v>
      </c>
      <c r="N192" s="81">
        <v>300</v>
      </c>
      <c r="O192" s="81">
        <f t="shared" si="59"/>
        <v>300</v>
      </c>
      <c r="P192" s="82">
        <v>0</v>
      </c>
      <c r="Q192" s="82">
        <f t="shared" si="53"/>
        <v>300</v>
      </c>
      <c r="R192" s="82">
        <v>0</v>
      </c>
      <c r="S192" s="83">
        <f t="shared" si="52"/>
        <v>300</v>
      </c>
    </row>
    <row r="193" spans="1:19" s="1" customFormat="1" ht="21" x14ac:dyDescent="0.25">
      <c r="A193" s="150" t="s">
        <v>18</v>
      </c>
      <c r="B193" s="151" t="s">
        <v>223</v>
      </c>
      <c r="C193" s="151" t="s">
        <v>24</v>
      </c>
      <c r="D193" s="102" t="s">
        <v>19</v>
      </c>
      <c r="E193" s="102" t="s">
        <v>19</v>
      </c>
      <c r="F193" s="152" t="s">
        <v>224</v>
      </c>
      <c r="G193" s="90">
        <v>0</v>
      </c>
      <c r="H193" s="90"/>
      <c r="I193" s="88"/>
      <c r="J193" s="89"/>
      <c r="K193" s="89"/>
      <c r="L193" s="89"/>
      <c r="M193" s="89">
        <v>0</v>
      </c>
      <c r="N193" s="89">
        <f t="shared" ref="N193" si="60">+N194</f>
        <v>200</v>
      </c>
      <c r="O193" s="89">
        <f t="shared" si="59"/>
        <v>200</v>
      </c>
      <c r="P193" s="90">
        <v>0</v>
      </c>
      <c r="Q193" s="90">
        <f t="shared" si="53"/>
        <v>200</v>
      </c>
      <c r="R193" s="90">
        <v>0</v>
      </c>
      <c r="S193" s="91">
        <f t="shared" si="52"/>
        <v>200</v>
      </c>
    </row>
    <row r="194" spans="1:19" s="1" customFormat="1" x14ac:dyDescent="0.25">
      <c r="A194" s="153"/>
      <c r="B194" s="154"/>
      <c r="C194" s="154"/>
      <c r="D194" s="155">
        <v>3419</v>
      </c>
      <c r="E194" s="156">
        <v>5222</v>
      </c>
      <c r="F194" s="157" t="s">
        <v>91</v>
      </c>
      <c r="G194" s="82">
        <v>0</v>
      </c>
      <c r="H194" s="82"/>
      <c r="I194" s="80"/>
      <c r="J194" s="81"/>
      <c r="K194" s="81"/>
      <c r="L194" s="81"/>
      <c r="M194" s="81">
        <v>0</v>
      </c>
      <c r="N194" s="81">
        <v>200</v>
      </c>
      <c r="O194" s="81">
        <f t="shared" si="59"/>
        <v>200</v>
      </c>
      <c r="P194" s="82">
        <v>0</v>
      </c>
      <c r="Q194" s="82">
        <f t="shared" si="53"/>
        <v>200</v>
      </c>
      <c r="R194" s="82">
        <v>0</v>
      </c>
      <c r="S194" s="83">
        <f t="shared" si="52"/>
        <v>200</v>
      </c>
    </row>
    <row r="195" spans="1:19" s="1" customFormat="1" ht="21" x14ac:dyDescent="0.25">
      <c r="A195" s="150" t="s">
        <v>18</v>
      </c>
      <c r="B195" s="151" t="s">
        <v>225</v>
      </c>
      <c r="C195" s="151" t="s">
        <v>24</v>
      </c>
      <c r="D195" s="102" t="s">
        <v>19</v>
      </c>
      <c r="E195" s="102" t="s">
        <v>19</v>
      </c>
      <c r="F195" s="152" t="s">
        <v>226</v>
      </c>
      <c r="G195" s="90">
        <v>0</v>
      </c>
      <c r="H195" s="90"/>
      <c r="I195" s="88"/>
      <c r="J195" s="89"/>
      <c r="K195" s="89"/>
      <c r="L195" s="89"/>
      <c r="M195" s="89">
        <v>0</v>
      </c>
      <c r="N195" s="89">
        <f t="shared" ref="N195" si="61">+N196</f>
        <v>800</v>
      </c>
      <c r="O195" s="89">
        <f t="shared" si="59"/>
        <v>800</v>
      </c>
      <c r="P195" s="90">
        <v>0</v>
      </c>
      <c r="Q195" s="90">
        <f t="shared" si="53"/>
        <v>800</v>
      </c>
      <c r="R195" s="90">
        <v>0</v>
      </c>
      <c r="S195" s="91">
        <f t="shared" si="52"/>
        <v>800</v>
      </c>
    </row>
    <row r="196" spans="1:19" s="1" customFormat="1" x14ac:dyDescent="0.25">
      <c r="A196" s="153"/>
      <c r="B196" s="154"/>
      <c r="C196" s="154"/>
      <c r="D196" s="155">
        <v>3419</v>
      </c>
      <c r="E196" s="156">
        <v>5222</v>
      </c>
      <c r="F196" s="157" t="s">
        <v>91</v>
      </c>
      <c r="G196" s="82">
        <v>0</v>
      </c>
      <c r="H196" s="82"/>
      <c r="I196" s="80"/>
      <c r="J196" s="81"/>
      <c r="K196" s="81"/>
      <c r="L196" s="81"/>
      <c r="M196" s="81">
        <v>0</v>
      </c>
      <c r="N196" s="81">
        <v>800</v>
      </c>
      <c r="O196" s="81">
        <f t="shared" si="59"/>
        <v>800</v>
      </c>
      <c r="P196" s="82">
        <v>0</v>
      </c>
      <c r="Q196" s="82">
        <f t="shared" si="53"/>
        <v>800</v>
      </c>
      <c r="R196" s="82">
        <v>0</v>
      </c>
      <c r="S196" s="83">
        <f t="shared" si="52"/>
        <v>800</v>
      </c>
    </row>
    <row r="197" spans="1:19" s="1" customFormat="1" ht="21" x14ac:dyDescent="0.25">
      <c r="A197" s="150" t="s">
        <v>18</v>
      </c>
      <c r="B197" s="151" t="s">
        <v>227</v>
      </c>
      <c r="C197" s="151" t="s">
        <v>24</v>
      </c>
      <c r="D197" s="102" t="s">
        <v>19</v>
      </c>
      <c r="E197" s="102" t="s">
        <v>19</v>
      </c>
      <c r="F197" s="152" t="s">
        <v>228</v>
      </c>
      <c r="G197" s="90">
        <v>0</v>
      </c>
      <c r="H197" s="90"/>
      <c r="I197" s="88"/>
      <c r="J197" s="89"/>
      <c r="K197" s="89"/>
      <c r="L197" s="89"/>
      <c r="M197" s="89">
        <v>0</v>
      </c>
      <c r="N197" s="89">
        <f t="shared" ref="N197" si="62">+N198</f>
        <v>800</v>
      </c>
      <c r="O197" s="89">
        <f t="shared" si="59"/>
        <v>800</v>
      </c>
      <c r="P197" s="90">
        <v>0</v>
      </c>
      <c r="Q197" s="90">
        <f t="shared" si="53"/>
        <v>800</v>
      </c>
      <c r="R197" s="90">
        <v>0</v>
      </c>
      <c r="S197" s="91">
        <f t="shared" si="52"/>
        <v>800</v>
      </c>
    </row>
    <row r="198" spans="1:19" s="1" customFormat="1" ht="13" thickBot="1" x14ac:dyDescent="0.3">
      <c r="A198" s="153"/>
      <c r="B198" s="154"/>
      <c r="C198" s="154"/>
      <c r="D198" s="155">
        <v>3419</v>
      </c>
      <c r="E198" s="156">
        <v>5222</v>
      </c>
      <c r="F198" s="157" t="s">
        <v>91</v>
      </c>
      <c r="G198" s="82">
        <v>0</v>
      </c>
      <c r="H198" s="82"/>
      <c r="I198" s="80"/>
      <c r="J198" s="81"/>
      <c r="K198" s="81"/>
      <c r="L198" s="81"/>
      <c r="M198" s="81">
        <v>0</v>
      </c>
      <c r="N198" s="113">
        <v>800</v>
      </c>
      <c r="O198" s="113">
        <f t="shared" si="59"/>
        <v>800</v>
      </c>
      <c r="P198" s="122">
        <v>0</v>
      </c>
      <c r="Q198" s="122">
        <f t="shared" si="53"/>
        <v>800</v>
      </c>
      <c r="R198" s="122">
        <v>0</v>
      </c>
      <c r="S198" s="123">
        <f t="shared" si="52"/>
        <v>800</v>
      </c>
    </row>
    <row r="199" spans="1:19" s="1" customFormat="1" ht="13.5" thickBot="1" x14ac:dyDescent="0.3">
      <c r="A199" s="188" t="s">
        <v>18</v>
      </c>
      <c r="B199" s="189" t="s">
        <v>19</v>
      </c>
      <c r="C199" s="190"/>
      <c r="D199" s="191" t="s">
        <v>19</v>
      </c>
      <c r="E199" s="191" t="s">
        <v>19</v>
      </c>
      <c r="F199" s="192" t="s">
        <v>229</v>
      </c>
      <c r="G199" s="130">
        <v>0</v>
      </c>
      <c r="H199" s="130">
        <f>+H200</f>
        <v>1000</v>
      </c>
      <c r="I199" s="130">
        <f t="shared" si="55"/>
        <v>1000</v>
      </c>
      <c r="J199" s="131">
        <f>+J200</f>
        <v>0</v>
      </c>
      <c r="K199" s="131">
        <f t="shared" si="56"/>
        <v>1000</v>
      </c>
      <c r="L199" s="131">
        <v>0</v>
      </c>
      <c r="M199" s="131">
        <f t="shared" si="24"/>
        <v>1000</v>
      </c>
      <c r="N199" s="131">
        <f>+N200+N202+N204+N206+N208+N210+N212+N214+N216</f>
        <v>0</v>
      </c>
      <c r="O199" s="131">
        <f t="shared" si="59"/>
        <v>1000</v>
      </c>
      <c r="P199" s="132">
        <v>0</v>
      </c>
      <c r="Q199" s="132">
        <f t="shared" si="53"/>
        <v>1000</v>
      </c>
      <c r="R199" s="132">
        <v>0</v>
      </c>
      <c r="S199" s="133">
        <f t="shared" si="52"/>
        <v>1000</v>
      </c>
    </row>
    <row r="200" spans="1:19" s="1" customFormat="1" x14ac:dyDescent="0.25">
      <c r="A200" s="150" t="s">
        <v>18</v>
      </c>
      <c r="B200" s="161" t="s">
        <v>230</v>
      </c>
      <c r="C200" s="161" t="s">
        <v>24</v>
      </c>
      <c r="D200" s="86" t="s">
        <v>19</v>
      </c>
      <c r="E200" s="86" t="s">
        <v>19</v>
      </c>
      <c r="F200" s="179" t="s">
        <v>231</v>
      </c>
      <c r="G200" s="138">
        <v>0</v>
      </c>
      <c r="H200" s="138">
        <v>1000</v>
      </c>
      <c r="I200" s="138">
        <f t="shared" si="55"/>
        <v>1000</v>
      </c>
      <c r="J200" s="72">
        <v>0</v>
      </c>
      <c r="K200" s="72">
        <f t="shared" si="56"/>
        <v>1000</v>
      </c>
      <c r="L200" s="72">
        <v>0</v>
      </c>
      <c r="M200" s="72">
        <f t="shared" si="24"/>
        <v>1000</v>
      </c>
      <c r="N200" s="72">
        <f>+N201</f>
        <v>-1000</v>
      </c>
      <c r="O200" s="72">
        <f t="shared" si="59"/>
        <v>0</v>
      </c>
      <c r="P200" s="73">
        <v>0</v>
      </c>
      <c r="Q200" s="73">
        <f t="shared" si="53"/>
        <v>0</v>
      </c>
      <c r="R200" s="73">
        <v>0</v>
      </c>
      <c r="S200" s="74">
        <f t="shared" si="52"/>
        <v>0</v>
      </c>
    </row>
    <row r="201" spans="1:19" s="1" customFormat="1" ht="13" thickBot="1" x14ac:dyDescent="0.3">
      <c r="A201" s="196"/>
      <c r="B201" s="197"/>
      <c r="C201" s="197"/>
      <c r="D201" s="198">
        <v>3419</v>
      </c>
      <c r="E201" s="198">
        <v>5229</v>
      </c>
      <c r="F201" s="199" t="s">
        <v>95</v>
      </c>
      <c r="G201" s="200">
        <v>0</v>
      </c>
      <c r="H201" s="200">
        <v>1000</v>
      </c>
      <c r="I201" s="201">
        <f t="shared" si="55"/>
        <v>1000</v>
      </c>
      <c r="J201" s="202">
        <v>0</v>
      </c>
      <c r="K201" s="202">
        <f t="shared" si="56"/>
        <v>1000</v>
      </c>
      <c r="L201" s="202">
        <v>0</v>
      </c>
      <c r="M201" s="202">
        <f t="shared" ref="M201" si="63">+K201+L201</f>
        <v>1000</v>
      </c>
      <c r="N201" s="202">
        <v>-1000</v>
      </c>
      <c r="O201" s="202">
        <f t="shared" si="59"/>
        <v>0</v>
      </c>
      <c r="P201" s="82">
        <v>0</v>
      </c>
      <c r="Q201" s="82">
        <f t="shared" si="53"/>
        <v>0</v>
      </c>
      <c r="R201" s="82">
        <v>0</v>
      </c>
      <c r="S201" s="83">
        <f t="shared" si="52"/>
        <v>0</v>
      </c>
    </row>
    <row r="202" spans="1:19" s="1" customFormat="1" ht="31.5" x14ac:dyDescent="0.25">
      <c r="A202" s="114" t="s">
        <v>18</v>
      </c>
      <c r="B202" s="101" t="s">
        <v>232</v>
      </c>
      <c r="C202" s="101" t="s">
        <v>24</v>
      </c>
      <c r="D202" s="102" t="s">
        <v>19</v>
      </c>
      <c r="E202" s="203" t="s">
        <v>19</v>
      </c>
      <c r="F202" s="152" t="s">
        <v>233</v>
      </c>
      <c r="G202" s="90">
        <v>0</v>
      </c>
      <c r="H202" s="90"/>
      <c r="I202" s="88"/>
      <c r="J202" s="89"/>
      <c r="K202" s="89"/>
      <c r="L202" s="89"/>
      <c r="M202" s="89">
        <v>0</v>
      </c>
      <c r="N202" s="89">
        <f>+N203</f>
        <v>60</v>
      </c>
      <c r="O202" s="89">
        <f t="shared" si="59"/>
        <v>60</v>
      </c>
      <c r="P202" s="90">
        <v>0</v>
      </c>
      <c r="Q202" s="90">
        <f t="shared" si="53"/>
        <v>60</v>
      </c>
      <c r="R202" s="90">
        <v>0</v>
      </c>
      <c r="S202" s="91">
        <f t="shared" si="52"/>
        <v>60</v>
      </c>
    </row>
    <row r="203" spans="1:19" s="1" customFormat="1" x14ac:dyDescent="0.25">
      <c r="A203" s="204"/>
      <c r="B203" s="205"/>
      <c r="C203" s="205"/>
      <c r="D203" s="155">
        <v>3419</v>
      </c>
      <c r="E203" s="206">
        <v>5222</v>
      </c>
      <c r="F203" s="157" t="s">
        <v>91</v>
      </c>
      <c r="G203" s="82">
        <v>0</v>
      </c>
      <c r="H203" s="82"/>
      <c r="I203" s="80"/>
      <c r="J203" s="81"/>
      <c r="K203" s="81"/>
      <c r="L203" s="81"/>
      <c r="M203" s="81">
        <v>0</v>
      </c>
      <c r="N203" s="81">
        <v>60</v>
      </c>
      <c r="O203" s="81">
        <f t="shared" si="59"/>
        <v>60</v>
      </c>
      <c r="P203" s="82">
        <v>0</v>
      </c>
      <c r="Q203" s="82">
        <f t="shared" si="53"/>
        <v>60</v>
      </c>
      <c r="R203" s="82">
        <v>0</v>
      </c>
      <c r="S203" s="83">
        <f t="shared" ref="S203:S217" si="64">+Q203+R203</f>
        <v>60</v>
      </c>
    </row>
    <row r="204" spans="1:19" s="1" customFormat="1" ht="31.5" x14ac:dyDescent="0.25">
      <c r="A204" s="114" t="s">
        <v>18</v>
      </c>
      <c r="B204" s="101" t="s">
        <v>234</v>
      </c>
      <c r="C204" s="101" t="s">
        <v>24</v>
      </c>
      <c r="D204" s="207" t="s">
        <v>19</v>
      </c>
      <c r="E204" s="102" t="s">
        <v>19</v>
      </c>
      <c r="F204" s="152" t="s">
        <v>235</v>
      </c>
      <c r="G204" s="90">
        <v>0</v>
      </c>
      <c r="H204" s="90"/>
      <c r="I204" s="88"/>
      <c r="J204" s="89"/>
      <c r="K204" s="89"/>
      <c r="L204" s="89"/>
      <c r="M204" s="89">
        <v>0</v>
      </c>
      <c r="N204" s="89">
        <f t="shared" ref="N204" si="65">+N205</f>
        <v>60</v>
      </c>
      <c r="O204" s="89">
        <f t="shared" si="59"/>
        <v>60</v>
      </c>
      <c r="P204" s="90">
        <v>0</v>
      </c>
      <c r="Q204" s="90">
        <f t="shared" si="53"/>
        <v>60</v>
      </c>
      <c r="R204" s="90">
        <v>0</v>
      </c>
      <c r="S204" s="91">
        <f t="shared" si="64"/>
        <v>60</v>
      </c>
    </row>
    <row r="205" spans="1:19" s="1" customFormat="1" x14ac:dyDescent="0.25">
      <c r="A205" s="204"/>
      <c r="B205" s="205"/>
      <c r="C205" s="205"/>
      <c r="D205" s="208">
        <v>3419</v>
      </c>
      <c r="E205" s="156">
        <v>5222</v>
      </c>
      <c r="F205" s="157" t="s">
        <v>91</v>
      </c>
      <c r="G205" s="82">
        <v>0</v>
      </c>
      <c r="H205" s="82"/>
      <c r="I205" s="80"/>
      <c r="J205" s="81"/>
      <c r="K205" s="81"/>
      <c r="L205" s="81"/>
      <c r="M205" s="81">
        <v>0</v>
      </c>
      <c r="N205" s="81">
        <v>60</v>
      </c>
      <c r="O205" s="81">
        <f t="shared" si="59"/>
        <v>60</v>
      </c>
      <c r="P205" s="82">
        <v>0</v>
      </c>
      <c r="Q205" s="82">
        <f t="shared" ref="Q205:Q217" si="66">+O205+P205</f>
        <v>60</v>
      </c>
      <c r="R205" s="82">
        <v>0</v>
      </c>
      <c r="S205" s="83">
        <f t="shared" si="64"/>
        <v>60</v>
      </c>
    </row>
    <row r="206" spans="1:19" s="1" customFormat="1" ht="42" x14ac:dyDescent="0.25">
      <c r="A206" s="114" t="s">
        <v>18</v>
      </c>
      <c r="B206" s="101" t="s">
        <v>236</v>
      </c>
      <c r="C206" s="101" t="s">
        <v>24</v>
      </c>
      <c r="D206" s="207" t="s">
        <v>19</v>
      </c>
      <c r="E206" s="102" t="s">
        <v>19</v>
      </c>
      <c r="F206" s="152" t="s">
        <v>237</v>
      </c>
      <c r="G206" s="90">
        <v>0</v>
      </c>
      <c r="H206" s="90"/>
      <c r="I206" s="88"/>
      <c r="J206" s="89"/>
      <c r="K206" s="89"/>
      <c r="L206" s="89"/>
      <c r="M206" s="89">
        <v>0</v>
      </c>
      <c r="N206" s="89">
        <f t="shared" ref="N206" si="67">+N207</f>
        <v>60</v>
      </c>
      <c r="O206" s="89">
        <f t="shared" si="59"/>
        <v>60</v>
      </c>
      <c r="P206" s="90">
        <v>0</v>
      </c>
      <c r="Q206" s="90">
        <f t="shared" si="66"/>
        <v>60</v>
      </c>
      <c r="R206" s="90">
        <v>0</v>
      </c>
      <c r="S206" s="91">
        <f t="shared" si="64"/>
        <v>60</v>
      </c>
    </row>
    <row r="207" spans="1:19" s="1" customFormat="1" x14ac:dyDescent="0.25">
      <c r="A207" s="204"/>
      <c r="B207" s="205"/>
      <c r="C207" s="205"/>
      <c r="D207" s="208">
        <v>3419</v>
      </c>
      <c r="E207" s="156">
        <v>5222</v>
      </c>
      <c r="F207" s="157" t="s">
        <v>91</v>
      </c>
      <c r="G207" s="82">
        <v>0</v>
      </c>
      <c r="H207" s="82"/>
      <c r="I207" s="80"/>
      <c r="J207" s="81"/>
      <c r="K207" s="81"/>
      <c r="L207" s="81"/>
      <c r="M207" s="81">
        <v>0</v>
      </c>
      <c r="N207" s="81">
        <v>60</v>
      </c>
      <c r="O207" s="81">
        <f t="shared" si="59"/>
        <v>60</v>
      </c>
      <c r="P207" s="82">
        <v>0</v>
      </c>
      <c r="Q207" s="82">
        <f t="shared" si="66"/>
        <v>60</v>
      </c>
      <c r="R207" s="82">
        <v>0</v>
      </c>
      <c r="S207" s="83">
        <f t="shared" si="64"/>
        <v>60</v>
      </c>
    </row>
    <row r="208" spans="1:19" s="1" customFormat="1" ht="31.5" x14ac:dyDescent="0.25">
      <c r="A208" s="114" t="s">
        <v>18</v>
      </c>
      <c r="B208" s="101" t="s">
        <v>238</v>
      </c>
      <c r="C208" s="101" t="s">
        <v>24</v>
      </c>
      <c r="D208" s="207" t="s">
        <v>19</v>
      </c>
      <c r="E208" s="102" t="s">
        <v>19</v>
      </c>
      <c r="F208" s="152" t="s">
        <v>239</v>
      </c>
      <c r="G208" s="90">
        <v>0</v>
      </c>
      <c r="H208" s="90"/>
      <c r="I208" s="88"/>
      <c r="J208" s="89"/>
      <c r="K208" s="89"/>
      <c r="L208" s="89"/>
      <c r="M208" s="89">
        <v>0</v>
      </c>
      <c r="N208" s="89">
        <f t="shared" ref="N208" si="68">+N209</f>
        <v>130</v>
      </c>
      <c r="O208" s="89">
        <f t="shared" si="59"/>
        <v>130</v>
      </c>
      <c r="P208" s="90">
        <v>0</v>
      </c>
      <c r="Q208" s="90">
        <f t="shared" si="66"/>
        <v>130</v>
      </c>
      <c r="R208" s="90">
        <v>0</v>
      </c>
      <c r="S208" s="91">
        <f t="shared" si="64"/>
        <v>130</v>
      </c>
    </row>
    <row r="209" spans="1:19" s="1" customFormat="1" x14ac:dyDescent="0.25">
      <c r="A209" s="204"/>
      <c r="B209" s="205"/>
      <c r="C209" s="205"/>
      <c r="D209" s="208">
        <v>3419</v>
      </c>
      <c r="E209" s="156">
        <v>5222</v>
      </c>
      <c r="F209" s="157" t="s">
        <v>91</v>
      </c>
      <c r="G209" s="82">
        <v>0</v>
      </c>
      <c r="H209" s="82"/>
      <c r="I209" s="80"/>
      <c r="J209" s="81"/>
      <c r="K209" s="81"/>
      <c r="L209" s="81"/>
      <c r="M209" s="81">
        <v>0</v>
      </c>
      <c r="N209" s="81">
        <v>130</v>
      </c>
      <c r="O209" s="81">
        <f t="shared" si="59"/>
        <v>130</v>
      </c>
      <c r="P209" s="82">
        <v>0</v>
      </c>
      <c r="Q209" s="82">
        <f t="shared" si="66"/>
        <v>130</v>
      </c>
      <c r="R209" s="82">
        <v>0</v>
      </c>
      <c r="S209" s="83">
        <f t="shared" si="64"/>
        <v>130</v>
      </c>
    </row>
    <row r="210" spans="1:19" s="1" customFormat="1" ht="31.5" x14ac:dyDescent="0.25">
      <c r="A210" s="114" t="s">
        <v>18</v>
      </c>
      <c r="B210" s="101" t="s">
        <v>240</v>
      </c>
      <c r="C210" s="101" t="s">
        <v>24</v>
      </c>
      <c r="D210" s="207" t="s">
        <v>19</v>
      </c>
      <c r="E210" s="102" t="s">
        <v>19</v>
      </c>
      <c r="F210" s="152" t="s">
        <v>241</v>
      </c>
      <c r="G210" s="90">
        <v>0</v>
      </c>
      <c r="H210" s="90"/>
      <c r="I210" s="88"/>
      <c r="J210" s="89"/>
      <c r="K210" s="89"/>
      <c r="L210" s="89"/>
      <c r="M210" s="89">
        <v>0</v>
      </c>
      <c r="N210" s="89">
        <f t="shared" ref="N210" si="69">+N211</f>
        <v>130</v>
      </c>
      <c r="O210" s="89">
        <f t="shared" si="59"/>
        <v>130</v>
      </c>
      <c r="P210" s="90">
        <v>0</v>
      </c>
      <c r="Q210" s="90">
        <f t="shared" si="66"/>
        <v>130</v>
      </c>
      <c r="R210" s="90">
        <v>0</v>
      </c>
      <c r="S210" s="91">
        <f t="shared" si="64"/>
        <v>130</v>
      </c>
    </row>
    <row r="211" spans="1:19" s="1" customFormat="1" x14ac:dyDescent="0.25">
      <c r="A211" s="204"/>
      <c r="B211" s="205"/>
      <c r="C211" s="205"/>
      <c r="D211" s="208">
        <v>3419</v>
      </c>
      <c r="E211" s="156">
        <v>5222</v>
      </c>
      <c r="F211" s="157" t="s">
        <v>91</v>
      </c>
      <c r="G211" s="82">
        <v>0</v>
      </c>
      <c r="H211" s="82"/>
      <c r="I211" s="80"/>
      <c r="J211" s="81"/>
      <c r="K211" s="81"/>
      <c r="L211" s="81"/>
      <c r="M211" s="81">
        <v>0</v>
      </c>
      <c r="N211" s="81">
        <v>130</v>
      </c>
      <c r="O211" s="81">
        <f t="shared" si="59"/>
        <v>130</v>
      </c>
      <c r="P211" s="82">
        <v>0</v>
      </c>
      <c r="Q211" s="82">
        <f t="shared" si="66"/>
        <v>130</v>
      </c>
      <c r="R211" s="82">
        <v>0</v>
      </c>
      <c r="S211" s="83">
        <f t="shared" si="64"/>
        <v>130</v>
      </c>
    </row>
    <row r="212" spans="1:19" s="1" customFormat="1" ht="42" x14ac:dyDescent="0.25">
      <c r="A212" s="114" t="s">
        <v>18</v>
      </c>
      <c r="B212" s="101" t="s">
        <v>242</v>
      </c>
      <c r="C212" s="101" t="s">
        <v>24</v>
      </c>
      <c r="D212" s="207" t="s">
        <v>19</v>
      </c>
      <c r="E212" s="102" t="s">
        <v>19</v>
      </c>
      <c r="F212" s="152" t="s">
        <v>243</v>
      </c>
      <c r="G212" s="90">
        <v>0</v>
      </c>
      <c r="H212" s="90"/>
      <c r="I212" s="88"/>
      <c r="J212" s="89"/>
      <c r="K212" s="89"/>
      <c r="L212" s="89"/>
      <c r="M212" s="89">
        <v>0</v>
      </c>
      <c r="N212" s="89">
        <f t="shared" ref="N212" si="70">+N213</f>
        <v>130</v>
      </c>
      <c r="O212" s="89">
        <f t="shared" si="59"/>
        <v>130</v>
      </c>
      <c r="P212" s="90">
        <v>0</v>
      </c>
      <c r="Q212" s="90">
        <f t="shared" si="66"/>
        <v>130</v>
      </c>
      <c r="R212" s="90">
        <v>0</v>
      </c>
      <c r="S212" s="91">
        <f t="shared" si="64"/>
        <v>130</v>
      </c>
    </row>
    <row r="213" spans="1:19" s="1" customFormat="1" x14ac:dyDescent="0.25">
      <c r="A213" s="204"/>
      <c r="B213" s="205"/>
      <c r="C213" s="205"/>
      <c r="D213" s="208">
        <v>3419</v>
      </c>
      <c r="E213" s="156">
        <v>5222</v>
      </c>
      <c r="F213" s="157" t="s">
        <v>91</v>
      </c>
      <c r="G213" s="82">
        <v>0</v>
      </c>
      <c r="H213" s="82"/>
      <c r="I213" s="80"/>
      <c r="J213" s="81"/>
      <c r="K213" s="81"/>
      <c r="L213" s="81"/>
      <c r="M213" s="81">
        <v>0</v>
      </c>
      <c r="N213" s="81">
        <v>130</v>
      </c>
      <c r="O213" s="81">
        <f t="shared" si="59"/>
        <v>130</v>
      </c>
      <c r="P213" s="82">
        <v>0</v>
      </c>
      <c r="Q213" s="82">
        <f t="shared" si="66"/>
        <v>130</v>
      </c>
      <c r="R213" s="82">
        <v>0</v>
      </c>
      <c r="S213" s="83">
        <f t="shared" si="64"/>
        <v>130</v>
      </c>
    </row>
    <row r="214" spans="1:19" s="1" customFormat="1" ht="31.5" x14ac:dyDescent="0.25">
      <c r="A214" s="114" t="s">
        <v>18</v>
      </c>
      <c r="B214" s="101" t="s">
        <v>244</v>
      </c>
      <c r="C214" s="101" t="s">
        <v>24</v>
      </c>
      <c r="D214" s="207" t="s">
        <v>19</v>
      </c>
      <c r="E214" s="102" t="s">
        <v>19</v>
      </c>
      <c r="F214" s="152" t="s">
        <v>245</v>
      </c>
      <c r="G214" s="90">
        <v>0</v>
      </c>
      <c r="H214" s="90"/>
      <c r="I214" s="88"/>
      <c r="J214" s="89"/>
      <c r="K214" s="89"/>
      <c r="L214" s="89"/>
      <c r="M214" s="89">
        <v>0</v>
      </c>
      <c r="N214" s="89">
        <f t="shared" ref="N214" si="71">+N215</f>
        <v>130</v>
      </c>
      <c r="O214" s="89">
        <f t="shared" si="59"/>
        <v>130</v>
      </c>
      <c r="P214" s="90">
        <v>0</v>
      </c>
      <c r="Q214" s="90">
        <f t="shared" si="66"/>
        <v>130</v>
      </c>
      <c r="R214" s="90">
        <v>0</v>
      </c>
      <c r="S214" s="91">
        <f t="shared" si="64"/>
        <v>130</v>
      </c>
    </row>
    <row r="215" spans="1:19" s="1" customFormat="1" x14ac:dyDescent="0.25">
      <c r="A215" s="204"/>
      <c r="B215" s="205"/>
      <c r="C215" s="205"/>
      <c r="D215" s="208">
        <v>3419</v>
      </c>
      <c r="E215" s="156">
        <v>5222</v>
      </c>
      <c r="F215" s="157" t="s">
        <v>91</v>
      </c>
      <c r="G215" s="82">
        <v>0</v>
      </c>
      <c r="H215" s="82"/>
      <c r="I215" s="80"/>
      <c r="J215" s="81"/>
      <c r="K215" s="81"/>
      <c r="L215" s="81"/>
      <c r="M215" s="81">
        <v>0</v>
      </c>
      <c r="N215" s="81">
        <v>130</v>
      </c>
      <c r="O215" s="81">
        <f t="shared" si="59"/>
        <v>130</v>
      </c>
      <c r="P215" s="82">
        <v>0</v>
      </c>
      <c r="Q215" s="82">
        <f t="shared" si="66"/>
        <v>130</v>
      </c>
      <c r="R215" s="82">
        <v>0</v>
      </c>
      <c r="S215" s="83">
        <f t="shared" si="64"/>
        <v>130</v>
      </c>
    </row>
    <row r="216" spans="1:19" s="1" customFormat="1" ht="31.5" x14ac:dyDescent="0.25">
      <c r="A216" s="114" t="s">
        <v>18</v>
      </c>
      <c r="B216" s="209" t="s">
        <v>246</v>
      </c>
      <c r="C216" s="209" t="s">
        <v>24</v>
      </c>
      <c r="D216" s="210" t="s">
        <v>19</v>
      </c>
      <c r="E216" s="211" t="s">
        <v>19</v>
      </c>
      <c r="F216" s="212" t="s">
        <v>247</v>
      </c>
      <c r="G216" s="90">
        <v>0</v>
      </c>
      <c r="H216" s="90"/>
      <c r="I216" s="88"/>
      <c r="J216" s="89"/>
      <c r="K216" s="89"/>
      <c r="L216" s="89"/>
      <c r="M216" s="89">
        <v>0</v>
      </c>
      <c r="N216" s="72">
        <f t="shared" ref="N216" si="72">+N217</f>
        <v>300</v>
      </c>
      <c r="O216" s="72">
        <f t="shared" si="59"/>
        <v>300</v>
      </c>
      <c r="P216" s="90">
        <v>0</v>
      </c>
      <c r="Q216" s="90">
        <f t="shared" si="66"/>
        <v>300</v>
      </c>
      <c r="R216" s="90">
        <v>0</v>
      </c>
      <c r="S216" s="91">
        <f t="shared" si="64"/>
        <v>300</v>
      </c>
    </row>
    <row r="217" spans="1:19" s="1" customFormat="1" ht="13" thickBot="1" x14ac:dyDescent="0.3">
      <c r="A217" s="213"/>
      <c r="B217" s="214"/>
      <c r="C217" s="214"/>
      <c r="D217" s="215">
        <v>3419</v>
      </c>
      <c r="E217" s="175">
        <v>5222</v>
      </c>
      <c r="F217" s="176" t="s">
        <v>91</v>
      </c>
      <c r="G217" s="200">
        <v>0</v>
      </c>
      <c r="H217" s="200"/>
      <c r="I217" s="201"/>
      <c r="J217" s="202"/>
      <c r="K217" s="202"/>
      <c r="L217" s="202"/>
      <c r="M217" s="202">
        <v>0</v>
      </c>
      <c r="N217" s="202">
        <v>300</v>
      </c>
      <c r="O217" s="202">
        <f t="shared" si="59"/>
        <v>300</v>
      </c>
      <c r="P217" s="200">
        <v>0</v>
      </c>
      <c r="Q217" s="200">
        <f t="shared" si="66"/>
        <v>300</v>
      </c>
      <c r="R217" s="200">
        <v>0</v>
      </c>
      <c r="S217" s="216">
        <f t="shared" si="64"/>
        <v>300</v>
      </c>
    </row>
    <row r="218" spans="1:19" s="1" customFormat="1" x14ac:dyDescent="0.25">
      <c r="A218" s="217"/>
      <c r="B218" s="217"/>
      <c r="C218" s="217"/>
      <c r="D218" s="217"/>
      <c r="E218" s="217"/>
      <c r="F218" s="217"/>
      <c r="G218" s="218"/>
      <c r="H218" s="219"/>
      <c r="I218" s="219"/>
      <c r="J218" s="220"/>
      <c r="K218" s="220"/>
      <c r="L218" s="220"/>
      <c r="M218" s="220"/>
      <c r="N218" s="220"/>
      <c r="O218" s="219"/>
      <c r="P218" s="220"/>
      <c r="Q218" s="221"/>
      <c r="R218" s="222"/>
      <c r="S218" s="5"/>
    </row>
    <row r="219" spans="1:19" s="1" customFormat="1" x14ac:dyDescent="0.25">
      <c r="A219" s="217"/>
      <c r="B219" s="217"/>
      <c r="C219" s="217"/>
      <c r="D219" s="217"/>
      <c r="E219" s="217"/>
      <c r="F219" s="223">
        <v>41887</v>
      </c>
      <c r="G219" s="217"/>
      <c r="H219" s="217"/>
      <c r="I219" s="217"/>
      <c r="J219" s="224"/>
      <c r="K219" s="224"/>
      <c r="L219" s="224"/>
      <c r="M219" s="224"/>
      <c r="N219" s="224"/>
      <c r="O219" s="221"/>
      <c r="P219" s="222"/>
      <c r="Q219" s="221"/>
      <c r="R219" s="222"/>
      <c r="S219" s="5"/>
    </row>
    <row r="220" spans="1:19" s="1" customFormat="1" x14ac:dyDescent="0.25">
      <c r="A220" s="217"/>
      <c r="B220" s="217"/>
      <c r="C220" s="217"/>
      <c r="D220" s="217"/>
      <c r="E220" s="217"/>
      <c r="F220" s="217"/>
      <c r="G220" s="217"/>
      <c r="H220" s="217"/>
      <c r="I220" s="217"/>
      <c r="J220" s="224"/>
      <c r="K220" s="224"/>
      <c r="L220" s="224"/>
      <c r="M220" s="224"/>
      <c r="N220" s="224"/>
      <c r="O220" s="221"/>
      <c r="P220" s="222"/>
      <c r="Q220" s="221"/>
      <c r="R220" s="222"/>
      <c r="S220" s="5"/>
    </row>
    <row r="221" spans="1:19" s="1" customFormat="1" x14ac:dyDescent="0.25">
      <c r="A221" s="217"/>
      <c r="B221" s="217"/>
      <c r="C221" s="217"/>
      <c r="D221" s="217"/>
      <c r="E221" s="217"/>
      <c r="F221" s="217"/>
      <c r="G221" s="217"/>
      <c r="H221" s="217"/>
      <c r="I221" s="217"/>
      <c r="J221" s="224"/>
      <c r="K221" s="224"/>
      <c r="L221" s="224"/>
      <c r="M221" s="224"/>
      <c r="N221" s="224"/>
      <c r="O221" s="221"/>
      <c r="P221" s="222"/>
      <c r="Q221" s="221"/>
      <c r="R221" s="222"/>
      <c r="S221" s="5"/>
    </row>
    <row r="222" spans="1:19" s="1" customFormat="1" x14ac:dyDescent="0.25">
      <c r="A222" s="217"/>
      <c r="B222" s="217"/>
      <c r="C222" s="217"/>
      <c r="D222" s="217"/>
      <c r="E222" s="217"/>
      <c r="F222" s="217"/>
      <c r="G222" s="217"/>
      <c r="H222" s="217"/>
      <c r="I222" s="217"/>
      <c r="J222" s="224"/>
      <c r="K222" s="224"/>
      <c r="L222" s="224"/>
      <c r="M222" s="224"/>
      <c r="N222" s="224"/>
      <c r="O222" s="221"/>
      <c r="P222" s="222"/>
      <c r="Q222" s="221"/>
      <c r="R222" s="222"/>
      <c r="S222" s="5"/>
    </row>
    <row r="223" spans="1:19" s="1" customFormat="1" x14ac:dyDescent="0.25">
      <c r="A223" s="217"/>
      <c r="B223" s="217"/>
      <c r="C223" s="217"/>
      <c r="D223" s="217"/>
      <c r="E223" s="217"/>
      <c r="F223" s="217"/>
      <c r="G223" s="217"/>
      <c r="H223" s="217"/>
      <c r="I223" s="217"/>
      <c r="J223" s="224"/>
      <c r="K223" s="224"/>
      <c r="L223" s="224"/>
      <c r="M223" s="224"/>
      <c r="N223" s="224"/>
      <c r="O223" s="221"/>
      <c r="P223" s="222"/>
      <c r="Q223" s="221"/>
      <c r="R223" s="222"/>
      <c r="S223" s="5"/>
    </row>
    <row r="224" spans="1:19" s="1" customFormat="1" x14ac:dyDescent="0.25">
      <c r="A224" s="217"/>
      <c r="B224" s="217"/>
      <c r="C224" s="217"/>
      <c r="D224" s="217"/>
      <c r="E224" s="217"/>
      <c r="F224" s="217"/>
      <c r="G224" s="217"/>
      <c r="H224" s="217"/>
      <c r="I224" s="217"/>
      <c r="J224" s="224"/>
      <c r="K224" s="224"/>
      <c r="L224" s="224"/>
      <c r="M224" s="224"/>
      <c r="N224" s="224"/>
      <c r="O224" s="221"/>
      <c r="P224" s="222"/>
      <c r="Q224" s="221"/>
      <c r="R224" s="222"/>
      <c r="S224" s="5"/>
    </row>
    <row r="225" spans="1:18" s="1" customFormat="1" x14ac:dyDescent="0.25">
      <c r="A225" s="217"/>
      <c r="B225" s="217"/>
      <c r="C225" s="217"/>
      <c r="D225" s="217"/>
      <c r="E225" s="217"/>
      <c r="F225" s="217"/>
      <c r="G225" s="217"/>
      <c r="H225" s="217"/>
      <c r="I225" s="217"/>
      <c r="J225" s="224"/>
      <c r="K225" s="224"/>
      <c r="L225" s="224"/>
      <c r="M225" s="224"/>
      <c r="N225" s="224"/>
      <c r="O225" s="221"/>
      <c r="P225" s="222"/>
      <c r="Q225" s="221"/>
      <c r="R225" s="222"/>
    </row>
    <row r="226" spans="1:18" s="1" customFormat="1" x14ac:dyDescent="0.25">
      <c r="A226" s="217"/>
      <c r="B226" s="217"/>
      <c r="C226" s="217"/>
      <c r="D226" s="217"/>
      <c r="E226" s="217"/>
      <c r="F226" s="217"/>
      <c r="G226" s="217"/>
      <c r="H226" s="217"/>
      <c r="I226" s="217"/>
      <c r="J226" s="224"/>
      <c r="K226" s="224"/>
      <c r="L226" s="224"/>
      <c r="M226" s="224"/>
      <c r="N226" s="224"/>
      <c r="O226" s="221"/>
      <c r="P226" s="222"/>
      <c r="Q226" s="221"/>
      <c r="R226" s="222"/>
    </row>
    <row r="227" spans="1:18" s="1" customFormat="1" x14ac:dyDescent="0.25">
      <c r="A227" s="217"/>
      <c r="B227" s="217"/>
      <c r="C227" s="217"/>
      <c r="D227" s="217"/>
      <c r="E227" s="217"/>
      <c r="F227" s="217"/>
      <c r="G227" s="217"/>
      <c r="H227" s="217"/>
      <c r="I227" s="217"/>
      <c r="J227" s="224"/>
      <c r="K227" s="224"/>
      <c r="L227" s="224"/>
      <c r="M227" s="224"/>
      <c r="N227" s="224"/>
      <c r="O227" s="221"/>
      <c r="P227" s="222"/>
      <c r="Q227" s="221"/>
      <c r="R227" s="222"/>
    </row>
    <row r="228" spans="1:18" s="1" customFormat="1" x14ac:dyDescent="0.25">
      <c r="A228" s="217"/>
      <c r="B228" s="217"/>
      <c r="C228" s="217"/>
      <c r="D228" s="217"/>
      <c r="E228" s="217"/>
      <c r="F228" s="217"/>
      <c r="G228" s="217"/>
      <c r="H228" s="217"/>
      <c r="I228" s="217"/>
      <c r="J228" s="224"/>
      <c r="K228" s="224"/>
      <c r="L228" s="224"/>
      <c r="M228" s="224"/>
      <c r="N228" s="224"/>
      <c r="O228" s="221"/>
      <c r="P228" s="222"/>
      <c r="Q228" s="221"/>
      <c r="R228" s="222"/>
    </row>
    <row r="229" spans="1:18" s="1" customFormat="1" x14ac:dyDescent="0.25">
      <c r="A229" s="217"/>
      <c r="B229" s="217"/>
      <c r="C229" s="217"/>
      <c r="D229" s="217"/>
      <c r="E229" s="217"/>
      <c r="F229" s="217"/>
      <c r="G229" s="217"/>
      <c r="H229" s="217"/>
      <c r="I229" s="217"/>
      <c r="J229" s="224"/>
      <c r="K229" s="224"/>
      <c r="L229" s="224"/>
      <c r="M229" s="224"/>
      <c r="N229" s="224"/>
      <c r="O229" s="221"/>
      <c r="P229" s="222"/>
      <c r="Q229" s="221"/>
      <c r="R229" s="222"/>
    </row>
    <row r="230" spans="1:18" s="1" customFormat="1" x14ac:dyDescent="0.25">
      <c r="A230" s="217"/>
      <c r="B230" s="217"/>
      <c r="C230" s="217"/>
      <c r="D230" s="217"/>
      <c r="E230" s="217"/>
      <c r="F230" s="217"/>
      <c r="G230" s="217"/>
      <c r="H230" s="217"/>
      <c r="I230" s="217"/>
      <c r="J230" s="224"/>
      <c r="K230" s="224"/>
      <c r="L230" s="224"/>
      <c r="M230" s="224"/>
      <c r="N230" s="224"/>
      <c r="O230" s="221"/>
      <c r="P230" s="222"/>
      <c r="Q230" s="221"/>
      <c r="R230" s="222"/>
    </row>
    <row r="231" spans="1:18" s="1" customFormat="1" x14ac:dyDescent="0.25">
      <c r="A231" s="217"/>
      <c r="B231" s="217"/>
      <c r="C231" s="217"/>
      <c r="D231" s="217"/>
      <c r="E231" s="217"/>
      <c r="F231" s="217"/>
      <c r="G231" s="217"/>
      <c r="H231" s="217"/>
      <c r="I231" s="217"/>
      <c r="J231" s="224"/>
      <c r="K231" s="224"/>
      <c r="L231" s="224"/>
      <c r="M231" s="224"/>
      <c r="N231" s="224"/>
      <c r="O231" s="221"/>
      <c r="P231" s="222"/>
      <c r="Q231" s="221"/>
      <c r="R231" s="222"/>
    </row>
    <row r="232" spans="1:18" s="1" customFormat="1" x14ac:dyDescent="0.25">
      <c r="A232" s="217"/>
      <c r="B232" s="217"/>
      <c r="C232" s="217"/>
      <c r="D232" s="217"/>
      <c r="E232" s="217"/>
      <c r="F232" s="217"/>
      <c r="G232" s="217"/>
      <c r="H232" s="217"/>
      <c r="I232" s="217"/>
      <c r="J232" s="224"/>
      <c r="K232" s="224"/>
      <c r="L232" s="224"/>
      <c r="M232" s="224"/>
      <c r="N232" s="224"/>
      <c r="O232" s="221"/>
      <c r="P232" s="222"/>
      <c r="Q232" s="221"/>
      <c r="R232" s="222"/>
    </row>
    <row r="233" spans="1:18" s="1" customFormat="1" x14ac:dyDescent="0.25">
      <c r="A233" s="217"/>
      <c r="B233" s="217"/>
      <c r="C233" s="217"/>
      <c r="D233" s="217"/>
      <c r="E233" s="217"/>
      <c r="F233" s="217"/>
      <c r="G233" s="217"/>
      <c r="H233" s="217"/>
      <c r="I233" s="217"/>
      <c r="J233" s="224"/>
      <c r="K233" s="224"/>
      <c r="L233" s="224"/>
      <c r="M233" s="224"/>
      <c r="N233" s="224"/>
      <c r="O233" s="221"/>
      <c r="P233" s="222"/>
      <c r="Q233" s="221"/>
      <c r="R233" s="222"/>
    </row>
    <row r="234" spans="1:18" s="1" customFormat="1" x14ac:dyDescent="0.25">
      <c r="A234" s="217"/>
      <c r="B234" s="217"/>
      <c r="C234" s="217"/>
      <c r="D234" s="217"/>
      <c r="E234" s="217"/>
      <c r="F234" s="217"/>
      <c r="G234" s="217"/>
      <c r="H234" s="217"/>
      <c r="I234" s="217"/>
      <c r="J234" s="224"/>
      <c r="K234" s="224"/>
      <c r="L234" s="224"/>
      <c r="M234" s="224"/>
      <c r="N234" s="224"/>
      <c r="O234" s="221"/>
      <c r="P234" s="222"/>
      <c r="Q234" s="221"/>
      <c r="R234" s="222"/>
    </row>
    <row r="235" spans="1:18" s="1" customFormat="1" x14ac:dyDescent="0.25">
      <c r="A235" s="217"/>
      <c r="B235" s="217"/>
      <c r="C235" s="217"/>
      <c r="D235" s="217"/>
      <c r="E235" s="217"/>
      <c r="F235" s="217"/>
      <c r="G235" s="217"/>
      <c r="H235" s="217"/>
      <c r="I235" s="217"/>
      <c r="J235" s="224"/>
      <c r="K235" s="224"/>
      <c r="L235" s="224"/>
      <c r="M235" s="224"/>
      <c r="N235" s="224"/>
      <c r="O235" s="221"/>
      <c r="P235" s="222"/>
      <c r="Q235" s="221"/>
      <c r="R235" s="222"/>
    </row>
    <row r="236" spans="1:18" s="1" customFormat="1" x14ac:dyDescent="0.25">
      <c r="A236" s="217"/>
      <c r="B236" s="217"/>
      <c r="C236" s="217"/>
      <c r="D236" s="217"/>
      <c r="E236" s="217"/>
      <c r="F236" s="217"/>
      <c r="G236" s="217"/>
      <c r="H236" s="217"/>
      <c r="I236" s="217"/>
      <c r="J236" s="224"/>
      <c r="K236" s="224"/>
      <c r="L236" s="224"/>
      <c r="M236" s="224"/>
      <c r="N236" s="224"/>
      <c r="O236" s="221"/>
      <c r="P236" s="222"/>
      <c r="Q236" s="221"/>
      <c r="R236" s="222"/>
    </row>
    <row r="237" spans="1:18" s="1" customFormat="1" x14ac:dyDescent="0.25">
      <c r="A237" s="217"/>
      <c r="B237" s="217"/>
      <c r="C237" s="217"/>
      <c r="D237" s="217"/>
      <c r="E237" s="217"/>
      <c r="F237" s="217"/>
      <c r="G237" s="217"/>
      <c r="H237" s="217"/>
      <c r="I237" s="217"/>
      <c r="J237" s="224"/>
      <c r="K237" s="224"/>
      <c r="L237" s="224"/>
      <c r="M237" s="224"/>
      <c r="N237" s="224"/>
      <c r="O237" s="221"/>
      <c r="P237" s="222"/>
      <c r="Q237" s="221"/>
      <c r="R237" s="222"/>
    </row>
    <row r="238" spans="1:18" s="1" customFormat="1" x14ac:dyDescent="0.25">
      <c r="A238" s="217"/>
      <c r="B238" s="217"/>
      <c r="C238" s="217"/>
      <c r="D238" s="217"/>
      <c r="E238" s="217"/>
      <c r="F238" s="217"/>
      <c r="G238" s="217"/>
      <c r="H238" s="217"/>
      <c r="I238" s="217"/>
      <c r="J238" s="224"/>
      <c r="K238" s="224"/>
      <c r="L238" s="224"/>
      <c r="M238" s="224"/>
      <c r="N238" s="224"/>
      <c r="O238" s="221"/>
      <c r="P238" s="222"/>
      <c r="Q238" s="221"/>
      <c r="R238" s="222"/>
    </row>
    <row r="239" spans="1:18" s="1" customFormat="1" x14ac:dyDescent="0.25">
      <c r="A239" s="217"/>
      <c r="B239" s="217"/>
      <c r="C239" s="217"/>
      <c r="D239" s="217"/>
      <c r="E239" s="217"/>
      <c r="F239" s="217"/>
      <c r="G239" s="217"/>
      <c r="H239" s="217"/>
      <c r="I239" s="217"/>
      <c r="J239" s="224"/>
      <c r="K239" s="224"/>
      <c r="L239" s="224"/>
      <c r="M239" s="224"/>
      <c r="N239" s="224"/>
      <c r="O239" s="221"/>
      <c r="P239" s="222"/>
      <c r="Q239" s="221"/>
      <c r="R239" s="222"/>
    </row>
    <row r="240" spans="1:18" s="1" customFormat="1" x14ac:dyDescent="0.25">
      <c r="A240" s="217"/>
      <c r="B240" s="217"/>
      <c r="C240" s="217"/>
      <c r="D240" s="217"/>
      <c r="E240" s="217"/>
      <c r="F240" s="217"/>
      <c r="G240" s="217"/>
      <c r="H240" s="217"/>
      <c r="I240" s="217"/>
      <c r="J240" s="224"/>
      <c r="K240" s="224"/>
      <c r="L240" s="224"/>
      <c r="M240" s="224"/>
      <c r="N240" s="224"/>
      <c r="O240" s="221"/>
      <c r="P240" s="222"/>
      <c r="Q240" s="221"/>
      <c r="R240" s="222"/>
    </row>
    <row r="241" spans="1:18" s="1" customFormat="1" x14ac:dyDescent="0.25">
      <c r="A241" s="217"/>
      <c r="B241" s="217"/>
      <c r="C241" s="217"/>
      <c r="D241" s="217"/>
      <c r="E241" s="217"/>
      <c r="F241" s="217"/>
      <c r="G241" s="217"/>
      <c r="H241" s="217"/>
      <c r="I241" s="217"/>
      <c r="J241" s="224"/>
      <c r="K241" s="224"/>
      <c r="L241" s="224"/>
      <c r="M241" s="224"/>
      <c r="N241" s="224"/>
      <c r="O241" s="221"/>
      <c r="P241" s="222"/>
      <c r="Q241" s="221"/>
      <c r="R241" s="222"/>
    </row>
    <row r="242" spans="1:18" s="1" customFormat="1" x14ac:dyDescent="0.25">
      <c r="A242" s="217"/>
      <c r="B242" s="217"/>
      <c r="C242" s="217"/>
      <c r="D242" s="217"/>
      <c r="E242" s="217"/>
      <c r="F242" s="217"/>
      <c r="G242" s="217"/>
      <c r="H242" s="217"/>
      <c r="I242" s="217"/>
      <c r="J242" s="224"/>
      <c r="K242" s="224"/>
      <c r="L242" s="224"/>
      <c r="M242" s="224"/>
      <c r="N242" s="224"/>
      <c r="O242" s="221"/>
      <c r="P242" s="222"/>
      <c r="Q242" s="221"/>
      <c r="R242" s="222"/>
    </row>
    <row r="243" spans="1:18" s="1" customFormat="1" x14ac:dyDescent="0.25">
      <c r="A243" s="217"/>
      <c r="B243" s="217"/>
      <c r="C243" s="217"/>
      <c r="D243" s="217"/>
      <c r="E243" s="217"/>
      <c r="F243" s="217"/>
      <c r="G243" s="217"/>
      <c r="H243" s="217"/>
      <c r="I243" s="217"/>
      <c r="J243" s="224"/>
      <c r="K243" s="224"/>
      <c r="L243" s="224"/>
      <c r="M243" s="224"/>
      <c r="N243" s="224"/>
      <c r="O243" s="221"/>
      <c r="P243" s="222"/>
      <c r="Q243" s="221"/>
      <c r="R243" s="222"/>
    </row>
    <row r="244" spans="1:18" s="1" customFormat="1" x14ac:dyDescent="0.25">
      <c r="A244" s="217"/>
      <c r="B244" s="217"/>
      <c r="C244" s="217"/>
      <c r="D244" s="217"/>
      <c r="E244" s="217"/>
      <c r="F244" s="217"/>
      <c r="G244" s="217"/>
      <c r="H244" s="217"/>
      <c r="I244" s="217"/>
      <c r="J244" s="224"/>
      <c r="K244" s="224"/>
      <c r="L244" s="224"/>
      <c r="M244" s="224"/>
      <c r="N244" s="224"/>
      <c r="O244" s="221"/>
      <c r="P244" s="222"/>
      <c r="Q244" s="221"/>
      <c r="R244" s="222"/>
    </row>
    <row r="245" spans="1:18" s="1" customFormat="1" x14ac:dyDescent="0.25">
      <c r="A245" s="217"/>
      <c r="B245" s="217"/>
      <c r="C245" s="217"/>
      <c r="D245" s="217"/>
      <c r="E245" s="217"/>
      <c r="F245" s="217"/>
      <c r="G245" s="217"/>
      <c r="H245" s="217"/>
      <c r="I245" s="217"/>
      <c r="J245" s="224"/>
      <c r="K245" s="224"/>
      <c r="L245" s="224"/>
      <c r="M245" s="224"/>
      <c r="N245" s="224"/>
      <c r="O245" s="221"/>
      <c r="P245" s="222"/>
      <c r="Q245" s="221"/>
      <c r="R245" s="222"/>
    </row>
    <row r="246" spans="1:18" s="1" customFormat="1" x14ac:dyDescent="0.25">
      <c r="A246" s="217"/>
      <c r="B246" s="217"/>
      <c r="C246" s="217"/>
      <c r="D246" s="217"/>
      <c r="E246" s="217"/>
      <c r="F246" s="217"/>
      <c r="G246" s="217"/>
      <c r="H246" s="217"/>
      <c r="I246" s="217"/>
      <c r="J246" s="224"/>
      <c r="K246" s="224"/>
      <c r="L246" s="224"/>
      <c r="M246" s="224"/>
      <c r="N246" s="224"/>
      <c r="O246" s="221"/>
      <c r="P246" s="222"/>
      <c r="Q246" s="221"/>
      <c r="R246" s="222"/>
    </row>
    <row r="247" spans="1:18" s="1" customFormat="1" x14ac:dyDescent="0.25">
      <c r="A247" s="217"/>
      <c r="B247" s="217"/>
      <c r="C247" s="217"/>
      <c r="D247" s="217"/>
      <c r="E247" s="217"/>
      <c r="F247" s="217"/>
      <c r="G247" s="217"/>
      <c r="H247" s="217"/>
      <c r="I247" s="217"/>
      <c r="J247" s="224"/>
      <c r="K247" s="224"/>
      <c r="L247" s="224"/>
      <c r="M247" s="224"/>
      <c r="N247" s="224"/>
      <c r="O247" s="221"/>
      <c r="P247" s="222"/>
      <c r="Q247" s="221"/>
      <c r="R247" s="222"/>
    </row>
    <row r="248" spans="1:18" s="1" customFormat="1" x14ac:dyDescent="0.25">
      <c r="A248" s="217"/>
      <c r="B248" s="217"/>
      <c r="C248" s="217"/>
      <c r="D248" s="217"/>
      <c r="E248" s="217"/>
      <c r="F248" s="217"/>
      <c r="G248" s="217"/>
      <c r="H248" s="217"/>
      <c r="I248" s="217"/>
      <c r="J248" s="224"/>
      <c r="K248" s="224"/>
      <c r="L248" s="224"/>
      <c r="M248" s="224"/>
      <c r="N248" s="224"/>
      <c r="O248" s="221"/>
      <c r="P248" s="222"/>
      <c r="Q248" s="221"/>
      <c r="R248" s="222"/>
    </row>
    <row r="249" spans="1:18" s="1" customFormat="1" x14ac:dyDescent="0.25">
      <c r="A249" s="217"/>
      <c r="B249" s="217"/>
      <c r="C249" s="217"/>
      <c r="D249" s="217"/>
      <c r="E249" s="217"/>
      <c r="F249" s="217"/>
      <c r="G249" s="217"/>
      <c r="H249" s="217"/>
      <c r="I249" s="217"/>
      <c r="J249" s="224"/>
      <c r="K249" s="224"/>
      <c r="L249" s="224"/>
      <c r="M249" s="224"/>
      <c r="N249" s="224"/>
      <c r="O249" s="221"/>
      <c r="P249" s="222"/>
      <c r="Q249" s="221"/>
      <c r="R249" s="222"/>
    </row>
    <row r="250" spans="1:18" s="1" customFormat="1" x14ac:dyDescent="0.25">
      <c r="A250" s="217"/>
      <c r="B250" s="217"/>
      <c r="C250" s="217"/>
      <c r="D250" s="217"/>
      <c r="E250" s="217"/>
      <c r="F250" s="217"/>
      <c r="G250" s="217"/>
      <c r="H250" s="217"/>
      <c r="I250" s="217"/>
      <c r="J250" s="224"/>
      <c r="K250" s="224"/>
      <c r="L250" s="224"/>
      <c r="M250" s="224"/>
      <c r="N250" s="224"/>
      <c r="O250" s="221"/>
      <c r="P250" s="222"/>
      <c r="Q250" s="221"/>
      <c r="R250" s="222"/>
    </row>
    <row r="251" spans="1:18" s="1" customFormat="1" x14ac:dyDescent="0.25">
      <c r="A251" s="217"/>
      <c r="B251" s="217"/>
      <c r="C251" s="217"/>
      <c r="D251" s="217"/>
      <c r="E251" s="217"/>
      <c r="F251" s="217"/>
      <c r="G251" s="217"/>
      <c r="H251" s="217"/>
      <c r="I251" s="217"/>
      <c r="J251" s="224"/>
      <c r="K251" s="224"/>
      <c r="L251" s="224"/>
      <c r="M251" s="224"/>
      <c r="N251" s="224"/>
      <c r="O251" s="221"/>
      <c r="P251" s="222"/>
      <c r="Q251" s="221"/>
      <c r="R251" s="222"/>
    </row>
    <row r="252" spans="1:18" s="1" customFormat="1" x14ac:dyDescent="0.25">
      <c r="A252" s="217"/>
      <c r="B252" s="217"/>
      <c r="C252" s="217"/>
      <c r="D252" s="217"/>
      <c r="E252" s="217"/>
      <c r="F252" s="217"/>
      <c r="G252" s="217"/>
      <c r="H252" s="217"/>
      <c r="I252" s="217"/>
      <c r="J252" s="224"/>
      <c r="K252" s="224"/>
      <c r="L252" s="224"/>
      <c r="M252" s="224"/>
      <c r="N252" s="224"/>
      <c r="O252" s="221"/>
      <c r="P252" s="222"/>
      <c r="Q252" s="221"/>
      <c r="R252" s="222"/>
    </row>
    <row r="253" spans="1:18" s="1" customFormat="1" x14ac:dyDescent="0.25">
      <c r="A253" s="217"/>
      <c r="B253" s="217"/>
      <c r="C253" s="217"/>
      <c r="D253" s="217"/>
      <c r="E253" s="217"/>
      <c r="F253" s="217"/>
      <c r="G253" s="217"/>
      <c r="H253" s="217"/>
      <c r="I253" s="217"/>
      <c r="J253" s="224"/>
      <c r="K253" s="224"/>
      <c r="L253" s="224"/>
      <c r="M253" s="224"/>
      <c r="N253" s="224"/>
      <c r="O253" s="221"/>
      <c r="P253" s="222"/>
      <c r="Q253" s="221"/>
      <c r="R253" s="222"/>
    </row>
    <row r="254" spans="1:18" s="1" customFormat="1" x14ac:dyDescent="0.25">
      <c r="A254" s="217"/>
      <c r="B254" s="217"/>
      <c r="C254" s="217"/>
      <c r="D254" s="217"/>
      <c r="E254" s="217"/>
      <c r="F254" s="217"/>
      <c r="G254" s="217"/>
      <c r="H254" s="217"/>
      <c r="I254" s="217"/>
      <c r="J254" s="224"/>
      <c r="K254" s="224"/>
      <c r="L254" s="224"/>
      <c r="M254" s="224"/>
      <c r="N254" s="224"/>
      <c r="O254" s="221"/>
      <c r="P254" s="222"/>
      <c r="Q254" s="221"/>
      <c r="R254" s="222"/>
    </row>
    <row r="255" spans="1:18" s="1" customFormat="1" x14ac:dyDescent="0.25">
      <c r="A255" s="217"/>
      <c r="B255" s="217"/>
      <c r="C255" s="217"/>
      <c r="D255" s="217"/>
      <c r="E255" s="217"/>
      <c r="F255" s="217"/>
      <c r="G255" s="217"/>
      <c r="H255" s="217"/>
      <c r="I255" s="217"/>
      <c r="J255" s="224"/>
      <c r="K255" s="224"/>
      <c r="L255" s="224"/>
      <c r="M255" s="224"/>
      <c r="N255" s="224"/>
      <c r="O255" s="221"/>
      <c r="P255" s="222"/>
      <c r="Q255" s="221"/>
      <c r="R255" s="222"/>
    </row>
    <row r="256" spans="1:18" s="1" customFormat="1" x14ac:dyDescent="0.25">
      <c r="A256" s="217"/>
      <c r="B256" s="217"/>
      <c r="C256" s="217"/>
      <c r="D256" s="217"/>
      <c r="E256" s="217"/>
      <c r="F256" s="217"/>
      <c r="G256" s="217"/>
      <c r="H256" s="217"/>
      <c r="I256" s="217"/>
      <c r="J256" s="224"/>
      <c r="K256" s="224"/>
      <c r="L256" s="224"/>
      <c r="M256" s="224"/>
      <c r="N256" s="224"/>
      <c r="O256" s="221"/>
      <c r="P256" s="222"/>
      <c r="Q256" s="221"/>
      <c r="R256" s="222"/>
    </row>
    <row r="257" spans="1:18" s="1" customFormat="1" x14ac:dyDescent="0.25">
      <c r="A257" s="217"/>
      <c r="B257" s="217"/>
      <c r="C257" s="217"/>
      <c r="D257" s="217"/>
      <c r="E257" s="217"/>
      <c r="F257" s="217"/>
      <c r="G257" s="217"/>
      <c r="H257" s="217"/>
      <c r="I257" s="217"/>
      <c r="J257" s="224"/>
      <c r="K257" s="224"/>
      <c r="L257" s="224"/>
      <c r="M257" s="224"/>
      <c r="N257" s="224"/>
      <c r="O257" s="221"/>
      <c r="P257" s="222"/>
      <c r="Q257" s="221"/>
      <c r="R257" s="222"/>
    </row>
    <row r="258" spans="1:18" s="1" customFormat="1" x14ac:dyDescent="0.25">
      <c r="A258" s="217"/>
      <c r="B258" s="217"/>
      <c r="C258" s="217"/>
      <c r="D258" s="217"/>
      <c r="E258" s="217"/>
      <c r="F258" s="217"/>
      <c r="G258" s="217"/>
      <c r="H258" s="217"/>
      <c r="I258" s="217"/>
      <c r="J258" s="224"/>
      <c r="K258" s="224"/>
      <c r="L258" s="224"/>
      <c r="M258" s="224"/>
      <c r="N258" s="224"/>
      <c r="O258" s="221"/>
      <c r="P258" s="222"/>
      <c r="Q258" s="221"/>
      <c r="R258" s="222"/>
    </row>
    <row r="259" spans="1:18" s="1" customFormat="1" x14ac:dyDescent="0.25">
      <c r="A259" s="221"/>
      <c r="B259" s="221"/>
      <c r="C259" s="221"/>
      <c r="D259" s="221"/>
      <c r="E259" s="221"/>
      <c r="F259" s="221"/>
      <c r="G259" s="221"/>
      <c r="H259" s="221"/>
      <c r="I259" s="221"/>
      <c r="J259" s="222"/>
      <c r="K259" s="222"/>
      <c r="L259" s="222"/>
      <c r="M259" s="222"/>
      <c r="N259" s="222"/>
      <c r="O259" s="221"/>
      <c r="P259" s="222"/>
      <c r="Q259" s="221"/>
      <c r="R259" s="222"/>
    </row>
    <row r="260" spans="1:18" s="1" customFormat="1" x14ac:dyDescent="0.25">
      <c r="A260" s="221"/>
      <c r="B260" s="221"/>
      <c r="C260" s="221"/>
      <c r="D260" s="221"/>
      <c r="E260" s="221"/>
      <c r="F260" s="221"/>
      <c r="G260" s="221"/>
      <c r="H260" s="221"/>
      <c r="I260" s="221"/>
      <c r="J260" s="222"/>
      <c r="K260" s="222"/>
      <c r="L260" s="222"/>
      <c r="M260" s="222"/>
      <c r="N260" s="222"/>
      <c r="O260" s="221"/>
      <c r="P260" s="222"/>
      <c r="Q260" s="221"/>
      <c r="R260" s="222"/>
    </row>
    <row r="261" spans="1:18" s="1" customFormat="1" x14ac:dyDescent="0.25">
      <c r="A261" s="221"/>
      <c r="B261" s="221"/>
      <c r="C261" s="221"/>
      <c r="D261" s="221"/>
      <c r="E261" s="221"/>
      <c r="F261" s="221"/>
      <c r="G261" s="221"/>
      <c r="H261" s="221"/>
      <c r="I261" s="221"/>
      <c r="J261" s="222"/>
      <c r="K261" s="222"/>
      <c r="L261" s="222"/>
      <c r="M261" s="222"/>
      <c r="N261" s="222"/>
      <c r="O261" s="221"/>
      <c r="P261" s="222"/>
      <c r="Q261" s="221"/>
      <c r="R261" s="222"/>
    </row>
    <row r="262" spans="1:18" s="1" customFormat="1" x14ac:dyDescent="0.25">
      <c r="A262" s="221"/>
      <c r="B262" s="221"/>
      <c r="C262" s="221"/>
      <c r="D262" s="221"/>
      <c r="E262" s="221"/>
      <c r="F262" s="221"/>
      <c r="G262" s="221"/>
      <c r="H262" s="221"/>
      <c r="I262" s="221"/>
      <c r="J262" s="222"/>
      <c r="K262" s="222"/>
      <c r="L262" s="222"/>
      <c r="M262" s="222"/>
      <c r="N262" s="222"/>
      <c r="O262" s="221"/>
      <c r="P262" s="222"/>
      <c r="Q262" s="221"/>
      <c r="R262" s="222"/>
    </row>
    <row r="263" spans="1:18" s="1" customFormat="1" x14ac:dyDescent="0.25">
      <c r="A263" s="221"/>
      <c r="B263" s="221"/>
      <c r="C263" s="221"/>
      <c r="D263" s="221"/>
      <c r="E263" s="221"/>
      <c r="F263" s="221"/>
      <c r="G263" s="221"/>
      <c r="H263" s="221"/>
      <c r="I263" s="221"/>
      <c r="J263" s="222"/>
      <c r="K263" s="222"/>
      <c r="L263" s="222"/>
      <c r="M263" s="222"/>
      <c r="N263" s="222"/>
      <c r="O263" s="221"/>
      <c r="P263" s="222"/>
      <c r="Q263" s="221"/>
      <c r="R263" s="222"/>
    </row>
    <row r="264" spans="1:18" s="1" customFormat="1" x14ac:dyDescent="0.25">
      <c r="A264" s="221"/>
      <c r="B264" s="221"/>
      <c r="C264" s="221"/>
      <c r="D264" s="221"/>
      <c r="E264" s="221"/>
      <c r="F264" s="221"/>
      <c r="G264" s="221"/>
      <c r="H264" s="221"/>
      <c r="I264" s="221"/>
      <c r="J264" s="222"/>
      <c r="K264" s="222"/>
      <c r="L264" s="222"/>
      <c r="M264" s="222"/>
      <c r="N264" s="222"/>
      <c r="O264" s="221"/>
      <c r="P264" s="222"/>
      <c r="Q264" s="221"/>
      <c r="R264" s="222"/>
    </row>
    <row r="265" spans="1:18" s="1" customFormat="1" x14ac:dyDescent="0.25">
      <c r="A265" s="221"/>
      <c r="B265" s="221"/>
      <c r="C265" s="221"/>
      <c r="D265" s="221"/>
      <c r="E265" s="221"/>
      <c r="F265" s="221"/>
      <c r="G265" s="221"/>
      <c r="H265" s="221"/>
      <c r="I265" s="221"/>
      <c r="J265" s="222"/>
      <c r="K265" s="222"/>
      <c r="L265" s="222"/>
      <c r="M265" s="222"/>
      <c r="N265" s="222"/>
      <c r="O265" s="221"/>
      <c r="P265" s="222"/>
      <c r="Q265" s="221"/>
      <c r="R265" s="222"/>
    </row>
    <row r="266" spans="1:18" s="1" customFormat="1" x14ac:dyDescent="0.25">
      <c r="A266" s="221"/>
      <c r="B266" s="221"/>
      <c r="C266" s="221"/>
      <c r="D266" s="221"/>
      <c r="E266" s="221"/>
      <c r="F266" s="221"/>
      <c r="G266" s="221"/>
      <c r="H266" s="221"/>
      <c r="I266" s="221"/>
      <c r="J266" s="222"/>
      <c r="K266" s="222"/>
      <c r="L266" s="222"/>
      <c r="M266" s="222"/>
      <c r="N266" s="222"/>
      <c r="O266" s="221"/>
      <c r="P266" s="222"/>
      <c r="Q266" s="221"/>
      <c r="R266" s="222"/>
    </row>
    <row r="267" spans="1:18" s="1" customFormat="1" x14ac:dyDescent="0.25">
      <c r="A267" s="221"/>
      <c r="B267" s="221"/>
      <c r="C267" s="221"/>
      <c r="D267" s="221"/>
      <c r="E267" s="221"/>
      <c r="F267" s="221"/>
      <c r="G267" s="221"/>
      <c r="H267" s="221"/>
      <c r="I267" s="221"/>
      <c r="J267" s="222"/>
      <c r="K267" s="222"/>
      <c r="L267" s="222"/>
      <c r="M267" s="222"/>
      <c r="N267" s="222"/>
      <c r="O267" s="221"/>
      <c r="P267" s="222"/>
      <c r="Q267" s="221"/>
      <c r="R267" s="222"/>
    </row>
    <row r="268" spans="1:18" s="1" customFormat="1" x14ac:dyDescent="0.25">
      <c r="A268" s="221"/>
      <c r="B268" s="221"/>
      <c r="C268" s="221"/>
      <c r="D268" s="221"/>
      <c r="E268" s="221"/>
      <c r="F268" s="221"/>
      <c r="G268" s="221"/>
      <c r="H268" s="221"/>
      <c r="I268" s="221"/>
      <c r="J268" s="222"/>
      <c r="K268" s="222"/>
      <c r="L268" s="222"/>
      <c r="M268" s="222"/>
      <c r="N268" s="222"/>
      <c r="O268" s="221"/>
      <c r="P268" s="222"/>
      <c r="Q268" s="221"/>
      <c r="R268" s="222"/>
    </row>
    <row r="269" spans="1:18" s="1" customFormat="1" x14ac:dyDescent="0.25">
      <c r="A269" s="221"/>
      <c r="B269" s="221"/>
      <c r="C269" s="221"/>
      <c r="D269" s="221"/>
      <c r="E269" s="221"/>
      <c r="F269" s="221"/>
      <c r="G269" s="221"/>
      <c r="H269" s="221"/>
      <c r="I269" s="221"/>
      <c r="J269" s="222"/>
      <c r="K269" s="222"/>
      <c r="L269" s="222"/>
      <c r="M269" s="222"/>
      <c r="N269" s="222"/>
      <c r="O269" s="221"/>
      <c r="P269" s="222"/>
      <c r="Q269" s="221"/>
      <c r="R269" s="222"/>
    </row>
    <row r="270" spans="1:18" s="1" customFormat="1" x14ac:dyDescent="0.25">
      <c r="A270" s="221"/>
      <c r="B270" s="221"/>
      <c r="C270" s="221"/>
      <c r="D270" s="221"/>
      <c r="E270" s="221"/>
      <c r="F270" s="221"/>
      <c r="G270" s="221"/>
      <c r="H270" s="221"/>
      <c r="I270" s="221"/>
      <c r="J270" s="222"/>
      <c r="K270" s="222"/>
      <c r="L270" s="222"/>
      <c r="M270" s="222"/>
      <c r="N270" s="222"/>
      <c r="O270" s="221"/>
      <c r="P270" s="222"/>
      <c r="Q270" s="221"/>
      <c r="R270" s="222"/>
    </row>
    <row r="271" spans="1:18" s="1" customFormat="1" x14ac:dyDescent="0.25">
      <c r="A271" s="221"/>
      <c r="B271" s="221"/>
      <c r="C271" s="221"/>
      <c r="D271" s="221"/>
      <c r="E271" s="221"/>
      <c r="F271" s="221"/>
      <c r="G271" s="221"/>
      <c r="H271" s="221"/>
      <c r="I271" s="221"/>
      <c r="J271" s="222"/>
      <c r="K271" s="222"/>
      <c r="L271" s="222"/>
      <c r="M271" s="222"/>
      <c r="N271" s="222"/>
      <c r="O271" s="221"/>
      <c r="P271" s="222"/>
      <c r="Q271" s="221"/>
      <c r="R271" s="222"/>
    </row>
    <row r="272" spans="1:18" s="1" customFormat="1" x14ac:dyDescent="0.25">
      <c r="A272" s="221"/>
      <c r="B272" s="221"/>
      <c r="C272" s="221"/>
      <c r="D272" s="221"/>
      <c r="E272" s="221"/>
      <c r="F272" s="221"/>
      <c r="G272" s="221"/>
      <c r="H272" s="221"/>
      <c r="I272" s="221"/>
      <c r="J272" s="222"/>
      <c r="K272" s="222"/>
      <c r="L272" s="222"/>
      <c r="M272" s="222"/>
      <c r="N272" s="222"/>
      <c r="O272" s="221"/>
      <c r="P272" s="222"/>
      <c r="Q272" s="221"/>
      <c r="R272" s="222"/>
    </row>
    <row r="273" spans="1:18" s="1" customFormat="1" x14ac:dyDescent="0.25">
      <c r="A273" s="221"/>
      <c r="B273" s="221"/>
      <c r="C273" s="221"/>
      <c r="D273" s="221"/>
      <c r="E273" s="221"/>
      <c r="F273" s="221"/>
      <c r="G273" s="221"/>
      <c r="H273" s="221"/>
      <c r="I273" s="221"/>
      <c r="J273" s="222"/>
      <c r="K273" s="222"/>
      <c r="L273" s="222"/>
      <c r="M273" s="222"/>
      <c r="N273" s="222"/>
      <c r="O273" s="221"/>
      <c r="P273" s="222"/>
      <c r="Q273" s="221"/>
      <c r="R273" s="222"/>
    </row>
    <row r="274" spans="1:18" s="1" customFormat="1" x14ac:dyDescent="0.25">
      <c r="A274" s="221"/>
      <c r="B274" s="221"/>
      <c r="C274" s="221"/>
      <c r="D274" s="221"/>
      <c r="E274" s="221"/>
      <c r="F274" s="221"/>
      <c r="G274" s="221"/>
      <c r="H274" s="221"/>
      <c r="I274" s="221"/>
      <c r="J274" s="222"/>
      <c r="K274" s="222"/>
      <c r="L274" s="222"/>
      <c r="M274" s="222"/>
      <c r="N274" s="222"/>
      <c r="O274" s="221"/>
      <c r="P274" s="222"/>
      <c r="R274" s="5"/>
    </row>
    <row r="275" spans="1:18" s="1" customFormat="1" x14ac:dyDescent="0.25">
      <c r="A275" s="221"/>
      <c r="B275" s="221"/>
      <c r="C275" s="221"/>
      <c r="D275" s="221"/>
      <c r="E275" s="221"/>
      <c r="F275" s="221"/>
      <c r="G275" s="221"/>
      <c r="H275" s="221"/>
      <c r="I275" s="221"/>
      <c r="J275" s="222"/>
      <c r="K275" s="222"/>
      <c r="L275" s="222"/>
      <c r="M275" s="222"/>
      <c r="N275" s="222"/>
      <c r="O275" s="221"/>
      <c r="P275" s="222"/>
      <c r="R275" s="5"/>
    </row>
    <row r="276" spans="1:18" s="1" customFormat="1" x14ac:dyDescent="0.25">
      <c r="A276" s="221"/>
      <c r="B276" s="221"/>
      <c r="C276" s="221"/>
      <c r="D276" s="221"/>
      <c r="E276" s="221"/>
      <c r="F276" s="221"/>
      <c r="G276" s="221"/>
      <c r="H276" s="221"/>
      <c r="I276" s="221"/>
      <c r="J276" s="222"/>
      <c r="K276" s="222"/>
      <c r="L276" s="222"/>
      <c r="M276" s="222"/>
      <c r="N276" s="222"/>
      <c r="O276" s="221"/>
      <c r="P276" s="222"/>
      <c r="R276" s="5"/>
    </row>
    <row r="277" spans="1:18" s="1" customFormat="1" x14ac:dyDescent="0.25">
      <c r="A277" s="221"/>
      <c r="B277" s="221"/>
      <c r="C277" s="221"/>
      <c r="D277" s="221"/>
      <c r="E277" s="221"/>
      <c r="F277" s="221"/>
      <c r="G277" s="221"/>
      <c r="H277" s="221"/>
      <c r="I277" s="221"/>
      <c r="J277" s="222"/>
      <c r="K277" s="222"/>
      <c r="L277" s="222"/>
      <c r="M277" s="222"/>
      <c r="N277" s="222"/>
      <c r="O277" s="221"/>
      <c r="P277" s="222"/>
      <c r="R277" s="5"/>
    </row>
    <row r="278" spans="1:18" s="1" customFormat="1" x14ac:dyDescent="0.25">
      <c r="A278" s="221"/>
      <c r="B278" s="221"/>
      <c r="C278" s="221"/>
      <c r="D278" s="221"/>
      <c r="E278" s="221"/>
      <c r="F278" s="221"/>
      <c r="G278" s="221"/>
      <c r="H278" s="221"/>
      <c r="I278" s="221"/>
      <c r="J278" s="222"/>
      <c r="K278" s="222"/>
      <c r="L278" s="222"/>
      <c r="M278" s="222"/>
      <c r="N278" s="222"/>
      <c r="O278" s="221"/>
      <c r="P278" s="222"/>
      <c r="R278" s="5"/>
    </row>
    <row r="279" spans="1:18" s="1" customFormat="1" x14ac:dyDescent="0.25">
      <c r="A279" s="221"/>
      <c r="B279" s="221"/>
      <c r="C279" s="221"/>
      <c r="D279" s="221"/>
      <c r="E279" s="221"/>
      <c r="F279" s="221"/>
      <c r="G279" s="218"/>
      <c r="H279" s="221"/>
      <c r="I279" s="219"/>
      <c r="J279" s="221"/>
      <c r="K279" s="221"/>
      <c r="L279" s="221"/>
      <c r="M279" s="221"/>
      <c r="N279" s="221"/>
      <c r="O279" s="222"/>
      <c r="P279" s="222"/>
      <c r="R279" s="5"/>
    </row>
  </sheetData>
  <mergeCells count="17">
    <mergeCell ref="B171:C171"/>
    <mergeCell ref="B186:C186"/>
    <mergeCell ref="B199:C199"/>
    <mergeCell ref="R8:R9"/>
    <mergeCell ref="B11:C11"/>
    <mergeCell ref="B64:C64"/>
    <mergeCell ref="B65:C65"/>
    <mergeCell ref="B144:C144"/>
    <mergeCell ref="B153:C153"/>
    <mergeCell ref="A2:H2"/>
    <mergeCell ref="A4:H4"/>
    <mergeCell ref="A5:H5"/>
    <mergeCell ref="H6:H9"/>
    <mergeCell ref="N6:N9"/>
    <mergeCell ref="A7:F7"/>
    <mergeCell ref="J7:J9"/>
    <mergeCell ref="L8:L9"/>
  </mergeCells>
  <pageMargins left="0.7" right="0.7" top="0.78740157499999996" bottom="0.78740157499999996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1</vt:lpstr>
      <vt:lpstr>'příloha č. 1'!Oblast_tisku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Sulcova Lenka</dc:creator>
  <cp:lastModifiedBy>Sulcova Lenka</cp:lastModifiedBy>
  <dcterms:created xsi:type="dcterms:W3CDTF">2014-09-03T13:50:46Z</dcterms:created>
  <dcterms:modified xsi:type="dcterms:W3CDTF">2014-09-04T09:18:58Z</dcterms:modified>
</cp:coreProperties>
</file>