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<sst xmlns="http://schemas.openxmlformats.org/spreadsheetml/2006/main" count="86" uniqueCount="65">
  <si>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</si>
  <si>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</si>
  <si>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</si>
  <si>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</si>
  <si>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</si>
  <si>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</si>
  <si>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</si>
  <si>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</si>
  <si>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</si>
  <si>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</si>
  <si>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</si>
  <si>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</si>
  <si>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</si>
  <si>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</si>
  <si>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</si>
  <si>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</si>
  <si>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</si>
  <si>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</si>
  <si>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</si>
  <si>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</si>
  <si>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</si>
  <si>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</si>
  <si>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</si>
  <si>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</si>
  <si>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</si>
  <si>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</si>
  <si>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</si>
  <si>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</si>
  <si>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</si>
  <si>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</si>
  <si>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</si>
  <si>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</si>
  <si>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</si>
  <si>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</si>
  <si>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</si>
  <si>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</si>
  <si>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</si>
  <si>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</si>
  <si>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</si>
  <si>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</si>
  <si>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</si>
  <si>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</si>
  <si>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</si>
  <si>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</si>
  <si>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</si>
  <si>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</si>
  <si>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</si>
  <si>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</si>
  <si>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</si>
  <si>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</si>
  <si>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</si>
  <si>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</si>
  <si>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</si>
  <si>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</si>
  <si>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</si>
  <si>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</si>
  <si>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</si>
  <si>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</si>
  <si>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</si>
  <si>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</si>
  <si>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</si>
  <si>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</si>
  <si>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</si>
  <si>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</si>
  <si>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 253/14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</si>
</sst>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L225">
            <v>3738</v>
          </cell>
          <cell r="M225">
            <v>61072</v>
          </cell>
        </row>
        <row r="270">
          <cell r="E270">
            <v>12760.76</v>
          </cell>
          <cell r="J270">
            <v>86112.07</v>
          </cell>
          <cell r="N270">
            <v>9005.32</v>
          </cell>
          <cell r="Q270">
            <v>878159.9</v>
          </cell>
        </row>
        <row r="315">
          <cell r="C315">
            <v>2129320.57</v>
          </cell>
          <cell r="D315">
            <v>168095.0074</v>
          </cell>
          <cell r="G315">
            <v>1178.49</v>
          </cell>
          <cell r="H315">
            <v>3923478.048589999</v>
          </cell>
          <cell r="I315">
            <v>4553.66</v>
          </cell>
          <cell r="K315">
            <v>3306.54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H270">
            <v>23094.15</v>
          </cell>
          <cell r="I270">
            <v>692740.54</v>
          </cell>
        </row>
        <row r="315">
          <cell r="E315">
            <v>735379.76</v>
          </cell>
          <cell r="F315">
            <v>3496899.5800000005</v>
          </cell>
          <cell r="G315">
            <v>220733.24</v>
          </cell>
          <cell r="K315">
            <v>1000739.9220000001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57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64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2310176.3373999996</v>
      </c>
      <c r="D3" s="26">
        <f>D4+D5+D6</f>
        <v>0</v>
      </c>
      <c r="E3" s="27">
        <f aca="true" t="shared" si="0" ref="E3:E24">C3+D3</f>
        <v>2310176.3373999996</v>
      </c>
    </row>
    <row r="4" spans="1:10" ht="15" customHeight="1">
      <c r="A4" s="6" t="s">
        <v>4</v>
      </c>
      <c r="B4" s="7" t="s">
        <v>5</v>
      </c>
      <c r="C4" s="8">
        <f>'[3]příjmy'!$C$315</f>
        <v>2129320.57</v>
      </c>
      <c r="D4" s="9">
        <f>'[1]příjmy'!$C$31</f>
        <v>0</v>
      </c>
      <c r="E4" s="10">
        <f t="shared" si="0"/>
        <v>2129320.57</v>
      </c>
      <c r="J4" s="1"/>
    </row>
    <row r="5" spans="1:5" ht="15" customHeight="1">
      <c r="A5" s="6" t="s">
        <v>6</v>
      </c>
      <c r="B5" s="7" t="s">
        <v>7</v>
      </c>
      <c r="C5" s="8">
        <f>'[3]příjmy'!$D$315</f>
        <v>168095.0074</v>
      </c>
      <c r="D5" s="4">
        <v>0</v>
      </c>
      <c r="E5" s="10">
        <f t="shared" si="0"/>
        <v>168095.0074</v>
      </c>
    </row>
    <row r="6" spans="1:5" ht="15" customHeight="1">
      <c r="A6" s="6" t="s">
        <v>8</v>
      </c>
      <c r="B6" s="7" t="s">
        <v>9</v>
      </c>
      <c r="C6" s="8">
        <f>'[3]příjmy'!$E$270</f>
        <v>12760.76</v>
      </c>
      <c r="D6" s="8">
        <f>'[1]příjmy'!$E$31</f>
        <v>0</v>
      </c>
      <c r="E6" s="10">
        <f t="shared" si="0"/>
        <v>12760.76</v>
      </c>
    </row>
    <row r="7" spans="1:5" ht="15" customHeight="1">
      <c r="A7" s="12" t="s">
        <v>41</v>
      </c>
      <c r="B7" s="7" t="s">
        <v>10</v>
      </c>
      <c r="C7" s="13">
        <f>C8+C13</f>
        <v>4117214.1285899994</v>
      </c>
      <c r="D7" s="13">
        <f>D8+D13</f>
        <v>0</v>
      </c>
      <c r="E7" s="14">
        <f t="shared" si="0"/>
        <v>4117214.1285899994</v>
      </c>
    </row>
    <row r="8" spans="1:5" ht="15" customHeight="1">
      <c r="A8" s="6" t="s">
        <v>46</v>
      </c>
      <c r="B8" s="7" t="s">
        <v>11</v>
      </c>
      <c r="C8" s="8">
        <f>C9+C10+C11+C12</f>
        <v>4015052.198589999</v>
      </c>
      <c r="D8" s="8">
        <f>D9+D10+D11+D12</f>
        <v>0</v>
      </c>
      <c r="E8" s="11">
        <f t="shared" si="0"/>
        <v>4015052.198589999</v>
      </c>
    </row>
    <row r="9" spans="1:5" ht="15" customHeight="1">
      <c r="A9" s="6" t="s">
        <v>42</v>
      </c>
      <c r="B9" s="7" t="s">
        <v>12</v>
      </c>
      <c r="C9" s="8">
        <f>'[3]příjmy'!$M$225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'[3]příjmy'!$G$315+'[3]příjmy'!$H$315</f>
        <v>3924656.538589999</v>
      </c>
      <c r="D10" s="8">
        <v>0</v>
      </c>
      <c r="E10" s="11">
        <f t="shared" si="0"/>
        <v>3924656.538589999</v>
      </c>
    </row>
    <row r="11" spans="1:5" ht="15" customHeight="1">
      <c r="A11" s="6" t="s">
        <v>43</v>
      </c>
      <c r="B11" s="7" t="s">
        <v>45</v>
      </c>
      <c r="C11" s="8">
        <f>'[3]příjmy'!$I$315</f>
        <v>4553.66</v>
      </c>
      <c r="D11" s="8">
        <v>0</v>
      </c>
      <c r="E11" s="11">
        <f>SUM(C11:D11)</f>
        <v>4553.66</v>
      </c>
    </row>
    <row r="12" spans="1:5" ht="15" customHeight="1">
      <c r="A12" s="6" t="s">
        <v>47</v>
      </c>
      <c r="B12" s="7">
        <v>4121</v>
      </c>
      <c r="C12" s="8">
        <f>'[3]příjmy'!$F$225</f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102161.93000000001</v>
      </c>
      <c r="D13" s="8">
        <f>D14+D15+D16</f>
        <v>0</v>
      </c>
      <c r="E13" s="11">
        <f t="shared" si="0"/>
        <v>102161.93000000001</v>
      </c>
    </row>
    <row r="14" spans="1:5" ht="15" customHeight="1">
      <c r="A14" s="6" t="s">
        <v>44</v>
      </c>
      <c r="B14" s="7" t="s">
        <v>13</v>
      </c>
      <c r="C14" s="8">
        <f>'[3]příjmy'!$N$270+'[3]příjmy'!$J$270</f>
        <v>95117.39000000001</v>
      </c>
      <c r="D14" s="8">
        <f>'[1]příjmy'!$H$16</f>
        <v>0</v>
      </c>
      <c r="E14" s="11">
        <f t="shared" si="0"/>
        <v>95117.39000000001</v>
      </c>
    </row>
    <row r="15" spans="1:5" ht="15" customHeight="1">
      <c r="A15" s="6" t="s">
        <v>49</v>
      </c>
      <c r="B15" s="7">
        <v>4221</v>
      </c>
      <c r="C15" s="8">
        <f>'[3]příjmy'!$L$225</f>
        <v>3738</v>
      </c>
      <c r="D15" s="8">
        <v>0</v>
      </c>
      <c r="E15" s="11">
        <f>SUM(C15:D15)</f>
        <v>3738</v>
      </c>
    </row>
    <row r="16" spans="1:5" ht="15" customHeight="1">
      <c r="A16" s="6" t="s">
        <v>50</v>
      </c>
      <c r="B16" s="7">
        <v>4232</v>
      </c>
      <c r="C16" s="8">
        <f>'[3]příjmy'!$K$315</f>
        <v>3306.54</v>
      </c>
      <c r="D16" s="8">
        <v>0</v>
      </c>
      <c r="E16" s="11">
        <f>SUM(C16:D16)</f>
        <v>3306.54</v>
      </c>
    </row>
    <row r="17" spans="1:5" ht="15" customHeight="1">
      <c r="A17" s="12" t="s">
        <v>14</v>
      </c>
      <c r="B17" s="15" t="s">
        <v>39</v>
      </c>
      <c r="C17" s="13">
        <f>C3+C7</f>
        <v>6427390.4659899995</v>
      </c>
      <c r="D17" s="13">
        <f>D3+D7</f>
        <v>0</v>
      </c>
      <c r="E17" s="14">
        <f t="shared" si="0"/>
        <v>6427390.4659899995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'[3]příjmy'!$O$180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'[3]příjmy'!$P$180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'[3]příjmy'!$Q$270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7499480.935989999</v>
      </c>
      <c r="D24" s="22">
        <f>D17+D18</f>
        <v>0</v>
      </c>
      <c r="E24" s="23">
        <f t="shared" si="0"/>
        <v>7499480.935989999</v>
      </c>
    </row>
    <row r="25" spans="1:5" ht="13.5" thickBot="1">
      <c r="A25" s="37" t="s">
        <v>58</v>
      </c>
      <c r="B25" s="3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64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'[3]výdaje'!$B$225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'[3]výdaje'!$C$270</f>
        <v>215964.09</v>
      </c>
      <c r="D28" s="4">
        <v>0</v>
      </c>
      <c r="E28" s="5">
        <f aca="true" t="shared" si="1" ref="E28:E43">C28+D28</f>
        <v>215964.09</v>
      </c>
    </row>
    <row r="29" spans="1:5" ht="15" customHeight="1">
      <c r="A29" s="25" t="s">
        <v>28</v>
      </c>
      <c r="B29" s="7" t="s">
        <v>20</v>
      </c>
      <c r="C29" s="8">
        <f>'[3]výdaje'!$D$270</f>
        <v>878542.94</v>
      </c>
      <c r="D29" s="4">
        <v>0</v>
      </c>
      <c r="E29" s="5">
        <f t="shared" si="1"/>
        <v>878542.94</v>
      </c>
    </row>
    <row r="30" spans="1:5" ht="15" customHeight="1">
      <c r="A30" s="25" t="s">
        <v>22</v>
      </c>
      <c r="B30" s="7" t="s">
        <v>20</v>
      </c>
      <c r="C30" s="8">
        <f>'[3]výdaje'!$E$315</f>
        <v>735379.76</v>
      </c>
      <c r="D30" s="4">
        <v>0</v>
      </c>
      <c r="E30" s="5">
        <f t="shared" si="1"/>
        <v>735379.76</v>
      </c>
    </row>
    <row r="31" spans="1:5" ht="15" customHeight="1">
      <c r="A31" s="25" t="s">
        <v>40</v>
      </c>
      <c r="B31" s="7" t="s">
        <v>20</v>
      </c>
      <c r="C31" s="8">
        <f>'[3]výdaje'!$F$315</f>
        <v>3496899.5800000005</v>
      </c>
      <c r="D31" s="4">
        <v>0</v>
      </c>
      <c r="E31" s="5">
        <f>C31+D31</f>
        <v>3496899.5800000005</v>
      </c>
    </row>
    <row r="32" spans="1:5" ht="15" customHeight="1">
      <c r="A32" s="25" t="s">
        <v>56</v>
      </c>
      <c r="B32" s="7" t="s">
        <v>24</v>
      </c>
      <c r="C32" s="8">
        <f>'[3]výdaje'!$G$315</f>
        <v>220733.24</v>
      </c>
      <c r="D32" s="4">
        <v>0</v>
      </c>
      <c r="E32" s="5">
        <f t="shared" si="1"/>
        <v>220733.24</v>
      </c>
    </row>
    <row r="33" spans="1:5" ht="15" customHeight="1">
      <c r="A33" s="25" t="s">
        <v>63</v>
      </c>
      <c r="B33" s="7" t="s">
        <v>20</v>
      </c>
      <c r="C33" s="8">
        <f>'[3]výdaje'!$H$270</f>
        <v>23094.15</v>
      </c>
      <c r="D33" s="4">
        <f>'[1]výdaje'!$G$16</f>
        <v>0</v>
      </c>
      <c r="E33" s="5">
        <f t="shared" si="1"/>
        <v>23094.15</v>
      </c>
    </row>
    <row r="34" spans="1:5" ht="15" customHeight="1">
      <c r="A34" s="25" t="s">
        <v>29</v>
      </c>
      <c r="B34" s="7" t="s">
        <v>23</v>
      </c>
      <c r="C34" s="8">
        <f>'[3]výdaje'!$I$270</f>
        <v>692740.54</v>
      </c>
      <c r="D34" s="4">
        <v>0</v>
      </c>
      <c r="E34" s="5">
        <f t="shared" si="1"/>
        <v>692740.54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'[3]výdaje'!$K$315</f>
        <v>1000739.9220000001</v>
      </c>
      <c r="D36" s="4">
        <f>'[1]výdaje'!$J$16</f>
        <v>0</v>
      </c>
      <c r="E36" s="5">
        <f t="shared" si="1"/>
        <v>1000739.9220000001</v>
      </c>
    </row>
    <row r="37" spans="1:5" ht="15" customHeight="1">
      <c r="A37" s="25" t="s">
        <v>33</v>
      </c>
      <c r="B37" s="7" t="s">
        <v>24</v>
      </c>
      <c r="C37" s="8">
        <f>'[3]výdaje'!$L$225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'[3]výdaje'!$M$225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'[3]výdaje'!$N$225</f>
        <v>76679.09</v>
      </c>
      <c r="D39" s="4">
        <v>0</v>
      </c>
      <c r="E39" s="5">
        <f>C39+D39</f>
        <v>76679.09</v>
      </c>
    </row>
    <row r="40" spans="1:5" ht="15" customHeight="1">
      <c r="A40" s="25" t="s">
        <v>34</v>
      </c>
      <c r="B40" s="7" t="s">
        <v>24</v>
      </c>
      <c r="C40" s="8">
        <f>'[3]výdaje'!$O$180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'[3]výdaje'!$P$180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'[3]výdaje'!$R$180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'[3]výdaje'!$S$180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7499480.942000002</v>
      </c>
      <c r="D44" s="22">
        <f>SUM(D27:D43)</f>
        <v>0</v>
      </c>
      <c r="E44" s="23">
        <f>SUM(E27:E43)</f>
        <v>7499480.942000002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Křeček Leoš</cp:lastModifiedBy>
  <cp:lastPrinted>2014-09-12T08:26:51Z</cp:lastPrinted>
  <dcterms:created xsi:type="dcterms:W3CDTF">2007-12-18T12:40:54Z</dcterms:created>
  <dcterms:modified xsi:type="dcterms:W3CDTF">2014-09-23T08:35:52Z</dcterms:modified>
  <cp:category/>
  <cp:version/>
  <cp:contentType/>
  <cp:contentStatus/>
</cp:coreProperties>
</file>