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19" windowWidth="16874" windowHeight="10577" firstSheet="24" activeTab="24"/>
  </bookViews>
  <sheets>
    <sheet name="SR 2014" sheetId="3" r:id="rId1"/>
    <sheet name="ZR 2 14" sheetId="4" r:id="rId2"/>
    <sheet name="ZR 3 14" sheetId="6" r:id="rId3"/>
    <sheet name="ZR 13 14" sheetId="7" r:id="rId4"/>
    <sheet name="ZR 34 14" sheetId="8" r:id="rId5"/>
    <sheet name="ZR 35 14" sheetId="9" r:id="rId6"/>
    <sheet name="ZR 50 14" sheetId="10" r:id="rId7"/>
    <sheet name="ZR 51 14" sheetId="11" r:id="rId8"/>
    <sheet name="ZR 20 14 oprava" sheetId="13" r:id="rId9"/>
    <sheet name="stav po ZK březen" sheetId="12" r:id="rId10"/>
    <sheet name="stav po ZK březen oprava" sheetId="14" r:id="rId11"/>
    <sheet name="ZR 67 14" sheetId="15" r:id="rId12"/>
    <sheet name=" ZR 79 14 " sheetId="17" r:id="rId13"/>
    <sheet name="ZR 80 14" sheetId="18" r:id="rId14"/>
    <sheet name="ZR 78 14" sheetId="16" r:id="rId15"/>
    <sheet name="stav po ZK duben" sheetId="22" r:id="rId16"/>
    <sheet name="ZR 93 14 ZK květen" sheetId="19" r:id="rId17"/>
    <sheet name="stav po ZK 03 06" sheetId="29" r:id="rId18"/>
    <sheet name="RU 1 14" sheetId="30" r:id="rId19"/>
    <sheet name="RU 2 14" sheetId="31" r:id="rId20"/>
    <sheet name="ZR 143 14" sheetId="26" r:id="rId21"/>
    <sheet name="ZR 144 14" sheetId="28" r:id="rId22"/>
    <sheet name="ZR 142 14" sheetId="27" r:id="rId23"/>
    <sheet name="stav po ZK 24 červen" sheetId="32" r:id="rId24"/>
    <sheet name="P01_ZR245_14" sheetId="33" r:id="rId25"/>
    <sheet name="P02 P_V" sheetId="39" r:id="rId26"/>
  </sheets>
  <definedNames>
    <definedName name="_xlnm.Print_Area" localSheetId="24">P01_ZR245_14!$A$1:$T$363</definedName>
    <definedName name="_xlnm.Print_Area" localSheetId="17">'stav po ZK 03 06'!$A$1:$L$138</definedName>
    <definedName name="_xlnm.Print_Area" localSheetId="23">'stav po ZK 24 červen'!$A$1:$R$213</definedName>
    <definedName name="_xlnm.Print_Area" localSheetId="9">'stav po ZK březen'!$A$1:$L$97</definedName>
    <definedName name="_xlnm.Print_Area" localSheetId="15">'stav po ZK duben'!$A$1:$M$137</definedName>
    <definedName name="_xlnm.Print_Area" localSheetId="22">'ZR 142 14'!$A$1:$N$180</definedName>
    <definedName name="_xlnm.Print_Area" localSheetId="20">'ZR 143 14'!$A$1:$N$137</definedName>
    <definedName name="_xlnm.Print_Area" localSheetId="21">'ZR 144 14'!$A$1:$N$163</definedName>
    <definedName name="_xlnm.Print_Area" localSheetId="8">'ZR 20 14 oprava'!$A$1:$J$47</definedName>
    <definedName name="_xlnm.Print_Area" localSheetId="13">'ZR 80 14'!$A$1:$L$104</definedName>
    <definedName name="_xlnm.Print_Area" localSheetId="16">'ZR 93 14 ZK květen'!$A$1:$L$100</definedName>
  </definedNames>
  <calcPr calcId="145621"/>
</workbook>
</file>

<file path=xl/calcChain.xml><?xml version="1.0" encoding="utf-8"?>
<calcChain xmlns="http://schemas.openxmlformats.org/spreadsheetml/2006/main">
  <c r="R12" i="33" l="1"/>
  <c r="R99" i="33"/>
  <c r="R97" i="33"/>
  <c r="R95" i="33"/>
  <c r="R93" i="33"/>
  <c r="R91" i="33"/>
  <c r="R89" i="33"/>
  <c r="R87" i="33"/>
  <c r="R85" i="33"/>
  <c r="R83" i="33"/>
  <c r="R81" i="33"/>
  <c r="R79" i="33"/>
  <c r="R77" i="33"/>
  <c r="R75" i="33"/>
  <c r="R73" i="33"/>
  <c r="R71" i="33"/>
  <c r="R69" i="33"/>
  <c r="R67" i="33"/>
  <c r="R65" i="33"/>
  <c r="R63" i="33"/>
  <c r="R61" i="33"/>
  <c r="R59" i="33"/>
  <c r="R57" i="33"/>
  <c r="R55" i="33"/>
  <c r="R53" i="33"/>
  <c r="R51" i="33"/>
  <c r="R49" i="33"/>
  <c r="R47" i="33"/>
  <c r="R45" i="33"/>
  <c r="R43" i="33"/>
  <c r="R41" i="33"/>
  <c r="R39" i="33"/>
  <c r="R37" i="33"/>
  <c r="R35" i="33"/>
  <c r="R33" i="33"/>
  <c r="R31" i="33"/>
  <c r="R29" i="33"/>
  <c r="R27" i="33"/>
  <c r="R25" i="33"/>
  <c r="R23" i="33"/>
  <c r="R21" i="33"/>
  <c r="R19" i="33"/>
  <c r="R17" i="33"/>
  <c r="R15" i="33"/>
  <c r="T10" i="33" l="1"/>
  <c r="S100" i="33"/>
  <c r="S99" i="33"/>
  <c r="S98" i="33"/>
  <c r="S97" i="33"/>
  <c r="S96" i="33"/>
  <c r="S95" i="33"/>
  <c r="S94" i="33" l="1"/>
  <c r="S93" i="33"/>
  <c r="S92" i="33"/>
  <c r="S91" i="33"/>
  <c r="S90" i="33"/>
  <c r="S89" i="33"/>
  <c r="S88" i="33"/>
  <c r="S87" i="33"/>
  <c r="S86" i="33"/>
  <c r="S85" i="33"/>
  <c r="S84" i="33"/>
  <c r="S83" i="33"/>
  <c r="S82" i="33"/>
  <c r="S81" i="33"/>
  <c r="S80" i="33"/>
  <c r="S79" i="33"/>
  <c r="S78" i="33"/>
  <c r="S77" i="33"/>
  <c r="S76" i="33"/>
  <c r="S75" i="33"/>
  <c r="S74" i="33"/>
  <c r="S73" i="33"/>
  <c r="S72" i="33"/>
  <c r="S71" i="33"/>
  <c r="S70" i="33"/>
  <c r="S69" i="33"/>
  <c r="S68" i="33"/>
  <c r="S67" i="33"/>
  <c r="S66" i="33"/>
  <c r="S65" i="33"/>
  <c r="S64" i="33"/>
  <c r="S63" i="33"/>
  <c r="S62" i="33"/>
  <c r="S61" i="33"/>
  <c r="S60" i="33"/>
  <c r="S59" i="33"/>
  <c r="S58" i="33"/>
  <c r="S57" i="33"/>
  <c r="S56" i="33"/>
  <c r="S55" i="33"/>
  <c r="S54" i="33"/>
  <c r="S53" i="33"/>
  <c r="S52" i="33"/>
  <c r="S51" i="33"/>
  <c r="S50" i="33"/>
  <c r="S49" i="33"/>
  <c r="S48" i="33"/>
  <c r="S47" i="33"/>
  <c r="S46" i="33"/>
  <c r="S45" i="33"/>
  <c r="S44" i="33"/>
  <c r="S43" i="33"/>
  <c r="S42" i="33"/>
  <c r="S41" i="33"/>
  <c r="S40" i="33"/>
  <c r="S39" i="33"/>
  <c r="S38" i="33"/>
  <c r="S37" i="33"/>
  <c r="S36" i="33"/>
  <c r="S35" i="33"/>
  <c r="S34" i="33"/>
  <c r="S33" i="33"/>
  <c r="S32" i="33"/>
  <c r="S31" i="33"/>
  <c r="S30" i="33"/>
  <c r="S29" i="33"/>
  <c r="S28" i="33"/>
  <c r="S27" i="33"/>
  <c r="S26" i="33"/>
  <c r="S25" i="33"/>
  <c r="S24" i="33"/>
  <c r="S23" i="33"/>
  <c r="S22" i="33"/>
  <c r="S21" i="33"/>
  <c r="S20" i="33"/>
  <c r="S19" i="33"/>
  <c r="S18" i="33"/>
  <c r="S17" i="33"/>
  <c r="S16" i="33"/>
  <c r="S15" i="33"/>
  <c r="T11" i="33"/>
  <c r="T12" i="33"/>
  <c r="T93" i="33"/>
  <c r="T91" i="33"/>
  <c r="T89" i="33"/>
  <c r="T87" i="33"/>
  <c r="T85" i="33"/>
  <c r="T83" i="33"/>
  <c r="T81" i="33"/>
  <c r="T79" i="33"/>
  <c r="T77" i="33"/>
  <c r="T75" i="33"/>
  <c r="T73" i="33"/>
  <c r="T71" i="33"/>
  <c r="T69" i="33"/>
  <c r="T67" i="33"/>
  <c r="T65" i="33"/>
  <c r="T63" i="33"/>
  <c r="T61" i="33"/>
  <c r="T59" i="33"/>
  <c r="T57" i="33"/>
  <c r="T55" i="33"/>
  <c r="T53" i="33"/>
  <c r="T51" i="33"/>
  <c r="T49" i="33"/>
  <c r="T47" i="33"/>
  <c r="T45" i="33"/>
  <c r="T43" i="33"/>
  <c r="T41" i="33"/>
  <c r="T39" i="33"/>
  <c r="T37" i="33"/>
  <c r="T35" i="33"/>
  <c r="T33" i="33"/>
  <c r="T31" i="33"/>
  <c r="T29" i="33"/>
  <c r="T27" i="33"/>
  <c r="T25" i="33"/>
  <c r="T23" i="33"/>
  <c r="T21" i="33"/>
  <c r="T99" i="33" s="1"/>
  <c r="T19" i="33"/>
  <c r="T97" i="33" s="1"/>
  <c r="T17" i="33"/>
  <c r="T95" i="33" s="1"/>
  <c r="G101" i="33" l="1"/>
  <c r="H101" i="33"/>
  <c r="I101" i="33"/>
  <c r="K101" i="33" s="1"/>
  <c r="M101" i="33" s="1"/>
  <c r="O101" i="33" s="1"/>
  <c r="Q101" i="33" s="1"/>
  <c r="S101" i="33" s="1"/>
  <c r="I102" i="33"/>
  <c r="K102" i="33" s="1"/>
  <c r="M102" i="33" s="1"/>
  <c r="O102" i="33" s="1"/>
  <c r="Q102" i="33" s="1"/>
  <c r="S102" i="33" s="1"/>
  <c r="R226" i="33"/>
  <c r="R224" i="33"/>
  <c r="R150" i="33"/>
  <c r="R149" i="33" s="1"/>
  <c r="R148" i="33" l="1"/>
  <c r="R10" i="33" l="1"/>
  <c r="P224" i="33" l="1"/>
  <c r="P226" i="33"/>
  <c r="N224" i="33"/>
  <c r="O227" i="33"/>
  <c r="Q227" i="33" s="1"/>
  <c r="S227" i="33" s="1"/>
  <c r="N226" i="33"/>
  <c r="O226" i="33" s="1"/>
  <c r="Q226" i="33" s="1"/>
  <c r="S226" i="33" s="1"/>
  <c r="O225" i="33"/>
  <c r="Q225" i="33" s="1"/>
  <c r="S225" i="33" s="1"/>
  <c r="O224" i="33"/>
  <c r="Q224" i="33" s="1"/>
  <c r="S224" i="33" s="1"/>
  <c r="P150" i="33"/>
  <c r="P149" i="33" s="1"/>
  <c r="P148" i="33" s="1"/>
  <c r="P10" i="33" s="1"/>
  <c r="O301" i="33" l="1"/>
  <c r="Q301" i="33" s="1"/>
  <c r="S301" i="33" s="1"/>
  <c r="N300" i="33"/>
  <c r="O300" i="33" s="1"/>
  <c r="Q300" i="33" s="1"/>
  <c r="S300" i="33" s="1"/>
  <c r="O299" i="33"/>
  <c r="Q299" i="33" s="1"/>
  <c r="S299" i="33" s="1"/>
  <c r="N298" i="33"/>
  <c r="O298" i="33" s="1"/>
  <c r="Q298" i="33" s="1"/>
  <c r="S298" i="33" s="1"/>
  <c r="O297" i="33"/>
  <c r="Q297" i="33" s="1"/>
  <c r="S297" i="33" s="1"/>
  <c r="N296" i="33"/>
  <c r="O296" i="33" s="1"/>
  <c r="Q296" i="33" s="1"/>
  <c r="S296" i="33" s="1"/>
  <c r="O295" i="33"/>
  <c r="Q295" i="33" s="1"/>
  <c r="S295" i="33" s="1"/>
  <c r="N294" i="33"/>
  <c r="O294" i="33" s="1"/>
  <c r="Q294" i="33" s="1"/>
  <c r="S294" i="33" s="1"/>
  <c r="O293" i="33"/>
  <c r="Q293" i="33" s="1"/>
  <c r="S293" i="33" s="1"/>
  <c r="N292" i="33"/>
  <c r="O292" i="33" s="1"/>
  <c r="Q292" i="33" s="1"/>
  <c r="S292" i="33" s="1"/>
  <c r="O291" i="33"/>
  <c r="Q291" i="33" s="1"/>
  <c r="S291" i="33" s="1"/>
  <c r="N290" i="33"/>
  <c r="O290" i="33" s="1"/>
  <c r="Q290" i="33" s="1"/>
  <c r="S290" i="33" s="1"/>
  <c r="O289" i="33"/>
  <c r="Q289" i="33" s="1"/>
  <c r="S289" i="33" s="1"/>
  <c r="N288" i="33"/>
  <c r="O288" i="33" s="1"/>
  <c r="Q288" i="33" s="1"/>
  <c r="S288" i="33" s="1"/>
  <c r="O287" i="33"/>
  <c r="Q287" i="33" s="1"/>
  <c r="S287" i="33" s="1"/>
  <c r="N286" i="33"/>
  <c r="O286" i="33" s="1"/>
  <c r="Q286" i="33" s="1"/>
  <c r="S286" i="33" s="1"/>
  <c r="I285" i="33"/>
  <c r="K285" i="33" s="1"/>
  <c r="M285" i="33" s="1"/>
  <c r="O285" i="33" s="1"/>
  <c r="Q285" i="33" s="1"/>
  <c r="S285" i="33" s="1"/>
  <c r="N284" i="33"/>
  <c r="I284" i="33"/>
  <c r="K284" i="33" s="1"/>
  <c r="M284" i="33" s="1"/>
  <c r="O284" i="33" s="1"/>
  <c r="Q284" i="33" s="1"/>
  <c r="S284" i="33" s="1"/>
  <c r="N283" i="33"/>
  <c r="J283" i="33"/>
  <c r="H283" i="33"/>
  <c r="I283" i="33" s="1"/>
  <c r="K283" i="33" s="1"/>
  <c r="M283" i="33" s="1"/>
  <c r="O283" i="33" s="1"/>
  <c r="Q283" i="33" s="1"/>
  <c r="S283" i="33" s="1"/>
  <c r="O282" i="33"/>
  <c r="Q282" i="33" s="1"/>
  <c r="S282" i="33" s="1"/>
  <c r="N281" i="33"/>
  <c r="O281" i="33" s="1"/>
  <c r="Q281" i="33" s="1"/>
  <c r="S281" i="33" s="1"/>
  <c r="O280" i="33"/>
  <c r="Q280" i="33" s="1"/>
  <c r="S280" i="33" s="1"/>
  <c r="N279" i="33"/>
  <c r="O279" i="33" s="1"/>
  <c r="Q279" i="33" s="1"/>
  <c r="S279" i="33" s="1"/>
  <c r="O278" i="33"/>
  <c r="Q278" i="33" s="1"/>
  <c r="S278" i="33" s="1"/>
  <c r="N277" i="33"/>
  <c r="O277" i="33" s="1"/>
  <c r="Q277" i="33" s="1"/>
  <c r="S277" i="33" s="1"/>
  <c r="O276" i="33"/>
  <c r="Q276" i="33" s="1"/>
  <c r="S276" i="33" s="1"/>
  <c r="N275" i="33"/>
  <c r="O275" i="33" s="1"/>
  <c r="Q275" i="33" s="1"/>
  <c r="S275" i="33" s="1"/>
  <c r="O274" i="33"/>
  <c r="Q274" i="33" s="1"/>
  <c r="S274" i="33" s="1"/>
  <c r="N273" i="33"/>
  <c r="O273" i="33" s="1"/>
  <c r="Q273" i="33" s="1"/>
  <c r="S273" i="33" s="1"/>
  <c r="I272" i="33"/>
  <c r="K272" i="33" s="1"/>
  <c r="M272" i="33" s="1"/>
  <c r="O272" i="33" s="1"/>
  <c r="Q272" i="33" s="1"/>
  <c r="S272" i="33" s="1"/>
  <c r="N271" i="33"/>
  <c r="K271" i="33"/>
  <c r="M271" i="33" s="1"/>
  <c r="O271" i="33" s="1"/>
  <c r="Q271" i="33" s="1"/>
  <c r="S271" i="33" s="1"/>
  <c r="I271" i="33"/>
  <c r="N270" i="33"/>
  <c r="J270" i="33"/>
  <c r="H270" i="33"/>
  <c r="I270" i="33" s="1"/>
  <c r="K270" i="33" s="1"/>
  <c r="M270" i="33" s="1"/>
  <c r="O270" i="33" s="1"/>
  <c r="Q270" i="33" s="1"/>
  <c r="S270" i="33" s="1"/>
  <c r="K269" i="33"/>
  <c r="M269" i="33" s="1"/>
  <c r="O269" i="33" s="1"/>
  <c r="Q269" i="33" s="1"/>
  <c r="S269" i="33" s="1"/>
  <c r="J268" i="33"/>
  <c r="K268" i="33" s="1"/>
  <c r="M268" i="33" s="1"/>
  <c r="O268" i="33" s="1"/>
  <c r="Q268" i="33" s="1"/>
  <c r="S268" i="33" s="1"/>
  <c r="I267" i="33"/>
  <c r="K267" i="33" s="1"/>
  <c r="M267" i="33" s="1"/>
  <c r="O267" i="33" s="1"/>
  <c r="Q267" i="33" s="1"/>
  <c r="S267" i="33" s="1"/>
  <c r="J266" i="33"/>
  <c r="I266" i="33"/>
  <c r="K266" i="33" s="1"/>
  <c r="M266" i="33" s="1"/>
  <c r="O266" i="33" s="1"/>
  <c r="Q266" i="33" s="1"/>
  <c r="S266" i="33" s="1"/>
  <c r="I265" i="33"/>
  <c r="K265" i="33" s="1"/>
  <c r="M265" i="33" s="1"/>
  <c r="O265" i="33" s="1"/>
  <c r="Q265" i="33" s="1"/>
  <c r="S265" i="33" s="1"/>
  <c r="H264" i="33"/>
  <c r="G264" i="33"/>
  <c r="I263" i="33"/>
  <c r="K263" i="33" s="1"/>
  <c r="M263" i="33" s="1"/>
  <c r="O263" i="33" s="1"/>
  <c r="Q263" i="33" s="1"/>
  <c r="S263" i="33" s="1"/>
  <c r="H262" i="33"/>
  <c r="I262" i="33" s="1"/>
  <c r="K262" i="33" s="1"/>
  <c r="M262" i="33" s="1"/>
  <c r="O262" i="33" s="1"/>
  <c r="Q262" i="33" s="1"/>
  <c r="S262" i="33" s="1"/>
  <c r="K261" i="33"/>
  <c r="M261" i="33" s="1"/>
  <c r="O261" i="33" s="1"/>
  <c r="Q261" i="33" s="1"/>
  <c r="S261" i="33" s="1"/>
  <c r="J260" i="33"/>
  <c r="K260" i="33" s="1"/>
  <c r="M260" i="33" s="1"/>
  <c r="O260" i="33" s="1"/>
  <c r="Q260" i="33" s="1"/>
  <c r="S260" i="33" s="1"/>
  <c r="I259" i="33"/>
  <c r="K259" i="33" s="1"/>
  <c r="M259" i="33" s="1"/>
  <c r="O259" i="33" s="1"/>
  <c r="Q259" i="33" s="1"/>
  <c r="S259" i="33" s="1"/>
  <c r="N258" i="33"/>
  <c r="J258" i="33"/>
  <c r="G258" i="33"/>
  <c r="I258" i="33" s="1"/>
  <c r="K258" i="33" s="1"/>
  <c r="M258" i="33" s="1"/>
  <c r="O258" i="33" s="1"/>
  <c r="Q258" i="33" s="1"/>
  <c r="S258" i="33" s="1"/>
  <c r="I257" i="33"/>
  <c r="K257" i="33" s="1"/>
  <c r="M257" i="33" s="1"/>
  <c r="O257" i="33" s="1"/>
  <c r="Q257" i="33" s="1"/>
  <c r="S257" i="33" s="1"/>
  <c r="N256" i="33"/>
  <c r="G256" i="33"/>
  <c r="I256" i="33" s="1"/>
  <c r="K256" i="33" s="1"/>
  <c r="M256" i="33" s="1"/>
  <c r="O256" i="33" s="1"/>
  <c r="Q256" i="33" s="1"/>
  <c r="S256" i="33" s="1"/>
  <c r="N255" i="33"/>
  <c r="J255" i="33"/>
  <c r="H255" i="33"/>
  <c r="G255" i="33"/>
  <c r="I255" i="33" s="1"/>
  <c r="K255" i="33" s="1"/>
  <c r="M255" i="33" s="1"/>
  <c r="O255" i="33" s="1"/>
  <c r="Q255" i="33" s="1"/>
  <c r="S255" i="33" s="1"/>
  <c r="K254" i="33"/>
  <c r="M254" i="33" s="1"/>
  <c r="O254" i="33" s="1"/>
  <c r="Q254" i="33" s="1"/>
  <c r="S254" i="33" s="1"/>
  <c r="J253" i="33"/>
  <c r="K253" i="33" s="1"/>
  <c r="M253" i="33" s="1"/>
  <c r="O253" i="33" s="1"/>
  <c r="Q253" i="33" s="1"/>
  <c r="S253" i="33" s="1"/>
  <c r="I252" i="33"/>
  <c r="K252" i="33" s="1"/>
  <c r="M252" i="33" s="1"/>
  <c r="O252" i="33" s="1"/>
  <c r="Q252" i="33" s="1"/>
  <c r="S252" i="33" s="1"/>
  <c r="J251" i="33"/>
  <c r="I251" i="33"/>
  <c r="K250" i="33"/>
  <c r="M250" i="33" s="1"/>
  <c r="O250" i="33" s="1"/>
  <c r="Q250" i="33" s="1"/>
  <c r="S250" i="33" s="1"/>
  <c r="J249" i="33"/>
  <c r="K249" i="33" s="1"/>
  <c r="M249" i="33" s="1"/>
  <c r="O249" i="33" s="1"/>
  <c r="Q249" i="33" s="1"/>
  <c r="S249" i="33" s="1"/>
  <c r="I248" i="33"/>
  <c r="K248" i="33" s="1"/>
  <c r="M248" i="33" s="1"/>
  <c r="O248" i="33" s="1"/>
  <c r="Q248" i="33" s="1"/>
  <c r="S248" i="33" s="1"/>
  <c r="N247" i="33"/>
  <c r="J247" i="33"/>
  <c r="I247" i="33"/>
  <c r="K246" i="33"/>
  <c r="M246" i="33" s="1"/>
  <c r="O246" i="33" s="1"/>
  <c r="Q246" i="33" s="1"/>
  <c r="S246" i="33" s="1"/>
  <c r="K245" i="33"/>
  <c r="M245" i="33" s="1"/>
  <c r="O245" i="33" s="1"/>
  <c r="Q245" i="33" s="1"/>
  <c r="S245" i="33" s="1"/>
  <c r="J244" i="33"/>
  <c r="J237" i="33" s="1"/>
  <c r="J148" i="33" s="1"/>
  <c r="J10" i="33" s="1"/>
  <c r="I244" i="33"/>
  <c r="H244" i="33"/>
  <c r="G244" i="33"/>
  <c r="I243" i="33"/>
  <c r="K243" i="33" s="1"/>
  <c r="M243" i="33" s="1"/>
  <c r="O243" i="33" s="1"/>
  <c r="Q243" i="33" s="1"/>
  <c r="S243" i="33" s="1"/>
  <c r="J242" i="33"/>
  <c r="I242" i="33"/>
  <c r="K242" i="33" s="1"/>
  <c r="M242" i="33" s="1"/>
  <c r="O242" i="33" s="1"/>
  <c r="Q242" i="33" s="1"/>
  <c r="S242" i="33" s="1"/>
  <c r="I241" i="33"/>
  <c r="K241" i="33" s="1"/>
  <c r="M241" i="33" s="1"/>
  <c r="O241" i="33" s="1"/>
  <c r="Q241" i="33" s="1"/>
  <c r="S241" i="33" s="1"/>
  <c r="G240" i="33"/>
  <c r="I240" i="33" s="1"/>
  <c r="K240" i="33" s="1"/>
  <c r="M240" i="33" s="1"/>
  <c r="O240" i="33" s="1"/>
  <c r="Q240" i="33" s="1"/>
  <c r="S240" i="33" s="1"/>
  <c r="I239" i="33"/>
  <c r="K239" i="33" s="1"/>
  <c r="M239" i="33" s="1"/>
  <c r="O239" i="33" s="1"/>
  <c r="Q239" i="33" s="1"/>
  <c r="S239" i="33" s="1"/>
  <c r="N238" i="33"/>
  <c r="G238" i="33"/>
  <c r="I238" i="33" s="1"/>
  <c r="K238" i="33" s="1"/>
  <c r="M238" i="33" s="1"/>
  <c r="N237" i="33"/>
  <c r="H237" i="33"/>
  <c r="O236" i="33"/>
  <c r="Q236" i="33" s="1"/>
  <c r="S236" i="33" s="1"/>
  <c r="N235" i="33"/>
  <c r="O235" i="33" s="1"/>
  <c r="Q235" i="33" s="1"/>
  <c r="S235" i="33" s="1"/>
  <c r="I234" i="33"/>
  <c r="K234" i="33" s="1"/>
  <c r="M234" i="33" s="1"/>
  <c r="O234" i="33" s="1"/>
  <c r="Q234" i="33" s="1"/>
  <c r="S234" i="33" s="1"/>
  <c r="N233" i="33"/>
  <c r="I233" i="33"/>
  <c r="K233" i="33" s="1"/>
  <c r="M233" i="33" s="1"/>
  <c r="O233" i="33" s="1"/>
  <c r="Q233" i="33" s="1"/>
  <c r="S233" i="33" s="1"/>
  <c r="I232" i="33"/>
  <c r="K232" i="33" s="1"/>
  <c r="M232" i="33" s="1"/>
  <c r="O232" i="33" s="1"/>
  <c r="Q232" i="33" s="1"/>
  <c r="S232" i="33" s="1"/>
  <c r="H231" i="33"/>
  <c r="I231" i="33" s="1"/>
  <c r="K231" i="33" s="1"/>
  <c r="M231" i="33" s="1"/>
  <c r="O231" i="33" s="1"/>
  <c r="Q231" i="33" s="1"/>
  <c r="S231" i="33" s="1"/>
  <c r="I230" i="33"/>
  <c r="K230" i="33" s="1"/>
  <c r="M230" i="33" s="1"/>
  <c r="O230" i="33" s="1"/>
  <c r="Q230" i="33" s="1"/>
  <c r="S230" i="33" s="1"/>
  <c r="H229" i="33"/>
  <c r="G229" i="33"/>
  <c r="N228" i="33"/>
  <c r="J228" i="33"/>
  <c r="H228" i="33"/>
  <c r="G228" i="33"/>
  <c r="O223" i="33"/>
  <c r="Q223" i="33" s="1"/>
  <c r="S223" i="33" s="1"/>
  <c r="N222" i="33"/>
  <c r="O222" i="33" s="1"/>
  <c r="Q222" i="33" s="1"/>
  <c r="S222" i="33" s="1"/>
  <c r="O221" i="33"/>
  <c r="Q221" i="33" s="1"/>
  <c r="S221" i="33" s="1"/>
  <c r="N220" i="33"/>
  <c r="O220" i="33" s="1"/>
  <c r="Q220" i="33" s="1"/>
  <c r="S220" i="33" s="1"/>
  <c r="O219" i="33"/>
  <c r="Q219" i="33" s="1"/>
  <c r="S219" i="33" s="1"/>
  <c r="N218" i="33"/>
  <c r="O218" i="33" s="1"/>
  <c r="Q218" i="33" s="1"/>
  <c r="S218" i="33" s="1"/>
  <c r="O217" i="33"/>
  <c r="Q217" i="33" s="1"/>
  <c r="S217" i="33" s="1"/>
  <c r="N216" i="33"/>
  <c r="O216" i="33" s="1"/>
  <c r="Q216" i="33" s="1"/>
  <c r="S216" i="33" s="1"/>
  <c r="O215" i="33"/>
  <c r="Q215" i="33" s="1"/>
  <c r="S215" i="33" s="1"/>
  <c r="N214" i="33"/>
  <c r="O214" i="33" s="1"/>
  <c r="Q214" i="33" s="1"/>
  <c r="S214" i="33" s="1"/>
  <c r="O213" i="33"/>
  <c r="Q213" i="33" s="1"/>
  <c r="S213" i="33" s="1"/>
  <c r="N212" i="33"/>
  <c r="O212" i="33" s="1"/>
  <c r="Q212" i="33" s="1"/>
  <c r="S212" i="33" s="1"/>
  <c r="O211" i="33"/>
  <c r="Q211" i="33" s="1"/>
  <c r="S211" i="33" s="1"/>
  <c r="N210" i="33"/>
  <c r="O210" i="33" s="1"/>
  <c r="Q210" i="33" s="1"/>
  <c r="S210" i="33" s="1"/>
  <c r="O209" i="33"/>
  <c r="Q209" i="33" s="1"/>
  <c r="S209" i="33" s="1"/>
  <c r="O208" i="33"/>
  <c r="Q208" i="33" s="1"/>
  <c r="S208" i="33" s="1"/>
  <c r="N208" i="33"/>
  <c r="O207" i="33"/>
  <c r="Q207" i="33" s="1"/>
  <c r="S207" i="33" s="1"/>
  <c r="N206" i="33"/>
  <c r="O206" i="33" s="1"/>
  <c r="Q206" i="33" s="1"/>
  <c r="S206" i="33" s="1"/>
  <c r="O205" i="33"/>
  <c r="Q205" i="33" s="1"/>
  <c r="S205" i="33" s="1"/>
  <c r="N204" i="33"/>
  <c r="O204" i="33" s="1"/>
  <c r="Q204" i="33" s="1"/>
  <c r="S204" i="33" s="1"/>
  <c r="O203" i="33"/>
  <c r="Q203" i="33" s="1"/>
  <c r="S203" i="33" s="1"/>
  <c r="N202" i="33"/>
  <c r="O202" i="33" s="1"/>
  <c r="Q202" i="33" s="1"/>
  <c r="S202" i="33" s="1"/>
  <c r="O201" i="33"/>
  <c r="Q201" i="33" s="1"/>
  <c r="S201" i="33" s="1"/>
  <c r="O200" i="33"/>
  <c r="Q200" i="33" s="1"/>
  <c r="S200" i="33" s="1"/>
  <c r="N200" i="33"/>
  <c r="O199" i="33"/>
  <c r="Q199" i="33" s="1"/>
  <c r="S199" i="33" s="1"/>
  <c r="N198" i="33"/>
  <c r="O198" i="33" s="1"/>
  <c r="Q198" i="33" s="1"/>
  <c r="S198" i="33" s="1"/>
  <c r="O197" i="33"/>
  <c r="Q197" i="33" s="1"/>
  <c r="S197" i="33" s="1"/>
  <c r="N196" i="33"/>
  <c r="O196" i="33" s="1"/>
  <c r="Q196" i="33" s="1"/>
  <c r="S196" i="33" s="1"/>
  <c r="O195" i="33"/>
  <c r="Q195" i="33" s="1"/>
  <c r="S195" i="33" s="1"/>
  <c r="N194" i="33"/>
  <c r="O194" i="33" s="1"/>
  <c r="Q194" i="33" s="1"/>
  <c r="S194" i="33" s="1"/>
  <c r="O193" i="33"/>
  <c r="Q193" i="33" s="1"/>
  <c r="S193" i="33" s="1"/>
  <c r="N192" i="33"/>
  <c r="O192" i="33" s="1"/>
  <c r="Q192" i="33" s="1"/>
  <c r="S192" i="33" s="1"/>
  <c r="O191" i="33"/>
  <c r="Q191" i="33" s="1"/>
  <c r="S191" i="33" s="1"/>
  <c r="N190" i="33"/>
  <c r="O190" i="33" s="1"/>
  <c r="Q190" i="33" s="1"/>
  <c r="S190" i="33" s="1"/>
  <c r="O189" i="33"/>
  <c r="Q189" i="33" s="1"/>
  <c r="S189" i="33" s="1"/>
  <c r="O188" i="33"/>
  <c r="Q188" i="33" s="1"/>
  <c r="S188" i="33" s="1"/>
  <c r="N188" i="33"/>
  <c r="O187" i="33"/>
  <c r="Q187" i="33" s="1"/>
  <c r="S187" i="33" s="1"/>
  <c r="N186" i="33"/>
  <c r="O186" i="33" s="1"/>
  <c r="Q186" i="33" s="1"/>
  <c r="S186" i="33" s="1"/>
  <c r="O185" i="33"/>
  <c r="Q185" i="33" s="1"/>
  <c r="S185" i="33" s="1"/>
  <c r="N184" i="33"/>
  <c r="O184" i="33" s="1"/>
  <c r="Q184" i="33" s="1"/>
  <c r="S184" i="33" s="1"/>
  <c r="O183" i="33"/>
  <c r="Q183" i="33" s="1"/>
  <c r="S183" i="33" s="1"/>
  <c r="N182" i="33"/>
  <c r="O182" i="33" s="1"/>
  <c r="Q182" i="33" s="1"/>
  <c r="S182" i="33" s="1"/>
  <c r="K181" i="33"/>
  <c r="M181" i="33" s="1"/>
  <c r="O181" i="33" s="1"/>
  <c r="Q181" i="33" s="1"/>
  <c r="S181" i="33" s="1"/>
  <c r="J180" i="33"/>
  <c r="K180" i="33" s="1"/>
  <c r="M180" i="33" s="1"/>
  <c r="O180" i="33" s="1"/>
  <c r="Q180" i="33" s="1"/>
  <c r="S180" i="33" s="1"/>
  <c r="K179" i="33"/>
  <c r="M179" i="33" s="1"/>
  <c r="O179" i="33" s="1"/>
  <c r="Q179" i="33" s="1"/>
  <c r="S179" i="33" s="1"/>
  <c r="J178" i="33"/>
  <c r="K178" i="33" s="1"/>
  <c r="M178" i="33" s="1"/>
  <c r="O178" i="33" s="1"/>
  <c r="Q178" i="33" s="1"/>
  <c r="S178" i="33" s="1"/>
  <c r="K177" i="33"/>
  <c r="M177" i="33" s="1"/>
  <c r="O177" i="33" s="1"/>
  <c r="Q177" i="33" s="1"/>
  <c r="S177" i="33" s="1"/>
  <c r="J176" i="33"/>
  <c r="K176" i="33" s="1"/>
  <c r="M176" i="33" s="1"/>
  <c r="O176" i="33" s="1"/>
  <c r="Q176" i="33" s="1"/>
  <c r="S176" i="33" s="1"/>
  <c r="K175" i="33"/>
  <c r="M175" i="33" s="1"/>
  <c r="O175" i="33" s="1"/>
  <c r="Q175" i="33" s="1"/>
  <c r="S175" i="33" s="1"/>
  <c r="J174" i="33"/>
  <c r="K174" i="33" s="1"/>
  <c r="M174" i="33" s="1"/>
  <c r="O174" i="33" s="1"/>
  <c r="Q174" i="33" s="1"/>
  <c r="S174" i="33" s="1"/>
  <c r="K173" i="33"/>
  <c r="M173" i="33" s="1"/>
  <c r="O173" i="33" s="1"/>
  <c r="Q173" i="33" s="1"/>
  <c r="S173" i="33" s="1"/>
  <c r="J172" i="33"/>
  <c r="K172" i="33" s="1"/>
  <c r="M172" i="33" s="1"/>
  <c r="O172" i="33" s="1"/>
  <c r="Q172" i="33" s="1"/>
  <c r="S172" i="33" s="1"/>
  <c r="K171" i="33"/>
  <c r="M171" i="33" s="1"/>
  <c r="O171" i="33" s="1"/>
  <c r="Q171" i="33" s="1"/>
  <c r="S171" i="33" s="1"/>
  <c r="K170" i="33"/>
  <c r="M170" i="33" s="1"/>
  <c r="O170" i="33" s="1"/>
  <c r="Q170" i="33" s="1"/>
  <c r="S170" i="33" s="1"/>
  <c r="J170" i="33"/>
  <c r="K169" i="33"/>
  <c r="M169" i="33" s="1"/>
  <c r="O169" i="33" s="1"/>
  <c r="Q169" i="33" s="1"/>
  <c r="S169" i="33" s="1"/>
  <c r="J168" i="33"/>
  <c r="K168" i="33" s="1"/>
  <c r="M168" i="33" s="1"/>
  <c r="O168" i="33" s="1"/>
  <c r="Q168" i="33" s="1"/>
  <c r="S168" i="33" s="1"/>
  <c r="I167" i="33"/>
  <c r="K167" i="33" s="1"/>
  <c r="M167" i="33" s="1"/>
  <c r="O167" i="33" s="1"/>
  <c r="Q167" i="33" s="1"/>
  <c r="S167" i="33" s="1"/>
  <c r="J166" i="33"/>
  <c r="H166" i="33"/>
  <c r="I166" i="33" s="1"/>
  <c r="K166" i="33" s="1"/>
  <c r="M166" i="33" s="1"/>
  <c r="O166" i="33" s="1"/>
  <c r="Q166" i="33" s="1"/>
  <c r="S166" i="33" s="1"/>
  <c r="K165" i="33"/>
  <c r="M165" i="33" s="1"/>
  <c r="O165" i="33" s="1"/>
  <c r="Q165" i="33" s="1"/>
  <c r="S165" i="33" s="1"/>
  <c r="J164" i="33"/>
  <c r="K164" i="33" s="1"/>
  <c r="M164" i="33" s="1"/>
  <c r="O164" i="33" s="1"/>
  <c r="Q164" i="33" s="1"/>
  <c r="S164" i="33" s="1"/>
  <c r="K163" i="33"/>
  <c r="M163" i="33" s="1"/>
  <c r="O163" i="33" s="1"/>
  <c r="Q163" i="33" s="1"/>
  <c r="S163" i="33" s="1"/>
  <c r="J162" i="33"/>
  <c r="K162" i="33" s="1"/>
  <c r="M162" i="33" s="1"/>
  <c r="O162" i="33" s="1"/>
  <c r="Q162" i="33" s="1"/>
  <c r="S162" i="33" s="1"/>
  <c r="M161" i="33"/>
  <c r="O161" i="33" s="1"/>
  <c r="Q161" i="33" s="1"/>
  <c r="S161" i="33" s="1"/>
  <c r="N160" i="33"/>
  <c r="M160" i="33"/>
  <c r="J160" i="33"/>
  <c r="K159" i="33"/>
  <c r="M159" i="33" s="1"/>
  <c r="O159" i="33" s="1"/>
  <c r="Q159" i="33" s="1"/>
  <c r="S159" i="33" s="1"/>
  <c r="N158" i="33"/>
  <c r="J158" i="33"/>
  <c r="K158" i="33" s="1"/>
  <c r="M158" i="33" s="1"/>
  <c r="K157" i="33"/>
  <c r="M157" i="33" s="1"/>
  <c r="O157" i="33" s="1"/>
  <c r="Q157" i="33" s="1"/>
  <c r="S157" i="33" s="1"/>
  <c r="J156" i="33"/>
  <c r="K156" i="33" s="1"/>
  <c r="M156" i="33" s="1"/>
  <c r="O156" i="33" s="1"/>
  <c r="Q156" i="33" s="1"/>
  <c r="S156" i="33" s="1"/>
  <c r="K155" i="33"/>
  <c r="M155" i="33" s="1"/>
  <c r="O155" i="33" s="1"/>
  <c r="Q155" i="33" s="1"/>
  <c r="S155" i="33" s="1"/>
  <c r="J154" i="33"/>
  <c r="K154" i="33" s="1"/>
  <c r="M154" i="33" s="1"/>
  <c r="O154" i="33" s="1"/>
  <c r="Q154" i="33" s="1"/>
  <c r="S154" i="33" s="1"/>
  <c r="K153" i="33"/>
  <c r="M153" i="33" s="1"/>
  <c r="O153" i="33" s="1"/>
  <c r="Q153" i="33" s="1"/>
  <c r="S153" i="33" s="1"/>
  <c r="J152" i="33"/>
  <c r="K152" i="33" s="1"/>
  <c r="M152" i="33" s="1"/>
  <c r="O152" i="33" s="1"/>
  <c r="Q152" i="33" s="1"/>
  <c r="S152" i="33" s="1"/>
  <c r="I151" i="33"/>
  <c r="K151" i="33" s="1"/>
  <c r="M151" i="33" s="1"/>
  <c r="O151" i="33" s="1"/>
  <c r="Q151" i="33" s="1"/>
  <c r="S151" i="33" s="1"/>
  <c r="N150" i="33"/>
  <c r="J150" i="33"/>
  <c r="G150" i="33"/>
  <c r="I150" i="33" s="1"/>
  <c r="N149" i="33"/>
  <c r="J149" i="33"/>
  <c r="H149" i="33"/>
  <c r="G149" i="33"/>
  <c r="N148" i="33"/>
  <c r="H148" i="33"/>
  <c r="I148" i="33" s="1"/>
  <c r="K147" i="33"/>
  <c r="M147" i="33" s="1"/>
  <c r="O147" i="33" s="1"/>
  <c r="Q147" i="33" s="1"/>
  <c r="S147" i="33" s="1"/>
  <c r="J146" i="33"/>
  <c r="K146" i="33" s="1"/>
  <c r="M146" i="33" s="1"/>
  <c r="O146" i="33" s="1"/>
  <c r="Q146" i="33" s="1"/>
  <c r="S146" i="33" s="1"/>
  <c r="I145" i="33"/>
  <c r="K145" i="33" s="1"/>
  <c r="M145" i="33" s="1"/>
  <c r="O145" i="33" s="1"/>
  <c r="Q145" i="33" s="1"/>
  <c r="S145" i="33" s="1"/>
  <c r="I144" i="33"/>
  <c r="K144" i="33" s="1"/>
  <c r="M144" i="33" s="1"/>
  <c r="O144" i="33" s="1"/>
  <c r="Q144" i="33" s="1"/>
  <c r="S144" i="33" s="1"/>
  <c r="G144" i="33"/>
  <c r="K143" i="33"/>
  <c r="M143" i="33" s="1"/>
  <c r="O143" i="33" s="1"/>
  <c r="Q143" i="33" s="1"/>
  <c r="S143" i="33" s="1"/>
  <c r="L142" i="33"/>
  <c r="J142" i="33"/>
  <c r="I142" i="33"/>
  <c r="K142" i="33" s="1"/>
  <c r="M142" i="33" s="1"/>
  <c r="O142" i="33" s="1"/>
  <c r="Q142" i="33" s="1"/>
  <c r="S142" i="33" s="1"/>
  <c r="K141" i="33"/>
  <c r="M141" i="33" s="1"/>
  <c r="O141" i="33" s="1"/>
  <c r="Q141" i="33" s="1"/>
  <c r="S141" i="33" s="1"/>
  <c r="L140" i="33"/>
  <c r="J140" i="33"/>
  <c r="I140" i="33"/>
  <c r="K140" i="33" s="1"/>
  <c r="M140" i="33" s="1"/>
  <c r="O140" i="33" s="1"/>
  <c r="Q140" i="33" s="1"/>
  <c r="S140" i="33" s="1"/>
  <c r="I139" i="33"/>
  <c r="K139" i="33" s="1"/>
  <c r="M139" i="33" s="1"/>
  <c r="O139" i="33" s="1"/>
  <c r="Q139" i="33" s="1"/>
  <c r="S139" i="33" s="1"/>
  <c r="J138" i="33"/>
  <c r="I138" i="33"/>
  <c r="K138" i="33" s="1"/>
  <c r="M138" i="33" s="1"/>
  <c r="O138" i="33" s="1"/>
  <c r="Q138" i="33" s="1"/>
  <c r="S138" i="33" s="1"/>
  <c r="G138" i="33"/>
  <c r="I137" i="33"/>
  <c r="K137" i="33" s="1"/>
  <c r="M137" i="33" s="1"/>
  <c r="O137" i="33" s="1"/>
  <c r="Q137" i="33" s="1"/>
  <c r="S137" i="33" s="1"/>
  <c r="H136" i="33"/>
  <c r="I136" i="33" s="1"/>
  <c r="K136" i="33" s="1"/>
  <c r="M136" i="33" s="1"/>
  <c r="O136" i="33" s="1"/>
  <c r="Q136" i="33" s="1"/>
  <c r="S136" i="33" s="1"/>
  <c r="I135" i="33"/>
  <c r="K135" i="33" s="1"/>
  <c r="M135" i="33" s="1"/>
  <c r="O135" i="33" s="1"/>
  <c r="Q135" i="33" s="1"/>
  <c r="S135" i="33" s="1"/>
  <c r="I134" i="33"/>
  <c r="K134" i="33" s="1"/>
  <c r="M134" i="33" s="1"/>
  <c r="O134" i="33" s="1"/>
  <c r="Q134" i="33" s="1"/>
  <c r="S134" i="33" s="1"/>
  <c r="H134" i="33"/>
  <c r="I133" i="33"/>
  <c r="K133" i="33" s="1"/>
  <c r="M133" i="33" s="1"/>
  <c r="O133" i="33" s="1"/>
  <c r="Q133" i="33" s="1"/>
  <c r="S133" i="33" s="1"/>
  <c r="H132" i="33"/>
  <c r="I132" i="33" s="1"/>
  <c r="K132" i="33" s="1"/>
  <c r="M132" i="33" s="1"/>
  <c r="O132" i="33" s="1"/>
  <c r="Q132" i="33" s="1"/>
  <c r="S132" i="33" s="1"/>
  <c r="I131" i="33"/>
  <c r="K131" i="33" s="1"/>
  <c r="M131" i="33" s="1"/>
  <c r="O131" i="33" s="1"/>
  <c r="Q131" i="33" s="1"/>
  <c r="S131" i="33" s="1"/>
  <c r="I130" i="33"/>
  <c r="K130" i="33" s="1"/>
  <c r="M130" i="33" s="1"/>
  <c r="O130" i="33" s="1"/>
  <c r="Q130" i="33" s="1"/>
  <c r="S130" i="33" s="1"/>
  <c r="H130" i="33"/>
  <c r="I129" i="33"/>
  <c r="K129" i="33" s="1"/>
  <c r="M129" i="33" s="1"/>
  <c r="O129" i="33" s="1"/>
  <c r="Q129" i="33" s="1"/>
  <c r="S129" i="33" s="1"/>
  <c r="H128" i="33"/>
  <c r="I128" i="33" s="1"/>
  <c r="K128" i="33" s="1"/>
  <c r="M128" i="33" s="1"/>
  <c r="O128" i="33" s="1"/>
  <c r="Q128" i="33" s="1"/>
  <c r="S128" i="33" s="1"/>
  <c r="I127" i="33"/>
  <c r="K127" i="33" s="1"/>
  <c r="M127" i="33" s="1"/>
  <c r="O127" i="33" s="1"/>
  <c r="Q127" i="33" s="1"/>
  <c r="S127" i="33" s="1"/>
  <c r="I126" i="33"/>
  <c r="K126" i="33" s="1"/>
  <c r="M126" i="33" s="1"/>
  <c r="O126" i="33" s="1"/>
  <c r="Q126" i="33" s="1"/>
  <c r="S126" i="33" s="1"/>
  <c r="H126" i="33"/>
  <c r="I125" i="33"/>
  <c r="K125" i="33" s="1"/>
  <c r="M125" i="33" s="1"/>
  <c r="O125" i="33" s="1"/>
  <c r="Q125" i="33" s="1"/>
  <c r="S125" i="33" s="1"/>
  <c r="H124" i="33"/>
  <c r="I124" i="33" s="1"/>
  <c r="K124" i="33" s="1"/>
  <c r="M124" i="33" s="1"/>
  <c r="O124" i="33" s="1"/>
  <c r="Q124" i="33" s="1"/>
  <c r="S124" i="33" s="1"/>
  <c r="I123" i="33"/>
  <c r="K123" i="33" s="1"/>
  <c r="M123" i="33" s="1"/>
  <c r="O123" i="33" s="1"/>
  <c r="Q123" i="33" s="1"/>
  <c r="S123" i="33" s="1"/>
  <c r="I122" i="33"/>
  <c r="K122" i="33" s="1"/>
  <c r="M122" i="33" s="1"/>
  <c r="O122" i="33" s="1"/>
  <c r="Q122" i="33" s="1"/>
  <c r="S122" i="33" s="1"/>
  <c r="H122" i="33"/>
  <c r="I121" i="33"/>
  <c r="K121" i="33" s="1"/>
  <c r="M121" i="33" s="1"/>
  <c r="O121" i="33" s="1"/>
  <c r="Q121" i="33" s="1"/>
  <c r="S121" i="33" s="1"/>
  <c r="H120" i="33"/>
  <c r="I120" i="33" s="1"/>
  <c r="K120" i="33" s="1"/>
  <c r="M120" i="33" s="1"/>
  <c r="O120" i="33" s="1"/>
  <c r="Q120" i="33" s="1"/>
  <c r="S120" i="33" s="1"/>
  <c r="I119" i="33"/>
  <c r="K119" i="33" s="1"/>
  <c r="M119" i="33" s="1"/>
  <c r="O119" i="33" s="1"/>
  <c r="Q119" i="33" s="1"/>
  <c r="S119" i="33" s="1"/>
  <c r="H118" i="33"/>
  <c r="G118" i="33"/>
  <c r="I118" i="33" s="1"/>
  <c r="K118" i="33" s="1"/>
  <c r="M118" i="33" s="1"/>
  <c r="O118" i="33" s="1"/>
  <c r="Q118" i="33" s="1"/>
  <c r="S118" i="33" s="1"/>
  <c r="I117" i="33"/>
  <c r="K117" i="33" s="1"/>
  <c r="M117" i="33" s="1"/>
  <c r="O117" i="33" s="1"/>
  <c r="Q117" i="33" s="1"/>
  <c r="S117" i="33" s="1"/>
  <c r="H116" i="33"/>
  <c r="G116" i="33"/>
  <c r="I116" i="33" s="1"/>
  <c r="K116" i="33" s="1"/>
  <c r="M116" i="33" s="1"/>
  <c r="O116" i="33" s="1"/>
  <c r="Q116" i="33" s="1"/>
  <c r="S116" i="33" s="1"/>
  <c r="I115" i="33"/>
  <c r="K115" i="33" s="1"/>
  <c r="M115" i="33" s="1"/>
  <c r="O115" i="33" s="1"/>
  <c r="Q115" i="33" s="1"/>
  <c r="S115" i="33" s="1"/>
  <c r="H114" i="33"/>
  <c r="G114" i="33"/>
  <c r="I114" i="33" s="1"/>
  <c r="K114" i="33" s="1"/>
  <c r="M114" i="33" s="1"/>
  <c r="O114" i="33" s="1"/>
  <c r="Q114" i="33" s="1"/>
  <c r="S114" i="33" s="1"/>
  <c r="I113" i="33"/>
  <c r="K113" i="33" s="1"/>
  <c r="M113" i="33" s="1"/>
  <c r="O113" i="33" s="1"/>
  <c r="Q113" i="33" s="1"/>
  <c r="S113" i="33" s="1"/>
  <c r="H112" i="33"/>
  <c r="G112" i="33"/>
  <c r="I112" i="33" s="1"/>
  <c r="K112" i="33" s="1"/>
  <c r="M112" i="33" s="1"/>
  <c r="O112" i="33" s="1"/>
  <c r="Q112" i="33" s="1"/>
  <c r="S112" i="33" s="1"/>
  <c r="I111" i="33"/>
  <c r="K111" i="33" s="1"/>
  <c r="M111" i="33" s="1"/>
  <c r="O111" i="33" s="1"/>
  <c r="Q111" i="33" s="1"/>
  <c r="S111" i="33" s="1"/>
  <c r="I110" i="33"/>
  <c r="K110" i="33" s="1"/>
  <c r="M110" i="33" s="1"/>
  <c r="O110" i="33" s="1"/>
  <c r="Q110" i="33" s="1"/>
  <c r="S110" i="33" s="1"/>
  <c r="H110" i="33"/>
  <c r="I109" i="33"/>
  <c r="K109" i="33" s="1"/>
  <c r="M109" i="33" s="1"/>
  <c r="O109" i="33" s="1"/>
  <c r="Q109" i="33" s="1"/>
  <c r="S109" i="33" s="1"/>
  <c r="H108" i="33"/>
  <c r="I108" i="33" s="1"/>
  <c r="K108" i="33" s="1"/>
  <c r="M108" i="33" s="1"/>
  <c r="O108" i="33" s="1"/>
  <c r="Q108" i="33" s="1"/>
  <c r="S108" i="33" s="1"/>
  <c r="I107" i="33"/>
  <c r="K107" i="33" s="1"/>
  <c r="M107" i="33" s="1"/>
  <c r="O107" i="33" s="1"/>
  <c r="Q107" i="33" s="1"/>
  <c r="S107" i="33" s="1"/>
  <c r="I106" i="33"/>
  <c r="K106" i="33" s="1"/>
  <c r="M106" i="33" s="1"/>
  <c r="O106" i="33" s="1"/>
  <c r="Q106" i="33" s="1"/>
  <c r="S106" i="33" s="1"/>
  <c r="H106" i="33"/>
  <c r="I105" i="33"/>
  <c r="K105" i="33" s="1"/>
  <c r="M105" i="33" s="1"/>
  <c r="O105" i="33" s="1"/>
  <c r="Q105" i="33" s="1"/>
  <c r="S105" i="33" s="1"/>
  <c r="H104" i="33"/>
  <c r="I104" i="33" s="1"/>
  <c r="K104" i="33" s="1"/>
  <c r="M104" i="33" s="1"/>
  <c r="O104" i="33" s="1"/>
  <c r="Q104" i="33" s="1"/>
  <c r="S104" i="33" s="1"/>
  <c r="I103" i="33"/>
  <c r="K103" i="33" s="1"/>
  <c r="M103" i="33" s="1"/>
  <c r="O103" i="33" s="1"/>
  <c r="Q103" i="33" s="1"/>
  <c r="S103" i="33" s="1"/>
  <c r="I14" i="33"/>
  <c r="K14" i="33" s="1"/>
  <c r="M14" i="33" s="1"/>
  <c r="O14" i="33" s="1"/>
  <c r="Q14" i="33" s="1"/>
  <c r="S14" i="33" s="1"/>
  <c r="I13" i="33"/>
  <c r="K13" i="33" s="1"/>
  <c r="M13" i="33" s="1"/>
  <c r="O13" i="33" s="1"/>
  <c r="Q13" i="33" s="1"/>
  <c r="S13" i="33" s="1"/>
  <c r="H12" i="33"/>
  <c r="G12" i="33"/>
  <c r="I12" i="33" s="1"/>
  <c r="K12" i="33" s="1"/>
  <c r="M12" i="33" s="1"/>
  <c r="O12" i="33" s="1"/>
  <c r="Q12" i="33" s="1"/>
  <c r="S12" i="33" s="1"/>
  <c r="L11" i="33"/>
  <c r="J11" i="33"/>
  <c r="H11" i="33"/>
  <c r="I11" i="33" s="1"/>
  <c r="K11" i="33" s="1"/>
  <c r="M11" i="33" s="1"/>
  <c r="O11" i="33" s="1"/>
  <c r="Q11" i="33" s="1"/>
  <c r="S11" i="33" s="1"/>
  <c r="N10" i="33"/>
  <c r="L10" i="33"/>
  <c r="G10" i="33"/>
  <c r="I264" i="33" l="1"/>
  <c r="K264" i="33" s="1"/>
  <c r="M264" i="33" s="1"/>
  <c r="O264" i="33" s="1"/>
  <c r="Q264" i="33" s="1"/>
  <c r="S264" i="33" s="1"/>
  <c r="K148" i="33"/>
  <c r="M148" i="33" s="1"/>
  <c r="O148" i="33" s="1"/>
  <c r="Q148" i="33" s="1"/>
  <c r="S148" i="33" s="1"/>
  <c r="G237" i="33"/>
  <c r="I237" i="33" s="1"/>
  <c r="K237" i="33" s="1"/>
  <c r="M237" i="33" s="1"/>
  <c r="O237" i="33" s="1"/>
  <c r="Q237" i="33" s="1"/>
  <c r="S237" i="33" s="1"/>
  <c r="O238" i="33"/>
  <c r="Q238" i="33" s="1"/>
  <c r="S238" i="33" s="1"/>
  <c r="K244" i="33"/>
  <c r="M244" i="33" s="1"/>
  <c r="O244" i="33" s="1"/>
  <c r="Q244" i="33" s="1"/>
  <c r="S244" i="33" s="1"/>
  <c r="K247" i="33"/>
  <c r="M247" i="33" s="1"/>
  <c r="O247" i="33" s="1"/>
  <c r="Q247" i="33" s="1"/>
  <c r="S247" i="33" s="1"/>
  <c r="K251" i="33"/>
  <c r="M251" i="33" s="1"/>
  <c r="O251" i="33" s="1"/>
  <c r="Q251" i="33" s="1"/>
  <c r="S251" i="33" s="1"/>
  <c r="I228" i="33"/>
  <c r="K228" i="33" s="1"/>
  <c r="M228" i="33" s="1"/>
  <c r="O228" i="33" s="1"/>
  <c r="Q228" i="33" s="1"/>
  <c r="S228" i="33" s="1"/>
  <c r="I229" i="33"/>
  <c r="K229" i="33" s="1"/>
  <c r="M229" i="33" s="1"/>
  <c r="O229" i="33" s="1"/>
  <c r="Q229" i="33" s="1"/>
  <c r="S229" i="33" s="1"/>
  <c r="I149" i="33"/>
  <c r="K149" i="33" s="1"/>
  <c r="M149" i="33" s="1"/>
  <c r="O149" i="33" s="1"/>
  <c r="Q149" i="33" s="1"/>
  <c r="S149" i="33" s="1"/>
  <c r="K150" i="33"/>
  <c r="M150" i="33" s="1"/>
  <c r="O150" i="33" s="1"/>
  <c r="Q150" i="33" s="1"/>
  <c r="S150" i="33" s="1"/>
  <c r="O158" i="33"/>
  <c r="Q158" i="33" s="1"/>
  <c r="S158" i="33" s="1"/>
  <c r="O160" i="33"/>
  <c r="Q160" i="33" s="1"/>
  <c r="S160" i="33" s="1"/>
  <c r="H10" i="33"/>
  <c r="I10" i="33" s="1"/>
  <c r="K10" i="33" s="1"/>
  <c r="M10" i="33" s="1"/>
  <c r="O10" i="33" s="1"/>
  <c r="Q10" i="33" s="1"/>
  <c r="S10" i="33" s="1"/>
  <c r="N10" i="32"/>
  <c r="N62" i="32"/>
  <c r="N63" i="32"/>
  <c r="O211" i="32"/>
  <c r="N210" i="32"/>
  <c r="O210" i="32" s="1"/>
  <c r="O209" i="32"/>
  <c r="O208" i="32"/>
  <c r="N208" i="32"/>
  <c r="O207" i="32"/>
  <c r="N206" i="32"/>
  <c r="O206" i="32" s="1"/>
  <c r="O205" i="32"/>
  <c r="N204" i="32"/>
  <c r="O204" i="32" s="1"/>
  <c r="O203" i="32"/>
  <c r="N202" i="32"/>
  <c r="O202" i="32" s="1"/>
  <c r="O201" i="32"/>
  <c r="N200" i="32"/>
  <c r="O200" i="32" s="1"/>
  <c r="O199" i="32"/>
  <c r="N198" i="32"/>
  <c r="O198" i="32" s="1"/>
  <c r="O197" i="32"/>
  <c r="O196" i="32"/>
  <c r="N196" i="32"/>
  <c r="N194" i="32"/>
  <c r="N193" i="32" s="1"/>
  <c r="O192" i="32"/>
  <c r="N191" i="32"/>
  <c r="O191" i="32" s="1"/>
  <c r="O190" i="32"/>
  <c r="N189" i="32"/>
  <c r="O189" i="32" s="1"/>
  <c r="O188" i="32"/>
  <c r="N187" i="32"/>
  <c r="O187" i="32" s="1"/>
  <c r="O186" i="32"/>
  <c r="O185" i="32"/>
  <c r="N185" i="32"/>
  <c r="O184" i="32"/>
  <c r="N183" i="32"/>
  <c r="O183" i="32" s="1"/>
  <c r="N181" i="32"/>
  <c r="N180" i="32" s="1"/>
  <c r="N168" i="32"/>
  <c r="N166" i="32"/>
  <c r="N165" i="32" s="1"/>
  <c r="N157" i="32"/>
  <c r="N148" i="32"/>
  <c r="N147" i="32" s="1"/>
  <c r="O146" i="32"/>
  <c r="N145" i="32"/>
  <c r="O145" i="32" s="1"/>
  <c r="N143" i="32"/>
  <c r="N138" i="32" s="1"/>
  <c r="O137" i="32"/>
  <c r="N136" i="32"/>
  <c r="O136" i="32" s="1"/>
  <c r="O135" i="32"/>
  <c r="N134" i="32"/>
  <c r="O134" i="32" s="1"/>
  <c r="O133" i="32"/>
  <c r="N132" i="32"/>
  <c r="O132" i="32" s="1"/>
  <c r="O131" i="32"/>
  <c r="O130" i="32"/>
  <c r="N130" i="32"/>
  <c r="O129" i="32"/>
  <c r="N128" i="32"/>
  <c r="O128" i="32" s="1"/>
  <c r="O127" i="32"/>
  <c r="O126" i="32"/>
  <c r="N126" i="32"/>
  <c r="O125" i="32"/>
  <c r="N124" i="32"/>
  <c r="O124" i="32" s="1"/>
  <c r="O123" i="32"/>
  <c r="O122" i="32"/>
  <c r="N122" i="32"/>
  <c r="O121" i="32"/>
  <c r="N120" i="32"/>
  <c r="O120" i="32" s="1"/>
  <c r="O119" i="32"/>
  <c r="N118" i="32"/>
  <c r="O118" i="32" s="1"/>
  <c r="O117" i="32"/>
  <c r="N116" i="32"/>
  <c r="O116" i="32" s="1"/>
  <c r="O115" i="32"/>
  <c r="O114" i="32"/>
  <c r="N114" i="32"/>
  <c r="O113" i="32"/>
  <c r="N112" i="32"/>
  <c r="O112" i="32" s="1"/>
  <c r="O111" i="32"/>
  <c r="O110" i="32"/>
  <c r="N110" i="32"/>
  <c r="O109" i="32"/>
  <c r="N108" i="32"/>
  <c r="O108" i="32" s="1"/>
  <c r="O107" i="32"/>
  <c r="O106" i="32"/>
  <c r="N106" i="32"/>
  <c r="O105" i="32"/>
  <c r="N104" i="32"/>
  <c r="O104" i="32" s="1"/>
  <c r="O103" i="32"/>
  <c r="N102" i="32"/>
  <c r="O102" i="32" s="1"/>
  <c r="O101" i="32"/>
  <c r="N100" i="32"/>
  <c r="O100" i="32" s="1"/>
  <c r="O99" i="32"/>
  <c r="O98" i="32"/>
  <c r="N98" i="32"/>
  <c r="O97" i="32"/>
  <c r="N96" i="32"/>
  <c r="O96" i="32" s="1"/>
  <c r="N64" i="32"/>
  <c r="I195" i="32"/>
  <c r="K195" i="32" s="1"/>
  <c r="M195" i="32" s="1"/>
  <c r="O195" i="32" s="1"/>
  <c r="I194" i="32"/>
  <c r="K194" i="32" s="1"/>
  <c r="M194" i="32" s="1"/>
  <c r="J193" i="32"/>
  <c r="H193" i="32"/>
  <c r="I193" i="32" s="1"/>
  <c r="K193" i="32" s="1"/>
  <c r="M193" i="32" s="1"/>
  <c r="I182" i="32"/>
  <c r="K182" i="32" s="1"/>
  <c r="M182" i="32" s="1"/>
  <c r="O182" i="32" s="1"/>
  <c r="I181" i="32"/>
  <c r="K181" i="32" s="1"/>
  <c r="M181" i="32" s="1"/>
  <c r="O181" i="32" s="1"/>
  <c r="J180" i="32"/>
  <c r="H180" i="32"/>
  <c r="I180" i="32" s="1"/>
  <c r="K180" i="32" s="1"/>
  <c r="M180" i="32" s="1"/>
  <c r="K179" i="32"/>
  <c r="M179" i="32" s="1"/>
  <c r="O179" i="32" s="1"/>
  <c r="K178" i="32"/>
  <c r="M178" i="32" s="1"/>
  <c r="O178" i="32" s="1"/>
  <c r="J178" i="32"/>
  <c r="I177" i="32"/>
  <c r="K177" i="32" s="1"/>
  <c r="M177" i="32" s="1"/>
  <c r="O177" i="32" s="1"/>
  <c r="J176" i="32"/>
  <c r="I176" i="32"/>
  <c r="K176" i="32" s="1"/>
  <c r="M176" i="32" s="1"/>
  <c r="O176" i="32" s="1"/>
  <c r="I175" i="32"/>
  <c r="K175" i="32" s="1"/>
  <c r="M175" i="32" s="1"/>
  <c r="O175" i="32" s="1"/>
  <c r="H174" i="32"/>
  <c r="G174" i="32"/>
  <c r="I173" i="32"/>
  <c r="K173" i="32" s="1"/>
  <c r="M173" i="32" s="1"/>
  <c r="O173" i="32" s="1"/>
  <c r="H172" i="32"/>
  <c r="I172" i="32" s="1"/>
  <c r="K172" i="32" s="1"/>
  <c r="M172" i="32" s="1"/>
  <c r="O172" i="32" s="1"/>
  <c r="K171" i="32"/>
  <c r="M171" i="32" s="1"/>
  <c r="O171" i="32" s="1"/>
  <c r="J170" i="32"/>
  <c r="K170" i="32" s="1"/>
  <c r="M170" i="32" s="1"/>
  <c r="O170" i="32" s="1"/>
  <c r="I169" i="32"/>
  <c r="K169" i="32" s="1"/>
  <c r="M169" i="32" s="1"/>
  <c r="O169" i="32" s="1"/>
  <c r="J168" i="32"/>
  <c r="J165" i="32" s="1"/>
  <c r="G168" i="32"/>
  <c r="I168" i="32" s="1"/>
  <c r="K168" i="32" s="1"/>
  <c r="M168" i="32" s="1"/>
  <c r="O168" i="32" s="1"/>
  <c r="I167" i="32"/>
  <c r="K167" i="32" s="1"/>
  <c r="M167" i="32" s="1"/>
  <c r="O167" i="32" s="1"/>
  <c r="G166" i="32"/>
  <c r="I166" i="32" s="1"/>
  <c r="K166" i="32" s="1"/>
  <c r="M166" i="32" s="1"/>
  <c r="O166" i="32" s="1"/>
  <c r="H165" i="32"/>
  <c r="G165" i="32"/>
  <c r="K164" i="32"/>
  <c r="M164" i="32" s="1"/>
  <c r="O164" i="32" s="1"/>
  <c r="J163" i="32"/>
  <c r="K163" i="32" s="1"/>
  <c r="M163" i="32" s="1"/>
  <c r="O163" i="32" s="1"/>
  <c r="I162" i="32"/>
  <c r="K162" i="32" s="1"/>
  <c r="M162" i="32" s="1"/>
  <c r="O162" i="32" s="1"/>
  <c r="J161" i="32"/>
  <c r="I161" i="32"/>
  <c r="K161" i="32" s="1"/>
  <c r="M161" i="32" s="1"/>
  <c r="O161" i="32" s="1"/>
  <c r="K160" i="32"/>
  <c r="M160" i="32" s="1"/>
  <c r="O160" i="32" s="1"/>
  <c r="K159" i="32"/>
  <c r="M159" i="32" s="1"/>
  <c r="O159" i="32" s="1"/>
  <c r="J159" i="32"/>
  <c r="I158" i="32"/>
  <c r="K158" i="32" s="1"/>
  <c r="M158" i="32" s="1"/>
  <c r="O158" i="32" s="1"/>
  <c r="J157" i="32"/>
  <c r="I157" i="32"/>
  <c r="K157" i="32" s="1"/>
  <c r="M157" i="32" s="1"/>
  <c r="O157" i="32" s="1"/>
  <c r="K156" i="32"/>
  <c r="M156" i="32" s="1"/>
  <c r="O156" i="32" s="1"/>
  <c r="K155" i="32"/>
  <c r="M155" i="32" s="1"/>
  <c r="O155" i="32" s="1"/>
  <c r="J154" i="32"/>
  <c r="I154" i="32"/>
  <c r="K154" i="32" s="1"/>
  <c r="M154" i="32" s="1"/>
  <c r="O154" i="32" s="1"/>
  <c r="H154" i="32"/>
  <c r="G154" i="32"/>
  <c r="I153" i="32"/>
  <c r="K153" i="32" s="1"/>
  <c r="M153" i="32" s="1"/>
  <c r="O153" i="32" s="1"/>
  <c r="J152" i="32"/>
  <c r="I152" i="32"/>
  <c r="K152" i="32" s="1"/>
  <c r="M152" i="32" s="1"/>
  <c r="O152" i="32" s="1"/>
  <c r="I151" i="32"/>
  <c r="K151" i="32" s="1"/>
  <c r="M151" i="32" s="1"/>
  <c r="O151" i="32" s="1"/>
  <c r="G150" i="32"/>
  <c r="I150" i="32" s="1"/>
  <c r="K150" i="32" s="1"/>
  <c r="M150" i="32" s="1"/>
  <c r="O150" i="32" s="1"/>
  <c r="I149" i="32"/>
  <c r="K149" i="32" s="1"/>
  <c r="M149" i="32" s="1"/>
  <c r="O149" i="32" s="1"/>
  <c r="G148" i="32"/>
  <c r="I148" i="32" s="1"/>
  <c r="K148" i="32" s="1"/>
  <c r="M148" i="32" s="1"/>
  <c r="O148" i="32" s="1"/>
  <c r="J147" i="32"/>
  <c r="H147" i="32"/>
  <c r="I144" i="32"/>
  <c r="K144" i="32" s="1"/>
  <c r="M144" i="32" s="1"/>
  <c r="O144" i="32" s="1"/>
  <c r="I143" i="32"/>
  <c r="K143" i="32" s="1"/>
  <c r="M143" i="32" s="1"/>
  <c r="O143" i="32" s="1"/>
  <c r="I142" i="32"/>
  <c r="K142" i="32" s="1"/>
  <c r="M142" i="32" s="1"/>
  <c r="O142" i="32" s="1"/>
  <c r="H141" i="32"/>
  <c r="I141" i="32" s="1"/>
  <c r="K141" i="32" s="1"/>
  <c r="M141" i="32" s="1"/>
  <c r="O141" i="32" s="1"/>
  <c r="I140" i="32"/>
  <c r="K140" i="32" s="1"/>
  <c r="M140" i="32" s="1"/>
  <c r="O140" i="32" s="1"/>
  <c r="H139" i="32"/>
  <c r="G139" i="32"/>
  <c r="G138" i="32" s="1"/>
  <c r="J138" i="32"/>
  <c r="H138" i="32"/>
  <c r="K95" i="32"/>
  <c r="M95" i="32" s="1"/>
  <c r="O95" i="32" s="1"/>
  <c r="J94" i="32"/>
  <c r="K94" i="32" s="1"/>
  <c r="M94" i="32" s="1"/>
  <c r="O94" i="32" s="1"/>
  <c r="K93" i="32"/>
  <c r="M93" i="32" s="1"/>
  <c r="O93" i="32" s="1"/>
  <c r="J92" i="32"/>
  <c r="K92" i="32" s="1"/>
  <c r="M92" i="32" s="1"/>
  <c r="O92" i="32" s="1"/>
  <c r="K91" i="32"/>
  <c r="M91" i="32" s="1"/>
  <c r="O91" i="32" s="1"/>
  <c r="J90" i="32"/>
  <c r="K90" i="32" s="1"/>
  <c r="M90" i="32" s="1"/>
  <c r="O90" i="32" s="1"/>
  <c r="K89" i="32"/>
  <c r="M89" i="32" s="1"/>
  <c r="O89" i="32" s="1"/>
  <c r="J88" i="32"/>
  <c r="K88" i="32" s="1"/>
  <c r="M88" i="32" s="1"/>
  <c r="O88" i="32" s="1"/>
  <c r="K87" i="32"/>
  <c r="M87" i="32" s="1"/>
  <c r="O87" i="32" s="1"/>
  <c r="J86" i="32"/>
  <c r="K86" i="32" s="1"/>
  <c r="M86" i="32" s="1"/>
  <c r="O86" i="32" s="1"/>
  <c r="K85" i="32"/>
  <c r="M85" i="32" s="1"/>
  <c r="O85" i="32" s="1"/>
  <c r="J84" i="32"/>
  <c r="K84" i="32" s="1"/>
  <c r="M84" i="32" s="1"/>
  <c r="O84" i="32" s="1"/>
  <c r="K83" i="32"/>
  <c r="M83" i="32" s="1"/>
  <c r="O83" i="32" s="1"/>
  <c r="J82" i="32"/>
  <c r="K82" i="32" s="1"/>
  <c r="M82" i="32" s="1"/>
  <c r="O82" i="32" s="1"/>
  <c r="I81" i="32"/>
  <c r="K81" i="32" s="1"/>
  <c r="M81" i="32" s="1"/>
  <c r="O81" i="32" s="1"/>
  <c r="J80" i="32"/>
  <c r="J63" i="32" s="1"/>
  <c r="J62" i="32" s="1"/>
  <c r="H80" i="32"/>
  <c r="I80" i="32" s="1"/>
  <c r="K80" i="32" s="1"/>
  <c r="M80" i="32" s="1"/>
  <c r="O80" i="32" s="1"/>
  <c r="K79" i="32"/>
  <c r="M79" i="32" s="1"/>
  <c r="O79" i="32" s="1"/>
  <c r="J78" i="32"/>
  <c r="K78" i="32" s="1"/>
  <c r="M78" i="32" s="1"/>
  <c r="O78" i="32" s="1"/>
  <c r="K77" i="32"/>
  <c r="M77" i="32" s="1"/>
  <c r="O77" i="32" s="1"/>
  <c r="J76" i="32"/>
  <c r="K76" i="32" s="1"/>
  <c r="M76" i="32" s="1"/>
  <c r="O76" i="32" s="1"/>
  <c r="M75" i="32"/>
  <c r="O75" i="32" s="1"/>
  <c r="N74" i="32"/>
  <c r="M74" i="32"/>
  <c r="J74" i="32"/>
  <c r="K73" i="32"/>
  <c r="M73" i="32" s="1"/>
  <c r="O73" i="32" s="1"/>
  <c r="N72" i="32"/>
  <c r="J72" i="32"/>
  <c r="K72" i="32" s="1"/>
  <c r="M72" i="32" s="1"/>
  <c r="O72" i="32" s="1"/>
  <c r="K71" i="32"/>
  <c r="M71" i="32" s="1"/>
  <c r="O71" i="32" s="1"/>
  <c r="J70" i="32"/>
  <c r="K70" i="32" s="1"/>
  <c r="M70" i="32" s="1"/>
  <c r="O70" i="32" s="1"/>
  <c r="K69" i="32"/>
  <c r="M69" i="32" s="1"/>
  <c r="O69" i="32" s="1"/>
  <c r="J68" i="32"/>
  <c r="K68" i="32" s="1"/>
  <c r="M68" i="32" s="1"/>
  <c r="O68" i="32" s="1"/>
  <c r="K67" i="32"/>
  <c r="M67" i="32" s="1"/>
  <c r="O67" i="32" s="1"/>
  <c r="J66" i="32"/>
  <c r="K66" i="32" s="1"/>
  <c r="M66" i="32" s="1"/>
  <c r="O66" i="32" s="1"/>
  <c r="I65" i="32"/>
  <c r="K65" i="32" s="1"/>
  <c r="M65" i="32" s="1"/>
  <c r="O65" i="32" s="1"/>
  <c r="J64" i="32"/>
  <c r="I64" i="32"/>
  <c r="K64" i="32" s="1"/>
  <c r="M64" i="32" s="1"/>
  <c r="O64" i="32" s="1"/>
  <c r="G64" i="32"/>
  <c r="G63" i="32"/>
  <c r="K61" i="32"/>
  <c r="M61" i="32" s="1"/>
  <c r="O61" i="32" s="1"/>
  <c r="J60" i="32"/>
  <c r="K60" i="32" s="1"/>
  <c r="M60" i="32" s="1"/>
  <c r="O60" i="32" s="1"/>
  <c r="I59" i="32"/>
  <c r="K59" i="32" s="1"/>
  <c r="M59" i="32" s="1"/>
  <c r="O59" i="32" s="1"/>
  <c r="G58" i="32"/>
  <c r="I58" i="32" s="1"/>
  <c r="K58" i="32" s="1"/>
  <c r="M58" i="32" s="1"/>
  <c r="O58" i="32" s="1"/>
  <c r="K57" i="32"/>
  <c r="M57" i="32" s="1"/>
  <c r="O57" i="32" s="1"/>
  <c r="L56" i="32"/>
  <c r="J56" i="32"/>
  <c r="I56" i="32"/>
  <c r="K55" i="32"/>
  <c r="M55" i="32" s="1"/>
  <c r="O55" i="32" s="1"/>
  <c r="L54" i="32"/>
  <c r="J54" i="32"/>
  <c r="I54" i="32"/>
  <c r="I53" i="32"/>
  <c r="K53" i="32" s="1"/>
  <c r="M53" i="32" s="1"/>
  <c r="O53" i="32" s="1"/>
  <c r="J52" i="32"/>
  <c r="G52" i="32"/>
  <c r="I52" i="32" s="1"/>
  <c r="K52" i="32" s="1"/>
  <c r="M52" i="32" s="1"/>
  <c r="O52" i="32" s="1"/>
  <c r="I51" i="32"/>
  <c r="K51" i="32" s="1"/>
  <c r="M51" i="32" s="1"/>
  <c r="O51" i="32" s="1"/>
  <c r="I50" i="32"/>
  <c r="K50" i="32" s="1"/>
  <c r="M50" i="32" s="1"/>
  <c r="O50" i="32" s="1"/>
  <c r="H50" i="32"/>
  <c r="I49" i="32"/>
  <c r="K49" i="32" s="1"/>
  <c r="M49" i="32" s="1"/>
  <c r="O49" i="32" s="1"/>
  <c r="H48" i="32"/>
  <c r="I48" i="32" s="1"/>
  <c r="K48" i="32" s="1"/>
  <c r="M48" i="32" s="1"/>
  <c r="O48" i="32" s="1"/>
  <c r="I47" i="32"/>
  <c r="K47" i="32" s="1"/>
  <c r="M47" i="32" s="1"/>
  <c r="O47" i="32" s="1"/>
  <c r="H46" i="32"/>
  <c r="I46" i="32" s="1"/>
  <c r="K46" i="32" s="1"/>
  <c r="M46" i="32" s="1"/>
  <c r="O46" i="32" s="1"/>
  <c r="I45" i="32"/>
  <c r="K45" i="32" s="1"/>
  <c r="M45" i="32" s="1"/>
  <c r="O45" i="32" s="1"/>
  <c r="H44" i="32"/>
  <c r="I44" i="32" s="1"/>
  <c r="K44" i="32" s="1"/>
  <c r="M44" i="32" s="1"/>
  <c r="O44" i="32" s="1"/>
  <c r="I43" i="32"/>
  <c r="K43" i="32" s="1"/>
  <c r="M43" i="32" s="1"/>
  <c r="O43" i="32" s="1"/>
  <c r="H42" i="32"/>
  <c r="I42" i="32" s="1"/>
  <c r="K42" i="32" s="1"/>
  <c r="M42" i="32" s="1"/>
  <c r="O42" i="32" s="1"/>
  <c r="I41" i="32"/>
  <c r="K41" i="32" s="1"/>
  <c r="M41" i="32" s="1"/>
  <c r="O41" i="32" s="1"/>
  <c r="H40" i="32"/>
  <c r="I40" i="32" s="1"/>
  <c r="K40" i="32" s="1"/>
  <c r="M40" i="32" s="1"/>
  <c r="O40" i="32" s="1"/>
  <c r="I39" i="32"/>
  <c r="K39" i="32" s="1"/>
  <c r="M39" i="32" s="1"/>
  <c r="O39" i="32" s="1"/>
  <c r="H38" i="32"/>
  <c r="I38" i="32" s="1"/>
  <c r="K38" i="32" s="1"/>
  <c r="M38" i="32" s="1"/>
  <c r="O38" i="32" s="1"/>
  <c r="I37" i="32"/>
  <c r="K37" i="32" s="1"/>
  <c r="M37" i="32" s="1"/>
  <c r="O37" i="32" s="1"/>
  <c r="H36" i="32"/>
  <c r="I36" i="32" s="1"/>
  <c r="K36" i="32" s="1"/>
  <c r="M36" i="32" s="1"/>
  <c r="O36" i="32" s="1"/>
  <c r="I35" i="32"/>
  <c r="K35" i="32" s="1"/>
  <c r="M35" i="32" s="1"/>
  <c r="O35" i="32" s="1"/>
  <c r="H34" i="32"/>
  <c r="I34" i="32" s="1"/>
  <c r="K34" i="32" s="1"/>
  <c r="M34" i="32" s="1"/>
  <c r="O34" i="32" s="1"/>
  <c r="I33" i="32"/>
  <c r="K33" i="32" s="1"/>
  <c r="M33" i="32" s="1"/>
  <c r="O33" i="32" s="1"/>
  <c r="H32" i="32"/>
  <c r="G32" i="32"/>
  <c r="I32" i="32" s="1"/>
  <c r="K32" i="32" s="1"/>
  <c r="M32" i="32" s="1"/>
  <c r="O32" i="32" s="1"/>
  <c r="I31" i="32"/>
  <c r="K31" i="32" s="1"/>
  <c r="M31" i="32" s="1"/>
  <c r="O31" i="32" s="1"/>
  <c r="H30" i="32"/>
  <c r="G30" i="32"/>
  <c r="I30" i="32" s="1"/>
  <c r="K30" i="32" s="1"/>
  <c r="M30" i="32" s="1"/>
  <c r="O30" i="32" s="1"/>
  <c r="I29" i="32"/>
  <c r="K29" i="32" s="1"/>
  <c r="M29" i="32" s="1"/>
  <c r="O29" i="32" s="1"/>
  <c r="H28" i="32"/>
  <c r="G28" i="32"/>
  <c r="I28" i="32" s="1"/>
  <c r="K28" i="32" s="1"/>
  <c r="M28" i="32" s="1"/>
  <c r="O28" i="32" s="1"/>
  <c r="I27" i="32"/>
  <c r="K27" i="32" s="1"/>
  <c r="M27" i="32" s="1"/>
  <c r="O27" i="32" s="1"/>
  <c r="H26" i="32"/>
  <c r="G26" i="32"/>
  <c r="I25" i="32"/>
  <c r="K25" i="32" s="1"/>
  <c r="M25" i="32" s="1"/>
  <c r="O25" i="32" s="1"/>
  <c r="H24" i="32"/>
  <c r="I24" i="32" s="1"/>
  <c r="K24" i="32" s="1"/>
  <c r="M24" i="32" s="1"/>
  <c r="O24" i="32" s="1"/>
  <c r="I23" i="32"/>
  <c r="K23" i="32" s="1"/>
  <c r="M23" i="32" s="1"/>
  <c r="O23" i="32" s="1"/>
  <c r="H22" i="32"/>
  <c r="I22" i="32" s="1"/>
  <c r="K22" i="32" s="1"/>
  <c r="M22" i="32" s="1"/>
  <c r="O22" i="32" s="1"/>
  <c r="I21" i="32"/>
  <c r="K21" i="32" s="1"/>
  <c r="M21" i="32" s="1"/>
  <c r="O21" i="32" s="1"/>
  <c r="H20" i="32"/>
  <c r="I20" i="32" s="1"/>
  <c r="K20" i="32" s="1"/>
  <c r="M20" i="32" s="1"/>
  <c r="O20" i="32" s="1"/>
  <c r="I19" i="32"/>
  <c r="K19" i="32" s="1"/>
  <c r="M19" i="32" s="1"/>
  <c r="O19" i="32" s="1"/>
  <c r="H18" i="32"/>
  <c r="I18" i="32" s="1"/>
  <c r="K18" i="32" s="1"/>
  <c r="M18" i="32" s="1"/>
  <c r="O18" i="32" s="1"/>
  <c r="I17" i="32"/>
  <c r="K17" i="32" s="1"/>
  <c r="M17" i="32" s="1"/>
  <c r="O17" i="32" s="1"/>
  <c r="I16" i="32"/>
  <c r="K16" i="32" s="1"/>
  <c r="M16" i="32" s="1"/>
  <c r="O16" i="32" s="1"/>
  <c r="H15" i="32"/>
  <c r="G15" i="32"/>
  <c r="I15" i="32" s="1"/>
  <c r="K15" i="32" s="1"/>
  <c r="M15" i="32" s="1"/>
  <c r="O15" i="32" s="1"/>
  <c r="I14" i="32"/>
  <c r="K14" i="32" s="1"/>
  <c r="M14" i="32" s="1"/>
  <c r="O14" i="32" s="1"/>
  <c r="I13" i="32"/>
  <c r="K13" i="32" s="1"/>
  <c r="M13" i="32" s="1"/>
  <c r="O13" i="32" s="1"/>
  <c r="H12" i="32"/>
  <c r="G12" i="32"/>
  <c r="I12" i="32" s="1"/>
  <c r="K12" i="32" s="1"/>
  <c r="M12" i="32" s="1"/>
  <c r="O12" i="32" s="1"/>
  <c r="L11" i="32"/>
  <c r="J11" i="32"/>
  <c r="J10" i="32" s="1"/>
  <c r="H11" i="32"/>
  <c r="I11" i="32" s="1"/>
  <c r="L10" i="32"/>
  <c r="G10" i="32"/>
  <c r="K11" i="32" l="1"/>
  <c r="M11" i="32" s="1"/>
  <c r="O11" i="32" s="1"/>
  <c r="O180" i="32"/>
  <c r="O193" i="32"/>
  <c r="O194" i="32"/>
  <c r="I26" i="32"/>
  <c r="K26" i="32" s="1"/>
  <c r="M26" i="32" s="1"/>
  <c r="O26" i="32" s="1"/>
  <c r="K54" i="32"/>
  <c r="M54" i="32" s="1"/>
  <c r="O54" i="32" s="1"/>
  <c r="K56" i="32"/>
  <c r="M56" i="32" s="1"/>
  <c r="O56" i="32" s="1"/>
  <c r="O74" i="32"/>
  <c r="I138" i="32"/>
  <c r="K138" i="32" s="1"/>
  <c r="M138" i="32" s="1"/>
  <c r="O138" i="32" s="1"/>
  <c r="I174" i="32"/>
  <c r="K174" i="32" s="1"/>
  <c r="M174" i="32" s="1"/>
  <c r="O174" i="32" s="1"/>
  <c r="I165" i="32"/>
  <c r="K165" i="32" s="1"/>
  <c r="M165" i="32" s="1"/>
  <c r="O165" i="32" s="1"/>
  <c r="H63" i="32"/>
  <c r="H62" i="32" s="1"/>
  <c r="I139" i="32"/>
  <c r="K139" i="32" s="1"/>
  <c r="M139" i="32" s="1"/>
  <c r="O139" i="32" s="1"/>
  <c r="G147" i="32"/>
  <c r="I147" i="32" s="1"/>
  <c r="K147" i="32" s="1"/>
  <c r="M147" i="32" s="1"/>
  <c r="O147" i="32" s="1"/>
  <c r="O15" i="31"/>
  <c r="O16" i="31"/>
  <c r="O17" i="31"/>
  <c r="O18" i="31"/>
  <c r="O19" i="31"/>
  <c r="O20" i="31"/>
  <c r="O21" i="31"/>
  <c r="O22" i="31"/>
  <c r="O23" i="31"/>
  <c r="O24" i="31"/>
  <c r="O25" i="31"/>
  <c r="O26" i="31"/>
  <c r="O27" i="31"/>
  <c r="O28" i="31"/>
  <c r="O29" i="31"/>
  <c r="O30" i="31"/>
  <c r="O31" i="31"/>
  <c r="O32" i="31"/>
  <c r="O33" i="31"/>
  <c r="O34" i="31"/>
  <c r="O35" i="31"/>
  <c r="O36" i="31"/>
  <c r="O37" i="31"/>
  <c r="O38" i="31"/>
  <c r="O39" i="31"/>
  <c r="O40" i="31"/>
  <c r="O41" i="31"/>
  <c r="O42" i="31"/>
  <c r="O43" i="31"/>
  <c r="O44" i="31"/>
  <c r="O45" i="31"/>
  <c r="O46" i="31"/>
  <c r="O47" i="31"/>
  <c r="O48" i="31"/>
  <c r="O49" i="31"/>
  <c r="O50" i="31"/>
  <c r="O51" i="31"/>
  <c r="O52" i="31"/>
  <c r="O53" i="31"/>
  <c r="O54" i="31"/>
  <c r="O55" i="31"/>
  <c r="O56" i="31"/>
  <c r="O57" i="31"/>
  <c r="O58" i="31"/>
  <c r="O59" i="31"/>
  <c r="O60" i="31"/>
  <c r="O61" i="31"/>
  <c r="O62" i="31"/>
  <c r="O63" i="31"/>
  <c r="O64" i="31"/>
  <c r="O65" i="31"/>
  <c r="O66" i="31"/>
  <c r="O67" i="31"/>
  <c r="O68" i="31"/>
  <c r="O69" i="31"/>
  <c r="O70" i="31"/>
  <c r="O71" i="31"/>
  <c r="O72" i="31"/>
  <c r="O73" i="31"/>
  <c r="O74" i="31"/>
  <c r="O75" i="31"/>
  <c r="O76" i="31"/>
  <c r="O77" i="31"/>
  <c r="O78" i="31"/>
  <c r="O79" i="31"/>
  <c r="O80" i="31"/>
  <c r="O81" i="31"/>
  <c r="O82" i="31"/>
  <c r="O83" i="31"/>
  <c r="O84" i="31"/>
  <c r="O85" i="31"/>
  <c r="O86" i="31"/>
  <c r="O87" i="31"/>
  <c r="O88" i="31"/>
  <c r="O89" i="31"/>
  <c r="O90" i="31"/>
  <c r="O91" i="31"/>
  <c r="O92" i="31"/>
  <c r="O93" i="31"/>
  <c r="O94" i="31"/>
  <c r="O95" i="31"/>
  <c r="O96" i="31"/>
  <c r="O97" i="31"/>
  <c r="O98" i="31"/>
  <c r="O99" i="31"/>
  <c r="O100" i="31"/>
  <c r="O101" i="31"/>
  <c r="O102" i="31"/>
  <c r="O103" i="31"/>
  <c r="O104" i="31"/>
  <c r="O105" i="31"/>
  <c r="O106" i="31"/>
  <c r="O107" i="31"/>
  <c r="O108" i="31"/>
  <c r="O109" i="31"/>
  <c r="O110" i="31"/>
  <c r="O111" i="31"/>
  <c r="O112" i="31"/>
  <c r="O113" i="31"/>
  <c r="O114" i="31"/>
  <c r="O115" i="31"/>
  <c r="O116" i="31"/>
  <c r="O117" i="31"/>
  <c r="O118" i="31"/>
  <c r="O119" i="31"/>
  <c r="O120" i="31"/>
  <c r="O121" i="31"/>
  <c r="O122" i="31"/>
  <c r="O123" i="31"/>
  <c r="O124" i="31"/>
  <c r="O125" i="31"/>
  <c r="O126" i="31"/>
  <c r="O127" i="31"/>
  <c r="O128" i="31"/>
  <c r="O129" i="31"/>
  <c r="O130" i="31"/>
  <c r="O131" i="31"/>
  <c r="O132" i="31"/>
  <c r="O133" i="31"/>
  <c r="O134" i="31"/>
  <c r="O135" i="31"/>
  <c r="O136" i="31"/>
  <c r="O137" i="31"/>
  <c r="O138" i="31"/>
  <c r="O139" i="31"/>
  <c r="O140" i="31"/>
  <c r="O141" i="31"/>
  <c r="O11" i="31"/>
  <c r="O12" i="31"/>
  <c r="O13" i="31"/>
  <c r="O14" i="31"/>
  <c r="O10" i="31"/>
  <c r="N10" i="31"/>
  <c r="N72" i="31"/>
  <c r="N74" i="31"/>
  <c r="M75" i="31"/>
  <c r="J74" i="31"/>
  <c r="M74" i="31" s="1"/>
  <c r="I141" i="31"/>
  <c r="K141" i="31" s="1"/>
  <c r="M141" i="31" s="1"/>
  <c r="K140" i="31"/>
  <c r="M140" i="31" s="1"/>
  <c r="I140" i="31"/>
  <c r="J139" i="31"/>
  <c r="H139" i="31"/>
  <c r="I139" i="31" s="1"/>
  <c r="K139" i="31" s="1"/>
  <c r="M139" i="31" s="1"/>
  <c r="K138" i="31"/>
  <c r="M138" i="31" s="1"/>
  <c r="I138" i="31"/>
  <c r="I137" i="31"/>
  <c r="K137" i="31" s="1"/>
  <c r="M137" i="31" s="1"/>
  <c r="J136" i="31"/>
  <c r="I136" i="31"/>
  <c r="K136" i="31" s="1"/>
  <c r="M136" i="31" s="1"/>
  <c r="H136" i="31"/>
  <c r="M135" i="31"/>
  <c r="K135" i="31"/>
  <c r="J134" i="31"/>
  <c r="K134" i="31" s="1"/>
  <c r="M134" i="31" s="1"/>
  <c r="K133" i="31"/>
  <c r="M133" i="31" s="1"/>
  <c r="I133" i="31"/>
  <c r="J132" i="31"/>
  <c r="I132" i="31"/>
  <c r="K132" i="31" s="1"/>
  <c r="M132" i="31" s="1"/>
  <c r="I131" i="31"/>
  <c r="K131" i="31" s="1"/>
  <c r="M131" i="31" s="1"/>
  <c r="H130" i="31"/>
  <c r="G130" i="31"/>
  <c r="I130" i="31" s="1"/>
  <c r="K130" i="31" s="1"/>
  <c r="M130" i="31" s="1"/>
  <c r="I129" i="31"/>
  <c r="K129" i="31" s="1"/>
  <c r="M129" i="31" s="1"/>
  <c r="H128" i="31"/>
  <c r="I128" i="31" s="1"/>
  <c r="K128" i="31" s="1"/>
  <c r="M128" i="31" s="1"/>
  <c r="K127" i="31"/>
  <c r="M127" i="31" s="1"/>
  <c r="K126" i="31"/>
  <c r="M126" i="31" s="1"/>
  <c r="J126" i="31"/>
  <c r="I125" i="31"/>
  <c r="K125" i="31" s="1"/>
  <c r="M125" i="31" s="1"/>
  <c r="J124" i="31"/>
  <c r="I124" i="31"/>
  <c r="K124" i="31" s="1"/>
  <c r="M124" i="31" s="1"/>
  <c r="G124" i="31"/>
  <c r="I123" i="31"/>
  <c r="K123" i="31" s="1"/>
  <c r="M123" i="31" s="1"/>
  <c r="G122" i="31"/>
  <c r="I122" i="31" s="1"/>
  <c r="K122" i="31" s="1"/>
  <c r="M122" i="31" s="1"/>
  <c r="J121" i="31"/>
  <c r="H121" i="31"/>
  <c r="G121" i="31"/>
  <c r="I121" i="31" s="1"/>
  <c r="K121" i="31" s="1"/>
  <c r="M121" i="31" s="1"/>
  <c r="K120" i="31"/>
  <c r="M120" i="31" s="1"/>
  <c r="J119" i="31"/>
  <c r="K119" i="31" s="1"/>
  <c r="M119" i="31" s="1"/>
  <c r="I118" i="31"/>
  <c r="K118" i="31" s="1"/>
  <c r="M118" i="31" s="1"/>
  <c r="J117" i="31"/>
  <c r="I117" i="31"/>
  <c r="K117" i="31" s="1"/>
  <c r="M117" i="31" s="1"/>
  <c r="K116" i="31"/>
  <c r="M116" i="31" s="1"/>
  <c r="K115" i="31"/>
  <c r="M115" i="31" s="1"/>
  <c r="J115" i="31"/>
  <c r="I114" i="31"/>
  <c r="K114" i="31" s="1"/>
  <c r="M114" i="31" s="1"/>
  <c r="J113" i="31"/>
  <c r="I113" i="31"/>
  <c r="K113" i="31" s="1"/>
  <c r="M113" i="31" s="1"/>
  <c r="K112" i="31"/>
  <c r="M112" i="31" s="1"/>
  <c r="K111" i="31"/>
  <c r="M111" i="31" s="1"/>
  <c r="J110" i="31"/>
  <c r="I110" i="31"/>
  <c r="K110" i="31" s="1"/>
  <c r="M110" i="31" s="1"/>
  <c r="H110" i="31"/>
  <c r="G110" i="31"/>
  <c r="I109" i="31"/>
  <c r="K109" i="31" s="1"/>
  <c r="M109" i="31" s="1"/>
  <c r="J108" i="31"/>
  <c r="I108" i="31"/>
  <c r="K108" i="31" s="1"/>
  <c r="M108" i="31" s="1"/>
  <c r="I107" i="31"/>
  <c r="K107" i="31" s="1"/>
  <c r="M107" i="31" s="1"/>
  <c r="I106" i="31"/>
  <c r="K106" i="31" s="1"/>
  <c r="M106" i="31" s="1"/>
  <c r="G106" i="31"/>
  <c r="I105" i="31"/>
  <c r="K105" i="31" s="1"/>
  <c r="M105" i="31" s="1"/>
  <c r="G104" i="31"/>
  <c r="I104" i="31" s="1"/>
  <c r="K104" i="31" s="1"/>
  <c r="M104" i="31" s="1"/>
  <c r="J103" i="31"/>
  <c r="H103" i="31"/>
  <c r="G103" i="31"/>
  <c r="I103" i="31" s="1"/>
  <c r="K103" i="31" s="1"/>
  <c r="M103" i="31" s="1"/>
  <c r="I102" i="31"/>
  <c r="K102" i="31" s="1"/>
  <c r="M102" i="31" s="1"/>
  <c r="K101" i="31"/>
  <c r="M101" i="31" s="1"/>
  <c r="I101" i="31"/>
  <c r="I100" i="31"/>
  <c r="K100" i="31" s="1"/>
  <c r="M100" i="31" s="1"/>
  <c r="H99" i="31"/>
  <c r="I99" i="31" s="1"/>
  <c r="K99" i="31" s="1"/>
  <c r="M99" i="31" s="1"/>
  <c r="K98" i="31"/>
  <c r="M98" i="31" s="1"/>
  <c r="I98" i="31"/>
  <c r="H97" i="31"/>
  <c r="G97" i="31"/>
  <c r="I97" i="31" s="1"/>
  <c r="K97" i="31" s="1"/>
  <c r="M97" i="31" s="1"/>
  <c r="J96" i="31"/>
  <c r="H96" i="31"/>
  <c r="G96" i="31"/>
  <c r="I96" i="31" s="1"/>
  <c r="K96" i="31" s="1"/>
  <c r="M96" i="31" s="1"/>
  <c r="K95" i="31"/>
  <c r="M95" i="31" s="1"/>
  <c r="J94" i="31"/>
  <c r="K94" i="31" s="1"/>
  <c r="M94" i="31" s="1"/>
  <c r="K93" i="31"/>
  <c r="M93" i="31" s="1"/>
  <c r="K92" i="31"/>
  <c r="M92" i="31" s="1"/>
  <c r="J92" i="31"/>
  <c r="K91" i="31"/>
  <c r="M91" i="31" s="1"/>
  <c r="J90" i="31"/>
  <c r="K90" i="31" s="1"/>
  <c r="M90" i="31" s="1"/>
  <c r="K89" i="31"/>
  <c r="M89" i="31" s="1"/>
  <c r="K88" i="31"/>
  <c r="M88" i="31" s="1"/>
  <c r="J88" i="31"/>
  <c r="M87" i="31"/>
  <c r="K87" i="31"/>
  <c r="J86" i="31"/>
  <c r="K86" i="31" s="1"/>
  <c r="M86" i="31" s="1"/>
  <c r="K85" i="31"/>
  <c r="M85" i="31" s="1"/>
  <c r="K84" i="31"/>
  <c r="M84" i="31" s="1"/>
  <c r="J84" i="31"/>
  <c r="M83" i="31"/>
  <c r="K83" i="31"/>
  <c r="J82" i="31"/>
  <c r="K82" i="31" s="1"/>
  <c r="M82" i="31" s="1"/>
  <c r="I81" i="31"/>
  <c r="K81" i="31" s="1"/>
  <c r="M81" i="31" s="1"/>
  <c r="J80" i="31"/>
  <c r="H80" i="31"/>
  <c r="I80" i="31" s="1"/>
  <c r="K80" i="31" s="1"/>
  <c r="M80" i="31" s="1"/>
  <c r="K79" i="31"/>
  <c r="M79" i="31" s="1"/>
  <c r="K78" i="31"/>
  <c r="M78" i="31" s="1"/>
  <c r="J78" i="31"/>
  <c r="K77" i="31"/>
  <c r="M77" i="31" s="1"/>
  <c r="J76" i="31"/>
  <c r="K76" i="31" s="1"/>
  <c r="M76" i="31" s="1"/>
  <c r="K73" i="31"/>
  <c r="M73" i="31" s="1"/>
  <c r="J72" i="31"/>
  <c r="K72" i="31" s="1"/>
  <c r="M72" i="31" s="1"/>
  <c r="K71" i="31"/>
  <c r="M71" i="31" s="1"/>
  <c r="J70" i="31"/>
  <c r="K70" i="31" s="1"/>
  <c r="M70" i="31" s="1"/>
  <c r="K69" i="31"/>
  <c r="M69" i="31" s="1"/>
  <c r="J68" i="31"/>
  <c r="K68" i="31" s="1"/>
  <c r="M68" i="31" s="1"/>
  <c r="K67" i="31"/>
  <c r="M67" i="31" s="1"/>
  <c r="J66" i="31"/>
  <c r="K66" i="31" s="1"/>
  <c r="M66" i="31" s="1"/>
  <c r="I65" i="31"/>
  <c r="K65" i="31" s="1"/>
  <c r="M65" i="31" s="1"/>
  <c r="J64" i="31"/>
  <c r="G64" i="31"/>
  <c r="I64" i="31" s="1"/>
  <c r="K64" i="31" s="1"/>
  <c r="M64" i="31" s="1"/>
  <c r="J63" i="31"/>
  <c r="H63" i="31"/>
  <c r="G63" i="31"/>
  <c r="I63" i="31" s="1"/>
  <c r="K63" i="31" s="1"/>
  <c r="M63" i="31" s="1"/>
  <c r="J62" i="31"/>
  <c r="H62" i="31"/>
  <c r="I62" i="31" s="1"/>
  <c r="K62" i="31" s="1"/>
  <c r="M62" i="31" s="1"/>
  <c r="K61" i="31"/>
  <c r="M61" i="31" s="1"/>
  <c r="K60" i="31"/>
  <c r="M60" i="31" s="1"/>
  <c r="J60" i="31"/>
  <c r="I59" i="31"/>
  <c r="K59" i="31" s="1"/>
  <c r="M59" i="31" s="1"/>
  <c r="G58" i="31"/>
  <c r="I58" i="31" s="1"/>
  <c r="K58" i="31" s="1"/>
  <c r="M58" i="31" s="1"/>
  <c r="K57" i="31"/>
  <c r="M57" i="31" s="1"/>
  <c r="L56" i="31"/>
  <c r="J56" i="31"/>
  <c r="I56" i="31"/>
  <c r="K56" i="31" s="1"/>
  <c r="M56" i="31" s="1"/>
  <c r="K55" i="31"/>
  <c r="M55" i="31" s="1"/>
  <c r="L54" i="31"/>
  <c r="J54" i="31"/>
  <c r="I54" i="31"/>
  <c r="K54" i="31" s="1"/>
  <c r="M54" i="31" s="1"/>
  <c r="I53" i="31"/>
  <c r="K53" i="31" s="1"/>
  <c r="M53" i="31" s="1"/>
  <c r="J52" i="31"/>
  <c r="G52" i="31"/>
  <c r="I52" i="31" s="1"/>
  <c r="K52" i="31" s="1"/>
  <c r="M52" i="31" s="1"/>
  <c r="I51" i="31"/>
  <c r="K51" i="31" s="1"/>
  <c r="M51" i="31" s="1"/>
  <c r="I50" i="31"/>
  <c r="K50" i="31" s="1"/>
  <c r="M50" i="31" s="1"/>
  <c r="H50" i="31"/>
  <c r="I49" i="31"/>
  <c r="K49" i="31" s="1"/>
  <c r="M49" i="31" s="1"/>
  <c r="I48" i="31"/>
  <c r="K48" i="31" s="1"/>
  <c r="M48" i="31" s="1"/>
  <c r="H48" i="31"/>
  <c r="I47" i="31"/>
  <c r="K47" i="31" s="1"/>
  <c r="M47" i="31" s="1"/>
  <c r="H46" i="31"/>
  <c r="I46" i="31" s="1"/>
  <c r="K46" i="31" s="1"/>
  <c r="M46" i="31" s="1"/>
  <c r="I45" i="31"/>
  <c r="K45" i="31" s="1"/>
  <c r="M45" i="31" s="1"/>
  <c r="I44" i="31"/>
  <c r="K44" i="31" s="1"/>
  <c r="M44" i="31" s="1"/>
  <c r="H44" i="31"/>
  <c r="I43" i="31"/>
  <c r="K43" i="31" s="1"/>
  <c r="M43" i="31" s="1"/>
  <c r="H42" i="31"/>
  <c r="I42" i="31" s="1"/>
  <c r="K42" i="31" s="1"/>
  <c r="M42" i="31" s="1"/>
  <c r="I41" i="31"/>
  <c r="K41" i="31" s="1"/>
  <c r="M41" i="31" s="1"/>
  <c r="I40" i="31"/>
  <c r="K40" i="31" s="1"/>
  <c r="M40" i="31" s="1"/>
  <c r="H40" i="31"/>
  <c r="I39" i="31"/>
  <c r="K39" i="31" s="1"/>
  <c r="M39" i="31" s="1"/>
  <c r="H38" i="31"/>
  <c r="I38" i="31" s="1"/>
  <c r="K38" i="31" s="1"/>
  <c r="M38" i="31" s="1"/>
  <c r="I37" i="31"/>
  <c r="K37" i="31" s="1"/>
  <c r="M37" i="31" s="1"/>
  <c r="I36" i="31"/>
  <c r="K36" i="31" s="1"/>
  <c r="M36" i="31" s="1"/>
  <c r="H36" i="31"/>
  <c r="I35" i="31"/>
  <c r="K35" i="31" s="1"/>
  <c r="M35" i="31" s="1"/>
  <c r="H34" i="31"/>
  <c r="I34" i="31" s="1"/>
  <c r="K34" i="31" s="1"/>
  <c r="M34" i="31" s="1"/>
  <c r="I33" i="31"/>
  <c r="K33" i="31" s="1"/>
  <c r="M33" i="31" s="1"/>
  <c r="H32" i="31"/>
  <c r="G32" i="31"/>
  <c r="I32" i="31" s="1"/>
  <c r="K32" i="31" s="1"/>
  <c r="M32" i="31" s="1"/>
  <c r="I31" i="31"/>
  <c r="K31" i="31" s="1"/>
  <c r="M31" i="31" s="1"/>
  <c r="H30" i="31"/>
  <c r="G30" i="31"/>
  <c r="I30" i="31" s="1"/>
  <c r="K30" i="31" s="1"/>
  <c r="M30" i="31" s="1"/>
  <c r="I29" i="31"/>
  <c r="K29" i="31" s="1"/>
  <c r="M29" i="31" s="1"/>
  <c r="H28" i="31"/>
  <c r="G28" i="31"/>
  <c r="I28" i="31" s="1"/>
  <c r="K28" i="31" s="1"/>
  <c r="M28" i="31" s="1"/>
  <c r="I27" i="31"/>
  <c r="K27" i="31" s="1"/>
  <c r="M27" i="31" s="1"/>
  <c r="H26" i="31"/>
  <c r="G26" i="31"/>
  <c r="I26" i="31" s="1"/>
  <c r="K26" i="31" s="1"/>
  <c r="M26" i="31" s="1"/>
  <c r="I25" i="31"/>
  <c r="K25" i="31" s="1"/>
  <c r="M25" i="31" s="1"/>
  <c r="I24" i="31"/>
  <c r="K24" i="31" s="1"/>
  <c r="M24" i="31" s="1"/>
  <c r="H24" i="31"/>
  <c r="I23" i="31"/>
  <c r="K23" i="31" s="1"/>
  <c r="M23" i="31" s="1"/>
  <c r="H22" i="31"/>
  <c r="I22" i="31" s="1"/>
  <c r="K22" i="31" s="1"/>
  <c r="M22" i="31" s="1"/>
  <c r="I21" i="31"/>
  <c r="K21" i="31" s="1"/>
  <c r="M21" i="31" s="1"/>
  <c r="I20" i="31"/>
  <c r="K20" i="31" s="1"/>
  <c r="M20" i="31" s="1"/>
  <c r="H20" i="31"/>
  <c r="I19" i="31"/>
  <c r="K19" i="31" s="1"/>
  <c r="M19" i="31" s="1"/>
  <c r="H18" i="31"/>
  <c r="I18" i="31" s="1"/>
  <c r="K18" i="31" s="1"/>
  <c r="M18" i="31" s="1"/>
  <c r="I17" i="31"/>
  <c r="K17" i="31" s="1"/>
  <c r="M17" i="31" s="1"/>
  <c r="I16" i="31"/>
  <c r="K16" i="31" s="1"/>
  <c r="M16" i="31" s="1"/>
  <c r="H15" i="31"/>
  <c r="G15" i="31"/>
  <c r="I15" i="31" s="1"/>
  <c r="K15" i="31" s="1"/>
  <c r="M15" i="31" s="1"/>
  <c r="I14" i="31"/>
  <c r="K14" i="31" s="1"/>
  <c r="M14" i="31" s="1"/>
  <c r="K13" i="31"/>
  <c r="M13" i="31" s="1"/>
  <c r="I13" i="31"/>
  <c r="H12" i="31"/>
  <c r="G12" i="31"/>
  <c r="I12" i="31" s="1"/>
  <c r="K12" i="31" s="1"/>
  <c r="M12" i="31" s="1"/>
  <c r="L11" i="31"/>
  <c r="J11" i="31"/>
  <c r="H11" i="31"/>
  <c r="H10" i="31" s="1"/>
  <c r="L10" i="31"/>
  <c r="J10" i="31"/>
  <c r="G10" i="31"/>
  <c r="I63" i="32" l="1"/>
  <c r="K63" i="32" s="1"/>
  <c r="M63" i="32" s="1"/>
  <c r="O63" i="32" s="1"/>
  <c r="I62" i="32"/>
  <c r="K62" i="32" s="1"/>
  <c r="M62" i="32" s="1"/>
  <c r="O62" i="32" s="1"/>
  <c r="H10" i="32"/>
  <c r="I10" i="32" s="1"/>
  <c r="K10" i="32" s="1"/>
  <c r="M10" i="32" s="1"/>
  <c r="O10" i="32" s="1"/>
  <c r="I10" i="31"/>
  <c r="K10" i="31" s="1"/>
  <c r="M10" i="31" s="1"/>
  <c r="I11" i="31"/>
  <c r="K11" i="31" s="1"/>
  <c r="M11" i="31" s="1"/>
  <c r="M11" i="30"/>
  <c r="M12" i="30"/>
  <c r="M13" i="30"/>
  <c r="M14" i="30"/>
  <c r="M15" i="30"/>
  <c r="M16" i="30"/>
  <c r="M17" i="30"/>
  <c r="M18" i="30"/>
  <c r="M19" i="30"/>
  <c r="M20" i="30"/>
  <c r="M21" i="30"/>
  <c r="M22" i="30"/>
  <c r="M23" i="30"/>
  <c r="M24" i="30"/>
  <c r="M25" i="30"/>
  <c r="M26" i="30"/>
  <c r="M27" i="30"/>
  <c r="M28" i="30"/>
  <c r="M29" i="30"/>
  <c r="M30" i="30"/>
  <c r="M31" i="30"/>
  <c r="M32" i="30"/>
  <c r="M33" i="30"/>
  <c r="M34" i="30"/>
  <c r="M35" i="30"/>
  <c r="M36" i="30"/>
  <c r="M37" i="30"/>
  <c r="M38" i="30"/>
  <c r="M39" i="30"/>
  <c r="M40" i="30"/>
  <c r="M41" i="30"/>
  <c r="M42" i="30"/>
  <c r="M43" i="30"/>
  <c r="M44" i="30"/>
  <c r="M45" i="30"/>
  <c r="M46" i="30"/>
  <c r="M47" i="30"/>
  <c r="M48" i="30"/>
  <c r="M49" i="30"/>
  <c r="M50" i="30"/>
  <c r="M51" i="30"/>
  <c r="M52" i="30"/>
  <c r="M53" i="30"/>
  <c r="M54" i="30"/>
  <c r="M55" i="30"/>
  <c r="M56" i="30"/>
  <c r="M57" i="30"/>
  <c r="M58" i="30"/>
  <c r="M59" i="30"/>
  <c r="M60" i="30"/>
  <c r="M61" i="30"/>
  <c r="M62" i="30"/>
  <c r="M63" i="30"/>
  <c r="M64" i="30"/>
  <c r="M65" i="30"/>
  <c r="M66" i="30"/>
  <c r="M67" i="30"/>
  <c r="M68" i="30"/>
  <c r="M69" i="30"/>
  <c r="M70" i="30"/>
  <c r="M71" i="30"/>
  <c r="M72" i="30"/>
  <c r="M73" i="30"/>
  <c r="M74" i="30"/>
  <c r="M75" i="30"/>
  <c r="M76" i="30"/>
  <c r="M77" i="30"/>
  <c r="M78" i="30"/>
  <c r="M79" i="30"/>
  <c r="M80" i="30"/>
  <c r="M81" i="30"/>
  <c r="M82" i="30"/>
  <c r="M83" i="30"/>
  <c r="M84" i="30"/>
  <c r="M85" i="30"/>
  <c r="M86" i="30"/>
  <c r="M87" i="30"/>
  <c r="M88" i="30"/>
  <c r="M89" i="30"/>
  <c r="M90" i="30"/>
  <c r="M91" i="30"/>
  <c r="M92" i="30"/>
  <c r="M93" i="30"/>
  <c r="M94" i="30"/>
  <c r="M95" i="30"/>
  <c r="M96" i="30"/>
  <c r="M97" i="30"/>
  <c r="M98" i="30"/>
  <c r="M99" i="30"/>
  <c r="M100" i="30"/>
  <c r="M101" i="30"/>
  <c r="M102" i="30"/>
  <c r="M103" i="30"/>
  <c r="M104" i="30"/>
  <c r="M105" i="30"/>
  <c r="M106" i="30"/>
  <c r="M107" i="30"/>
  <c r="M108" i="30"/>
  <c r="M109" i="30"/>
  <c r="M110" i="30"/>
  <c r="M111" i="30"/>
  <c r="M112" i="30"/>
  <c r="M113" i="30"/>
  <c r="M114" i="30"/>
  <c r="M115" i="30"/>
  <c r="M116" i="30"/>
  <c r="M117" i="30"/>
  <c r="M118" i="30"/>
  <c r="M119" i="30"/>
  <c r="M120" i="30"/>
  <c r="M121" i="30"/>
  <c r="M122" i="30"/>
  <c r="M123" i="30"/>
  <c r="M124" i="30"/>
  <c r="M125" i="30"/>
  <c r="M126" i="30"/>
  <c r="M127" i="30"/>
  <c r="M128" i="30"/>
  <c r="M129" i="30"/>
  <c r="M130" i="30"/>
  <c r="M131" i="30"/>
  <c r="M132" i="30"/>
  <c r="M133" i="30"/>
  <c r="M134" i="30"/>
  <c r="M135" i="30"/>
  <c r="M136" i="30"/>
  <c r="M137" i="30"/>
  <c r="M138" i="30"/>
  <c r="M139" i="30"/>
  <c r="M10" i="30"/>
  <c r="L10" i="30"/>
  <c r="L11" i="30"/>
  <c r="L54" i="30"/>
  <c r="L56" i="30"/>
  <c r="K57" i="30"/>
  <c r="J56" i="30"/>
  <c r="I56" i="30"/>
  <c r="K56" i="30" s="1"/>
  <c r="I139" i="30" l="1"/>
  <c r="K139" i="30" s="1"/>
  <c r="I138" i="30"/>
  <c r="K138" i="30" s="1"/>
  <c r="J137" i="30"/>
  <c r="H137" i="30"/>
  <c r="I137" i="30" s="1"/>
  <c r="I136" i="30"/>
  <c r="K136" i="30" s="1"/>
  <c r="I135" i="30"/>
  <c r="K135" i="30" s="1"/>
  <c r="J134" i="30"/>
  <c r="H134" i="30"/>
  <c r="I134" i="30" s="1"/>
  <c r="K133" i="30"/>
  <c r="J132" i="30"/>
  <c r="K132" i="30" s="1"/>
  <c r="I131" i="30"/>
  <c r="K131" i="30" s="1"/>
  <c r="J130" i="30"/>
  <c r="I130" i="30"/>
  <c r="K130" i="30" s="1"/>
  <c r="I129" i="30"/>
  <c r="K129" i="30" s="1"/>
  <c r="H128" i="30"/>
  <c r="G128" i="30"/>
  <c r="I127" i="30"/>
  <c r="K127" i="30" s="1"/>
  <c r="H126" i="30"/>
  <c r="I126" i="30" s="1"/>
  <c r="K126" i="30" s="1"/>
  <c r="K125" i="30"/>
  <c r="J124" i="30"/>
  <c r="K124" i="30" s="1"/>
  <c r="I123" i="30"/>
  <c r="K123" i="30" s="1"/>
  <c r="J122" i="30"/>
  <c r="J119" i="30" s="1"/>
  <c r="G122" i="30"/>
  <c r="I122" i="30" s="1"/>
  <c r="I121" i="30"/>
  <c r="K121" i="30" s="1"/>
  <c r="G120" i="30"/>
  <c r="I120" i="30" s="1"/>
  <c r="K120" i="30" s="1"/>
  <c r="H119" i="30"/>
  <c r="K118" i="30"/>
  <c r="J117" i="30"/>
  <c r="K117" i="30" s="1"/>
  <c r="I116" i="30"/>
  <c r="K116" i="30" s="1"/>
  <c r="J115" i="30"/>
  <c r="I115" i="30"/>
  <c r="K115" i="30" s="1"/>
  <c r="K114" i="30"/>
  <c r="K113" i="30"/>
  <c r="J113" i="30"/>
  <c r="K112" i="30"/>
  <c r="I112" i="30"/>
  <c r="J111" i="30"/>
  <c r="I111" i="30"/>
  <c r="K110" i="30"/>
  <c r="K109" i="30"/>
  <c r="J108" i="30"/>
  <c r="I108" i="30"/>
  <c r="H108" i="30"/>
  <c r="G108" i="30"/>
  <c r="I107" i="30"/>
  <c r="K107" i="30" s="1"/>
  <c r="J106" i="30"/>
  <c r="I106" i="30"/>
  <c r="K106" i="30" s="1"/>
  <c r="I105" i="30"/>
  <c r="K105" i="30" s="1"/>
  <c r="G104" i="30"/>
  <c r="I104" i="30" s="1"/>
  <c r="K104" i="30" s="1"/>
  <c r="I103" i="30"/>
  <c r="K103" i="30" s="1"/>
  <c r="G102" i="30"/>
  <c r="J101" i="30"/>
  <c r="H101" i="30"/>
  <c r="I100" i="30"/>
  <c r="K100" i="30" s="1"/>
  <c r="I99" i="30"/>
  <c r="K99" i="30" s="1"/>
  <c r="K98" i="30"/>
  <c r="I98" i="30"/>
  <c r="H97" i="30"/>
  <c r="I97" i="30" s="1"/>
  <c r="K97" i="30" s="1"/>
  <c r="I96" i="30"/>
  <c r="K96" i="30" s="1"/>
  <c r="H95" i="30"/>
  <c r="G95" i="30"/>
  <c r="G94" i="30" s="1"/>
  <c r="J94" i="30"/>
  <c r="H94" i="30"/>
  <c r="K93" i="30"/>
  <c r="J92" i="30"/>
  <c r="K92" i="30" s="1"/>
  <c r="K91" i="30"/>
  <c r="K90" i="30"/>
  <c r="J90" i="30"/>
  <c r="K89" i="30"/>
  <c r="J88" i="30"/>
  <c r="K88" i="30" s="1"/>
  <c r="K87" i="30"/>
  <c r="J86" i="30"/>
  <c r="K86" i="30" s="1"/>
  <c r="K85" i="30"/>
  <c r="J84" i="30"/>
  <c r="K84" i="30" s="1"/>
  <c r="K83" i="30"/>
  <c r="J82" i="30"/>
  <c r="K82" i="30" s="1"/>
  <c r="K81" i="30"/>
  <c r="J80" i="30"/>
  <c r="K80" i="30" s="1"/>
  <c r="I79" i="30"/>
  <c r="K79" i="30" s="1"/>
  <c r="J78" i="30"/>
  <c r="H78" i="30"/>
  <c r="I78" i="30" s="1"/>
  <c r="K77" i="30"/>
  <c r="K76" i="30"/>
  <c r="J76" i="30"/>
  <c r="K75" i="30"/>
  <c r="J74" i="30"/>
  <c r="K74" i="30" s="1"/>
  <c r="K73" i="30"/>
  <c r="J72" i="30"/>
  <c r="K72" i="30" s="1"/>
  <c r="K71" i="30"/>
  <c r="J70" i="30"/>
  <c r="K70" i="30" s="1"/>
  <c r="K69" i="30"/>
  <c r="J68" i="30"/>
  <c r="K68" i="30" s="1"/>
  <c r="K67" i="30"/>
  <c r="J66" i="30"/>
  <c r="K66" i="30" s="1"/>
  <c r="I65" i="30"/>
  <c r="K65" i="30" s="1"/>
  <c r="J64" i="30"/>
  <c r="G64" i="30"/>
  <c r="J63" i="30"/>
  <c r="J62" i="30" s="1"/>
  <c r="H63" i="30"/>
  <c r="K61" i="30"/>
  <c r="J60" i="30"/>
  <c r="K60" i="30" s="1"/>
  <c r="I59" i="30"/>
  <c r="K59" i="30" s="1"/>
  <c r="G58" i="30"/>
  <c r="I58" i="30" s="1"/>
  <c r="K58" i="30" s="1"/>
  <c r="K55" i="30"/>
  <c r="J54" i="30"/>
  <c r="I54" i="30"/>
  <c r="I53" i="30"/>
  <c r="K53" i="30" s="1"/>
  <c r="J52" i="30"/>
  <c r="G52" i="30"/>
  <c r="I52" i="30" s="1"/>
  <c r="K52" i="30" s="1"/>
  <c r="I51" i="30"/>
  <c r="K51" i="30" s="1"/>
  <c r="H50" i="30"/>
  <c r="I50" i="30" s="1"/>
  <c r="K50" i="30" s="1"/>
  <c r="I49" i="30"/>
  <c r="K49" i="30" s="1"/>
  <c r="I48" i="30"/>
  <c r="K48" i="30" s="1"/>
  <c r="H48" i="30"/>
  <c r="I47" i="30"/>
  <c r="K47" i="30" s="1"/>
  <c r="H46" i="30"/>
  <c r="I46" i="30" s="1"/>
  <c r="K46" i="30" s="1"/>
  <c r="I45" i="30"/>
  <c r="K45" i="30" s="1"/>
  <c r="I44" i="30"/>
  <c r="K44" i="30" s="1"/>
  <c r="H44" i="30"/>
  <c r="K43" i="30"/>
  <c r="I43" i="30"/>
  <c r="K42" i="30"/>
  <c r="H42" i="30"/>
  <c r="I42" i="30" s="1"/>
  <c r="I41" i="30"/>
  <c r="K41" i="30" s="1"/>
  <c r="H40" i="30"/>
  <c r="I40" i="30" s="1"/>
  <c r="K40" i="30" s="1"/>
  <c r="I39" i="30"/>
  <c r="K39" i="30" s="1"/>
  <c r="H38" i="30"/>
  <c r="I38" i="30" s="1"/>
  <c r="K38" i="30" s="1"/>
  <c r="I37" i="30"/>
  <c r="K37" i="30" s="1"/>
  <c r="H36" i="30"/>
  <c r="I36" i="30" s="1"/>
  <c r="K36" i="30" s="1"/>
  <c r="I35" i="30"/>
  <c r="K35" i="30" s="1"/>
  <c r="H34" i="30"/>
  <c r="I34" i="30" s="1"/>
  <c r="K34" i="30" s="1"/>
  <c r="I33" i="30"/>
  <c r="K33" i="30" s="1"/>
  <c r="H32" i="30"/>
  <c r="G32" i="30"/>
  <c r="I32" i="30" s="1"/>
  <c r="K32" i="30" s="1"/>
  <c r="I31" i="30"/>
  <c r="K31" i="30" s="1"/>
  <c r="H30" i="30"/>
  <c r="G30" i="30"/>
  <c r="I30" i="30" s="1"/>
  <c r="K30" i="30" s="1"/>
  <c r="I29" i="30"/>
  <c r="K29" i="30" s="1"/>
  <c r="H28" i="30"/>
  <c r="G28" i="30"/>
  <c r="I28" i="30" s="1"/>
  <c r="K28" i="30" s="1"/>
  <c r="I27" i="30"/>
  <c r="K27" i="30" s="1"/>
  <c r="H26" i="30"/>
  <c r="G26" i="30"/>
  <c r="I26" i="30" s="1"/>
  <c r="K26" i="30" s="1"/>
  <c r="I25" i="30"/>
  <c r="K25" i="30" s="1"/>
  <c r="H24" i="30"/>
  <c r="I24" i="30" s="1"/>
  <c r="K24" i="30" s="1"/>
  <c r="I23" i="30"/>
  <c r="K23" i="30" s="1"/>
  <c r="H22" i="30"/>
  <c r="I22" i="30" s="1"/>
  <c r="K22" i="30" s="1"/>
  <c r="I21" i="30"/>
  <c r="K21" i="30" s="1"/>
  <c r="I20" i="30"/>
  <c r="K20" i="30" s="1"/>
  <c r="H20" i="30"/>
  <c r="K19" i="30"/>
  <c r="I19" i="30"/>
  <c r="H18" i="30"/>
  <c r="I18" i="30" s="1"/>
  <c r="K18" i="30" s="1"/>
  <c r="I17" i="30"/>
  <c r="K17" i="30" s="1"/>
  <c r="I16" i="30"/>
  <c r="K16" i="30" s="1"/>
  <c r="H15" i="30"/>
  <c r="G15" i="30"/>
  <c r="I15" i="30" s="1"/>
  <c r="K15" i="30" s="1"/>
  <c r="I14" i="30"/>
  <c r="K14" i="30" s="1"/>
  <c r="I13" i="30"/>
  <c r="K13" i="30" s="1"/>
  <c r="H12" i="30"/>
  <c r="H11" i="30" s="1"/>
  <c r="G12" i="30"/>
  <c r="I12" i="30" s="1"/>
  <c r="K12" i="30" s="1"/>
  <c r="G10" i="30"/>
  <c r="J11" i="30" l="1"/>
  <c r="J10" i="30" s="1"/>
  <c r="K111" i="30"/>
  <c r="K122" i="30"/>
  <c r="I128" i="30"/>
  <c r="K128" i="30" s="1"/>
  <c r="K134" i="30"/>
  <c r="K137" i="30"/>
  <c r="I11" i="30"/>
  <c r="K11" i="30" s="1"/>
  <c r="K54" i="30"/>
  <c r="H62" i="30"/>
  <c r="I62" i="30" s="1"/>
  <c r="K62" i="30" s="1"/>
  <c r="I64" i="30"/>
  <c r="K64" i="30" s="1"/>
  <c r="G63" i="30"/>
  <c r="I63" i="30" s="1"/>
  <c r="K63" i="30" s="1"/>
  <c r="K78" i="30"/>
  <c r="I94" i="30"/>
  <c r="K94" i="30" s="1"/>
  <c r="I95" i="30"/>
  <c r="K95" i="30" s="1"/>
  <c r="I102" i="30"/>
  <c r="K102" i="30" s="1"/>
  <c r="G101" i="30"/>
  <c r="I101" i="30" s="1"/>
  <c r="K101" i="30" s="1"/>
  <c r="K108" i="30"/>
  <c r="G119" i="30"/>
  <c r="I119" i="30" s="1"/>
  <c r="K119" i="30" s="1"/>
  <c r="J10" i="29"/>
  <c r="K58" i="29"/>
  <c r="J57" i="29"/>
  <c r="K57" i="29" s="1"/>
  <c r="K136" i="29"/>
  <c r="I136" i="29"/>
  <c r="K135" i="29"/>
  <c r="I135" i="29"/>
  <c r="J134" i="29"/>
  <c r="I134" i="29"/>
  <c r="K134" i="29" s="1"/>
  <c r="H134" i="29"/>
  <c r="K133" i="29"/>
  <c r="I133" i="29"/>
  <c r="K132" i="29"/>
  <c r="I132" i="29"/>
  <c r="J131" i="29"/>
  <c r="I131" i="29"/>
  <c r="K131" i="29" s="1"/>
  <c r="H131" i="29"/>
  <c r="K130" i="29"/>
  <c r="J129" i="29"/>
  <c r="K129" i="29" s="1"/>
  <c r="I128" i="29"/>
  <c r="K128" i="29" s="1"/>
  <c r="J127" i="29"/>
  <c r="I127" i="29"/>
  <c r="K127" i="29" s="1"/>
  <c r="K126" i="29"/>
  <c r="I126" i="29"/>
  <c r="H125" i="29"/>
  <c r="G125" i="29"/>
  <c r="I125" i="29" s="1"/>
  <c r="K125" i="29" s="1"/>
  <c r="K124" i="29"/>
  <c r="I124" i="29"/>
  <c r="H123" i="29"/>
  <c r="I123" i="29" s="1"/>
  <c r="K123" i="29" s="1"/>
  <c r="K122" i="29"/>
  <c r="K121" i="29"/>
  <c r="J121" i="29"/>
  <c r="K120" i="29"/>
  <c r="I120" i="29"/>
  <c r="J119" i="29"/>
  <c r="I119" i="29"/>
  <c r="K119" i="29" s="1"/>
  <c r="G119" i="29"/>
  <c r="K118" i="29"/>
  <c r="I118" i="29"/>
  <c r="G117" i="29"/>
  <c r="I117" i="29" s="1"/>
  <c r="K117" i="29" s="1"/>
  <c r="J116" i="29"/>
  <c r="H116" i="29"/>
  <c r="K115" i="29"/>
  <c r="J114" i="29"/>
  <c r="K114" i="29" s="1"/>
  <c r="I113" i="29"/>
  <c r="K113" i="29" s="1"/>
  <c r="J112" i="29"/>
  <c r="I112" i="29"/>
  <c r="K112" i="29" s="1"/>
  <c r="K111" i="29"/>
  <c r="J110" i="29"/>
  <c r="K110" i="29" s="1"/>
  <c r="I109" i="29"/>
  <c r="K109" i="29" s="1"/>
  <c r="J108" i="29"/>
  <c r="I108" i="29"/>
  <c r="K108" i="29" s="1"/>
  <c r="K107" i="29"/>
  <c r="K106" i="29"/>
  <c r="J105" i="29"/>
  <c r="I105" i="29"/>
  <c r="K105" i="29" s="1"/>
  <c r="H105" i="29"/>
  <c r="G105" i="29"/>
  <c r="I104" i="29"/>
  <c r="K104" i="29" s="1"/>
  <c r="J103" i="29"/>
  <c r="I103" i="29"/>
  <c r="K103" i="29" s="1"/>
  <c r="I102" i="29"/>
  <c r="K102" i="29" s="1"/>
  <c r="I101" i="29"/>
  <c r="K101" i="29" s="1"/>
  <c r="G101" i="29"/>
  <c r="I100" i="29"/>
  <c r="K100" i="29" s="1"/>
  <c r="G99" i="29"/>
  <c r="I99" i="29" s="1"/>
  <c r="K99" i="29" s="1"/>
  <c r="J98" i="29"/>
  <c r="H98" i="29"/>
  <c r="G98" i="29"/>
  <c r="I98" i="29" s="1"/>
  <c r="K98" i="29" s="1"/>
  <c r="K97" i="29"/>
  <c r="I97" i="29"/>
  <c r="K96" i="29"/>
  <c r="I96" i="29"/>
  <c r="K95" i="29"/>
  <c r="I95" i="29"/>
  <c r="H94" i="29"/>
  <c r="I94" i="29" s="1"/>
  <c r="K94" i="29" s="1"/>
  <c r="I93" i="29"/>
  <c r="K93" i="29" s="1"/>
  <c r="H92" i="29"/>
  <c r="G92" i="29"/>
  <c r="G91" i="29" s="1"/>
  <c r="I91" i="29" s="1"/>
  <c r="K91" i="29" s="1"/>
  <c r="J91" i="29"/>
  <c r="H91" i="29"/>
  <c r="K90" i="29"/>
  <c r="J89" i="29"/>
  <c r="K89" i="29" s="1"/>
  <c r="K88" i="29"/>
  <c r="K87" i="29"/>
  <c r="J87" i="29"/>
  <c r="K86" i="29"/>
  <c r="J85" i="29"/>
  <c r="K85" i="29" s="1"/>
  <c r="K84" i="29"/>
  <c r="K83" i="29"/>
  <c r="J83" i="29"/>
  <c r="K82" i="29"/>
  <c r="J81" i="29"/>
  <c r="K81" i="29" s="1"/>
  <c r="K80" i="29"/>
  <c r="K79" i="29"/>
  <c r="J79" i="29"/>
  <c r="K78" i="29"/>
  <c r="J77" i="29"/>
  <c r="K77" i="29" s="1"/>
  <c r="I76" i="29"/>
  <c r="K76" i="29" s="1"/>
  <c r="J75" i="29"/>
  <c r="H75" i="29"/>
  <c r="I75" i="29" s="1"/>
  <c r="K75" i="29" s="1"/>
  <c r="K74" i="29"/>
  <c r="K73" i="29"/>
  <c r="J73" i="29"/>
  <c r="K72" i="29"/>
  <c r="J71" i="29"/>
  <c r="K71" i="29" s="1"/>
  <c r="K70" i="29"/>
  <c r="K69" i="29"/>
  <c r="J69" i="29"/>
  <c r="K68" i="29"/>
  <c r="J67" i="29"/>
  <c r="K67" i="29" s="1"/>
  <c r="K66" i="29"/>
  <c r="K65" i="29"/>
  <c r="J65" i="29"/>
  <c r="K64" i="29"/>
  <c r="J63" i="29"/>
  <c r="K63" i="29" s="1"/>
  <c r="I62" i="29"/>
  <c r="K62" i="29" s="1"/>
  <c r="J61" i="29"/>
  <c r="G61" i="29"/>
  <c r="I61" i="29" s="1"/>
  <c r="K61" i="29" s="1"/>
  <c r="J60" i="29"/>
  <c r="J59" i="29" s="1"/>
  <c r="H60" i="29"/>
  <c r="H59" i="29" s="1"/>
  <c r="I59" i="29" s="1"/>
  <c r="K59" i="29" s="1"/>
  <c r="I56" i="29"/>
  <c r="K56" i="29" s="1"/>
  <c r="G55" i="29"/>
  <c r="I55" i="29" s="1"/>
  <c r="K55" i="29" s="1"/>
  <c r="K54" i="29"/>
  <c r="J53" i="29"/>
  <c r="I53" i="29"/>
  <c r="K53" i="29" s="1"/>
  <c r="I52" i="29"/>
  <c r="K52" i="29" s="1"/>
  <c r="J51" i="29"/>
  <c r="G51" i="29"/>
  <c r="I51" i="29" s="1"/>
  <c r="K51" i="29" s="1"/>
  <c r="I50" i="29"/>
  <c r="K50" i="29" s="1"/>
  <c r="I49" i="29"/>
  <c r="K49" i="29" s="1"/>
  <c r="H49" i="29"/>
  <c r="I48" i="29"/>
  <c r="K48" i="29" s="1"/>
  <c r="H47" i="29"/>
  <c r="I47" i="29" s="1"/>
  <c r="K47" i="29" s="1"/>
  <c r="I46" i="29"/>
  <c r="K46" i="29" s="1"/>
  <c r="I45" i="29"/>
  <c r="K45" i="29" s="1"/>
  <c r="H45" i="29"/>
  <c r="I44" i="29"/>
  <c r="K44" i="29" s="1"/>
  <c r="H43" i="29"/>
  <c r="I43" i="29" s="1"/>
  <c r="K43" i="29" s="1"/>
  <c r="I42" i="29"/>
  <c r="K42" i="29" s="1"/>
  <c r="I41" i="29"/>
  <c r="K41" i="29" s="1"/>
  <c r="H41" i="29"/>
  <c r="I40" i="29"/>
  <c r="K40" i="29" s="1"/>
  <c r="H39" i="29"/>
  <c r="I39" i="29" s="1"/>
  <c r="K39" i="29" s="1"/>
  <c r="I38" i="29"/>
  <c r="K38" i="29" s="1"/>
  <c r="I37" i="29"/>
  <c r="K37" i="29" s="1"/>
  <c r="H37" i="29"/>
  <c r="K36" i="29"/>
  <c r="I36" i="29"/>
  <c r="H35" i="29"/>
  <c r="I35" i="29" s="1"/>
  <c r="K35" i="29" s="1"/>
  <c r="I34" i="29"/>
  <c r="K34" i="29" s="1"/>
  <c r="I33" i="29"/>
  <c r="K33" i="29" s="1"/>
  <c r="H33" i="29"/>
  <c r="K32" i="29"/>
  <c r="I32" i="29"/>
  <c r="H31" i="29"/>
  <c r="G31" i="29"/>
  <c r="I31" i="29" s="1"/>
  <c r="K31" i="29" s="1"/>
  <c r="I30" i="29"/>
  <c r="K30" i="29" s="1"/>
  <c r="H29" i="29"/>
  <c r="G29" i="29"/>
  <c r="I29" i="29" s="1"/>
  <c r="K29" i="29" s="1"/>
  <c r="I28" i="29"/>
  <c r="K28" i="29" s="1"/>
  <c r="H27" i="29"/>
  <c r="G27" i="29"/>
  <c r="I27" i="29" s="1"/>
  <c r="K27" i="29" s="1"/>
  <c r="I26" i="29"/>
  <c r="K26" i="29" s="1"/>
  <c r="H25" i="29"/>
  <c r="G25" i="29"/>
  <c r="I25" i="29" s="1"/>
  <c r="K25" i="29" s="1"/>
  <c r="I24" i="29"/>
  <c r="K24" i="29" s="1"/>
  <c r="H23" i="29"/>
  <c r="I23" i="29" s="1"/>
  <c r="K23" i="29" s="1"/>
  <c r="I22" i="29"/>
  <c r="K22" i="29" s="1"/>
  <c r="I21" i="29"/>
  <c r="K21" i="29" s="1"/>
  <c r="H21" i="29"/>
  <c r="K20" i="29"/>
  <c r="I20" i="29"/>
  <c r="H19" i="29"/>
  <c r="I19" i="29" s="1"/>
  <c r="K19" i="29" s="1"/>
  <c r="I18" i="29"/>
  <c r="K18" i="29" s="1"/>
  <c r="I17" i="29"/>
  <c r="K17" i="29" s="1"/>
  <c r="H17" i="29"/>
  <c r="K16" i="29"/>
  <c r="I16" i="29"/>
  <c r="K15" i="29"/>
  <c r="I15" i="29"/>
  <c r="H14" i="29"/>
  <c r="G14" i="29"/>
  <c r="I14" i="29" s="1"/>
  <c r="K14" i="29" s="1"/>
  <c r="I13" i="29"/>
  <c r="K13" i="29" s="1"/>
  <c r="K12" i="29"/>
  <c r="I12" i="29"/>
  <c r="H11" i="29"/>
  <c r="H10" i="29" s="1"/>
  <c r="G11" i="29"/>
  <c r="I11" i="29" s="1"/>
  <c r="K11" i="29" s="1"/>
  <c r="G9" i="29"/>
  <c r="H10" i="30" l="1"/>
  <c r="I10" i="30" s="1"/>
  <c r="K10" i="30" s="1"/>
  <c r="J9" i="29"/>
  <c r="H9" i="29"/>
  <c r="I9" i="29" s="1"/>
  <c r="I10" i="29"/>
  <c r="K10" i="29" s="1"/>
  <c r="I92" i="29"/>
  <c r="K92" i="29" s="1"/>
  <c r="G116" i="29"/>
  <c r="I116" i="29" s="1"/>
  <c r="K116" i="29" s="1"/>
  <c r="G60" i="29"/>
  <c r="I60" i="29" s="1"/>
  <c r="K60" i="29" s="1"/>
  <c r="L57" i="27"/>
  <c r="L58" i="27"/>
  <c r="L59" i="27"/>
  <c r="L131" i="27"/>
  <c r="M92" i="27"/>
  <c r="L91" i="27"/>
  <c r="M91" i="27" s="1"/>
  <c r="M90" i="27"/>
  <c r="L89" i="27"/>
  <c r="M89" i="27" s="1"/>
  <c r="M96" i="27"/>
  <c r="L95" i="27"/>
  <c r="M95" i="27" s="1"/>
  <c r="M94" i="27"/>
  <c r="L93" i="27"/>
  <c r="M93" i="27" s="1"/>
  <c r="M139" i="27"/>
  <c r="L138" i="27"/>
  <c r="M138" i="27" s="1"/>
  <c r="L136" i="27"/>
  <c r="K9" i="29" l="1"/>
  <c r="M128" i="27"/>
  <c r="L127" i="27"/>
  <c r="M127" i="27" s="1"/>
  <c r="M126" i="27"/>
  <c r="L125" i="27"/>
  <c r="M125" i="27" s="1"/>
  <c r="M130" i="27"/>
  <c r="L129" i="27"/>
  <c r="M129" i="27" s="1"/>
  <c r="M124" i="27"/>
  <c r="L123" i="27"/>
  <c r="M123" i="27" s="1"/>
  <c r="M122" i="27"/>
  <c r="L121" i="27"/>
  <c r="M121" i="27" s="1"/>
  <c r="M120" i="27"/>
  <c r="L119" i="27"/>
  <c r="M119" i="27" s="1"/>
  <c r="M118" i="27"/>
  <c r="L117" i="27"/>
  <c r="M117" i="27" s="1"/>
  <c r="M116" i="27"/>
  <c r="L115" i="27"/>
  <c r="M115" i="27" s="1"/>
  <c r="M114" i="27"/>
  <c r="L113" i="27"/>
  <c r="M113" i="27" s="1"/>
  <c r="M112" i="27"/>
  <c r="L111" i="27"/>
  <c r="M111" i="27" s="1"/>
  <c r="M110" i="27"/>
  <c r="L109" i="27"/>
  <c r="M109" i="27" s="1"/>
  <c r="M108" i="27"/>
  <c r="M107" i="27"/>
  <c r="L107" i="27"/>
  <c r="M106" i="27"/>
  <c r="L105" i="27"/>
  <c r="M105" i="27" s="1"/>
  <c r="M104" i="27"/>
  <c r="L103" i="27"/>
  <c r="M103" i="27" s="1"/>
  <c r="M102" i="27"/>
  <c r="L101" i="27"/>
  <c r="M101" i="27" s="1"/>
  <c r="M100" i="27"/>
  <c r="L99" i="27"/>
  <c r="M99" i="27" s="1"/>
  <c r="M98" i="27"/>
  <c r="L97" i="27"/>
  <c r="M97" i="27" s="1"/>
  <c r="L57" i="28" l="1"/>
  <c r="L130" i="28"/>
  <c r="M141" i="28"/>
  <c r="L140" i="28"/>
  <c r="M140" i="28" s="1"/>
  <c r="M139" i="28"/>
  <c r="L138" i="28"/>
  <c r="M138" i="28" s="1"/>
  <c r="M137" i="28"/>
  <c r="L136" i="28"/>
  <c r="M136" i="28" s="1"/>
  <c r="M135" i="28"/>
  <c r="M134" i="28"/>
  <c r="L134" i="28"/>
  <c r="M133" i="28"/>
  <c r="L132" i="28"/>
  <c r="M132" i="28" s="1"/>
  <c r="L129" i="28" l="1"/>
  <c r="I144" i="28"/>
  <c r="K144" i="28" s="1"/>
  <c r="M160" i="28"/>
  <c r="L159" i="28"/>
  <c r="M159" i="28" s="1"/>
  <c r="M158" i="28"/>
  <c r="M157" i="28"/>
  <c r="L157" i="28"/>
  <c r="M156" i="28"/>
  <c r="L155" i="28"/>
  <c r="M155" i="28" s="1"/>
  <c r="M154" i="28"/>
  <c r="L153" i="28"/>
  <c r="M153" i="28" s="1"/>
  <c r="M152" i="28"/>
  <c r="L151" i="28"/>
  <c r="M151" i="28" s="1"/>
  <c r="M150" i="28"/>
  <c r="M149" i="28"/>
  <c r="L149" i="28"/>
  <c r="M148" i="28"/>
  <c r="L147" i="28"/>
  <c r="M147" i="28" s="1"/>
  <c r="M146" i="28"/>
  <c r="L145" i="28"/>
  <c r="M145" i="28" s="1"/>
  <c r="L143" i="28"/>
  <c r="L142" i="28" s="1"/>
  <c r="L57" i="26" l="1"/>
  <c r="L58" i="26"/>
  <c r="L96" i="26"/>
  <c r="L129" i="26"/>
  <c r="L114" i="26"/>
  <c r="L130" i="26"/>
  <c r="L106" i="26"/>
  <c r="L117" i="26"/>
  <c r="L115" i="26"/>
  <c r="L97" i="26"/>
  <c r="L59" i="26"/>
  <c r="I178" i="27"/>
  <c r="K178" i="27" s="1"/>
  <c r="M178" i="27" s="1"/>
  <c r="I177" i="27"/>
  <c r="K177" i="27" s="1"/>
  <c r="M177" i="27" s="1"/>
  <c r="J176" i="27"/>
  <c r="H176" i="27"/>
  <c r="I176" i="27" s="1"/>
  <c r="I175" i="27"/>
  <c r="K175" i="27" s="1"/>
  <c r="M175" i="27" s="1"/>
  <c r="I174" i="27"/>
  <c r="K174" i="27" s="1"/>
  <c r="M174" i="27" s="1"/>
  <c r="J173" i="27"/>
  <c r="H173" i="27"/>
  <c r="I173" i="27" s="1"/>
  <c r="K173" i="27" s="1"/>
  <c r="M173" i="27" s="1"/>
  <c r="K172" i="27"/>
  <c r="M172" i="27" s="1"/>
  <c r="J171" i="27"/>
  <c r="K171" i="27" s="1"/>
  <c r="M171" i="27" s="1"/>
  <c r="I170" i="27"/>
  <c r="K170" i="27" s="1"/>
  <c r="M170" i="27" s="1"/>
  <c r="J169" i="27"/>
  <c r="I169" i="27"/>
  <c r="I168" i="27"/>
  <c r="K168" i="27" s="1"/>
  <c r="M168" i="27" s="1"/>
  <c r="H167" i="27"/>
  <c r="G167" i="27"/>
  <c r="I166" i="27"/>
  <c r="K166" i="27" s="1"/>
  <c r="M166" i="27" s="1"/>
  <c r="H165" i="27"/>
  <c r="I165" i="27" s="1"/>
  <c r="K165" i="27" s="1"/>
  <c r="M165" i="27" s="1"/>
  <c r="K164" i="27"/>
  <c r="M164" i="27" s="1"/>
  <c r="J163" i="27"/>
  <c r="K163" i="27" s="1"/>
  <c r="M163" i="27" s="1"/>
  <c r="I162" i="27"/>
  <c r="K162" i="27" s="1"/>
  <c r="M162" i="27" s="1"/>
  <c r="J161" i="27"/>
  <c r="G161" i="27"/>
  <c r="I161" i="27" s="1"/>
  <c r="I160" i="27"/>
  <c r="K160" i="27" s="1"/>
  <c r="M160" i="27" s="1"/>
  <c r="G159" i="27"/>
  <c r="I159" i="27" s="1"/>
  <c r="K159" i="27" s="1"/>
  <c r="M159" i="27" s="1"/>
  <c r="J158" i="27"/>
  <c r="G158" i="27"/>
  <c r="K157" i="27"/>
  <c r="M157" i="27" s="1"/>
  <c r="J156" i="27"/>
  <c r="K156" i="27" s="1"/>
  <c r="M156" i="27" s="1"/>
  <c r="I155" i="27"/>
  <c r="K155" i="27" s="1"/>
  <c r="M155" i="27" s="1"/>
  <c r="J154" i="27"/>
  <c r="I154" i="27"/>
  <c r="K154" i="27" s="1"/>
  <c r="M154" i="27" s="1"/>
  <c r="K153" i="27"/>
  <c r="M153" i="27" s="1"/>
  <c r="J152" i="27"/>
  <c r="K152" i="27" s="1"/>
  <c r="M152" i="27" s="1"/>
  <c r="I151" i="27"/>
  <c r="K151" i="27" s="1"/>
  <c r="M151" i="27" s="1"/>
  <c r="J150" i="27"/>
  <c r="I150" i="27"/>
  <c r="K149" i="27"/>
  <c r="M149" i="27" s="1"/>
  <c r="K148" i="27"/>
  <c r="M148" i="27" s="1"/>
  <c r="J147" i="27"/>
  <c r="J140" i="27" s="1"/>
  <c r="J57" i="27" s="1"/>
  <c r="J9" i="27" s="1"/>
  <c r="I147" i="27"/>
  <c r="H147" i="27"/>
  <c r="G147" i="27"/>
  <c r="I146" i="27"/>
  <c r="K146" i="27" s="1"/>
  <c r="M146" i="27" s="1"/>
  <c r="J145" i="27"/>
  <c r="I145" i="27"/>
  <c r="I144" i="27"/>
  <c r="K144" i="27" s="1"/>
  <c r="M144" i="27" s="1"/>
  <c r="G143" i="27"/>
  <c r="I143" i="27" s="1"/>
  <c r="K143" i="27" s="1"/>
  <c r="M143" i="27" s="1"/>
  <c r="I142" i="27"/>
  <c r="K142" i="27" s="1"/>
  <c r="M142" i="27" s="1"/>
  <c r="G141" i="27"/>
  <c r="I141" i="27" s="1"/>
  <c r="K141" i="27" s="1"/>
  <c r="M141" i="27" s="1"/>
  <c r="H140" i="27"/>
  <c r="I137" i="27"/>
  <c r="K137" i="27" s="1"/>
  <c r="M137" i="27" s="1"/>
  <c r="I136" i="27"/>
  <c r="K136" i="27" s="1"/>
  <c r="M136" i="27" s="1"/>
  <c r="I135" i="27"/>
  <c r="K135" i="27" s="1"/>
  <c r="M135" i="27" s="1"/>
  <c r="H134" i="27"/>
  <c r="I134" i="27" s="1"/>
  <c r="K134" i="27" s="1"/>
  <c r="M134" i="27" s="1"/>
  <c r="I133" i="27"/>
  <c r="K133" i="27" s="1"/>
  <c r="M133" i="27" s="1"/>
  <c r="H132" i="27"/>
  <c r="H131" i="27" s="1"/>
  <c r="G132" i="27"/>
  <c r="J131" i="27"/>
  <c r="G131" i="27"/>
  <c r="K88" i="27"/>
  <c r="M88" i="27" s="1"/>
  <c r="J87" i="27"/>
  <c r="K87" i="27" s="1"/>
  <c r="M87" i="27" s="1"/>
  <c r="K86" i="27"/>
  <c r="M86" i="27" s="1"/>
  <c r="J85" i="27"/>
  <c r="K85" i="27" s="1"/>
  <c r="M85" i="27" s="1"/>
  <c r="K84" i="27"/>
  <c r="M84" i="27" s="1"/>
  <c r="J83" i="27"/>
  <c r="K83" i="27" s="1"/>
  <c r="M83" i="27" s="1"/>
  <c r="K82" i="27"/>
  <c r="M82" i="27" s="1"/>
  <c r="K81" i="27"/>
  <c r="M81" i="27" s="1"/>
  <c r="J81" i="27"/>
  <c r="K80" i="27"/>
  <c r="M80" i="27" s="1"/>
  <c r="J79" i="27"/>
  <c r="K79" i="27" s="1"/>
  <c r="M79" i="27" s="1"/>
  <c r="K78" i="27"/>
  <c r="M78" i="27" s="1"/>
  <c r="J77" i="27"/>
  <c r="K77" i="27" s="1"/>
  <c r="M77" i="27" s="1"/>
  <c r="K76" i="27"/>
  <c r="M76" i="27" s="1"/>
  <c r="J75" i="27"/>
  <c r="K75" i="27" s="1"/>
  <c r="M75" i="27" s="1"/>
  <c r="I74" i="27"/>
  <c r="K74" i="27" s="1"/>
  <c r="M74" i="27" s="1"/>
  <c r="J73" i="27"/>
  <c r="H73" i="27"/>
  <c r="I73" i="27" s="1"/>
  <c r="K73" i="27" s="1"/>
  <c r="M73" i="27" s="1"/>
  <c r="K72" i="27"/>
  <c r="M72" i="27" s="1"/>
  <c r="J71" i="27"/>
  <c r="K71" i="27" s="1"/>
  <c r="M71" i="27" s="1"/>
  <c r="K70" i="27"/>
  <c r="M70" i="27" s="1"/>
  <c r="J69" i="27"/>
  <c r="K69" i="27" s="1"/>
  <c r="M69" i="27" s="1"/>
  <c r="K68" i="27"/>
  <c r="M68" i="27" s="1"/>
  <c r="J67" i="27"/>
  <c r="K67" i="27" s="1"/>
  <c r="M67" i="27" s="1"/>
  <c r="K66" i="27"/>
  <c r="M66" i="27" s="1"/>
  <c r="J65" i="27"/>
  <c r="K65" i="27" s="1"/>
  <c r="M65" i="27" s="1"/>
  <c r="K64" i="27"/>
  <c r="M64" i="27" s="1"/>
  <c r="J63" i="27"/>
  <c r="K63" i="27" s="1"/>
  <c r="M63" i="27" s="1"/>
  <c r="K62" i="27"/>
  <c r="M62" i="27" s="1"/>
  <c r="J61" i="27"/>
  <c r="K61" i="27" s="1"/>
  <c r="M61" i="27" s="1"/>
  <c r="I60" i="27"/>
  <c r="K60" i="27" s="1"/>
  <c r="M60" i="27" s="1"/>
  <c r="J59" i="27"/>
  <c r="G59" i="27"/>
  <c r="I59" i="27" s="1"/>
  <c r="J58" i="27"/>
  <c r="H58" i="27"/>
  <c r="I56" i="27"/>
  <c r="K56" i="27" s="1"/>
  <c r="M56" i="27" s="1"/>
  <c r="G55" i="27"/>
  <c r="I55" i="27" s="1"/>
  <c r="K55" i="27" s="1"/>
  <c r="M55" i="27" s="1"/>
  <c r="K54" i="27"/>
  <c r="M54" i="27" s="1"/>
  <c r="J53" i="27"/>
  <c r="I53" i="27"/>
  <c r="I52" i="27"/>
  <c r="K52" i="27" s="1"/>
  <c r="M52" i="27" s="1"/>
  <c r="J51" i="27"/>
  <c r="G51" i="27"/>
  <c r="I51" i="27" s="1"/>
  <c r="I50" i="27"/>
  <c r="K50" i="27" s="1"/>
  <c r="M50" i="27" s="1"/>
  <c r="H49" i="27"/>
  <c r="I49" i="27" s="1"/>
  <c r="K49" i="27" s="1"/>
  <c r="M49" i="27" s="1"/>
  <c r="I48" i="27"/>
  <c r="K48" i="27" s="1"/>
  <c r="M48" i="27" s="1"/>
  <c r="H47" i="27"/>
  <c r="I47" i="27" s="1"/>
  <c r="K47" i="27" s="1"/>
  <c r="M47" i="27" s="1"/>
  <c r="I46" i="27"/>
  <c r="K46" i="27" s="1"/>
  <c r="M46" i="27" s="1"/>
  <c r="H45" i="27"/>
  <c r="I45" i="27" s="1"/>
  <c r="K45" i="27" s="1"/>
  <c r="M45" i="27" s="1"/>
  <c r="I44" i="27"/>
  <c r="K44" i="27" s="1"/>
  <c r="M44" i="27" s="1"/>
  <c r="H43" i="27"/>
  <c r="I43" i="27" s="1"/>
  <c r="K43" i="27" s="1"/>
  <c r="M43" i="27" s="1"/>
  <c r="I42" i="27"/>
  <c r="K42" i="27" s="1"/>
  <c r="M42" i="27" s="1"/>
  <c r="H41" i="27"/>
  <c r="I41" i="27" s="1"/>
  <c r="K41" i="27" s="1"/>
  <c r="M41" i="27" s="1"/>
  <c r="I40" i="27"/>
  <c r="K40" i="27" s="1"/>
  <c r="M40" i="27" s="1"/>
  <c r="H39" i="27"/>
  <c r="I39" i="27" s="1"/>
  <c r="K39" i="27" s="1"/>
  <c r="M39" i="27" s="1"/>
  <c r="I38" i="27"/>
  <c r="K38" i="27" s="1"/>
  <c r="M38" i="27" s="1"/>
  <c r="H37" i="27"/>
  <c r="I37" i="27" s="1"/>
  <c r="K37" i="27" s="1"/>
  <c r="M37" i="27" s="1"/>
  <c r="I36" i="27"/>
  <c r="K36" i="27" s="1"/>
  <c r="M36" i="27" s="1"/>
  <c r="H35" i="27"/>
  <c r="I35" i="27" s="1"/>
  <c r="K35" i="27" s="1"/>
  <c r="M35" i="27" s="1"/>
  <c r="I34" i="27"/>
  <c r="K34" i="27" s="1"/>
  <c r="M34" i="27" s="1"/>
  <c r="H33" i="27"/>
  <c r="I33" i="27" s="1"/>
  <c r="K33" i="27" s="1"/>
  <c r="M33" i="27" s="1"/>
  <c r="I32" i="27"/>
  <c r="K32" i="27" s="1"/>
  <c r="M32" i="27" s="1"/>
  <c r="H31" i="27"/>
  <c r="G31" i="27"/>
  <c r="I30" i="27"/>
  <c r="K30" i="27" s="1"/>
  <c r="M30" i="27" s="1"/>
  <c r="H29" i="27"/>
  <c r="G29" i="27"/>
  <c r="I28" i="27"/>
  <c r="K28" i="27" s="1"/>
  <c r="M28" i="27" s="1"/>
  <c r="H27" i="27"/>
  <c r="G27" i="27"/>
  <c r="I26" i="27"/>
  <c r="K26" i="27" s="1"/>
  <c r="M26" i="27" s="1"/>
  <c r="H25" i="27"/>
  <c r="G25" i="27"/>
  <c r="I25" i="27" s="1"/>
  <c r="K25" i="27" s="1"/>
  <c r="M25" i="27" s="1"/>
  <c r="I24" i="27"/>
  <c r="K24" i="27" s="1"/>
  <c r="M24" i="27" s="1"/>
  <c r="H23" i="27"/>
  <c r="I23" i="27" s="1"/>
  <c r="K23" i="27" s="1"/>
  <c r="M23" i="27" s="1"/>
  <c r="I22" i="27"/>
  <c r="K22" i="27" s="1"/>
  <c r="M22" i="27" s="1"/>
  <c r="H21" i="27"/>
  <c r="I21" i="27" s="1"/>
  <c r="K21" i="27" s="1"/>
  <c r="M21" i="27" s="1"/>
  <c r="I20" i="27"/>
  <c r="K20" i="27" s="1"/>
  <c r="M20" i="27" s="1"/>
  <c r="H19" i="27"/>
  <c r="I19" i="27" s="1"/>
  <c r="K19" i="27" s="1"/>
  <c r="M19" i="27" s="1"/>
  <c r="I18" i="27"/>
  <c r="K18" i="27" s="1"/>
  <c r="M18" i="27" s="1"/>
  <c r="H17" i="27"/>
  <c r="I17" i="27" s="1"/>
  <c r="K17" i="27" s="1"/>
  <c r="M17" i="27" s="1"/>
  <c r="I16" i="27"/>
  <c r="K16" i="27" s="1"/>
  <c r="M16" i="27" s="1"/>
  <c r="I15" i="27"/>
  <c r="K15" i="27" s="1"/>
  <c r="M15" i="27" s="1"/>
  <c r="H14" i="27"/>
  <c r="G14" i="27"/>
  <c r="I13" i="27"/>
  <c r="K13" i="27" s="1"/>
  <c r="M13" i="27" s="1"/>
  <c r="I12" i="27"/>
  <c r="K12" i="27" s="1"/>
  <c r="M12" i="27" s="1"/>
  <c r="H11" i="27"/>
  <c r="G11" i="27"/>
  <c r="J10" i="27"/>
  <c r="H10" i="27"/>
  <c r="I10" i="27" s="1"/>
  <c r="K10" i="27" s="1"/>
  <c r="M10" i="27" s="1"/>
  <c r="L9" i="27"/>
  <c r="G9" i="27"/>
  <c r="M144" i="28"/>
  <c r="I143" i="28"/>
  <c r="K143" i="28" s="1"/>
  <c r="M143" i="28" s="1"/>
  <c r="J142" i="28"/>
  <c r="H142" i="28"/>
  <c r="I142" i="28" s="1"/>
  <c r="I131" i="28"/>
  <c r="K131" i="28" s="1"/>
  <c r="M131" i="28" s="1"/>
  <c r="I130" i="28"/>
  <c r="K130" i="28" s="1"/>
  <c r="M130" i="28" s="1"/>
  <c r="J129" i="28"/>
  <c r="H129" i="28"/>
  <c r="I129" i="28" s="1"/>
  <c r="K128" i="28"/>
  <c r="M128" i="28" s="1"/>
  <c r="J127" i="28"/>
  <c r="K127" i="28" s="1"/>
  <c r="M127" i="28" s="1"/>
  <c r="I126" i="28"/>
  <c r="K126" i="28" s="1"/>
  <c r="M126" i="28" s="1"/>
  <c r="J125" i="28"/>
  <c r="I125" i="28"/>
  <c r="K125" i="28" s="1"/>
  <c r="M125" i="28" s="1"/>
  <c r="I124" i="28"/>
  <c r="K124" i="28" s="1"/>
  <c r="M124" i="28" s="1"/>
  <c r="H123" i="28"/>
  <c r="G123" i="28"/>
  <c r="I122" i="28"/>
  <c r="K122" i="28" s="1"/>
  <c r="M122" i="28" s="1"/>
  <c r="H121" i="28"/>
  <c r="I121" i="28" s="1"/>
  <c r="K121" i="28" s="1"/>
  <c r="M121" i="28" s="1"/>
  <c r="K120" i="28"/>
  <c r="M120" i="28" s="1"/>
  <c r="J119" i="28"/>
  <c r="K119" i="28" s="1"/>
  <c r="M119" i="28" s="1"/>
  <c r="I118" i="28"/>
  <c r="K118" i="28" s="1"/>
  <c r="M118" i="28" s="1"/>
  <c r="J117" i="28"/>
  <c r="G117" i="28"/>
  <c r="I117" i="28" s="1"/>
  <c r="K117" i="28" s="1"/>
  <c r="M117" i="28" s="1"/>
  <c r="I116" i="28"/>
  <c r="K116" i="28" s="1"/>
  <c r="M116" i="28" s="1"/>
  <c r="G115" i="28"/>
  <c r="I115" i="28" s="1"/>
  <c r="K115" i="28" s="1"/>
  <c r="M115" i="28" s="1"/>
  <c r="J114" i="28"/>
  <c r="H114" i="28"/>
  <c r="K113" i="28"/>
  <c r="M113" i="28" s="1"/>
  <c r="J112" i="28"/>
  <c r="K112" i="28" s="1"/>
  <c r="M112" i="28" s="1"/>
  <c r="I111" i="28"/>
  <c r="K111" i="28" s="1"/>
  <c r="M111" i="28" s="1"/>
  <c r="J110" i="28"/>
  <c r="I110" i="28"/>
  <c r="K109" i="28"/>
  <c r="M109" i="28" s="1"/>
  <c r="J108" i="28"/>
  <c r="K108" i="28" s="1"/>
  <c r="M108" i="28" s="1"/>
  <c r="I107" i="28"/>
  <c r="K107" i="28" s="1"/>
  <c r="M107" i="28" s="1"/>
  <c r="J106" i="28"/>
  <c r="I106" i="28"/>
  <c r="K105" i="28"/>
  <c r="M105" i="28" s="1"/>
  <c r="K104" i="28"/>
  <c r="M104" i="28" s="1"/>
  <c r="J103" i="28"/>
  <c r="J96" i="28" s="1"/>
  <c r="J57" i="28" s="1"/>
  <c r="I103" i="28"/>
  <c r="H103" i="28"/>
  <c r="G103" i="28"/>
  <c r="I102" i="28"/>
  <c r="K102" i="28" s="1"/>
  <c r="M102" i="28" s="1"/>
  <c r="J101" i="28"/>
  <c r="I101" i="28"/>
  <c r="K101" i="28" s="1"/>
  <c r="M101" i="28" s="1"/>
  <c r="I100" i="28"/>
  <c r="K100" i="28" s="1"/>
  <c r="M100" i="28" s="1"/>
  <c r="G99" i="28"/>
  <c r="I99" i="28" s="1"/>
  <c r="K99" i="28" s="1"/>
  <c r="M99" i="28" s="1"/>
  <c r="I98" i="28"/>
  <c r="K98" i="28" s="1"/>
  <c r="M98" i="28" s="1"/>
  <c r="G97" i="28"/>
  <c r="I97" i="28" s="1"/>
  <c r="K97" i="28" s="1"/>
  <c r="M97" i="28" s="1"/>
  <c r="H96" i="28"/>
  <c r="I95" i="28"/>
  <c r="K95" i="28" s="1"/>
  <c r="M95" i="28" s="1"/>
  <c r="I94" i="28"/>
  <c r="K94" i="28" s="1"/>
  <c r="M94" i="28" s="1"/>
  <c r="I93" i="28"/>
  <c r="K93" i="28" s="1"/>
  <c r="M93" i="28" s="1"/>
  <c r="H92" i="28"/>
  <c r="I92" i="28" s="1"/>
  <c r="K92" i="28" s="1"/>
  <c r="M92" i="28" s="1"/>
  <c r="I91" i="28"/>
  <c r="K91" i="28" s="1"/>
  <c r="M91" i="28" s="1"/>
  <c r="H90" i="28"/>
  <c r="G90" i="28"/>
  <c r="G89" i="28" s="1"/>
  <c r="J89" i="28"/>
  <c r="H89" i="28"/>
  <c r="K88" i="28"/>
  <c r="M88" i="28" s="1"/>
  <c r="J87" i="28"/>
  <c r="K87" i="28" s="1"/>
  <c r="M87" i="28" s="1"/>
  <c r="K86" i="28"/>
  <c r="M86" i="28" s="1"/>
  <c r="J85" i="28"/>
  <c r="K85" i="28" s="1"/>
  <c r="M85" i="28" s="1"/>
  <c r="K84" i="28"/>
  <c r="M84" i="28" s="1"/>
  <c r="J83" i="28"/>
  <c r="K83" i="28" s="1"/>
  <c r="M83" i="28" s="1"/>
  <c r="K82" i="28"/>
  <c r="M82" i="28" s="1"/>
  <c r="J81" i="28"/>
  <c r="K81" i="28" s="1"/>
  <c r="M81" i="28" s="1"/>
  <c r="K80" i="28"/>
  <c r="M80" i="28" s="1"/>
  <c r="J79" i="28"/>
  <c r="K79" i="28" s="1"/>
  <c r="M79" i="28" s="1"/>
  <c r="K78" i="28"/>
  <c r="M78" i="28" s="1"/>
  <c r="J77" i="28"/>
  <c r="K77" i="28" s="1"/>
  <c r="M77" i="28" s="1"/>
  <c r="K76" i="28"/>
  <c r="M76" i="28" s="1"/>
  <c r="J75" i="28"/>
  <c r="K75" i="28" s="1"/>
  <c r="M75" i="28" s="1"/>
  <c r="I74" i="28"/>
  <c r="K74" i="28" s="1"/>
  <c r="M74" i="28" s="1"/>
  <c r="J73" i="28"/>
  <c r="H73" i="28"/>
  <c r="I73" i="28" s="1"/>
  <c r="K73" i="28" s="1"/>
  <c r="M73" i="28" s="1"/>
  <c r="K72" i="28"/>
  <c r="M72" i="28" s="1"/>
  <c r="K71" i="28"/>
  <c r="M71" i="28" s="1"/>
  <c r="J71" i="28"/>
  <c r="M70" i="28"/>
  <c r="K70" i="28"/>
  <c r="J69" i="28"/>
  <c r="K69" i="28" s="1"/>
  <c r="M69" i="28" s="1"/>
  <c r="K68" i="28"/>
  <c r="M68" i="28" s="1"/>
  <c r="K67" i="28"/>
  <c r="M67" i="28" s="1"/>
  <c r="J67" i="28"/>
  <c r="M66" i="28"/>
  <c r="K66" i="28"/>
  <c r="J65" i="28"/>
  <c r="K65" i="28" s="1"/>
  <c r="M65" i="28" s="1"/>
  <c r="K64" i="28"/>
  <c r="M64" i="28" s="1"/>
  <c r="K63" i="28"/>
  <c r="M63" i="28" s="1"/>
  <c r="J63" i="28"/>
  <c r="M62" i="28"/>
  <c r="K62" i="28"/>
  <c r="J61" i="28"/>
  <c r="K61" i="28" s="1"/>
  <c r="M61" i="28" s="1"/>
  <c r="I60" i="28"/>
  <c r="K60" i="28" s="1"/>
  <c r="M60" i="28" s="1"/>
  <c r="J59" i="28"/>
  <c r="G59" i="28"/>
  <c r="I59" i="28" s="1"/>
  <c r="J58" i="28"/>
  <c r="I56" i="28"/>
  <c r="K56" i="28" s="1"/>
  <c r="M56" i="28" s="1"/>
  <c r="G55" i="28"/>
  <c r="I55" i="28" s="1"/>
  <c r="K55" i="28" s="1"/>
  <c r="M55" i="28" s="1"/>
  <c r="K54" i="28"/>
  <c r="M54" i="28" s="1"/>
  <c r="J53" i="28"/>
  <c r="I53" i="28"/>
  <c r="I52" i="28"/>
  <c r="K52" i="28" s="1"/>
  <c r="M52" i="28" s="1"/>
  <c r="J51" i="28"/>
  <c r="I51" i="28"/>
  <c r="K51" i="28" s="1"/>
  <c r="M51" i="28" s="1"/>
  <c r="G51" i="28"/>
  <c r="I50" i="28"/>
  <c r="K50" i="28" s="1"/>
  <c r="M50" i="28" s="1"/>
  <c r="H49" i="28"/>
  <c r="I49" i="28" s="1"/>
  <c r="K49" i="28" s="1"/>
  <c r="M49" i="28" s="1"/>
  <c r="K48" i="28"/>
  <c r="M48" i="28" s="1"/>
  <c r="I48" i="28"/>
  <c r="I47" i="28"/>
  <c r="K47" i="28" s="1"/>
  <c r="M47" i="28" s="1"/>
  <c r="H47" i="28"/>
  <c r="I46" i="28"/>
  <c r="K46" i="28" s="1"/>
  <c r="M46" i="28" s="1"/>
  <c r="H45" i="28"/>
  <c r="I45" i="28" s="1"/>
  <c r="K45" i="28" s="1"/>
  <c r="M45" i="28" s="1"/>
  <c r="K44" i="28"/>
  <c r="M44" i="28" s="1"/>
  <c r="I44" i="28"/>
  <c r="I43" i="28"/>
  <c r="K43" i="28" s="1"/>
  <c r="M43" i="28" s="1"/>
  <c r="H43" i="28"/>
  <c r="I42" i="28"/>
  <c r="K42" i="28" s="1"/>
  <c r="M42" i="28" s="1"/>
  <c r="H41" i="28"/>
  <c r="I41" i="28" s="1"/>
  <c r="K41" i="28" s="1"/>
  <c r="M41" i="28" s="1"/>
  <c r="K40" i="28"/>
  <c r="M40" i="28" s="1"/>
  <c r="I40" i="28"/>
  <c r="I39" i="28"/>
  <c r="K39" i="28" s="1"/>
  <c r="M39" i="28" s="1"/>
  <c r="H39" i="28"/>
  <c r="I38" i="28"/>
  <c r="K38" i="28" s="1"/>
  <c r="M38" i="28" s="1"/>
  <c r="H37" i="28"/>
  <c r="I37" i="28" s="1"/>
  <c r="K37" i="28" s="1"/>
  <c r="M37" i="28" s="1"/>
  <c r="I36" i="28"/>
  <c r="K36" i="28" s="1"/>
  <c r="M36" i="28" s="1"/>
  <c r="H35" i="28"/>
  <c r="I35" i="28" s="1"/>
  <c r="K35" i="28" s="1"/>
  <c r="M35" i="28" s="1"/>
  <c r="I34" i="28"/>
  <c r="K34" i="28" s="1"/>
  <c r="M34" i="28" s="1"/>
  <c r="H33" i="28"/>
  <c r="I33" i="28" s="1"/>
  <c r="K33" i="28" s="1"/>
  <c r="M33" i="28" s="1"/>
  <c r="I32" i="28"/>
  <c r="K32" i="28" s="1"/>
  <c r="M32" i="28" s="1"/>
  <c r="H31" i="28"/>
  <c r="G31" i="28"/>
  <c r="I30" i="28"/>
  <c r="K30" i="28" s="1"/>
  <c r="M30" i="28" s="1"/>
  <c r="H29" i="28"/>
  <c r="G29" i="28"/>
  <c r="I28" i="28"/>
  <c r="K28" i="28" s="1"/>
  <c r="M28" i="28" s="1"/>
  <c r="H27" i="28"/>
  <c r="G27" i="28"/>
  <c r="I26" i="28"/>
  <c r="K26" i="28" s="1"/>
  <c r="M26" i="28" s="1"/>
  <c r="H25" i="28"/>
  <c r="G25" i="28"/>
  <c r="I24" i="28"/>
  <c r="K24" i="28" s="1"/>
  <c r="M24" i="28" s="1"/>
  <c r="H23" i="28"/>
  <c r="I23" i="28" s="1"/>
  <c r="K23" i="28" s="1"/>
  <c r="M23" i="28" s="1"/>
  <c r="I22" i="28"/>
  <c r="K22" i="28" s="1"/>
  <c r="M22" i="28" s="1"/>
  <c r="H21" i="28"/>
  <c r="I21" i="28" s="1"/>
  <c r="K21" i="28" s="1"/>
  <c r="M21" i="28" s="1"/>
  <c r="I20" i="28"/>
  <c r="K20" i="28" s="1"/>
  <c r="M20" i="28" s="1"/>
  <c r="H19" i="28"/>
  <c r="I19" i="28" s="1"/>
  <c r="K19" i="28" s="1"/>
  <c r="M19" i="28" s="1"/>
  <c r="I18" i="28"/>
  <c r="K18" i="28" s="1"/>
  <c r="M18" i="28" s="1"/>
  <c r="H17" i="28"/>
  <c r="I17" i="28" s="1"/>
  <c r="K17" i="28" s="1"/>
  <c r="M17" i="28" s="1"/>
  <c r="I16" i="28"/>
  <c r="K16" i="28" s="1"/>
  <c r="M16" i="28" s="1"/>
  <c r="I15" i="28"/>
  <c r="K15" i="28" s="1"/>
  <c r="M15" i="28" s="1"/>
  <c r="H14" i="28"/>
  <c r="G14" i="28"/>
  <c r="I13" i="28"/>
  <c r="K13" i="28" s="1"/>
  <c r="M13" i="28" s="1"/>
  <c r="I12" i="28"/>
  <c r="K12" i="28" s="1"/>
  <c r="M12" i="28" s="1"/>
  <c r="H11" i="28"/>
  <c r="H10" i="28" s="1"/>
  <c r="I10" i="28" s="1"/>
  <c r="K10" i="28" s="1"/>
  <c r="M10" i="28" s="1"/>
  <c r="G11" i="28"/>
  <c r="J10" i="28"/>
  <c r="J9" i="28" s="1"/>
  <c r="L9" i="28"/>
  <c r="G9" i="28"/>
  <c r="I27" i="27" l="1"/>
  <c r="K27" i="27" s="1"/>
  <c r="M27" i="27" s="1"/>
  <c r="K59" i="27"/>
  <c r="M59" i="27" s="1"/>
  <c r="G140" i="27"/>
  <c r="I31" i="27"/>
  <c r="K31" i="27" s="1"/>
  <c r="M31" i="27" s="1"/>
  <c r="K53" i="27"/>
  <c r="M53" i="27" s="1"/>
  <c r="K147" i="27"/>
  <c r="M147" i="27" s="1"/>
  <c r="K51" i="27"/>
  <c r="M51" i="27" s="1"/>
  <c r="G58" i="27"/>
  <c r="I58" i="27" s="1"/>
  <c r="K58" i="27" s="1"/>
  <c r="M58" i="27" s="1"/>
  <c r="I132" i="27"/>
  <c r="K132" i="27" s="1"/>
  <c r="M132" i="27" s="1"/>
  <c r="K145" i="27"/>
  <c r="M145" i="27" s="1"/>
  <c r="H158" i="27"/>
  <c r="H57" i="27" s="1"/>
  <c r="I57" i="27" s="1"/>
  <c r="K57" i="27" s="1"/>
  <c r="M57" i="27" s="1"/>
  <c r="K161" i="27"/>
  <c r="M161" i="27" s="1"/>
  <c r="K169" i="27"/>
  <c r="M169" i="27" s="1"/>
  <c r="I11" i="27"/>
  <c r="K11" i="27" s="1"/>
  <c r="M11" i="27" s="1"/>
  <c r="I14" i="27"/>
  <c r="K14" i="27" s="1"/>
  <c r="M14" i="27" s="1"/>
  <c r="I131" i="27"/>
  <c r="K131" i="27" s="1"/>
  <c r="M131" i="27" s="1"/>
  <c r="I140" i="27"/>
  <c r="K140" i="27" s="1"/>
  <c r="M140" i="27" s="1"/>
  <c r="K150" i="27"/>
  <c r="M150" i="27" s="1"/>
  <c r="I158" i="27"/>
  <c r="K158" i="27" s="1"/>
  <c r="M158" i="27" s="1"/>
  <c r="I167" i="27"/>
  <c r="K167" i="27" s="1"/>
  <c r="M167" i="27" s="1"/>
  <c r="K176" i="27"/>
  <c r="M176" i="27" s="1"/>
  <c r="I29" i="27"/>
  <c r="K29" i="27" s="1"/>
  <c r="M29" i="27" s="1"/>
  <c r="I11" i="28"/>
  <c r="K11" i="28" s="1"/>
  <c r="M11" i="28" s="1"/>
  <c r="I25" i="28"/>
  <c r="K25" i="28" s="1"/>
  <c r="M25" i="28" s="1"/>
  <c r="I29" i="28"/>
  <c r="K29" i="28" s="1"/>
  <c r="M29" i="28" s="1"/>
  <c r="H58" i="28"/>
  <c r="H57" i="28" s="1"/>
  <c r="I57" i="28" s="1"/>
  <c r="G96" i="28"/>
  <c r="I96" i="28" s="1"/>
  <c r="K96" i="28" s="1"/>
  <c r="M96" i="28" s="1"/>
  <c r="K103" i="28"/>
  <c r="M103" i="28" s="1"/>
  <c r="K106" i="28"/>
  <c r="M106" i="28" s="1"/>
  <c r="G114" i="28"/>
  <c r="I114" i="28" s="1"/>
  <c r="K114" i="28" s="1"/>
  <c r="M114" i="28" s="1"/>
  <c r="K142" i="28"/>
  <c r="M142" i="28" s="1"/>
  <c r="K57" i="28"/>
  <c r="M57" i="28" s="1"/>
  <c r="K59" i="28"/>
  <c r="M59" i="28" s="1"/>
  <c r="I90" i="28"/>
  <c r="K90" i="28" s="1"/>
  <c r="M90" i="28" s="1"/>
  <c r="K110" i="28"/>
  <c r="M110" i="28" s="1"/>
  <c r="I14" i="28"/>
  <c r="K14" i="28" s="1"/>
  <c r="M14" i="28" s="1"/>
  <c r="I27" i="28"/>
  <c r="K27" i="28" s="1"/>
  <c r="M27" i="28" s="1"/>
  <c r="I31" i="28"/>
  <c r="K31" i="28" s="1"/>
  <c r="M31" i="28" s="1"/>
  <c r="K53" i="28"/>
  <c r="M53" i="28" s="1"/>
  <c r="G58" i="28"/>
  <c r="I58" i="28" s="1"/>
  <c r="K58" i="28" s="1"/>
  <c r="M58" i="28" s="1"/>
  <c r="I89" i="28"/>
  <c r="K89" i="28" s="1"/>
  <c r="M89" i="28" s="1"/>
  <c r="I123" i="28"/>
  <c r="K123" i="28" s="1"/>
  <c r="M123" i="28" s="1"/>
  <c r="K129" i="28"/>
  <c r="M129" i="28" s="1"/>
  <c r="H9" i="28"/>
  <c r="I9" i="28" s="1"/>
  <c r="K9" i="28" s="1"/>
  <c r="M9" i="28" s="1"/>
  <c r="M10" i="26"/>
  <c r="M11" i="26"/>
  <c r="M12" i="26"/>
  <c r="M13" i="26"/>
  <c r="M14" i="26"/>
  <c r="M15" i="26"/>
  <c r="M16" i="26"/>
  <c r="M17" i="26"/>
  <c r="M18" i="26"/>
  <c r="M19" i="26"/>
  <c r="M20" i="26"/>
  <c r="M21" i="26"/>
  <c r="M22" i="26"/>
  <c r="M23" i="26"/>
  <c r="M24" i="26"/>
  <c r="M25" i="26"/>
  <c r="M26" i="26"/>
  <c r="M27" i="26"/>
  <c r="M28" i="26"/>
  <c r="M29" i="26"/>
  <c r="M30" i="26"/>
  <c r="M31" i="26"/>
  <c r="M32" i="26"/>
  <c r="M33" i="26"/>
  <c r="M34" i="26"/>
  <c r="M35" i="26"/>
  <c r="M36" i="26"/>
  <c r="M37" i="26"/>
  <c r="M38" i="26"/>
  <c r="M39" i="26"/>
  <c r="M40" i="26"/>
  <c r="M41" i="26"/>
  <c r="M42" i="26"/>
  <c r="M43" i="26"/>
  <c r="M44" i="26"/>
  <c r="M45" i="26"/>
  <c r="M46" i="26"/>
  <c r="M47" i="26"/>
  <c r="M48" i="26"/>
  <c r="M49" i="26"/>
  <c r="M50" i="26"/>
  <c r="M51" i="26"/>
  <c r="M52" i="26"/>
  <c r="M53" i="26"/>
  <c r="M54" i="26"/>
  <c r="M55" i="26"/>
  <c r="M56" i="26"/>
  <c r="M57" i="26"/>
  <c r="M58" i="26"/>
  <c r="M59" i="26"/>
  <c r="M60" i="26"/>
  <c r="M61" i="26"/>
  <c r="M62" i="26"/>
  <c r="M63" i="26"/>
  <c r="M64" i="26"/>
  <c r="M65" i="26"/>
  <c r="M66" i="26"/>
  <c r="M67" i="26"/>
  <c r="M68" i="26"/>
  <c r="M69" i="26"/>
  <c r="M70" i="26"/>
  <c r="M71" i="26"/>
  <c r="M72" i="26"/>
  <c r="M73" i="26"/>
  <c r="M74" i="26"/>
  <c r="M75" i="26"/>
  <c r="M76" i="26"/>
  <c r="M77" i="26"/>
  <c r="M78" i="26"/>
  <c r="M79" i="26"/>
  <c r="M80" i="26"/>
  <c r="M81" i="26"/>
  <c r="M82" i="26"/>
  <c r="M83" i="26"/>
  <c r="M84" i="26"/>
  <c r="M85" i="26"/>
  <c r="M86" i="26"/>
  <c r="M87" i="26"/>
  <c r="M88" i="26"/>
  <c r="M89" i="26"/>
  <c r="M90" i="26"/>
  <c r="M91" i="26"/>
  <c r="M92" i="26"/>
  <c r="M93" i="26"/>
  <c r="M94" i="26"/>
  <c r="M95" i="26"/>
  <c r="M96" i="26"/>
  <c r="M97" i="26"/>
  <c r="M98" i="26"/>
  <c r="M99" i="26"/>
  <c r="M100" i="26"/>
  <c r="M101" i="26"/>
  <c r="M102" i="26"/>
  <c r="M103" i="26"/>
  <c r="M104" i="26"/>
  <c r="M105" i="26"/>
  <c r="M106" i="26"/>
  <c r="M107" i="26"/>
  <c r="M108" i="26"/>
  <c r="M109" i="26"/>
  <c r="M110" i="26"/>
  <c r="M111" i="26"/>
  <c r="M112" i="26"/>
  <c r="M113" i="26"/>
  <c r="M114" i="26"/>
  <c r="M115" i="26"/>
  <c r="M116" i="26"/>
  <c r="M117" i="26"/>
  <c r="M118" i="26"/>
  <c r="M119" i="26"/>
  <c r="M120" i="26"/>
  <c r="M121" i="26"/>
  <c r="M122" i="26"/>
  <c r="M123" i="26"/>
  <c r="M124" i="26"/>
  <c r="M125" i="26"/>
  <c r="M126" i="26"/>
  <c r="M127" i="26"/>
  <c r="M128" i="26"/>
  <c r="M129" i="26"/>
  <c r="M130" i="26"/>
  <c r="M131" i="26"/>
  <c r="M132" i="26"/>
  <c r="M133" i="26"/>
  <c r="M134" i="26"/>
  <c r="L9" i="26"/>
  <c r="M9" i="26" s="1"/>
  <c r="I134" i="26"/>
  <c r="K134" i="26" s="1"/>
  <c r="I133" i="26"/>
  <c r="K133" i="26" s="1"/>
  <c r="J132" i="26"/>
  <c r="H132" i="26"/>
  <c r="I132" i="26" s="1"/>
  <c r="I131" i="26"/>
  <c r="K131" i="26" s="1"/>
  <c r="I130" i="26"/>
  <c r="K130" i="26" s="1"/>
  <c r="J129" i="26"/>
  <c r="H129" i="26"/>
  <c r="I129" i="26" s="1"/>
  <c r="K128" i="26"/>
  <c r="J127" i="26"/>
  <c r="K127" i="26" s="1"/>
  <c r="I126" i="26"/>
  <c r="K126" i="26" s="1"/>
  <c r="J125" i="26"/>
  <c r="I125" i="26"/>
  <c r="I124" i="26"/>
  <c r="K124" i="26" s="1"/>
  <c r="H123" i="26"/>
  <c r="G123" i="26"/>
  <c r="I122" i="26"/>
  <c r="K122" i="26" s="1"/>
  <c r="H121" i="26"/>
  <c r="I121" i="26" s="1"/>
  <c r="K121" i="26" s="1"/>
  <c r="K120" i="26"/>
  <c r="J119" i="26"/>
  <c r="K119" i="26" s="1"/>
  <c r="I118" i="26"/>
  <c r="K118" i="26" s="1"/>
  <c r="J117" i="26"/>
  <c r="G117" i="26"/>
  <c r="I117" i="26" s="1"/>
  <c r="I116" i="26"/>
  <c r="K116" i="26" s="1"/>
  <c r="G115" i="26"/>
  <c r="I115" i="26" s="1"/>
  <c r="K115" i="26" s="1"/>
  <c r="K113" i="26"/>
  <c r="J112" i="26"/>
  <c r="K112" i="26" s="1"/>
  <c r="I111" i="26"/>
  <c r="K111" i="26" s="1"/>
  <c r="J110" i="26"/>
  <c r="I110" i="26"/>
  <c r="K109" i="26"/>
  <c r="J108" i="26"/>
  <c r="K108" i="26" s="1"/>
  <c r="I107" i="26"/>
  <c r="K107" i="26" s="1"/>
  <c r="J106" i="26"/>
  <c r="I106" i="26"/>
  <c r="K105" i="26"/>
  <c r="K104" i="26"/>
  <c r="J103" i="26"/>
  <c r="I103" i="26"/>
  <c r="H103" i="26"/>
  <c r="G103" i="26"/>
  <c r="I102" i="26"/>
  <c r="K102" i="26" s="1"/>
  <c r="J101" i="26"/>
  <c r="I101" i="26"/>
  <c r="K101" i="26" s="1"/>
  <c r="I100" i="26"/>
  <c r="K100" i="26" s="1"/>
  <c r="G99" i="26"/>
  <c r="I99" i="26" s="1"/>
  <c r="K99" i="26" s="1"/>
  <c r="I98" i="26"/>
  <c r="K98" i="26" s="1"/>
  <c r="G97" i="26"/>
  <c r="I97" i="26" s="1"/>
  <c r="K97" i="26" s="1"/>
  <c r="H96" i="26"/>
  <c r="G96" i="26"/>
  <c r="I96" i="26" s="1"/>
  <c r="I95" i="26"/>
  <c r="K95" i="26" s="1"/>
  <c r="I94" i="26"/>
  <c r="K94" i="26" s="1"/>
  <c r="I93" i="26"/>
  <c r="K93" i="26" s="1"/>
  <c r="I92" i="26"/>
  <c r="K92" i="26" s="1"/>
  <c r="H92" i="26"/>
  <c r="K91" i="26"/>
  <c r="I91" i="26"/>
  <c r="H90" i="26"/>
  <c r="H89" i="26" s="1"/>
  <c r="G90" i="26"/>
  <c r="J89" i="26"/>
  <c r="G89" i="26"/>
  <c r="K88" i="26"/>
  <c r="J87" i="26"/>
  <c r="K87" i="26" s="1"/>
  <c r="K86" i="26"/>
  <c r="J85" i="26"/>
  <c r="K85" i="26" s="1"/>
  <c r="K84" i="26"/>
  <c r="J83" i="26"/>
  <c r="K83" i="26" s="1"/>
  <c r="K82" i="26"/>
  <c r="J81" i="26"/>
  <c r="K81" i="26" s="1"/>
  <c r="K80" i="26"/>
  <c r="J79" i="26"/>
  <c r="K79" i="26" s="1"/>
  <c r="K78" i="26"/>
  <c r="J77" i="26"/>
  <c r="K76" i="26"/>
  <c r="J75" i="26"/>
  <c r="K75" i="26" s="1"/>
  <c r="I74" i="26"/>
  <c r="K74" i="26" s="1"/>
  <c r="J73" i="26"/>
  <c r="H73" i="26"/>
  <c r="I73" i="26" s="1"/>
  <c r="K72" i="26"/>
  <c r="J71" i="26"/>
  <c r="K71" i="26" s="1"/>
  <c r="K70" i="26"/>
  <c r="J69" i="26"/>
  <c r="K69" i="26" s="1"/>
  <c r="K68" i="26"/>
  <c r="J67" i="26"/>
  <c r="K67" i="26" s="1"/>
  <c r="K66" i="26"/>
  <c r="J65" i="26"/>
  <c r="K65" i="26" s="1"/>
  <c r="K64" i="26"/>
  <c r="J63" i="26"/>
  <c r="K63" i="26" s="1"/>
  <c r="K62" i="26"/>
  <c r="K61" i="26"/>
  <c r="J61" i="26"/>
  <c r="I60" i="26"/>
  <c r="K60" i="26" s="1"/>
  <c r="J59" i="26"/>
  <c r="G59" i="26"/>
  <c r="I59" i="26" s="1"/>
  <c r="K59" i="26" s="1"/>
  <c r="I56" i="26"/>
  <c r="K56" i="26" s="1"/>
  <c r="G55" i="26"/>
  <c r="I55" i="26" s="1"/>
  <c r="K55" i="26" s="1"/>
  <c r="K54" i="26"/>
  <c r="J53" i="26"/>
  <c r="I53" i="26"/>
  <c r="I52" i="26"/>
  <c r="K52" i="26" s="1"/>
  <c r="J51" i="26"/>
  <c r="G51" i="26"/>
  <c r="I51" i="26" s="1"/>
  <c r="I50" i="26"/>
  <c r="K50" i="26" s="1"/>
  <c r="H49" i="26"/>
  <c r="I49" i="26" s="1"/>
  <c r="K49" i="26" s="1"/>
  <c r="I48" i="26"/>
  <c r="K48" i="26" s="1"/>
  <c r="H47" i="26"/>
  <c r="I47" i="26" s="1"/>
  <c r="K47" i="26" s="1"/>
  <c r="I46" i="26"/>
  <c r="K46" i="26" s="1"/>
  <c r="H45" i="26"/>
  <c r="I45" i="26" s="1"/>
  <c r="K45" i="26" s="1"/>
  <c r="I44" i="26"/>
  <c r="K44" i="26" s="1"/>
  <c r="H43" i="26"/>
  <c r="I43" i="26" s="1"/>
  <c r="K43" i="26" s="1"/>
  <c r="I42" i="26"/>
  <c r="K42" i="26" s="1"/>
  <c r="H41" i="26"/>
  <c r="I41" i="26" s="1"/>
  <c r="K41" i="26" s="1"/>
  <c r="I40" i="26"/>
  <c r="K40" i="26" s="1"/>
  <c r="H39" i="26"/>
  <c r="I39" i="26" s="1"/>
  <c r="K39" i="26" s="1"/>
  <c r="I38" i="26"/>
  <c r="K38" i="26" s="1"/>
  <c r="H37" i="26"/>
  <c r="I37" i="26" s="1"/>
  <c r="K37" i="26" s="1"/>
  <c r="I36" i="26"/>
  <c r="K36" i="26" s="1"/>
  <c r="H35" i="26"/>
  <c r="I35" i="26" s="1"/>
  <c r="K35" i="26" s="1"/>
  <c r="I34" i="26"/>
  <c r="K34" i="26" s="1"/>
  <c r="H33" i="26"/>
  <c r="I33" i="26" s="1"/>
  <c r="K33" i="26" s="1"/>
  <c r="I32" i="26"/>
  <c r="K32" i="26" s="1"/>
  <c r="H31" i="26"/>
  <c r="G31" i="26"/>
  <c r="I30" i="26"/>
  <c r="K30" i="26" s="1"/>
  <c r="H29" i="26"/>
  <c r="G29" i="26"/>
  <c r="I29" i="26" s="1"/>
  <c r="K29" i="26" s="1"/>
  <c r="I28" i="26"/>
  <c r="K28" i="26" s="1"/>
  <c r="H27" i="26"/>
  <c r="G27" i="26"/>
  <c r="I26" i="26"/>
  <c r="K26" i="26" s="1"/>
  <c r="H25" i="26"/>
  <c r="G25" i="26"/>
  <c r="I25" i="26" s="1"/>
  <c r="K25" i="26" s="1"/>
  <c r="I24" i="26"/>
  <c r="K24" i="26" s="1"/>
  <c r="I23" i="26"/>
  <c r="K23" i="26" s="1"/>
  <c r="H23" i="26"/>
  <c r="K22" i="26"/>
  <c r="I22" i="26"/>
  <c r="H21" i="26"/>
  <c r="I21" i="26" s="1"/>
  <c r="K21" i="26" s="1"/>
  <c r="I20" i="26"/>
  <c r="K20" i="26" s="1"/>
  <c r="I19" i="26"/>
  <c r="K19" i="26" s="1"/>
  <c r="H19" i="26"/>
  <c r="K18" i="26"/>
  <c r="I18" i="26"/>
  <c r="K17" i="26"/>
  <c r="H17" i="26"/>
  <c r="I17" i="26" s="1"/>
  <c r="I16" i="26"/>
  <c r="K16" i="26" s="1"/>
  <c r="I15" i="26"/>
  <c r="K15" i="26" s="1"/>
  <c r="H14" i="26"/>
  <c r="G14" i="26"/>
  <c r="I13" i="26"/>
  <c r="K13" i="26" s="1"/>
  <c r="I12" i="26"/>
  <c r="K12" i="26" s="1"/>
  <c r="H11" i="26"/>
  <c r="G11" i="26"/>
  <c r="J10" i="26"/>
  <c r="G9" i="26"/>
  <c r="H9" i="27" l="1"/>
  <c r="I9" i="27" s="1"/>
  <c r="K9" i="27" s="1"/>
  <c r="M9" i="27" s="1"/>
  <c r="K51" i="26"/>
  <c r="G58" i="26"/>
  <c r="J114" i="26"/>
  <c r="K129" i="26"/>
  <c r="K132" i="26"/>
  <c r="K110" i="26"/>
  <c r="K117" i="26"/>
  <c r="K73" i="26"/>
  <c r="I11" i="26"/>
  <c r="K11" i="26" s="1"/>
  <c r="I14" i="26"/>
  <c r="K14" i="26" s="1"/>
  <c r="I27" i="26"/>
  <c r="K27" i="26" s="1"/>
  <c r="I31" i="26"/>
  <c r="K31" i="26" s="1"/>
  <c r="H58" i="26"/>
  <c r="I89" i="26"/>
  <c r="K89" i="26" s="1"/>
  <c r="I90" i="26"/>
  <c r="K90" i="26" s="1"/>
  <c r="J96" i="26"/>
  <c r="K96" i="26" s="1"/>
  <c r="K103" i="26"/>
  <c r="K106" i="26"/>
  <c r="H114" i="26"/>
  <c r="I123" i="26"/>
  <c r="K123" i="26" s="1"/>
  <c r="K125" i="26"/>
  <c r="H10" i="26"/>
  <c r="K53" i="26"/>
  <c r="K77" i="26"/>
  <c r="J58" i="26"/>
  <c r="G114" i="26"/>
  <c r="J57" i="26" l="1"/>
  <c r="J9" i="26" s="1"/>
  <c r="I114" i="26"/>
  <c r="K114" i="26" s="1"/>
  <c r="H57" i="26"/>
  <c r="I57" i="26" s="1"/>
  <c r="I58" i="26"/>
  <c r="K57" i="26"/>
  <c r="I10" i="26"/>
  <c r="K10" i="26" s="1"/>
  <c r="H9" i="26"/>
  <c r="I9" i="26" s="1"/>
  <c r="K9" i="26" s="1"/>
  <c r="K58" i="26"/>
  <c r="J57" i="22" l="1"/>
  <c r="J114" i="22"/>
  <c r="K128" i="22"/>
  <c r="K127" i="22"/>
  <c r="J127" i="22"/>
  <c r="J125" i="22"/>
  <c r="J117" i="22"/>
  <c r="K120" i="22"/>
  <c r="J119" i="22"/>
  <c r="K119" i="22" s="1"/>
  <c r="J59" i="22"/>
  <c r="K72" i="22"/>
  <c r="J71" i="22"/>
  <c r="K71" i="22" s="1"/>
  <c r="K70" i="22"/>
  <c r="J69" i="22"/>
  <c r="K69" i="22" s="1"/>
  <c r="K68" i="22"/>
  <c r="J67" i="22"/>
  <c r="K67" i="22" s="1"/>
  <c r="K66" i="22"/>
  <c r="K65" i="22"/>
  <c r="J65" i="22"/>
  <c r="K64" i="22"/>
  <c r="J63" i="22"/>
  <c r="K63" i="22" s="1"/>
  <c r="K62" i="22"/>
  <c r="J61" i="22"/>
  <c r="K61" i="22" s="1"/>
  <c r="K113" i="22"/>
  <c r="J112" i="22"/>
  <c r="K112" i="22" s="1"/>
  <c r="J110" i="22"/>
  <c r="K109" i="22"/>
  <c r="J108" i="22"/>
  <c r="K108" i="22" s="1"/>
  <c r="J106" i="22"/>
  <c r="K105" i="22"/>
  <c r="K104" i="22"/>
  <c r="J103" i="22"/>
  <c r="I103" i="22"/>
  <c r="K103" i="22" s="1"/>
  <c r="H103" i="22"/>
  <c r="G103" i="22"/>
  <c r="J101" i="22"/>
  <c r="J96" i="22" s="1"/>
  <c r="J10" i="22"/>
  <c r="J51" i="22"/>
  <c r="K54" i="22"/>
  <c r="J53" i="22"/>
  <c r="I53" i="22"/>
  <c r="K53" i="22" s="1"/>
  <c r="I134" i="22"/>
  <c r="K134" i="22" s="1"/>
  <c r="I133" i="22"/>
  <c r="K133" i="22" s="1"/>
  <c r="J132" i="22"/>
  <c r="H132" i="22"/>
  <c r="I132" i="22" s="1"/>
  <c r="K132" i="22" s="1"/>
  <c r="I131" i="22"/>
  <c r="K131" i="22" s="1"/>
  <c r="I130" i="22"/>
  <c r="K130" i="22" s="1"/>
  <c r="J129" i="22"/>
  <c r="H129" i="22"/>
  <c r="I129" i="22" s="1"/>
  <c r="K129" i="22" s="1"/>
  <c r="I126" i="22"/>
  <c r="K126" i="22" s="1"/>
  <c r="I125" i="22"/>
  <c r="I124" i="22"/>
  <c r="K124" i="22" s="1"/>
  <c r="H123" i="22"/>
  <c r="G123" i="22"/>
  <c r="I123" i="22" s="1"/>
  <c r="K123" i="22" s="1"/>
  <c r="I122" i="22"/>
  <c r="K122" i="22" s="1"/>
  <c r="I121" i="22"/>
  <c r="K121" i="22" s="1"/>
  <c r="H121" i="22"/>
  <c r="I118" i="22"/>
  <c r="K118" i="22" s="1"/>
  <c r="G117" i="22"/>
  <c r="I117" i="22" s="1"/>
  <c r="K117" i="22" s="1"/>
  <c r="I116" i="22"/>
  <c r="K116" i="22" s="1"/>
  <c r="G115" i="22"/>
  <c r="I115" i="22" s="1"/>
  <c r="K115" i="22" s="1"/>
  <c r="H114" i="22"/>
  <c r="G114" i="22"/>
  <c r="I111" i="22"/>
  <c r="K111" i="22" s="1"/>
  <c r="I110" i="22"/>
  <c r="I107" i="22"/>
  <c r="K107" i="22" s="1"/>
  <c r="I106" i="22"/>
  <c r="K106" i="22" s="1"/>
  <c r="I102" i="22"/>
  <c r="K102" i="22" s="1"/>
  <c r="I101" i="22"/>
  <c r="I100" i="22"/>
  <c r="K100" i="22" s="1"/>
  <c r="G99" i="22"/>
  <c r="I99" i="22" s="1"/>
  <c r="K99" i="22" s="1"/>
  <c r="I98" i="22"/>
  <c r="K98" i="22" s="1"/>
  <c r="G97" i="22"/>
  <c r="I97" i="22" s="1"/>
  <c r="K97" i="22" s="1"/>
  <c r="H96" i="22"/>
  <c r="I95" i="22"/>
  <c r="K95" i="22" s="1"/>
  <c r="I94" i="22"/>
  <c r="K94" i="22" s="1"/>
  <c r="I93" i="22"/>
  <c r="K93" i="22" s="1"/>
  <c r="H92" i="22"/>
  <c r="I92" i="22" s="1"/>
  <c r="K92" i="22" s="1"/>
  <c r="I91" i="22"/>
  <c r="K91" i="22" s="1"/>
  <c r="H90" i="22"/>
  <c r="G90" i="22"/>
  <c r="G89" i="22" s="1"/>
  <c r="J89" i="22"/>
  <c r="H89" i="22"/>
  <c r="K88" i="22"/>
  <c r="J87" i="22"/>
  <c r="K87" i="22" s="1"/>
  <c r="K86" i="22"/>
  <c r="K85" i="22"/>
  <c r="J85" i="22"/>
  <c r="K84" i="22"/>
  <c r="J83" i="22"/>
  <c r="K83" i="22" s="1"/>
  <c r="K82" i="22"/>
  <c r="J81" i="22"/>
  <c r="K81" i="22" s="1"/>
  <c r="K80" i="22"/>
  <c r="J79" i="22"/>
  <c r="K79" i="22" s="1"/>
  <c r="K78" i="22"/>
  <c r="K77" i="22"/>
  <c r="J77" i="22"/>
  <c r="K76" i="22"/>
  <c r="J75" i="22"/>
  <c r="K75" i="22" s="1"/>
  <c r="I74" i="22"/>
  <c r="K74" i="22" s="1"/>
  <c r="J73" i="22"/>
  <c r="J58" i="22" s="1"/>
  <c r="H73" i="22"/>
  <c r="I73" i="22" s="1"/>
  <c r="K73" i="22" s="1"/>
  <c r="I60" i="22"/>
  <c r="K60" i="22" s="1"/>
  <c r="I59" i="22"/>
  <c r="K59" i="22" s="1"/>
  <c r="G59" i="22"/>
  <c r="G58" i="22"/>
  <c r="I56" i="22"/>
  <c r="K56" i="22" s="1"/>
  <c r="I55" i="22"/>
  <c r="K55" i="22" s="1"/>
  <c r="G55" i="22"/>
  <c r="I52" i="22"/>
  <c r="K52" i="22" s="1"/>
  <c r="G51" i="22"/>
  <c r="I51" i="22" s="1"/>
  <c r="I50" i="22"/>
  <c r="K50" i="22" s="1"/>
  <c r="H49" i="22"/>
  <c r="I49" i="22" s="1"/>
  <c r="K49" i="22" s="1"/>
  <c r="I48" i="22"/>
  <c r="K48" i="22" s="1"/>
  <c r="H47" i="22"/>
  <c r="I47" i="22" s="1"/>
  <c r="K47" i="22" s="1"/>
  <c r="I46" i="22"/>
  <c r="K46" i="22" s="1"/>
  <c r="I45" i="22"/>
  <c r="K45" i="22" s="1"/>
  <c r="H45" i="22"/>
  <c r="I44" i="22"/>
  <c r="K44" i="22" s="1"/>
  <c r="H43" i="22"/>
  <c r="I43" i="22" s="1"/>
  <c r="K43" i="22" s="1"/>
  <c r="I42" i="22"/>
  <c r="K42" i="22" s="1"/>
  <c r="H41" i="22"/>
  <c r="I41" i="22" s="1"/>
  <c r="K41" i="22" s="1"/>
  <c r="I40" i="22"/>
  <c r="K40" i="22" s="1"/>
  <c r="H39" i="22"/>
  <c r="I39" i="22" s="1"/>
  <c r="K39" i="22" s="1"/>
  <c r="I38" i="22"/>
  <c r="K38" i="22" s="1"/>
  <c r="I37" i="22"/>
  <c r="K37" i="22" s="1"/>
  <c r="H37" i="22"/>
  <c r="I36" i="22"/>
  <c r="K36" i="22" s="1"/>
  <c r="H35" i="22"/>
  <c r="I35" i="22" s="1"/>
  <c r="K35" i="22" s="1"/>
  <c r="I34" i="22"/>
  <c r="K34" i="22" s="1"/>
  <c r="H33" i="22"/>
  <c r="I33" i="22" s="1"/>
  <c r="K33" i="22" s="1"/>
  <c r="I32" i="22"/>
  <c r="K32" i="22" s="1"/>
  <c r="H31" i="22"/>
  <c r="G31" i="22"/>
  <c r="I30" i="22"/>
  <c r="K30" i="22" s="1"/>
  <c r="H29" i="22"/>
  <c r="G29" i="22"/>
  <c r="I29" i="22" s="1"/>
  <c r="K29" i="22" s="1"/>
  <c r="I28" i="22"/>
  <c r="K28" i="22" s="1"/>
  <c r="H27" i="22"/>
  <c r="G27" i="22"/>
  <c r="I26" i="22"/>
  <c r="K26" i="22" s="1"/>
  <c r="H25" i="22"/>
  <c r="G25" i="22"/>
  <c r="I25" i="22" s="1"/>
  <c r="K25" i="22" s="1"/>
  <c r="I24" i="22"/>
  <c r="K24" i="22" s="1"/>
  <c r="H23" i="22"/>
  <c r="I23" i="22" s="1"/>
  <c r="K23" i="22" s="1"/>
  <c r="I22" i="22"/>
  <c r="K22" i="22" s="1"/>
  <c r="I21" i="22"/>
  <c r="K21" i="22" s="1"/>
  <c r="H21" i="22"/>
  <c r="I20" i="22"/>
  <c r="K20" i="22" s="1"/>
  <c r="H19" i="22"/>
  <c r="I19" i="22" s="1"/>
  <c r="K19" i="22" s="1"/>
  <c r="I18" i="22"/>
  <c r="K18" i="22" s="1"/>
  <c r="H17" i="22"/>
  <c r="I17" i="22" s="1"/>
  <c r="K17" i="22" s="1"/>
  <c r="I16" i="22"/>
  <c r="K16" i="22" s="1"/>
  <c r="I15" i="22"/>
  <c r="K15" i="22" s="1"/>
  <c r="H14" i="22"/>
  <c r="G14" i="22"/>
  <c r="I14" i="22" s="1"/>
  <c r="K14" i="22" s="1"/>
  <c r="I13" i="22"/>
  <c r="K13" i="22" s="1"/>
  <c r="I12" i="22"/>
  <c r="K12" i="22" s="1"/>
  <c r="H11" i="22"/>
  <c r="G11" i="22"/>
  <c r="I11" i="22" s="1"/>
  <c r="K11" i="22" s="1"/>
  <c r="H10" i="22"/>
  <c r="I10" i="22" s="1"/>
  <c r="K10" i="22" s="1"/>
  <c r="G9" i="22"/>
  <c r="K125" i="22" l="1"/>
  <c r="J9" i="22"/>
  <c r="I89" i="22"/>
  <c r="K89" i="22" s="1"/>
  <c r="I27" i="22"/>
  <c r="K27" i="22" s="1"/>
  <c r="I31" i="22"/>
  <c r="K31" i="22" s="1"/>
  <c r="I114" i="22"/>
  <c r="K114" i="22" s="1"/>
  <c r="K110" i="22"/>
  <c r="K101" i="22"/>
  <c r="K51" i="22"/>
  <c r="I90" i="22"/>
  <c r="K90" i="22" s="1"/>
  <c r="H58" i="22"/>
  <c r="H57" i="22" s="1"/>
  <c r="I57" i="22" s="1"/>
  <c r="G96" i="22"/>
  <c r="I96" i="22" s="1"/>
  <c r="K96" i="22" s="1"/>
  <c r="K57" i="22" l="1"/>
  <c r="H9" i="22"/>
  <c r="I9" i="22" s="1"/>
  <c r="K9" i="22" s="1"/>
  <c r="I58" i="22"/>
  <c r="K58" i="22" s="1"/>
  <c r="J10" i="19" l="1"/>
  <c r="K55" i="19"/>
  <c r="K56" i="19"/>
  <c r="J55" i="19"/>
  <c r="K76" i="19" l="1"/>
  <c r="K77" i="19"/>
  <c r="K78" i="19"/>
  <c r="K79" i="19"/>
  <c r="K80" i="19"/>
  <c r="K81" i="19"/>
  <c r="K82" i="19"/>
  <c r="K83" i="19"/>
  <c r="K84" i="19"/>
  <c r="K85" i="19"/>
  <c r="K86" i="19"/>
  <c r="K87" i="19"/>
  <c r="K88" i="19"/>
  <c r="K89" i="19"/>
  <c r="K90" i="19"/>
  <c r="K91" i="19"/>
  <c r="K92" i="19"/>
  <c r="K93" i="19"/>
  <c r="K94" i="19"/>
  <c r="K95" i="19"/>
  <c r="K96" i="19"/>
  <c r="K97" i="19"/>
  <c r="K9" i="19"/>
  <c r="J57" i="19"/>
  <c r="J9" i="19" s="1"/>
  <c r="I97" i="19"/>
  <c r="I96" i="19"/>
  <c r="H95" i="19"/>
  <c r="I95" i="19" s="1"/>
  <c r="I94" i="19"/>
  <c r="I93" i="19"/>
  <c r="H92" i="19"/>
  <c r="I92" i="19" s="1"/>
  <c r="I91" i="19"/>
  <c r="I90" i="19"/>
  <c r="I89" i="19"/>
  <c r="H88" i="19"/>
  <c r="H81" i="19" s="1"/>
  <c r="G88" i="19"/>
  <c r="I87" i="19"/>
  <c r="H86" i="19"/>
  <c r="I86" i="19" s="1"/>
  <c r="I85" i="19"/>
  <c r="G84" i="19"/>
  <c r="I84" i="19" s="1"/>
  <c r="I83" i="19"/>
  <c r="G82" i="19"/>
  <c r="I82" i="19" s="1"/>
  <c r="I80" i="19"/>
  <c r="I79" i="19"/>
  <c r="I78" i="19"/>
  <c r="I77" i="19"/>
  <c r="I76" i="19"/>
  <c r="I75" i="19"/>
  <c r="K75" i="19" s="1"/>
  <c r="I74" i="19"/>
  <c r="K74" i="19" s="1"/>
  <c r="G73" i="19"/>
  <c r="I73" i="19" s="1"/>
  <c r="K73" i="19" s="1"/>
  <c r="I72" i="19"/>
  <c r="K72" i="19" s="1"/>
  <c r="G71" i="19"/>
  <c r="I71" i="19" s="1"/>
  <c r="K71" i="19" s="1"/>
  <c r="H70" i="19"/>
  <c r="I69" i="19"/>
  <c r="K69" i="19" s="1"/>
  <c r="I68" i="19"/>
  <c r="K68" i="19" s="1"/>
  <c r="I67" i="19"/>
  <c r="K67" i="19" s="1"/>
  <c r="H66" i="19"/>
  <c r="I66" i="19" s="1"/>
  <c r="K66" i="19" s="1"/>
  <c r="I65" i="19"/>
  <c r="K65" i="19" s="1"/>
  <c r="H64" i="19"/>
  <c r="H63" i="19" s="1"/>
  <c r="G64" i="19"/>
  <c r="G63" i="19" s="1"/>
  <c r="I63" i="19" s="1"/>
  <c r="K63" i="19" s="1"/>
  <c r="I62" i="19"/>
  <c r="K62" i="19" s="1"/>
  <c r="H61" i="19"/>
  <c r="I61" i="19" s="1"/>
  <c r="K61" i="19" s="1"/>
  <c r="I60" i="19"/>
  <c r="K60" i="19" s="1"/>
  <c r="G59" i="19"/>
  <c r="I59" i="19" s="1"/>
  <c r="K59" i="19" s="1"/>
  <c r="I54" i="19"/>
  <c r="K54" i="19" s="1"/>
  <c r="G53" i="19"/>
  <c r="I53" i="19" s="1"/>
  <c r="K53" i="19" s="1"/>
  <c r="I52" i="19"/>
  <c r="K52" i="19" s="1"/>
  <c r="G51" i="19"/>
  <c r="I51" i="19" s="1"/>
  <c r="K51" i="19" s="1"/>
  <c r="I50" i="19"/>
  <c r="K50" i="19" s="1"/>
  <c r="H49" i="19"/>
  <c r="I49" i="19" s="1"/>
  <c r="K49" i="19" s="1"/>
  <c r="I48" i="19"/>
  <c r="K48" i="19" s="1"/>
  <c r="H47" i="19"/>
  <c r="I47" i="19" s="1"/>
  <c r="K47" i="19" s="1"/>
  <c r="I46" i="19"/>
  <c r="K46" i="19" s="1"/>
  <c r="H45" i="19"/>
  <c r="I45" i="19" s="1"/>
  <c r="K45" i="19" s="1"/>
  <c r="I44" i="19"/>
  <c r="K44" i="19" s="1"/>
  <c r="H43" i="19"/>
  <c r="I43" i="19" s="1"/>
  <c r="K43" i="19" s="1"/>
  <c r="I42" i="19"/>
  <c r="K42" i="19" s="1"/>
  <c r="H41" i="19"/>
  <c r="I41" i="19" s="1"/>
  <c r="K41" i="19" s="1"/>
  <c r="I40" i="19"/>
  <c r="K40" i="19" s="1"/>
  <c r="H39" i="19"/>
  <c r="I39" i="19" s="1"/>
  <c r="K39" i="19" s="1"/>
  <c r="I38" i="19"/>
  <c r="K38" i="19" s="1"/>
  <c r="H37" i="19"/>
  <c r="I37" i="19" s="1"/>
  <c r="K37" i="19" s="1"/>
  <c r="I36" i="19"/>
  <c r="K36" i="19" s="1"/>
  <c r="H35" i="19"/>
  <c r="I35" i="19" s="1"/>
  <c r="K35" i="19" s="1"/>
  <c r="I34" i="19"/>
  <c r="K34" i="19" s="1"/>
  <c r="H33" i="19"/>
  <c r="I33" i="19" s="1"/>
  <c r="K33" i="19" s="1"/>
  <c r="I32" i="19"/>
  <c r="K32" i="19" s="1"/>
  <c r="H31" i="19"/>
  <c r="G31" i="19"/>
  <c r="I30" i="19"/>
  <c r="K30" i="19" s="1"/>
  <c r="H29" i="19"/>
  <c r="G29" i="19"/>
  <c r="I29" i="19" s="1"/>
  <c r="K29" i="19" s="1"/>
  <c r="I28" i="19"/>
  <c r="K28" i="19" s="1"/>
  <c r="H27" i="19"/>
  <c r="G27" i="19"/>
  <c r="I26" i="19"/>
  <c r="K26" i="19" s="1"/>
  <c r="H25" i="19"/>
  <c r="G25" i="19"/>
  <c r="I25" i="19" s="1"/>
  <c r="K25" i="19" s="1"/>
  <c r="I24" i="19"/>
  <c r="K24" i="19" s="1"/>
  <c r="H23" i="19"/>
  <c r="I23" i="19" s="1"/>
  <c r="K23" i="19" s="1"/>
  <c r="I22" i="19"/>
  <c r="K22" i="19" s="1"/>
  <c r="I21" i="19"/>
  <c r="K21" i="19" s="1"/>
  <c r="H21" i="19"/>
  <c r="I20" i="19"/>
  <c r="K20" i="19" s="1"/>
  <c r="H19" i="19"/>
  <c r="I19" i="19" s="1"/>
  <c r="K19" i="19" s="1"/>
  <c r="I18" i="19"/>
  <c r="K18" i="19" s="1"/>
  <c r="H17" i="19"/>
  <c r="I17" i="19" s="1"/>
  <c r="K17" i="19" s="1"/>
  <c r="I16" i="19"/>
  <c r="K16" i="19" s="1"/>
  <c r="I15" i="19"/>
  <c r="K15" i="19" s="1"/>
  <c r="H14" i="19"/>
  <c r="G14" i="19"/>
  <c r="I13" i="19"/>
  <c r="K13" i="19" s="1"/>
  <c r="I12" i="19"/>
  <c r="K12" i="19" s="1"/>
  <c r="H11" i="19"/>
  <c r="G11" i="19"/>
  <c r="G9" i="19"/>
  <c r="I11" i="19" l="1"/>
  <c r="K11" i="19" s="1"/>
  <c r="I14" i="19"/>
  <c r="K14" i="19" s="1"/>
  <c r="H58" i="19"/>
  <c r="H57" i="19" s="1"/>
  <c r="I57" i="19" s="1"/>
  <c r="K57" i="19" s="1"/>
  <c r="I88" i="19"/>
  <c r="H10" i="19"/>
  <c r="I10" i="19" s="1"/>
  <c r="K10" i="19" s="1"/>
  <c r="I27" i="19"/>
  <c r="K27" i="19" s="1"/>
  <c r="I31" i="19"/>
  <c r="K31" i="19" s="1"/>
  <c r="I64" i="19"/>
  <c r="K64" i="19" s="1"/>
  <c r="G70" i="19"/>
  <c r="I70" i="19" s="1"/>
  <c r="K70" i="19" s="1"/>
  <c r="G58" i="19"/>
  <c r="G81" i="19"/>
  <c r="I81" i="19" s="1"/>
  <c r="J82" i="18"/>
  <c r="J80" i="18"/>
  <c r="K80" i="18" s="1"/>
  <c r="J78" i="18"/>
  <c r="K78" i="18" s="1"/>
  <c r="J73" i="18"/>
  <c r="K76" i="18"/>
  <c r="K77" i="18"/>
  <c r="K79" i="18"/>
  <c r="K81" i="18"/>
  <c r="H75" i="18"/>
  <c r="I75" i="18"/>
  <c r="J75" i="18"/>
  <c r="K75" i="18" s="1"/>
  <c r="G75" i="18"/>
  <c r="K85" i="18"/>
  <c r="J84" i="18"/>
  <c r="K84" i="18" s="1"/>
  <c r="J56" i="17"/>
  <c r="K74" i="17"/>
  <c r="J73" i="17"/>
  <c r="K73" i="17" s="1"/>
  <c r="K72" i="17"/>
  <c r="J71" i="17"/>
  <c r="K71" i="17" s="1"/>
  <c r="K70" i="17"/>
  <c r="J69" i="17"/>
  <c r="K69" i="17" s="1"/>
  <c r="K68" i="17"/>
  <c r="J67" i="17"/>
  <c r="K67" i="17" s="1"/>
  <c r="K66" i="17"/>
  <c r="J65" i="17"/>
  <c r="K65" i="17" s="1"/>
  <c r="K64" i="17"/>
  <c r="J63" i="17"/>
  <c r="K63" i="17" s="1"/>
  <c r="J59" i="17"/>
  <c r="K62" i="17"/>
  <c r="J61" i="17"/>
  <c r="K61" i="17" s="1"/>
  <c r="I58" i="19" l="1"/>
  <c r="K58" i="19" s="1"/>
  <c r="H9" i="19"/>
  <c r="I9" i="19" s="1"/>
  <c r="J68" i="18"/>
  <c r="J102" i="16"/>
  <c r="K104" i="16"/>
  <c r="K105" i="16"/>
  <c r="J104" i="16"/>
  <c r="J94" i="16"/>
  <c r="K96" i="16"/>
  <c r="K97" i="16"/>
  <c r="J96" i="16"/>
  <c r="J56" i="16"/>
  <c r="J57" i="16"/>
  <c r="K70" i="16"/>
  <c r="K69" i="16"/>
  <c r="J69" i="16"/>
  <c r="K68" i="16"/>
  <c r="J67" i="16"/>
  <c r="K67" i="16" s="1"/>
  <c r="K66" i="16"/>
  <c r="J65" i="16"/>
  <c r="K65" i="16" s="1"/>
  <c r="K64" i="16"/>
  <c r="J63" i="16"/>
  <c r="K63" i="16" s="1"/>
  <c r="K62" i="16"/>
  <c r="J61" i="16"/>
  <c r="K61" i="16" s="1"/>
  <c r="K60" i="16"/>
  <c r="J59" i="16"/>
  <c r="K59" i="16" s="1"/>
  <c r="J91" i="16" l="1"/>
  <c r="K102" i="18"/>
  <c r="I102" i="18"/>
  <c r="K101" i="18"/>
  <c r="I101" i="18"/>
  <c r="J100" i="18"/>
  <c r="I100" i="18"/>
  <c r="K100" i="18" s="1"/>
  <c r="H100" i="18"/>
  <c r="K99" i="18"/>
  <c r="I99" i="18"/>
  <c r="K98" i="18"/>
  <c r="I98" i="18"/>
  <c r="J97" i="18"/>
  <c r="I97" i="18"/>
  <c r="K97" i="18" s="1"/>
  <c r="H97" i="18"/>
  <c r="K96" i="18"/>
  <c r="I96" i="18"/>
  <c r="K95" i="18"/>
  <c r="I95" i="18"/>
  <c r="K94" i="18"/>
  <c r="I94" i="18"/>
  <c r="H93" i="18"/>
  <c r="G93" i="18"/>
  <c r="I93" i="18" s="1"/>
  <c r="K93" i="18" s="1"/>
  <c r="K92" i="18"/>
  <c r="I92" i="18"/>
  <c r="H91" i="18"/>
  <c r="I91" i="18" s="1"/>
  <c r="K91" i="18" s="1"/>
  <c r="I90" i="18"/>
  <c r="K90" i="18" s="1"/>
  <c r="I89" i="18"/>
  <c r="K89" i="18" s="1"/>
  <c r="G89" i="18"/>
  <c r="K88" i="18"/>
  <c r="I88" i="18"/>
  <c r="G87" i="18"/>
  <c r="I87" i="18" s="1"/>
  <c r="K87" i="18" s="1"/>
  <c r="J86" i="18"/>
  <c r="H86" i="18"/>
  <c r="K83" i="18"/>
  <c r="I83" i="18"/>
  <c r="K82" i="18"/>
  <c r="I82" i="18"/>
  <c r="I79" i="18"/>
  <c r="I78" i="18"/>
  <c r="K74" i="18"/>
  <c r="I74" i="18"/>
  <c r="I73" i="18"/>
  <c r="K73" i="18" s="1"/>
  <c r="I72" i="18"/>
  <c r="K72" i="18" s="1"/>
  <c r="G71" i="18"/>
  <c r="I71" i="18" s="1"/>
  <c r="K71" i="18" s="1"/>
  <c r="I70" i="18"/>
  <c r="K70" i="18" s="1"/>
  <c r="I69" i="18"/>
  <c r="K69" i="18" s="1"/>
  <c r="G69" i="18"/>
  <c r="H68" i="18"/>
  <c r="G68" i="18"/>
  <c r="I68" i="18" s="1"/>
  <c r="K68" i="18" s="1"/>
  <c r="I67" i="18"/>
  <c r="K67" i="18" s="1"/>
  <c r="I66" i="18"/>
  <c r="K66" i="18" s="1"/>
  <c r="I65" i="18"/>
  <c r="K65" i="18" s="1"/>
  <c r="I64" i="18"/>
  <c r="K64" i="18" s="1"/>
  <c r="H64" i="18"/>
  <c r="I63" i="18"/>
  <c r="K63" i="18" s="1"/>
  <c r="H62" i="18"/>
  <c r="H61" i="18" s="1"/>
  <c r="H55" i="18" s="1"/>
  <c r="G62" i="18"/>
  <c r="I62" i="18" s="1"/>
  <c r="K62" i="18" s="1"/>
  <c r="J61" i="18"/>
  <c r="G61" i="18"/>
  <c r="I61" i="18" s="1"/>
  <c r="K61" i="18" s="1"/>
  <c r="I60" i="18"/>
  <c r="K60" i="18" s="1"/>
  <c r="I59" i="18"/>
  <c r="K59" i="18" s="1"/>
  <c r="H59" i="18"/>
  <c r="I58" i="18"/>
  <c r="K58" i="18" s="1"/>
  <c r="G57" i="18"/>
  <c r="I57" i="18" s="1"/>
  <c r="K57" i="18" s="1"/>
  <c r="J56" i="18"/>
  <c r="H56" i="18"/>
  <c r="G56" i="18"/>
  <c r="I56" i="18" s="1"/>
  <c r="K56" i="18" s="1"/>
  <c r="J55" i="18"/>
  <c r="I54" i="18"/>
  <c r="K54" i="18" s="1"/>
  <c r="I53" i="18"/>
  <c r="K53" i="18" s="1"/>
  <c r="G53" i="18"/>
  <c r="I52" i="18"/>
  <c r="K52" i="18" s="1"/>
  <c r="G51" i="18"/>
  <c r="I51" i="18" s="1"/>
  <c r="K51" i="18" s="1"/>
  <c r="I50" i="18"/>
  <c r="K50" i="18" s="1"/>
  <c r="I49" i="18"/>
  <c r="K49" i="18" s="1"/>
  <c r="H49" i="18"/>
  <c r="I48" i="18"/>
  <c r="K48" i="18" s="1"/>
  <c r="H47" i="18"/>
  <c r="I47" i="18" s="1"/>
  <c r="K47" i="18" s="1"/>
  <c r="I46" i="18"/>
  <c r="K46" i="18" s="1"/>
  <c r="H45" i="18"/>
  <c r="I45" i="18" s="1"/>
  <c r="K45" i="18" s="1"/>
  <c r="I44" i="18"/>
  <c r="K44" i="18" s="1"/>
  <c r="H43" i="18"/>
  <c r="I43" i="18" s="1"/>
  <c r="K43" i="18" s="1"/>
  <c r="I42" i="18"/>
  <c r="K42" i="18" s="1"/>
  <c r="H41" i="18"/>
  <c r="I41" i="18" s="1"/>
  <c r="K41" i="18" s="1"/>
  <c r="I40" i="18"/>
  <c r="K40" i="18" s="1"/>
  <c r="H39" i="18"/>
  <c r="I39" i="18" s="1"/>
  <c r="K39" i="18" s="1"/>
  <c r="I38" i="18"/>
  <c r="K38" i="18" s="1"/>
  <c r="I37" i="18"/>
  <c r="K37" i="18" s="1"/>
  <c r="H37" i="18"/>
  <c r="I36" i="18"/>
  <c r="K36" i="18" s="1"/>
  <c r="H35" i="18"/>
  <c r="I35" i="18" s="1"/>
  <c r="K35" i="18" s="1"/>
  <c r="I34" i="18"/>
  <c r="K34" i="18" s="1"/>
  <c r="I33" i="18"/>
  <c r="K33" i="18" s="1"/>
  <c r="H33" i="18"/>
  <c r="I32" i="18"/>
  <c r="K32" i="18" s="1"/>
  <c r="H31" i="18"/>
  <c r="G31" i="18"/>
  <c r="I31" i="18" s="1"/>
  <c r="K31" i="18" s="1"/>
  <c r="I30" i="18"/>
  <c r="K30" i="18" s="1"/>
  <c r="H29" i="18"/>
  <c r="G29" i="18"/>
  <c r="I29" i="18" s="1"/>
  <c r="K29" i="18" s="1"/>
  <c r="I28" i="18"/>
  <c r="K28" i="18" s="1"/>
  <c r="H27" i="18"/>
  <c r="G27" i="18"/>
  <c r="I27" i="18" s="1"/>
  <c r="K27" i="18" s="1"/>
  <c r="I26" i="18"/>
  <c r="K26" i="18" s="1"/>
  <c r="H25" i="18"/>
  <c r="G25" i="18"/>
  <c r="I25" i="18" s="1"/>
  <c r="K25" i="18" s="1"/>
  <c r="I24" i="18"/>
  <c r="K24" i="18" s="1"/>
  <c r="H23" i="18"/>
  <c r="I23" i="18" s="1"/>
  <c r="K23" i="18" s="1"/>
  <c r="I22" i="18"/>
  <c r="K22" i="18" s="1"/>
  <c r="I21" i="18"/>
  <c r="K21" i="18" s="1"/>
  <c r="H21" i="18"/>
  <c r="I20" i="18"/>
  <c r="K20" i="18" s="1"/>
  <c r="H19" i="18"/>
  <c r="I19" i="18" s="1"/>
  <c r="K19" i="18" s="1"/>
  <c r="I18" i="18"/>
  <c r="K18" i="18" s="1"/>
  <c r="H17" i="18"/>
  <c r="I17" i="18" s="1"/>
  <c r="K17" i="18" s="1"/>
  <c r="I16" i="18"/>
  <c r="K16" i="18" s="1"/>
  <c r="I15" i="18"/>
  <c r="K15" i="18" s="1"/>
  <c r="H14" i="18"/>
  <c r="G14" i="18"/>
  <c r="I14" i="18" s="1"/>
  <c r="K14" i="18" s="1"/>
  <c r="I13" i="18"/>
  <c r="K13" i="18" s="1"/>
  <c r="I12" i="18"/>
  <c r="K12" i="18" s="1"/>
  <c r="H11" i="18"/>
  <c r="G11" i="18"/>
  <c r="I11" i="18" s="1"/>
  <c r="K11" i="18" s="1"/>
  <c r="H10" i="18"/>
  <c r="I10" i="18" s="1"/>
  <c r="K10" i="18" s="1"/>
  <c r="J9" i="18"/>
  <c r="G9" i="18"/>
  <c r="I109" i="17"/>
  <c r="K109" i="17" s="1"/>
  <c r="I108" i="17"/>
  <c r="K108" i="17" s="1"/>
  <c r="J107" i="17"/>
  <c r="I107" i="17"/>
  <c r="K107" i="17" s="1"/>
  <c r="H107" i="17"/>
  <c r="K106" i="17"/>
  <c r="I106" i="17"/>
  <c r="K105" i="17"/>
  <c r="I105" i="17"/>
  <c r="J104" i="17"/>
  <c r="H104" i="17"/>
  <c r="I104" i="17" s="1"/>
  <c r="K104" i="17" s="1"/>
  <c r="I103" i="17"/>
  <c r="K103" i="17" s="1"/>
  <c r="I102" i="17"/>
  <c r="K102" i="17" s="1"/>
  <c r="I101" i="17"/>
  <c r="K101" i="17" s="1"/>
  <c r="H100" i="17"/>
  <c r="G100" i="17"/>
  <c r="I100" i="17" s="1"/>
  <c r="K100" i="17" s="1"/>
  <c r="I99" i="17"/>
  <c r="K99" i="17" s="1"/>
  <c r="H98" i="17"/>
  <c r="I98" i="17" s="1"/>
  <c r="K98" i="17" s="1"/>
  <c r="I97" i="17"/>
  <c r="K97" i="17" s="1"/>
  <c r="G96" i="17"/>
  <c r="I96" i="17" s="1"/>
  <c r="K96" i="17" s="1"/>
  <c r="I95" i="17"/>
  <c r="K95" i="17" s="1"/>
  <c r="G94" i="17"/>
  <c r="I94" i="17" s="1"/>
  <c r="K94" i="17" s="1"/>
  <c r="J93" i="17"/>
  <c r="H93" i="17"/>
  <c r="I92" i="17"/>
  <c r="K92" i="17" s="1"/>
  <c r="I91" i="17"/>
  <c r="K91" i="17" s="1"/>
  <c r="I90" i="17"/>
  <c r="K90" i="17" s="1"/>
  <c r="I89" i="17"/>
  <c r="K89" i="17" s="1"/>
  <c r="I88" i="17"/>
  <c r="K88" i="17" s="1"/>
  <c r="I87" i="17"/>
  <c r="K87" i="17" s="1"/>
  <c r="I86" i="17"/>
  <c r="K86" i="17" s="1"/>
  <c r="G85" i="17"/>
  <c r="I85" i="17" s="1"/>
  <c r="K85" i="17" s="1"/>
  <c r="I84" i="17"/>
  <c r="K84" i="17" s="1"/>
  <c r="I83" i="17"/>
  <c r="K83" i="17" s="1"/>
  <c r="G83" i="17"/>
  <c r="J82" i="17"/>
  <c r="H82" i="17"/>
  <c r="G82" i="17"/>
  <c r="I82" i="17" s="1"/>
  <c r="K82" i="17" s="1"/>
  <c r="I81" i="17"/>
  <c r="K81" i="17" s="1"/>
  <c r="I80" i="17"/>
  <c r="K80" i="17" s="1"/>
  <c r="I79" i="17"/>
  <c r="K79" i="17" s="1"/>
  <c r="I78" i="17"/>
  <c r="K78" i="17" s="1"/>
  <c r="H78" i="17"/>
  <c r="I77" i="17"/>
  <c r="K77" i="17" s="1"/>
  <c r="H76" i="17"/>
  <c r="H75" i="17" s="1"/>
  <c r="G76" i="17"/>
  <c r="I76" i="17" s="1"/>
  <c r="K76" i="17" s="1"/>
  <c r="J75" i="17"/>
  <c r="G75" i="17"/>
  <c r="I75" i="17" s="1"/>
  <c r="K75" i="17" s="1"/>
  <c r="I60" i="17"/>
  <c r="K60" i="17" s="1"/>
  <c r="I59" i="17"/>
  <c r="K59" i="17" s="1"/>
  <c r="H59" i="17"/>
  <c r="I58" i="17"/>
  <c r="K58" i="17" s="1"/>
  <c r="G57" i="17"/>
  <c r="I57" i="17" s="1"/>
  <c r="K57" i="17" s="1"/>
  <c r="J55" i="17"/>
  <c r="H56" i="17"/>
  <c r="H55" i="17" s="1"/>
  <c r="I54" i="17"/>
  <c r="K54" i="17" s="1"/>
  <c r="G53" i="17"/>
  <c r="I53" i="17" s="1"/>
  <c r="K53" i="17" s="1"/>
  <c r="I52" i="17"/>
  <c r="K52" i="17" s="1"/>
  <c r="G51" i="17"/>
  <c r="I51" i="17" s="1"/>
  <c r="K51" i="17" s="1"/>
  <c r="I50" i="17"/>
  <c r="K50" i="17" s="1"/>
  <c r="H49" i="17"/>
  <c r="I49" i="17" s="1"/>
  <c r="K49" i="17" s="1"/>
  <c r="I48" i="17"/>
  <c r="K48" i="17" s="1"/>
  <c r="H47" i="17"/>
  <c r="I47" i="17" s="1"/>
  <c r="K47" i="17" s="1"/>
  <c r="I46" i="17"/>
  <c r="K46" i="17" s="1"/>
  <c r="H45" i="17"/>
  <c r="I45" i="17" s="1"/>
  <c r="K45" i="17" s="1"/>
  <c r="I44" i="17"/>
  <c r="K44" i="17" s="1"/>
  <c r="H43" i="17"/>
  <c r="I43" i="17" s="1"/>
  <c r="K43" i="17" s="1"/>
  <c r="I42" i="17"/>
  <c r="K42" i="17" s="1"/>
  <c r="H41" i="17"/>
  <c r="I41" i="17" s="1"/>
  <c r="K41" i="17" s="1"/>
  <c r="I40" i="17"/>
  <c r="K40" i="17" s="1"/>
  <c r="H39" i="17"/>
  <c r="I39" i="17" s="1"/>
  <c r="K39" i="17" s="1"/>
  <c r="I38" i="17"/>
  <c r="K38" i="17" s="1"/>
  <c r="H37" i="17"/>
  <c r="I37" i="17" s="1"/>
  <c r="K37" i="17" s="1"/>
  <c r="I36" i="17"/>
  <c r="K36" i="17" s="1"/>
  <c r="H35" i="17"/>
  <c r="I35" i="17" s="1"/>
  <c r="K35" i="17" s="1"/>
  <c r="I34" i="17"/>
  <c r="K34" i="17" s="1"/>
  <c r="H33" i="17"/>
  <c r="I33" i="17" s="1"/>
  <c r="K33" i="17" s="1"/>
  <c r="I32" i="17"/>
  <c r="K32" i="17" s="1"/>
  <c r="H31" i="17"/>
  <c r="G31" i="17"/>
  <c r="I31" i="17" s="1"/>
  <c r="K31" i="17" s="1"/>
  <c r="I30" i="17"/>
  <c r="K30" i="17" s="1"/>
  <c r="H29" i="17"/>
  <c r="G29" i="17"/>
  <c r="I29" i="17" s="1"/>
  <c r="K29" i="17" s="1"/>
  <c r="I28" i="17"/>
  <c r="K28" i="17" s="1"/>
  <c r="H27" i="17"/>
  <c r="G27" i="17"/>
  <c r="I27" i="17" s="1"/>
  <c r="K27" i="17" s="1"/>
  <c r="I26" i="17"/>
  <c r="K26" i="17" s="1"/>
  <c r="H25" i="17"/>
  <c r="G25" i="17"/>
  <c r="I25" i="17" s="1"/>
  <c r="K25" i="17" s="1"/>
  <c r="I24" i="17"/>
  <c r="K24" i="17" s="1"/>
  <c r="H23" i="17"/>
  <c r="I23" i="17" s="1"/>
  <c r="K23" i="17" s="1"/>
  <c r="I22" i="17"/>
  <c r="K22" i="17" s="1"/>
  <c r="H21" i="17"/>
  <c r="I21" i="17" s="1"/>
  <c r="K21" i="17" s="1"/>
  <c r="I20" i="17"/>
  <c r="K20" i="17" s="1"/>
  <c r="H19" i="17"/>
  <c r="I19" i="17" s="1"/>
  <c r="K19" i="17" s="1"/>
  <c r="I18" i="17"/>
  <c r="K18" i="17" s="1"/>
  <c r="H17" i="17"/>
  <c r="I17" i="17" s="1"/>
  <c r="K17" i="17" s="1"/>
  <c r="I16" i="17"/>
  <c r="K16" i="17" s="1"/>
  <c r="I15" i="17"/>
  <c r="K15" i="17" s="1"/>
  <c r="H14" i="17"/>
  <c r="G14" i="17"/>
  <c r="I14" i="17" s="1"/>
  <c r="K14" i="17" s="1"/>
  <c r="I13" i="17"/>
  <c r="K13" i="17" s="1"/>
  <c r="I12" i="17"/>
  <c r="K12" i="17" s="1"/>
  <c r="H11" i="17"/>
  <c r="G11" i="17"/>
  <c r="I11" i="17" s="1"/>
  <c r="K11" i="17" s="1"/>
  <c r="H10" i="17"/>
  <c r="I10" i="17" s="1"/>
  <c r="K10" i="17" s="1"/>
  <c r="J9" i="17"/>
  <c r="G9" i="17"/>
  <c r="J9" i="16"/>
  <c r="J73" i="16"/>
  <c r="J80" i="16"/>
  <c r="J106" i="16"/>
  <c r="J109" i="16"/>
  <c r="I111" i="16"/>
  <c r="K111" i="16" s="1"/>
  <c r="I110" i="16"/>
  <c r="K110" i="16" s="1"/>
  <c r="H109" i="16"/>
  <c r="I109" i="16" s="1"/>
  <c r="I108" i="16"/>
  <c r="K108" i="16" s="1"/>
  <c r="I107" i="16"/>
  <c r="K107" i="16" s="1"/>
  <c r="H106" i="16"/>
  <c r="I106" i="16" s="1"/>
  <c r="K106" i="16" s="1"/>
  <c r="I103" i="16"/>
  <c r="K103" i="16" s="1"/>
  <c r="I102" i="16"/>
  <c r="K102" i="16" s="1"/>
  <c r="I101" i="16"/>
  <c r="K101" i="16" s="1"/>
  <c r="H100" i="16"/>
  <c r="G100" i="16"/>
  <c r="I100" i="16" s="1"/>
  <c r="K100" i="16" s="1"/>
  <c r="I99" i="16"/>
  <c r="K99" i="16" s="1"/>
  <c r="H98" i="16"/>
  <c r="I98" i="16" s="1"/>
  <c r="K98" i="16" s="1"/>
  <c r="I95" i="16"/>
  <c r="K95" i="16" s="1"/>
  <c r="I94" i="16"/>
  <c r="K94" i="16" s="1"/>
  <c r="G94" i="16"/>
  <c r="I93" i="16"/>
  <c r="K93" i="16" s="1"/>
  <c r="G92" i="16"/>
  <c r="I92" i="16" s="1"/>
  <c r="K92" i="16" s="1"/>
  <c r="H91" i="16"/>
  <c r="I90" i="16"/>
  <c r="K90" i="16" s="1"/>
  <c r="I89" i="16"/>
  <c r="K89" i="16" s="1"/>
  <c r="I88" i="16"/>
  <c r="K88" i="16" s="1"/>
  <c r="I87" i="16"/>
  <c r="K87" i="16" s="1"/>
  <c r="I86" i="16"/>
  <c r="K86" i="16" s="1"/>
  <c r="I85" i="16"/>
  <c r="K85" i="16" s="1"/>
  <c r="I84" i="16"/>
  <c r="K84" i="16" s="1"/>
  <c r="G83" i="16"/>
  <c r="I83" i="16" s="1"/>
  <c r="K83" i="16" s="1"/>
  <c r="I82" i="16"/>
  <c r="K82" i="16" s="1"/>
  <c r="I81" i="16"/>
  <c r="K81" i="16" s="1"/>
  <c r="G81" i="16"/>
  <c r="H80" i="16"/>
  <c r="I79" i="16"/>
  <c r="K79" i="16" s="1"/>
  <c r="I78" i="16"/>
  <c r="K78" i="16" s="1"/>
  <c r="I77" i="16"/>
  <c r="K77" i="16" s="1"/>
  <c r="H76" i="16"/>
  <c r="I76" i="16" s="1"/>
  <c r="K76" i="16" s="1"/>
  <c r="I75" i="16"/>
  <c r="K75" i="16" s="1"/>
  <c r="H74" i="16"/>
  <c r="H73" i="16" s="1"/>
  <c r="G74" i="16"/>
  <c r="G73" i="16"/>
  <c r="I72" i="16"/>
  <c r="K72" i="16" s="1"/>
  <c r="I71" i="16"/>
  <c r="K71" i="16" s="1"/>
  <c r="H71" i="16"/>
  <c r="I58" i="16"/>
  <c r="K58" i="16" s="1"/>
  <c r="G57" i="16"/>
  <c r="I57" i="16" s="1"/>
  <c r="K57" i="16" s="1"/>
  <c r="H56" i="16"/>
  <c r="H55" i="16" s="1"/>
  <c r="I55" i="16" s="1"/>
  <c r="I54" i="16"/>
  <c r="K54" i="16" s="1"/>
  <c r="G53" i="16"/>
  <c r="I53" i="16" s="1"/>
  <c r="K53" i="16" s="1"/>
  <c r="I52" i="16"/>
  <c r="K52" i="16" s="1"/>
  <c r="I51" i="16"/>
  <c r="K51" i="16" s="1"/>
  <c r="G51" i="16"/>
  <c r="I50" i="16"/>
  <c r="K50" i="16" s="1"/>
  <c r="H49" i="16"/>
  <c r="I49" i="16" s="1"/>
  <c r="K49" i="16" s="1"/>
  <c r="I48" i="16"/>
  <c r="K48" i="16" s="1"/>
  <c r="H47" i="16"/>
  <c r="I47" i="16" s="1"/>
  <c r="K47" i="16" s="1"/>
  <c r="I46" i="16"/>
  <c r="K46" i="16" s="1"/>
  <c r="H45" i="16"/>
  <c r="I45" i="16" s="1"/>
  <c r="K45" i="16" s="1"/>
  <c r="I44" i="16"/>
  <c r="K44" i="16" s="1"/>
  <c r="H43" i="16"/>
  <c r="I43" i="16" s="1"/>
  <c r="K43" i="16" s="1"/>
  <c r="I42" i="16"/>
  <c r="K42" i="16" s="1"/>
  <c r="H41" i="16"/>
  <c r="I41" i="16" s="1"/>
  <c r="K41" i="16" s="1"/>
  <c r="I40" i="16"/>
  <c r="K40" i="16" s="1"/>
  <c r="I39" i="16"/>
  <c r="K39" i="16" s="1"/>
  <c r="H39" i="16"/>
  <c r="I38" i="16"/>
  <c r="K38" i="16" s="1"/>
  <c r="H37" i="16"/>
  <c r="I37" i="16" s="1"/>
  <c r="K37" i="16" s="1"/>
  <c r="I36" i="16"/>
  <c r="K36" i="16" s="1"/>
  <c r="H35" i="16"/>
  <c r="I35" i="16" s="1"/>
  <c r="K35" i="16" s="1"/>
  <c r="I34" i="16"/>
  <c r="K34" i="16" s="1"/>
  <c r="H33" i="16"/>
  <c r="I33" i="16" s="1"/>
  <c r="K33" i="16" s="1"/>
  <c r="I32" i="16"/>
  <c r="K32" i="16" s="1"/>
  <c r="H31" i="16"/>
  <c r="G31" i="16"/>
  <c r="I31" i="16" s="1"/>
  <c r="K31" i="16" s="1"/>
  <c r="I30" i="16"/>
  <c r="K30" i="16" s="1"/>
  <c r="H29" i="16"/>
  <c r="G29" i="16"/>
  <c r="I29" i="16" s="1"/>
  <c r="K29" i="16" s="1"/>
  <c r="I28" i="16"/>
  <c r="K28" i="16" s="1"/>
  <c r="H27" i="16"/>
  <c r="G27" i="16"/>
  <c r="I27" i="16" s="1"/>
  <c r="K27" i="16" s="1"/>
  <c r="I26" i="16"/>
  <c r="K26" i="16" s="1"/>
  <c r="H25" i="16"/>
  <c r="G25" i="16"/>
  <c r="I25" i="16" s="1"/>
  <c r="K25" i="16" s="1"/>
  <c r="I24" i="16"/>
  <c r="K24" i="16" s="1"/>
  <c r="H23" i="16"/>
  <c r="I23" i="16" s="1"/>
  <c r="K23" i="16" s="1"/>
  <c r="I22" i="16"/>
  <c r="K22" i="16" s="1"/>
  <c r="H21" i="16"/>
  <c r="I21" i="16" s="1"/>
  <c r="K21" i="16" s="1"/>
  <c r="I20" i="16"/>
  <c r="K20" i="16" s="1"/>
  <c r="H19" i="16"/>
  <c r="I19" i="16" s="1"/>
  <c r="K19" i="16" s="1"/>
  <c r="I18" i="16"/>
  <c r="K18" i="16" s="1"/>
  <c r="I17" i="16"/>
  <c r="K17" i="16" s="1"/>
  <c r="H17" i="16"/>
  <c r="I16" i="16"/>
  <c r="K16" i="16" s="1"/>
  <c r="I15" i="16"/>
  <c r="K15" i="16" s="1"/>
  <c r="H14" i="16"/>
  <c r="G14" i="16"/>
  <c r="I14" i="16" s="1"/>
  <c r="K14" i="16" s="1"/>
  <c r="I13" i="16"/>
  <c r="K13" i="16" s="1"/>
  <c r="I12" i="16"/>
  <c r="K12" i="16" s="1"/>
  <c r="H11" i="16"/>
  <c r="G11" i="16"/>
  <c r="I11" i="16" s="1"/>
  <c r="K11" i="16" s="1"/>
  <c r="H10" i="16"/>
  <c r="I10" i="16" s="1"/>
  <c r="K10" i="16" s="1"/>
  <c r="G9" i="16"/>
  <c r="I74" i="16" l="1"/>
  <c r="K74" i="16" s="1"/>
  <c r="G80" i="16"/>
  <c r="I80" i="16" s="1"/>
  <c r="K80" i="16" s="1"/>
  <c r="J55" i="16"/>
  <c r="K55" i="16" s="1"/>
  <c r="K109" i="16"/>
  <c r="I55" i="18"/>
  <c r="K55" i="18" s="1"/>
  <c r="H9" i="18"/>
  <c r="I9" i="18" s="1"/>
  <c r="K9" i="18" s="1"/>
  <c r="G86" i="18"/>
  <c r="I86" i="18" s="1"/>
  <c r="K86" i="18" s="1"/>
  <c r="I55" i="17"/>
  <c r="K55" i="17" s="1"/>
  <c r="H9" i="17"/>
  <c r="I9" i="17" s="1"/>
  <c r="K9" i="17" s="1"/>
  <c r="G56" i="17"/>
  <c r="I56" i="17" s="1"/>
  <c r="K56" i="17" s="1"/>
  <c r="G93" i="17"/>
  <c r="I93" i="17" s="1"/>
  <c r="K93" i="17" s="1"/>
  <c r="I73" i="16"/>
  <c r="K73" i="16" s="1"/>
  <c r="H9" i="16"/>
  <c r="I9" i="16" s="1"/>
  <c r="K9" i="16" s="1"/>
  <c r="G56" i="16"/>
  <c r="I56" i="16" s="1"/>
  <c r="K56" i="16" s="1"/>
  <c r="G91" i="16"/>
  <c r="I91" i="16" s="1"/>
  <c r="K91" i="16" s="1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9" i="15"/>
  <c r="K50" i="15"/>
  <c r="K51" i="15"/>
  <c r="K52" i="15"/>
  <c r="K53" i="15"/>
  <c r="K54" i="15"/>
  <c r="K55" i="15"/>
  <c r="K56" i="15"/>
  <c r="K57" i="15"/>
  <c r="K58" i="15"/>
  <c r="K59" i="15"/>
  <c r="K60" i="15"/>
  <c r="K61" i="15"/>
  <c r="K62" i="15"/>
  <c r="K63" i="15"/>
  <c r="K64" i="15"/>
  <c r="K65" i="15"/>
  <c r="K66" i="15"/>
  <c r="K67" i="15"/>
  <c r="K68" i="15"/>
  <c r="K69" i="15"/>
  <c r="K70" i="15"/>
  <c r="K71" i="15"/>
  <c r="K72" i="15"/>
  <c r="K73" i="15"/>
  <c r="K74" i="15"/>
  <c r="K75" i="15"/>
  <c r="K76" i="15"/>
  <c r="K77" i="15"/>
  <c r="K78" i="15"/>
  <c r="K79" i="15"/>
  <c r="K80" i="15"/>
  <c r="K81" i="15"/>
  <c r="K82" i="15"/>
  <c r="K83" i="15"/>
  <c r="K84" i="15"/>
  <c r="K85" i="15"/>
  <c r="K86" i="15"/>
  <c r="K87" i="15"/>
  <c r="K88" i="15"/>
  <c r="K89" i="15"/>
  <c r="K90" i="15"/>
  <c r="K91" i="15"/>
  <c r="K92" i="15"/>
  <c r="K93" i="15"/>
  <c r="K94" i="15"/>
  <c r="K95" i="15"/>
  <c r="K96" i="15"/>
  <c r="K97" i="15"/>
  <c r="K9" i="15"/>
  <c r="J9" i="15"/>
  <c r="J10" i="15"/>
  <c r="J51" i="15"/>
  <c r="J53" i="15"/>
  <c r="I53" i="15"/>
  <c r="I97" i="15"/>
  <c r="I96" i="15"/>
  <c r="I95" i="15"/>
  <c r="H95" i="15"/>
  <c r="I94" i="15"/>
  <c r="I93" i="15"/>
  <c r="I92" i="15"/>
  <c r="H92" i="15"/>
  <c r="I91" i="15"/>
  <c r="I90" i="15"/>
  <c r="I89" i="15"/>
  <c r="H88" i="15"/>
  <c r="G88" i="15"/>
  <c r="I88" i="15" s="1"/>
  <c r="I87" i="15"/>
  <c r="H86" i="15"/>
  <c r="I86" i="15" s="1"/>
  <c r="I85" i="15"/>
  <c r="G84" i="15"/>
  <c r="I84" i="15" s="1"/>
  <c r="I83" i="15"/>
  <c r="G82" i="15"/>
  <c r="I82" i="15" s="1"/>
  <c r="H81" i="15"/>
  <c r="G81" i="15"/>
  <c r="I81" i="15" s="1"/>
  <c r="I80" i="15"/>
  <c r="I79" i="15"/>
  <c r="I78" i="15"/>
  <c r="I77" i="15"/>
  <c r="I76" i="15"/>
  <c r="I75" i="15"/>
  <c r="I74" i="15"/>
  <c r="G73" i="15"/>
  <c r="I73" i="15" s="1"/>
  <c r="I72" i="15"/>
  <c r="I71" i="15"/>
  <c r="G71" i="15"/>
  <c r="H70" i="15"/>
  <c r="G70" i="15"/>
  <c r="I70" i="15" s="1"/>
  <c r="I69" i="15"/>
  <c r="I68" i="15"/>
  <c r="I67" i="15"/>
  <c r="I66" i="15"/>
  <c r="H66" i="15"/>
  <c r="I65" i="15"/>
  <c r="H64" i="15"/>
  <c r="H63" i="15" s="1"/>
  <c r="G64" i="15"/>
  <c r="I64" i="15" s="1"/>
  <c r="G63" i="15"/>
  <c r="I63" i="15" s="1"/>
  <c r="I62" i="15"/>
  <c r="I61" i="15"/>
  <c r="H61" i="15"/>
  <c r="I60" i="15"/>
  <c r="G59" i="15"/>
  <c r="I59" i="15" s="1"/>
  <c r="H58" i="15"/>
  <c r="H57" i="15" s="1"/>
  <c r="I57" i="15" s="1"/>
  <c r="I56" i="15"/>
  <c r="G55" i="15"/>
  <c r="I55" i="15" s="1"/>
  <c r="I52" i="15"/>
  <c r="I51" i="15"/>
  <c r="G51" i="15"/>
  <c r="I50" i="15"/>
  <c r="H49" i="15"/>
  <c r="I49" i="15" s="1"/>
  <c r="I48" i="15"/>
  <c r="I47" i="15"/>
  <c r="H47" i="15"/>
  <c r="I46" i="15"/>
  <c r="H45" i="15"/>
  <c r="I45" i="15" s="1"/>
  <c r="I44" i="15"/>
  <c r="I43" i="15"/>
  <c r="H43" i="15"/>
  <c r="I42" i="15"/>
  <c r="H41" i="15"/>
  <c r="I41" i="15" s="1"/>
  <c r="I40" i="15"/>
  <c r="H39" i="15"/>
  <c r="I39" i="15" s="1"/>
  <c r="I38" i="15"/>
  <c r="H37" i="15"/>
  <c r="I37" i="15" s="1"/>
  <c r="I36" i="15"/>
  <c r="H35" i="15"/>
  <c r="I35" i="15" s="1"/>
  <c r="I34" i="15"/>
  <c r="H33" i="15"/>
  <c r="I33" i="15" s="1"/>
  <c r="I32" i="15"/>
  <c r="H31" i="15"/>
  <c r="G31" i="15"/>
  <c r="I31" i="15" s="1"/>
  <c r="I30" i="15"/>
  <c r="H29" i="15"/>
  <c r="G29" i="15"/>
  <c r="I29" i="15" s="1"/>
  <c r="I28" i="15"/>
  <c r="H27" i="15"/>
  <c r="G27" i="15"/>
  <c r="I27" i="15" s="1"/>
  <c r="I26" i="15"/>
  <c r="H25" i="15"/>
  <c r="G25" i="15"/>
  <c r="I25" i="15" s="1"/>
  <c r="I24" i="15"/>
  <c r="H23" i="15"/>
  <c r="I23" i="15" s="1"/>
  <c r="I22" i="15"/>
  <c r="I21" i="15"/>
  <c r="H21" i="15"/>
  <c r="I20" i="15"/>
  <c r="H19" i="15"/>
  <c r="I19" i="15" s="1"/>
  <c r="I18" i="15"/>
  <c r="I17" i="15"/>
  <c r="H17" i="15"/>
  <c r="I16" i="15"/>
  <c r="I15" i="15"/>
  <c r="H14" i="15"/>
  <c r="G14" i="15"/>
  <c r="I14" i="15" s="1"/>
  <c r="I13" i="15"/>
  <c r="I12" i="15"/>
  <c r="H11" i="15"/>
  <c r="G11" i="15"/>
  <c r="I11" i="15" s="1"/>
  <c r="H10" i="15"/>
  <c r="I10" i="15" s="1"/>
  <c r="G9" i="15"/>
  <c r="I9" i="15" l="1"/>
  <c r="H9" i="15"/>
  <c r="G58" i="15"/>
  <c r="I58" i="15" s="1"/>
  <c r="I95" i="14"/>
  <c r="I94" i="14"/>
  <c r="H93" i="14"/>
  <c r="I93" i="14" s="1"/>
  <c r="I92" i="14"/>
  <c r="I91" i="14"/>
  <c r="I90" i="14"/>
  <c r="H90" i="14"/>
  <c r="I89" i="14"/>
  <c r="I88" i="14"/>
  <c r="I87" i="14"/>
  <c r="H86" i="14"/>
  <c r="G86" i="14"/>
  <c r="I86" i="14" s="1"/>
  <c r="I85" i="14"/>
  <c r="H84" i="14"/>
  <c r="I84" i="14" s="1"/>
  <c r="I83" i="14"/>
  <c r="I82" i="14"/>
  <c r="G82" i="14"/>
  <c r="I81" i="14"/>
  <c r="G80" i="14"/>
  <c r="I80" i="14" s="1"/>
  <c r="H79" i="14"/>
  <c r="I78" i="14"/>
  <c r="I77" i="14"/>
  <c r="I76" i="14"/>
  <c r="I75" i="14"/>
  <c r="I74" i="14"/>
  <c r="I73" i="14"/>
  <c r="I72" i="14"/>
  <c r="G71" i="14"/>
  <c r="I71" i="14" s="1"/>
  <c r="I70" i="14"/>
  <c r="I69" i="14"/>
  <c r="G69" i="14"/>
  <c r="H68" i="14"/>
  <c r="G68" i="14"/>
  <c r="I68" i="14" s="1"/>
  <c r="I67" i="14"/>
  <c r="I66" i="14"/>
  <c r="I65" i="14"/>
  <c r="I64" i="14"/>
  <c r="H64" i="14"/>
  <c r="I63" i="14"/>
  <c r="H62" i="14"/>
  <c r="H61" i="14" s="1"/>
  <c r="G62" i="14"/>
  <c r="I62" i="14" s="1"/>
  <c r="G61" i="14"/>
  <c r="I61" i="14" s="1"/>
  <c r="I60" i="14"/>
  <c r="I59" i="14"/>
  <c r="H59" i="14"/>
  <c r="I58" i="14"/>
  <c r="G57" i="14"/>
  <c r="I57" i="14" s="1"/>
  <c r="H56" i="14"/>
  <c r="H55" i="14" s="1"/>
  <c r="I55" i="14" s="1"/>
  <c r="I54" i="14"/>
  <c r="G53" i="14"/>
  <c r="I53" i="14" s="1"/>
  <c r="I52" i="14"/>
  <c r="I51" i="14"/>
  <c r="G51" i="14"/>
  <c r="I50" i="14"/>
  <c r="H49" i="14"/>
  <c r="I49" i="14" s="1"/>
  <c r="I48" i="14"/>
  <c r="I47" i="14"/>
  <c r="H47" i="14"/>
  <c r="I46" i="14"/>
  <c r="H45" i="14"/>
  <c r="I45" i="14" s="1"/>
  <c r="I44" i="14"/>
  <c r="I43" i="14"/>
  <c r="H43" i="14"/>
  <c r="I42" i="14"/>
  <c r="H41" i="14"/>
  <c r="I41" i="14" s="1"/>
  <c r="I40" i="14"/>
  <c r="I39" i="14"/>
  <c r="H39" i="14"/>
  <c r="I38" i="14"/>
  <c r="H37" i="14"/>
  <c r="I37" i="14" s="1"/>
  <c r="I36" i="14"/>
  <c r="H35" i="14"/>
  <c r="I35" i="14" s="1"/>
  <c r="I34" i="14"/>
  <c r="H33" i="14"/>
  <c r="I33" i="14" s="1"/>
  <c r="I32" i="14"/>
  <c r="H31" i="14"/>
  <c r="G31" i="14"/>
  <c r="I31" i="14" s="1"/>
  <c r="I30" i="14"/>
  <c r="H29" i="14"/>
  <c r="G29" i="14"/>
  <c r="I29" i="14" s="1"/>
  <c r="I28" i="14"/>
  <c r="H27" i="14"/>
  <c r="G27" i="14"/>
  <c r="I27" i="14" s="1"/>
  <c r="I26" i="14"/>
  <c r="H25" i="14"/>
  <c r="G25" i="14"/>
  <c r="I25" i="14" s="1"/>
  <c r="I24" i="14"/>
  <c r="H23" i="14"/>
  <c r="I23" i="14" s="1"/>
  <c r="I22" i="14"/>
  <c r="H21" i="14"/>
  <c r="I21" i="14" s="1"/>
  <c r="I20" i="14"/>
  <c r="H19" i="14"/>
  <c r="I19" i="14" s="1"/>
  <c r="I18" i="14"/>
  <c r="H17" i="14"/>
  <c r="I17" i="14" s="1"/>
  <c r="I16" i="14"/>
  <c r="I15" i="14"/>
  <c r="H14" i="14"/>
  <c r="G14" i="14"/>
  <c r="I14" i="14" s="1"/>
  <c r="I13" i="14"/>
  <c r="I12" i="14"/>
  <c r="H11" i="14"/>
  <c r="G11" i="14"/>
  <c r="I11" i="14" s="1"/>
  <c r="H10" i="14"/>
  <c r="I10" i="14" s="1"/>
  <c r="G9" i="14"/>
  <c r="H9" i="14" l="1"/>
  <c r="I9" i="14" s="1"/>
  <c r="G56" i="14"/>
  <c r="I56" i="14" s="1"/>
  <c r="G79" i="14"/>
  <c r="I79" i="14" s="1"/>
  <c r="H93" i="12"/>
  <c r="H90" i="12"/>
  <c r="H68" i="12"/>
  <c r="H11" i="12"/>
  <c r="I12" i="12"/>
  <c r="I13" i="12"/>
  <c r="I15" i="12"/>
  <c r="I16" i="12"/>
  <c r="I18" i="12"/>
  <c r="I20" i="12"/>
  <c r="I22" i="12"/>
  <c r="I24" i="12"/>
  <c r="I26" i="12"/>
  <c r="I28" i="12"/>
  <c r="I30" i="12"/>
  <c r="I32" i="12"/>
  <c r="I34" i="12"/>
  <c r="I36" i="12"/>
  <c r="I38" i="12"/>
  <c r="I40" i="12"/>
  <c r="I42" i="12"/>
  <c r="I44" i="12"/>
  <c r="I46" i="12"/>
  <c r="I48" i="12"/>
  <c r="I50" i="12"/>
  <c r="I52" i="12"/>
  <c r="I54" i="12"/>
  <c r="I58" i="12"/>
  <c r="I60" i="12"/>
  <c r="I63" i="12"/>
  <c r="I65" i="12"/>
  <c r="I66" i="12"/>
  <c r="I67" i="12"/>
  <c r="I70" i="12"/>
  <c r="I72" i="12"/>
  <c r="I73" i="12"/>
  <c r="I74" i="12"/>
  <c r="I75" i="12"/>
  <c r="I76" i="12"/>
  <c r="I77" i="12"/>
  <c r="I78" i="12"/>
  <c r="I81" i="12"/>
  <c r="I83" i="12"/>
  <c r="I85" i="12"/>
  <c r="I87" i="12"/>
  <c r="I88" i="12"/>
  <c r="I89" i="12"/>
  <c r="I90" i="12"/>
  <c r="I91" i="12"/>
  <c r="I92" i="12"/>
  <c r="I94" i="12"/>
  <c r="I95" i="12"/>
  <c r="I93" i="12"/>
  <c r="H59" i="12"/>
  <c r="I59" i="12" s="1"/>
  <c r="H56" i="12" l="1"/>
  <c r="H64" i="12"/>
  <c r="H62" i="12"/>
  <c r="H61" i="12" s="1"/>
  <c r="G62" i="12"/>
  <c r="H29" i="12"/>
  <c r="G29" i="12"/>
  <c r="H27" i="12"/>
  <c r="G27" i="12"/>
  <c r="H25" i="12"/>
  <c r="G25" i="12"/>
  <c r="H86" i="12"/>
  <c r="G86" i="12"/>
  <c r="H14" i="12"/>
  <c r="H23" i="12"/>
  <c r="H31" i="12"/>
  <c r="H49" i="12"/>
  <c r="H47" i="12"/>
  <c r="I47" i="12" s="1"/>
  <c r="H45" i="12"/>
  <c r="H43" i="12"/>
  <c r="H41" i="12"/>
  <c r="H39" i="12"/>
  <c r="I39" i="12" s="1"/>
  <c r="H37" i="12"/>
  <c r="H35" i="12"/>
  <c r="H33" i="12"/>
  <c r="H84" i="12"/>
  <c r="H79" i="12" s="1"/>
  <c r="H21" i="12"/>
  <c r="H19" i="12"/>
  <c r="H17" i="12"/>
  <c r="I17" i="12" s="1"/>
  <c r="G82" i="12"/>
  <c r="I82" i="12" s="1"/>
  <c r="G80" i="12"/>
  <c r="I80" i="12" s="1"/>
  <c r="G79" i="12"/>
  <c r="I79" i="12" s="1"/>
  <c r="G71" i="12"/>
  <c r="I71" i="12" s="1"/>
  <c r="G69" i="12"/>
  <c r="G57" i="12"/>
  <c r="G56" i="12"/>
  <c r="G53" i="12"/>
  <c r="G51" i="12"/>
  <c r="G31" i="12"/>
  <c r="G14" i="12"/>
  <c r="G11" i="12"/>
  <c r="G9" i="12"/>
  <c r="H10" i="12" l="1"/>
  <c r="H55" i="12"/>
  <c r="I55" i="12" s="1"/>
  <c r="I31" i="12"/>
  <c r="I27" i="12"/>
  <c r="I62" i="12"/>
  <c r="I53" i="12"/>
  <c r="I57" i="12"/>
  <c r="I41" i="12"/>
  <c r="I43" i="12"/>
  <c r="I45" i="12"/>
  <c r="I86" i="12"/>
  <c r="I11" i="12"/>
  <c r="I14" i="12"/>
  <c r="I51" i="12"/>
  <c r="I56" i="12"/>
  <c r="G68" i="12"/>
  <c r="I68" i="12" s="1"/>
  <c r="I69" i="12"/>
  <c r="I19" i="12"/>
  <c r="I21" i="12"/>
  <c r="I84" i="12"/>
  <c r="I33" i="12"/>
  <c r="I35" i="12"/>
  <c r="I37" i="12"/>
  <c r="I49" i="12"/>
  <c r="I23" i="12"/>
  <c r="I25" i="12"/>
  <c r="I29" i="12"/>
  <c r="I64" i="12"/>
  <c r="G61" i="12"/>
  <c r="I61" i="12" s="1"/>
  <c r="J45" i="13"/>
  <c r="I45" i="13"/>
  <c r="H36" i="13"/>
  <c r="H34" i="13"/>
  <c r="J33" i="13"/>
  <c r="I33" i="13"/>
  <c r="H33" i="13"/>
  <c r="H23" i="13"/>
  <c r="J22" i="13"/>
  <c r="I22" i="13"/>
  <c r="H22" i="13"/>
  <c r="H18" i="13"/>
  <c r="J17" i="13"/>
  <c r="I17" i="13"/>
  <c r="H17" i="13"/>
  <c r="J16" i="13"/>
  <c r="J15" i="13"/>
  <c r="J14" i="13"/>
  <c r="H13" i="13"/>
  <c r="J13" i="13" s="1"/>
  <c r="J12" i="13" s="1"/>
  <c r="J11" i="13" s="1"/>
  <c r="I12" i="13"/>
  <c r="H12" i="13"/>
  <c r="I11" i="13"/>
  <c r="H11" i="13"/>
  <c r="G11" i="13"/>
  <c r="I10" i="12" l="1"/>
  <c r="H9" i="12"/>
  <c r="I9" i="12" s="1"/>
  <c r="I43" i="11"/>
  <c r="G43" i="11"/>
  <c r="I41" i="11"/>
  <c r="G41" i="11"/>
  <c r="I40" i="11"/>
  <c r="G40" i="11"/>
  <c r="I38" i="11"/>
  <c r="G38" i="11"/>
  <c r="I36" i="11"/>
  <c r="G36" i="11"/>
  <c r="I35" i="11"/>
  <c r="G35" i="11"/>
  <c r="I34" i="11"/>
  <c r="I33" i="11"/>
  <c r="H33" i="11"/>
  <c r="I32" i="11"/>
  <c r="I31" i="11" s="1"/>
  <c r="I30" i="11" s="1"/>
  <c r="H31" i="11"/>
  <c r="H30" i="11" s="1"/>
  <c r="G31" i="11"/>
  <c r="G30" i="11"/>
  <c r="I28" i="11"/>
  <c r="G28" i="11"/>
  <c r="I27" i="11"/>
  <c r="G27" i="11"/>
  <c r="I24" i="11"/>
  <c r="G24" i="11"/>
  <c r="I22" i="11"/>
  <c r="G22" i="11"/>
  <c r="I20" i="11"/>
  <c r="G20" i="11"/>
  <c r="I18" i="11"/>
  <c r="G18" i="11"/>
  <c r="I17" i="11"/>
  <c r="I16" i="11"/>
  <c r="H15" i="11"/>
  <c r="G15" i="11"/>
  <c r="I15" i="11" s="1"/>
  <c r="I12" i="11"/>
  <c r="G12" i="11"/>
  <c r="I10" i="11"/>
  <c r="G10" i="11"/>
  <c r="I10" i="10" l="1"/>
  <c r="I11" i="10"/>
  <c r="I12" i="10"/>
  <c r="I13" i="10"/>
  <c r="I14" i="10"/>
  <c r="I15" i="10"/>
  <c r="I16" i="10"/>
  <c r="I17" i="10"/>
  <c r="I18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H9" i="10"/>
  <c r="I9" i="10" s="1"/>
  <c r="H10" i="10"/>
  <c r="H21" i="10"/>
  <c r="G21" i="10"/>
  <c r="H19" i="10"/>
  <c r="G19" i="10"/>
  <c r="I19" i="10" s="1"/>
  <c r="H17" i="10"/>
  <c r="G44" i="10"/>
  <c r="G42" i="10"/>
  <c r="G41" i="10"/>
  <c r="G39" i="10"/>
  <c r="G37" i="10"/>
  <c r="G36" i="10" s="1"/>
  <c r="G34" i="10"/>
  <c r="G33" i="10" s="1"/>
  <c r="G31" i="10"/>
  <c r="G30" i="10" s="1"/>
  <c r="G27" i="10"/>
  <c r="G25" i="10"/>
  <c r="G23" i="10"/>
  <c r="G17" i="10"/>
  <c r="G14" i="10"/>
  <c r="G11" i="10"/>
  <c r="G9" i="10"/>
  <c r="I43" i="8" l="1"/>
  <c r="G43" i="8"/>
  <c r="I41" i="8"/>
  <c r="G41" i="8"/>
  <c r="I40" i="8"/>
  <c r="G40" i="8"/>
  <c r="I38" i="8"/>
  <c r="G38" i="8"/>
  <c r="I36" i="8"/>
  <c r="G36" i="8"/>
  <c r="I35" i="8"/>
  <c r="G35" i="8"/>
  <c r="I33" i="8"/>
  <c r="G33" i="8"/>
  <c r="I32" i="8"/>
  <c r="G32" i="8"/>
  <c r="I30" i="8"/>
  <c r="G30" i="8"/>
  <c r="I29" i="8"/>
  <c r="G29" i="8"/>
  <c r="I26" i="8"/>
  <c r="G26" i="8"/>
  <c r="I24" i="8"/>
  <c r="G24" i="8"/>
  <c r="I22" i="8"/>
  <c r="G22" i="8"/>
  <c r="I20" i="8"/>
  <c r="G20" i="8"/>
  <c r="I19" i="8"/>
  <c r="H18" i="8"/>
  <c r="I18" i="8" s="1"/>
  <c r="I17" i="8"/>
  <c r="I16" i="8"/>
  <c r="H15" i="8"/>
  <c r="G15" i="8"/>
  <c r="I15" i="8" s="1"/>
  <c r="I12" i="8"/>
  <c r="G12" i="8"/>
  <c r="H10" i="8"/>
  <c r="G10" i="8"/>
  <c r="I10" i="8" s="1"/>
  <c r="I43" i="9" l="1"/>
  <c r="H42" i="9"/>
  <c r="G42" i="9"/>
  <c r="I42" i="9" s="1"/>
  <c r="I40" i="9"/>
  <c r="G40" i="9"/>
  <c r="I38" i="9"/>
  <c r="G38" i="9"/>
  <c r="I37" i="9"/>
  <c r="G37" i="9"/>
  <c r="I35" i="9"/>
  <c r="G35" i="9"/>
  <c r="I33" i="9"/>
  <c r="G33" i="9"/>
  <c r="I32" i="9"/>
  <c r="G32" i="9"/>
  <c r="I30" i="9"/>
  <c r="G30" i="9"/>
  <c r="I29" i="9"/>
  <c r="G29" i="9"/>
  <c r="I27" i="9"/>
  <c r="G27" i="9"/>
  <c r="I26" i="9"/>
  <c r="G26" i="9"/>
  <c r="H25" i="9"/>
  <c r="I25" i="9" s="1"/>
  <c r="I23" i="9"/>
  <c r="G23" i="9"/>
  <c r="I21" i="9"/>
  <c r="G21" i="9"/>
  <c r="I19" i="9"/>
  <c r="G19" i="9"/>
  <c r="I17" i="9"/>
  <c r="G17" i="9"/>
  <c r="I16" i="9"/>
  <c r="I15" i="9"/>
  <c r="H14" i="9"/>
  <c r="G14" i="9"/>
  <c r="I14" i="9" s="1"/>
  <c r="I11" i="9"/>
  <c r="G11" i="9"/>
  <c r="H9" i="9"/>
  <c r="G9" i="9"/>
  <c r="I9" i="9" s="1"/>
  <c r="I10" i="7" l="1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9" i="7"/>
  <c r="H9" i="7"/>
  <c r="H25" i="7"/>
  <c r="H37" i="7"/>
  <c r="H42" i="7"/>
  <c r="G43" i="7"/>
  <c r="G42" i="7"/>
  <c r="G40" i="7"/>
  <c r="G38" i="7"/>
  <c r="G37" i="7"/>
  <c r="G35" i="7"/>
  <c r="G33" i="7"/>
  <c r="G32" i="7" s="1"/>
  <c r="G30" i="7"/>
  <c r="G29" i="7" s="1"/>
  <c r="G27" i="7"/>
  <c r="G26" i="7" s="1"/>
  <c r="G23" i="7"/>
  <c r="G21" i="7"/>
  <c r="G19" i="7"/>
  <c r="G17" i="7"/>
  <c r="G14" i="7"/>
  <c r="G11" i="7"/>
  <c r="G9" i="7"/>
  <c r="I10" i="6" l="1"/>
  <c r="I12" i="6"/>
  <c r="I13" i="6"/>
  <c r="I15" i="6"/>
  <c r="I16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40" i="6"/>
  <c r="I42" i="6"/>
  <c r="I43" i="6"/>
  <c r="I46" i="6"/>
  <c r="I49" i="6"/>
  <c r="I52" i="6"/>
  <c r="I54" i="6"/>
  <c r="I57" i="6"/>
  <c r="I59" i="6"/>
  <c r="I9" i="6"/>
  <c r="H9" i="6"/>
  <c r="H10" i="6"/>
  <c r="H19" i="6"/>
  <c r="H37" i="6" l="1"/>
  <c r="H35" i="6"/>
  <c r="H33" i="6"/>
  <c r="H31" i="6"/>
  <c r="H29" i="6"/>
  <c r="H27" i="6"/>
  <c r="H25" i="6"/>
  <c r="H23" i="6"/>
  <c r="H21" i="6"/>
  <c r="G58" i="6" l="1"/>
  <c r="I58" i="6" s="1"/>
  <c r="G56" i="6"/>
  <c r="G53" i="6"/>
  <c r="I53" i="6" s="1"/>
  <c r="G51" i="6"/>
  <c r="I51" i="6" s="1"/>
  <c r="G48" i="6"/>
  <c r="G45" i="6"/>
  <c r="G41" i="6"/>
  <c r="I41" i="6" s="1"/>
  <c r="G39" i="6"/>
  <c r="I39" i="6" s="1"/>
  <c r="G19" i="6"/>
  <c r="G17" i="6"/>
  <c r="I17" i="6" s="1"/>
  <c r="G14" i="6"/>
  <c r="I14" i="6" s="1"/>
  <c r="G11" i="6"/>
  <c r="I11" i="6" s="1"/>
  <c r="G9" i="6"/>
  <c r="G11" i="4"/>
  <c r="I11" i="4" s="1"/>
  <c r="I12" i="4"/>
  <c r="I13" i="4"/>
  <c r="G14" i="4"/>
  <c r="H14" i="4"/>
  <c r="I14" i="4"/>
  <c r="I15" i="4"/>
  <c r="I16" i="4"/>
  <c r="H17" i="4"/>
  <c r="H10" i="4" s="1"/>
  <c r="I10" i="4" s="1"/>
  <c r="I17" i="4"/>
  <c r="I18" i="4"/>
  <c r="H19" i="4"/>
  <c r="I19" i="4" s="1"/>
  <c r="I20" i="4"/>
  <c r="H21" i="4"/>
  <c r="I21" i="4"/>
  <c r="I22" i="4"/>
  <c r="I45" i="4"/>
  <c r="I24" i="4"/>
  <c r="I26" i="4"/>
  <c r="I28" i="4"/>
  <c r="I30" i="4"/>
  <c r="I31" i="4"/>
  <c r="I34" i="4"/>
  <c r="I37" i="4"/>
  <c r="I40" i="4"/>
  <c r="I42" i="4"/>
  <c r="G55" i="6" l="1"/>
  <c r="I55" i="6" s="1"/>
  <c r="I56" i="6"/>
  <c r="G47" i="6"/>
  <c r="I47" i="6" s="1"/>
  <c r="I48" i="6"/>
  <c r="G44" i="6"/>
  <c r="I44" i="6" s="1"/>
  <c r="I45" i="6"/>
  <c r="G50" i="6"/>
  <c r="I50" i="6" s="1"/>
  <c r="G46" i="4"/>
  <c r="I46" i="4" s="1"/>
  <c r="G44" i="4"/>
  <c r="G41" i="4"/>
  <c r="I41" i="4" s="1"/>
  <c r="G39" i="4"/>
  <c r="I39" i="4" s="1"/>
  <c r="G36" i="4"/>
  <c r="G33" i="4"/>
  <c r="G29" i="4"/>
  <c r="I29" i="4" s="1"/>
  <c r="G27" i="4"/>
  <c r="I27" i="4" s="1"/>
  <c r="G25" i="4"/>
  <c r="I25" i="4" s="1"/>
  <c r="G23" i="4"/>
  <c r="I23" i="4" s="1"/>
  <c r="G9" i="4"/>
  <c r="I9" i="4" s="1"/>
  <c r="G35" i="4" l="1"/>
  <c r="I35" i="4" s="1"/>
  <c r="I36" i="4"/>
  <c r="G32" i="4"/>
  <c r="I32" i="4" s="1"/>
  <c r="I33" i="4"/>
  <c r="G43" i="4"/>
  <c r="I43" i="4" s="1"/>
  <c r="I44" i="4"/>
  <c r="G38" i="4"/>
  <c r="I38" i="4" s="1"/>
  <c r="G40" i="3"/>
  <c r="G38" i="3"/>
  <c r="G35" i="3"/>
  <c r="G33" i="3"/>
  <c r="G32" i="3" s="1"/>
  <c r="G30" i="3"/>
  <c r="G29" i="3" s="1"/>
  <c r="G27" i="3"/>
  <c r="G26" i="3" s="1"/>
  <c r="G19" i="3"/>
  <c r="G17" i="3"/>
  <c r="G14" i="3"/>
  <c r="G11" i="3"/>
  <c r="G23" i="3"/>
  <c r="G21" i="3"/>
  <c r="G37" i="3" l="1"/>
  <c r="G9" i="3"/>
</calcChain>
</file>

<file path=xl/sharedStrings.xml><?xml version="1.0" encoding="utf-8"?>
<sst xmlns="http://schemas.openxmlformats.org/spreadsheetml/2006/main" count="9429" uniqueCount="469">
  <si>
    <t>tis.Kč</t>
  </si>
  <si>
    <t>uk.</t>
  </si>
  <si>
    <t>SU</t>
  </si>
  <si>
    <t>DU</t>
  </si>
  <si>
    <t>č.a.</t>
  </si>
  <si>
    <t>x</t>
  </si>
  <si>
    <t>stipendijní program pro žáky odborných škol</t>
  </si>
  <si>
    <t>Program na podporu žáků dojíždějících ze zavřených DM</t>
  </si>
  <si>
    <t>Dotace pro města při změně zřizovatelských funkcí</t>
  </si>
  <si>
    <t>krajská liga škol 2013/2014</t>
  </si>
  <si>
    <t>významné sportovní areály</t>
  </si>
  <si>
    <t>Klasický areál Harrachov o.p.s.</t>
  </si>
  <si>
    <t>Jizerská 50</t>
  </si>
  <si>
    <t>Odbor školství, mládeže, tělovýchovy a sportu</t>
  </si>
  <si>
    <t>§</t>
  </si>
  <si>
    <t>pol.</t>
  </si>
  <si>
    <t>změny</t>
  </si>
  <si>
    <t>0000</t>
  </si>
  <si>
    <t xml:space="preserve">Ostatní činnosti </t>
  </si>
  <si>
    <t>neinvestiční příspěvky zřízeným příspěvkovým organizacím</t>
  </si>
  <si>
    <t>Veletrh vzdělávání a pracov. příležitostí</t>
  </si>
  <si>
    <t>neinvestiční transfery obcím</t>
  </si>
  <si>
    <t>soutěže-podpora talentovaných dětí a mládeže</t>
  </si>
  <si>
    <t>propagace školství a podpora regionálních aktivit</t>
  </si>
  <si>
    <t>ostatní neinvest.transfery neziskovým a pod.organizacím</t>
  </si>
  <si>
    <t>sport v regionu</t>
  </si>
  <si>
    <t>podpora sportovních akcí</t>
  </si>
  <si>
    <t>podpora školního sportu mládeže a dorostu</t>
  </si>
  <si>
    <t>neinvestiční transfery obecně prospěšným společnostem</t>
  </si>
  <si>
    <t>významné sportovní akce</t>
  </si>
  <si>
    <t>ROZPIS ROZPOČTU LIBERECKÉHO KRAJE 2014</t>
  </si>
  <si>
    <t>SR 2014</t>
  </si>
  <si>
    <t>UR 2014</t>
  </si>
  <si>
    <t>UZ</t>
  </si>
  <si>
    <t>Výdajový limit resortu v kapitole</t>
  </si>
  <si>
    <t>91704 - T R A N S F E R Y</t>
  </si>
  <si>
    <t>Kapitola 917 04 - transfery</t>
  </si>
  <si>
    <t>příloha č. 1</t>
  </si>
  <si>
    <t>4476</t>
  </si>
  <si>
    <t>DDM Libertin, Česká Lípa, Škroupovo nám. 138, p.o. - Dotace na realizaci soutěží a přehlídek v roce 2014</t>
  </si>
  <si>
    <t>1485</t>
  </si>
  <si>
    <t>DDM Větrník, Liberec, Riegrova 16, p.o. - Dotace na realizaci soutěží a přehlídek v roce 2014</t>
  </si>
  <si>
    <t>3454</t>
  </si>
  <si>
    <t>DDM Vikýř, Jablonec n/N, Podhorská 49, p.o. - Dotace na realizaci soutěží a přehlídek v roce 2014</t>
  </si>
  <si>
    <t>ZR - RO č. 2/14</t>
  </si>
  <si>
    <t>ZR - RO č. 3/14</t>
  </si>
  <si>
    <t>ZR 2/14</t>
  </si>
  <si>
    <t>ZR 3/14</t>
  </si>
  <si>
    <t>1437</t>
  </si>
  <si>
    <t>SOŠ a SOU, Česká Lípa, 28. října 2707, p.p. - Stipendijní program pro žáky středních škol 1-12/2014</t>
  </si>
  <si>
    <t>1433</t>
  </si>
  <si>
    <t>SŠSSaD, Liberec II, Truhlářská 360/3, p.o. - Stipendijní program pro žáky středních škol leden - prosinec 2014</t>
  </si>
  <si>
    <t>1448</t>
  </si>
  <si>
    <t>SŠHaL, Frýdlant, Bělíkova 1387, p.o. - Stipendijní program pro žáky středních škol 1-12/2014</t>
  </si>
  <si>
    <t>1424</t>
  </si>
  <si>
    <t>VOŠ sklářská a SŠ, Nový Bor, Wolkerova 316, p.o. - Stipendijní program pro žáky středních škol 1-12/2014</t>
  </si>
  <si>
    <t>1434</t>
  </si>
  <si>
    <t>ISŠ, Semily, 28. října 607, p.o. - Stipendijní program pro žáky středních škol 1-12/2014</t>
  </si>
  <si>
    <t>1452</t>
  </si>
  <si>
    <t>OA, HŠ a SOŠ, Turnov, Zborovská 519, p.o. - Stipendijní program pro žáky středních škol 1-12/2014</t>
  </si>
  <si>
    <t>1438</t>
  </si>
  <si>
    <t>SPŠ technická, Jablonec n/N, Belgická 4852, p.o. - Stipendijní program pro žáky středních škol 1-12/2014</t>
  </si>
  <si>
    <t>1432</t>
  </si>
  <si>
    <t>SŠ a MŠ, Liberec, Na Bojišti 15, p.o. - Stipendijní program pro žáky středních škol 1-12/2014</t>
  </si>
  <si>
    <t>1440</t>
  </si>
  <si>
    <t>SŠ řemesel a služeb, Jablonec n/N, Smetanova 66, p.o. - Stipendijní program pro žáky středních škol 1-12/2014</t>
  </si>
  <si>
    <t xml:space="preserve"> </t>
  </si>
  <si>
    <t>0470001</t>
  </si>
  <si>
    <t>0470002</t>
  </si>
  <si>
    <t>0480001</t>
  </si>
  <si>
    <t>0480002</t>
  </si>
  <si>
    <t>0480003</t>
  </si>
  <si>
    <t>0470003</t>
  </si>
  <si>
    <t>0470004</t>
  </si>
  <si>
    <t>0470005</t>
  </si>
  <si>
    <t>0470006</t>
  </si>
  <si>
    <t>0470007</t>
  </si>
  <si>
    <t>0470008</t>
  </si>
  <si>
    <t>0470009</t>
  </si>
  <si>
    <t>0470010</t>
  </si>
  <si>
    <t>0470011</t>
  </si>
  <si>
    <t>0470012</t>
  </si>
  <si>
    <t>0480004</t>
  </si>
  <si>
    <t>0480005</t>
  </si>
  <si>
    <t>0480006</t>
  </si>
  <si>
    <t>0480007</t>
  </si>
  <si>
    <t>0480008</t>
  </si>
  <si>
    <t>0480009</t>
  </si>
  <si>
    <t>0480010</t>
  </si>
  <si>
    <t>0480011</t>
  </si>
  <si>
    <t>0480012</t>
  </si>
  <si>
    <t>ZR 13/14</t>
  </si>
  <si>
    <t>ZR-RO č. 13/14</t>
  </si>
  <si>
    <t>příloha č. 2</t>
  </si>
  <si>
    <t>neinvestiční transfery spolkům</t>
  </si>
  <si>
    <t>0480013</t>
  </si>
  <si>
    <t>Svaz lyžařů České republiky- MS v letech na lyžích 2014 Harrachov</t>
  </si>
  <si>
    <t>příloha P01</t>
  </si>
  <si>
    <t>Výdaje 2014 - 917 04 - T R A N S F E R Y</t>
  </si>
  <si>
    <t>RZ-RO 34/14</t>
  </si>
  <si>
    <t>ZR 34/14</t>
  </si>
  <si>
    <t>0480014</t>
  </si>
  <si>
    <t>2313</t>
  </si>
  <si>
    <t>ZUŠ Liberec,Frýdlantská-Kraj.kola soutěží Evš-Soutěže ZUŠ</t>
  </si>
  <si>
    <t>7.2.2014</t>
  </si>
  <si>
    <t>příloha P02</t>
  </si>
  <si>
    <t>Změna rozpočtu - rozpočtové opatření č. 35/14</t>
  </si>
  <si>
    <t>Kapitola 917 04 - Transfery</t>
  </si>
  <si>
    <t>917 04 - T R A N S F E R Y</t>
  </si>
  <si>
    <t>ZR-RO č. 35/14</t>
  </si>
  <si>
    <t>ZR 35/14</t>
  </si>
  <si>
    <t>0480015</t>
  </si>
  <si>
    <t>VI. zimní olympiáda dětí a mládeže 2014 - účast</t>
  </si>
  <si>
    <t>dary obyvatelstvu</t>
  </si>
  <si>
    <t>11.2.2014</t>
  </si>
  <si>
    <t>Změna rozpočtu - rozpočtové opatření č. 34/14</t>
  </si>
  <si>
    <t>ZR - RO č. 50/14</t>
  </si>
  <si>
    <t>ZR 50/14</t>
  </si>
  <si>
    <t>0480016</t>
  </si>
  <si>
    <t>0480017</t>
  </si>
  <si>
    <t>Město Česká Lípa - Zlatý oříšek LK - Česká Lípa 2014</t>
  </si>
  <si>
    <t>OA,HŠ a SOŠ, Turnov, Zborovská 519, p.o. - 20. Burza středních škol 2014</t>
  </si>
  <si>
    <t>4001</t>
  </si>
  <si>
    <t>Změna rozpočtu - rozpočtové opatření č. 51/14</t>
  </si>
  <si>
    <t>příloha č.1</t>
  </si>
  <si>
    <t>ZR-RO 51/14</t>
  </si>
  <si>
    <t>0470013</t>
  </si>
  <si>
    <t>Kraj.rada Asociace škol.sport.klubů ČR Liberec.kraje - KRAJSKÁ LIGA ŠKOL 2014</t>
  </si>
  <si>
    <t>neinvestiční transfery občanským sdružením</t>
  </si>
  <si>
    <t>25.2.2014</t>
  </si>
  <si>
    <t>Příloha č. 3 k ZR-RO č. 20/14</t>
  </si>
  <si>
    <t>Změna rozpočtu - rozpočtové opatření č. 20/14</t>
  </si>
  <si>
    <t>Odbor dopravy</t>
  </si>
  <si>
    <t>ZR-RO č. 20/14</t>
  </si>
  <si>
    <t>UR I  2014</t>
  </si>
  <si>
    <t>UR II 2014</t>
  </si>
  <si>
    <t>0480018</t>
  </si>
  <si>
    <t>podpora úspěšných sportů ZOH v Soči</t>
  </si>
  <si>
    <t>trojboj všestrannosti</t>
  </si>
  <si>
    <t>Jizerská magistrála</t>
  </si>
  <si>
    <t>0470014</t>
  </si>
  <si>
    <t>Krkonošská magistrála</t>
  </si>
  <si>
    <t>neinvestiční transfery svazku obcí</t>
  </si>
  <si>
    <t>0470015</t>
  </si>
  <si>
    <t>4104</t>
  </si>
  <si>
    <t>Lužickohorská magistrála</t>
  </si>
  <si>
    <t>0470016</t>
  </si>
  <si>
    <t>Memoriál Ludvíka Daňka</t>
  </si>
  <si>
    <t>Sportovní reprezentace kraje</t>
  </si>
  <si>
    <t>0470017</t>
  </si>
  <si>
    <t>podpora vrcholového sportu</t>
  </si>
  <si>
    <t>Podpora sportovního prostředí</t>
  </si>
  <si>
    <t>0470018</t>
  </si>
  <si>
    <t>činnost servisních center sportu</t>
  </si>
  <si>
    <t>13/14</t>
  </si>
  <si>
    <t>35/14</t>
  </si>
  <si>
    <t>34/14</t>
  </si>
  <si>
    <t>ZR 2,/14</t>
  </si>
  <si>
    <t>20/14</t>
  </si>
  <si>
    <t>51/14</t>
  </si>
  <si>
    <t>ZR-RO č. 2,3,13,34,35,50,51,20/14</t>
  </si>
  <si>
    <t>0480019</t>
  </si>
  <si>
    <t>oprava č.akce</t>
  </si>
  <si>
    <t>0470019</t>
  </si>
  <si>
    <t>oprava č.a.</t>
  </si>
  <si>
    <t>0480020</t>
  </si>
  <si>
    <t>67/14</t>
  </si>
  <si>
    <t>neinvestiční transfery vysokým školám</t>
  </si>
  <si>
    <t>ZR-RO č. 67/14</t>
  </si>
  <si>
    <t>v tis. Kč</t>
  </si>
  <si>
    <t>TUL, Studentská 1402/2, Liberec 1 - Cena hejtmana LK pro studenty TUL</t>
  </si>
  <si>
    <t>ZR-RO č. 78/14</t>
  </si>
  <si>
    <t>ZR-RO č. 79/14</t>
  </si>
  <si>
    <t>ZR-RO č. 80/14</t>
  </si>
  <si>
    <t>78/14</t>
  </si>
  <si>
    <t>0480021</t>
  </si>
  <si>
    <t>0480022</t>
  </si>
  <si>
    <t>0480023</t>
  </si>
  <si>
    <t>0480024</t>
  </si>
  <si>
    <t>0480025</t>
  </si>
  <si>
    <t>0480026</t>
  </si>
  <si>
    <t>0480027</t>
  </si>
  <si>
    <t>SpinFit Liberec - Dětský MTB cup LK 2014</t>
  </si>
  <si>
    <t>Basketbalový klub Kondoři Liberec - MČR U14 Liberec</t>
  </si>
  <si>
    <t>Technická univerzita v Liberci - České akademické hry 2014</t>
  </si>
  <si>
    <t>TJ Doksy - 11.ročník EURO HER Doksy</t>
  </si>
  <si>
    <t>0480028</t>
  </si>
  <si>
    <t>AC SYNER Turnov - Memoriál Ludvíka Daňka 2014</t>
  </si>
  <si>
    <t>PAKLI SPORT KLUB, Jablonné v/P - MTB Malevil Cup 2014</t>
  </si>
  <si>
    <t>24TP, Liberec - 24hodin MTB/Víkend horských kol</t>
  </si>
  <si>
    <t>SKI KLUB Jizerská padesátka, Liberec - 47. Jizerská padesátka</t>
  </si>
  <si>
    <t>0480029</t>
  </si>
  <si>
    <t>0480030</t>
  </si>
  <si>
    <t>0480031</t>
  </si>
  <si>
    <t>0480032</t>
  </si>
  <si>
    <t>0480033</t>
  </si>
  <si>
    <t>Klub biatlonu Jilemnice - Podpora biatlonu - Klub biatlonu Jilemnice</t>
  </si>
  <si>
    <t>Klub biatlonu Manušice - Podpora biatlonu - Klub biatlonu Manušice</t>
  </si>
  <si>
    <t>0480034</t>
  </si>
  <si>
    <t>0480035</t>
  </si>
  <si>
    <t>0480036</t>
  </si>
  <si>
    <t>SVAZEK OBCÍ NOVOBORSKA - Lužickohorská magistrála</t>
  </si>
  <si>
    <t>ostatní neinv.transfery veřejným rozpočtům územní úrovně</t>
  </si>
  <si>
    <t>0480037</t>
  </si>
  <si>
    <t>JIZERSKÁ, o.p.s., Bedřidchov - Jizerská magistrála 2014/2015</t>
  </si>
  <si>
    <t>80/14</t>
  </si>
  <si>
    <t>investiční transfery obecně prospěšným společnostem</t>
  </si>
  <si>
    <t>0480038</t>
  </si>
  <si>
    <t>79/14</t>
  </si>
  <si>
    <t>Klub biatlonu při sportovní škole, Jablonec n/N - Podpora biatlonu - Klub biatlonu při sportovní škole</t>
  </si>
  <si>
    <t>Sportovní klub policie Harrachov - Podpora biatlonu - Sportovní klub policie Harrachov</t>
  </si>
  <si>
    <t xml:space="preserve">SKP KORNSPITZ Jablonec n/N - Podpora biatlonu - SKP Kornspitz Jablonec </t>
  </si>
  <si>
    <t>Y.S.R., Liberec - Podpora snowboardu - Y.S.R.</t>
  </si>
  <si>
    <t>Krkonoše - svazek měst a obcí, Vrchlabí - Krkonošská magistrála 2015</t>
  </si>
  <si>
    <t>TJ Sokol Horní Branná - Podpora biatlonu TJ Sokol Horní Branná</t>
  </si>
  <si>
    <t>ZR-RO č.93/14</t>
  </si>
  <si>
    <t>93/14</t>
  </si>
  <si>
    <t>0480039</t>
  </si>
  <si>
    <t>SRPDŠ při ZUŠ, Jablonec n/N, Podhorská 2500/47 - World Choir Games 2014 Latvia - 2. část</t>
  </si>
  <si>
    <t>0480040</t>
  </si>
  <si>
    <t>0480041</t>
  </si>
  <si>
    <t>0480042</t>
  </si>
  <si>
    <t>0480043</t>
  </si>
  <si>
    <t>0480044</t>
  </si>
  <si>
    <t>0480045</t>
  </si>
  <si>
    <t>0480046</t>
  </si>
  <si>
    <t>0480047</t>
  </si>
  <si>
    <t>0480048</t>
  </si>
  <si>
    <t>0480049</t>
  </si>
  <si>
    <t>0480050</t>
  </si>
  <si>
    <t>0480051</t>
  </si>
  <si>
    <t>0480052</t>
  </si>
  <si>
    <t>0480053</t>
  </si>
  <si>
    <t>0480054</t>
  </si>
  <si>
    <t>ZR-RO č. 67,78,79,80/14</t>
  </si>
  <si>
    <t>Sokolská župa Ještědská, Liberec - Provoz sokolské župy jako servisního centra pro sokolské jednoty - župa Ještědská</t>
  </si>
  <si>
    <t xml:space="preserve">SOKOLSKÁ ŽUPA JIZERSKÁ VELKÉ HAMRY, Železný Brod - Provoz sokolské župy Jizerské jako servisního centra pro sokolské jednoty </t>
  </si>
  <si>
    <t>Sportovní unie Českolipska, Česká Lípa - Zabezpečení činnosti Servisního centra sportu ČUS při Sportovní unii Českolipska</t>
  </si>
  <si>
    <t>Okresní svaz tělovýchovy Jablonec n/N - Zabezpečení činnosti Servisního centra sportu ČUS při Okresním svazu tělovýchovy v Jablonci n/N</t>
  </si>
  <si>
    <t>Liberecká sportovní a tělovýchovná organizace, o.s., Liberec - Zabezpečení činnnosti Servisního centra sportu ČUS při okresní organizaci ČUS - Liberecké sportovní a tělovýchovné organizace o.s.</t>
  </si>
  <si>
    <t>Okresní sportovní a tělovýchovné sdružení Semily - Zabezpečení činnnosti Servisního centra sportu ČUS při Okresním sportovním a tělovýchovném sdružení Semily</t>
  </si>
  <si>
    <t>Krajská organizace České unie sportu LK, Liberec - Zabezpečení činnosti Servisního centra sportu ČUS při Krajské organizaci ČUS LK</t>
  </si>
  <si>
    <t>SOKOLSKÁ ŽUPA KRKONOŠSKÁ - PECHÁČKOVA,  Jilemnice - Provoz sokolské župy jako servisního centra pro sokolské jednoty - Sokolské župa Krkonošská - Pecháčkova</t>
  </si>
  <si>
    <t>0480055</t>
  </si>
  <si>
    <t>0480056</t>
  </si>
  <si>
    <t>0480057</t>
  </si>
  <si>
    <t>0480058</t>
  </si>
  <si>
    <t>FC SLOVAN LIBEREC - mládež - Podpora činnosti mládežnických družstev FC Slovan Liberec</t>
  </si>
  <si>
    <t>Draci FBC Liberec - Podpora celoroční činnosti mládežnických týmů</t>
  </si>
  <si>
    <t>TJ VK Dukla Liberec - Podpora mládežnických družstev VK Dukla Liberec</t>
  </si>
  <si>
    <t>TJ Bílí Tygři Liberec - Celoroční podpora výchovného programu TJ Bílí Tygři Liberec</t>
  </si>
  <si>
    <t>0480059</t>
  </si>
  <si>
    <t>0480060</t>
  </si>
  <si>
    <t>0480061</t>
  </si>
  <si>
    <t>FC Lomnice n/P - Organizace mezinárodního turnaje přípravek v kopané</t>
  </si>
  <si>
    <t>0480062</t>
  </si>
  <si>
    <t>0480063</t>
  </si>
  <si>
    <t>0480064</t>
  </si>
  <si>
    <t>0480065</t>
  </si>
  <si>
    <t>Nadační fond severočeských olympioniků, Jablonec n/N - Humanitární podpora Nadačního fondu severočeských olympioniků</t>
  </si>
  <si>
    <t>1. Novoborský šachový klub, o.s., Nový Bor - Novoborská šachová Corrida</t>
  </si>
  <si>
    <t>Krajská organizace ČUS LK, Liberec  - Anketa "Nejúspěšnější sportovci r. 2014"</t>
  </si>
  <si>
    <t>Liberecká sportovní a tělovýchovná organizace o.s., Liberec - Sportfilm Liberec 2014</t>
  </si>
  <si>
    <t>Czech Gravity Sports Association o.s., Praha - Kozákov Challenge 2014</t>
  </si>
  <si>
    <t>0480066</t>
  </si>
  <si>
    <t>Sportovní klub OK Jiskra Nový Bor - Mistrovství a Vetereniáda České republiky v orientačním běhu 2014</t>
  </si>
  <si>
    <t>0480067</t>
  </si>
  <si>
    <t>Český volejbalový svaz, Praha - Kvalifikace MS ve volejbale mužů</t>
  </si>
  <si>
    <t>0480068</t>
  </si>
  <si>
    <t>Česká triatlonová asociace, Praha - Realizace seriálu závodů Českého poháru v LK</t>
  </si>
  <si>
    <t>0480069</t>
  </si>
  <si>
    <t>Česká Freestyle Fotbalová asociace, Liberec - Supper Ball 2014</t>
  </si>
  <si>
    <t>0480070</t>
  </si>
  <si>
    <t>Sport Aerobic Liberec - Pohár federací v aerobiku 2014</t>
  </si>
  <si>
    <t>0480071</t>
  </si>
  <si>
    <t>Sporovní klub Slavia Liberec orienteering - WRE MTBO Liberec 2014</t>
  </si>
  <si>
    <t>0480072</t>
  </si>
  <si>
    <t>Liberecký krajský fotbalový svaz, Liberec - O pohár předsedy fotbalové asociace ČR</t>
  </si>
  <si>
    <t>0480073</t>
  </si>
  <si>
    <t>REVELATIONS, Jablonec n/N - JBC 4X REVELATIONS 2014 - WORLD SERIES</t>
  </si>
  <si>
    <t>0480074</t>
  </si>
  <si>
    <t>Sportovní klub stolního tenisu Liberec - Velká cena Liberce - mezinárodní turnaj veteránů ve stolním tenisu</t>
  </si>
  <si>
    <t>Gymnastika Liberec - Gymlib - Pohár olympijských nadějí - OHC LIBEREC 2014</t>
  </si>
  <si>
    <t>Klub cyklistů sportovního gymnázia Jablonec n/N - Mezinárodní závod kategorie C1 v rámci Českého poháru horských kol v Bedřichově</t>
  </si>
  <si>
    <t>Fotbalová asociace České republiky svaz futsalu, Praha - Turnaj mistrů futsalových soutěží 2014</t>
  </si>
  <si>
    <t>Krajská organizace ČUS LK, Liberec  - Trojboj všestrannosti žáků 1.-5. tříd ZŠ LK</t>
  </si>
  <si>
    <t>Česká florbalová unie o.s., Praha - Euro Floorball tour 2014</t>
  </si>
  <si>
    <t>FK Jablonec, z.s. - Podpora sportovní činnosti fotbalového klubu mládeže</t>
  </si>
  <si>
    <t>ZR-RO č. 143/14</t>
  </si>
  <si>
    <t>143/14</t>
  </si>
  <si>
    <t>ZR-RO č. 144/14</t>
  </si>
  <si>
    <t>144/14</t>
  </si>
  <si>
    <t>ZR-RO č. 142/14</t>
  </si>
  <si>
    <t>142/14</t>
  </si>
  <si>
    <t>Český svaz mentálně postižených sportovců, o.s, Praha - ME INAS v plavání (osob s mentálním postižením) a ME v plavání osob s Downovým syndromem</t>
  </si>
  <si>
    <t>SK SICO SC, Jilemnice - ME futsálový fotbal v Jilemnici</t>
  </si>
  <si>
    <t>ZR-RO č. 67,78,79,80,93/14</t>
  </si>
  <si>
    <t>dne:</t>
  </si>
  <si>
    <t>zpracoval:</t>
  </si>
  <si>
    <t>Ing. Lenka Myslivcová, oddělení nepřímých nákladů</t>
  </si>
  <si>
    <t>návrh předkládá:</t>
  </si>
  <si>
    <t>Ing. Jiřina Princová, vedoucí odboru školství, mládeže, tělovýchovy a sportu</t>
  </si>
  <si>
    <t>schválil:</t>
  </si>
  <si>
    <t>Alena Losová, dipl.um., členka rady kraje, řízení resortu školství, mládeže a zaměstnanosti</t>
  </si>
  <si>
    <t>za ekonomický odbor převzal:</t>
  </si>
  <si>
    <t>Úprava č. 1/14</t>
  </si>
  <si>
    <t>6035</t>
  </si>
  <si>
    <t>1/14</t>
  </si>
  <si>
    <t>Úprava č. 2/14</t>
  </si>
  <si>
    <t>RU 2/14</t>
  </si>
  <si>
    <t>Bc. Zuzana Kocumová, statutární náměstkyně hejtmana, řízení resortu zdravotnictví, tělovýchovy a sportu</t>
  </si>
  <si>
    <t>142,143/14</t>
  </si>
  <si>
    <t>143,144/14</t>
  </si>
  <si>
    <t>142,143,144,RU2/14</t>
  </si>
  <si>
    <t>RU 2/14,ZR 142,143,144/14</t>
  </si>
  <si>
    <t>ZR č. 174/14</t>
  </si>
  <si>
    <t>0480075</t>
  </si>
  <si>
    <t>0480076</t>
  </si>
  <si>
    <t>neinvestiční transfery nefinanč.podnik.subj. - p.o.</t>
  </si>
  <si>
    <t>Autoklub Bohemia Sport v AČR, Česká Lípa - RALLY BOHEMIA 2014</t>
  </si>
  <si>
    <t>TERRA SPORT, s.r.o., Liberec  - ČT AUTHOR CUP 2014</t>
  </si>
  <si>
    <t>ZR č. 245/14</t>
  </si>
  <si>
    <t>245/14</t>
  </si>
  <si>
    <t>4438</t>
  </si>
  <si>
    <t>ZŠ Slovanka Č. Lípa, Doprava EDUCA</t>
  </si>
  <si>
    <t>4439</t>
  </si>
  <si>
    <t>ZŠ a MŠ, Č. Lípa, Jižní 1903, Doprava EDUCA</t>
  </si>
  <si>
    <t>4455</t>
  </si>
  <si>
    <t>ZŠ Dr. Miroslava Tyrše, Česká Lípa, Doprava EDUCA</t>
  </si>
  <si>
    <t>3447</t>
  </si>
  <si>
    <t>ZŠ Železný Brod, Pelechovská 800, Doprava EDUCA</t>
  </si>
  <si>
    <t>4442</t>
  </si>
  <si>
    <t>ZŠ, Česká Lípa, Pátova 406, Doprava EDUCA</t>
  </si>
  <si>
    <t>5408</t>
  </si>
  <si>
    <t>ZŠ Dr. h. c. Jana Masaryka Harrachov, Doprava EDUCA</t>
  </si>
  <si>
    <t>3436</t>
  </si>
  <si>
    <t>ZŠ Smržovka, Doprava EDUCA</t>
  </si>
  <si>
    <t>5416</t>
  </si>
  <si>
    <t>ZŠ Jilemnice, Jana Harracha 97, Doprava EDUCA</t>
  </si>
  <si>
    <t>2458</t>
  </si>
  <si>
    <t>ZŠ T.G. Masaryka, Hodkovice n. M., Doprava EDUCA</t>
  </si>
  <si>
    <t>3420</t>
  </si>
  <si>
    <t>ZŠ Jenišovice, okres Jablonec n. N., Doprava EDUCA</t>
  </si>
  <si>
    <t>4447</t>
  </si>
  <si>
    <t>ZŠ Horní Police, okres Česká Lípa, Doprava EDUCA</t>
  </si>
  <si>
    <t>3441</t>
  </si>
  <si>
    <t>ZŠ Velké Hamry, Školní 541, Doprava EDUCA</t>
  </si>
  <si>
    <t>1463</t>
  </si>
  <si>
    <t>ZŠ Tanvald, Údolí Kamenice 238, Doprava EDUCA</t>
  </si>
  <si>
    <t>2314</t>
  </si>
  <si>
    <t>ZŠ praktická a ZŠ speciální, Frýdlant, Doprava EDUCA</t>
  </si>
  <si>
    <t>3415</t>
  </si>
  <si>
    <t>ZŠ Jablonec nad Nisou - Mšeno, Doprava EDUCA</t>
  </si>
  <si>
    <t>3438</t>
  </si>
  <si>
    <t>Základní škola Tanvald, Sportovní 576, Doprava EDUCA</t>
  </si>
  <si>
    <t>2491</t>
  </si>
  <si>
    <t>ZŠ Lidická, Hrádek nad Nisou, Doprava EDUCA</t>
  </si>
  <si>
    <t>3411</t>
  </si>
  <si>
    <t>Základní škola, Pasířská, Jablonec n. N., Doprava EDUCA</t>
  </si>
  <si>
    <t>4449</t>
  </si>
  <si>
    <t>Základní škola a MŠ Jestřebí, Doprava EDUCA</t>
  </si>
  <si>
    <t>4443</t>
  </si>
  <si>
    <t>ZŠ Česká Lípa, 28. října 2733, Doprava EDUCA</t>
  </si>
  <si>
    <t>2495</t>
  </si>
  <si>
    <t>Základní škola a MŠ, Osečná, Doprava EDUCA</t>
  </si>
  <si>
    <t>5471</t>
  </si>
  <si>
    <t>Základní škola Vysoké nad Jizerou, Doprava EDUCA</t>
  </si>
  <si>
    <t>SŠ hospodářská a lesnická, Frýdlant, Doprava EDUCA</t>
  </si>
  <si>
    <t>3416</t>
  </si>
  <si>
    <t>5456</t>
  </si>
  <si>
    <t>Základní škola Turnov, Skálova 600, Doprava EDUCA</t>
  </si>
  <si>
    <t>4451</t>
  </si>
  <si>
    <t>ZŠ a mš, Kamenický Šenov, Doprava EDUCA</t>
  </si>
  <si>
    <t>3446</t>
  </si>
  <si>
    <t>ZŠ Železný Brod, Školní 700, Doprava EDUCA</t>
  </si>
  <si>
    <t>4481</t>
  </si>
  <si>
    <t>2460</t>
  </si>
  <si>
    <t>ZŠ Chrastava, nám.1.máje 228, Doprava EDUCA</t>
  </si>
  <si>
    <t>4467</t>
  </si>
  <si>
    <t>ZŠ a MŠ, Mírová 81, Mimoň, Doprava EDUCA</t>
  </si>
  <si>
    <t>5479</t>
  </si>
  <si>
    <t>ZŠ, Rokytnice nad Jizerou, Doprava EDUCA</t>
  </si>
  <si>
    <t>5443</t>
  </si>
  <si>
    <t>ZŠ Dr. F. Ladislava Riegra, Semily, Doprava EDUCA</t>
  </si>
  <si>
    <t>2452</t>
  </si>
  <si>
    <t>ZŠ Český Dub, okres Liberec, Doprava EDUCA</t>
  </si>
  <si>
    <t>5444</t>
  </si>
  <si>
    <t>ZŠ a SŠ waldorfská, Semily, Doprava EDUCA</t>
  </si>
  <si>
    <t>4452</t>
  </si>
  <si>
    <t>ZŠ Karla Hynka Máchy Doksy, Doprava EDUCA</t>
  </si>
  <si>
    <t>3404</t>
  </si>
  <si>
    <t>Základní škola a mš Desná, Doprava EDUCA</t>
  </si>
  <si>
    <t>5458</t>
  </si>
  <si>
    <t>Základní škola Turnov, 28. října 18, Doprava EDUCA</t>
  </si>
  <si>
    <t>3412</t>
  </si>
  <si>
    <t>ZŠ Jablonec nad Nisou, Liberecká 26, Doprava EDUCA</t>
  </si>
  <si>
    <t>5457</t>
  </si>
  <si>
    <t>Základní škola Turnov, Žižkova 518, Doprava EDUCA</t>
  </si>
  <si>
    <t>2494</t>
  </si>
  <si>
    <t>ZŠ Nové Město pod Smrkem, Doprava EDUCA</t>
  </si>
  <si>
    <t>1457</t>
  </si>
  <si>
    <t>ZŠ Jablonec n. N., Liberecká 1734/31, Doprava EDUCA</t>
  </si>
  <si>
    <t>4436</t>
  </si>
  <si>
    <t>ZŠ, Česká Lípa, Školní 2520, Doprava EDUCA</t>
  </si>
  <si>
    <t>Střední prům. š. techn., Jablonec n. N., Doprava EDUCA</t>
  </si>
  <si>
    <t>Zdrojová část rozpočtu LK 2014</t>
  </si>
  <si>
    <t>ukazatel</t>
  </si>
  <si>
    <t xml:space="preserve">pol. </t>
  </si>
  <si>
    <t>upravený rozpočet I.</t>
  </si>
  <si>
    <t>upravený rozpočet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</si>
  <si>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</si>
  <si>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</si>
  <si>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</si>
  <si>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</si>
  <si>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</si>
  <si>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</si>
  <si>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</si>
  <si>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</si>
  <si>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</si>
  <si>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</si>
  <si>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</si>
  <si>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</si>
  <si>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</si>
  <si>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</si>
  <si>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úč.neinv.dotace</t>
  </si>
  <si>
    <t xml:space="preserve">   neinv. dotace ze zahraničí</t>
  </si>
  <si>
    <t>415x</t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</si>
  <si>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</si>
  <si>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</si>
  <si>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</si>
  <si>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 xml:space="preserve">    resort.účel. inv. dot.</t>
  </si>
  <si>
    <t xml:space="preserve">    investiční dotace od obcí </t>
  </si>
  <si>
    <t xml:space="preserve">    investiční dotace ze zahraničí</t>
  </si>
  <si>
    <t>P ř í j m y   celkem</t>
  </si>
  <si>
    <t>1-4xxx</t>
  </si>
  <si>
    <t>C/ F i n a n c o v á n í</t>
  </si>
  <si>
    <t>8xxx</t>
  </si>
  <si>
    <t>1. Zapojení fondů z r. 2013</t>
  </si>
  <si>
    <t>8115</t>
  </si>
  <si>
    <t>2. Zapojení  zvl.účtů z r. 2013</t>
  </si>
  <si>
    <t>3. Zapojení výsl. hosp.2013</t>
  </si>
  <si>
    <t>4. úvěr</t>
  </si>
  <si>
    <t>5. uhrazené splátky dlouhod.půjč.</t>
  </si>
  <si>
    <t xml:space="preserve">Z d r o j e  L K   c e l k e m </t>
  </si>
  <si>
    <t>Výdajová část rozpočtu LK 2014</t>
  </si>
  <si>
    <t xml:space="preserve">     ukazatel</t>
  </si>
  <si>
    <t>Kap.910-zastupitelstvo</t>
  </si>
  <si>
    <t>5xxx</t>
  </si>
  <si>
    <t>Kap.911-krajský úřad</t>
  </si>
  <si>
    <t>Kap.913-příspěvkové organizace</t>
  </si>
  <si>
    <t>Kap.914-působnosti</t>
  </si>
  <si>
    <t>Kap.916-úč.neinv.dot.-škol.</t>
  </si>
  <si>
    <t>Kap.917-transfery</t>
  </si>
  <si>
    <t>5-6xxx</t>
  </si>
  <si>
    <t>Kap.919-Pokladní správa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</si>
  <si>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</si>
  <si>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</si>
  <si>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</si>
  <si>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</si>
  <si>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</si>
  <si>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</si>
  <si>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</si>
  <si>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</si>
  <si>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</si>
  <si>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</si>
  <si>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>Kap.935-grantový fond</t>
  </si>
  <si>
    <t xml:space="preserve">V ý d a je   c e l k e m </t>
  </si>
  <si>
    <t>ZŠ a MŠ Bohumila Hynka Cvikov, Doprava EDUCA</t>
  </si>
  <si>
    <t>ZR-RO č.245/14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</si>
</sst>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00"/>
    <numFmt numFmtId="165" formatCode="#,##0.0"/>
  </numFmts>
  <fonts count="4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b/>
      <sz val="8"/>
      <name val="Arial"/>
      <family val="2"/>
    </font>
    <font>
      <sz val="8"/>
      <name val="Arial CE"/>
      <charset val="238"/>
    </font>
    <font>
      <b/>
      <sz val="14"/>
      <name val="Arial CE"/>
      <charset val="238"/>
    </font>
    <font>
      <b/>
      <sz val="8"/>
      <color indexed="18"/>
      <name val="Arial"/>
      <family val="2"/>
      <charset val="238"/>
    </font>
    <font>
      <b/>
      <sz val="10"/>
      <color indexed="18"/>
      <name val="Arial"/>
      <family val="2"/>
      <charset val="238"/>
    </font>
    <font>
      <sz val="8"/>
      <name val="Arial"/>
      <family val="2"/>
    </font>
    <font>
      <b/>
      <sz val="8"/>
      <color theme="3" tint="-0.249977111117893"/>
      <name val="Arial"/>
      <family val="2"/>
      <charset val="238"/>
    </font>
    <font>
      <b/>
      <sz val="8"/>
      <color rgb="FF0070C0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b/>
      <sz val="8"/>
      <color rgb="FF0033CC"/>
      <name val="Arial"/>
      <family val="2"/>
    </font>
    <font>
      <b/>
      <sz val="10"/>
      <color rgb="FF0033CC"/>
      <name val="Arial"/>
      <family val="2"/>
    </font>
    <font>
      <b/>
      <sz val="8"/>
      <color rgb="FF00B0F0"/>
      <name val="Arial"/>
      <family val="2"/>
      <charset val="238"/>
    </font>
    <font>
      <b/>
      <sz val="10"/>
      <color rgb="FF00B0F0"/>
      <name val="Arial"/>
      <family val="2"/>
      <charset val="238"/>
    </font>
    <font>
      <i/>
      <sz val="8"/>
      <name val="Arial"/>
      <family val="2"/>
      <charset val="238"/>
    </font>
    <font>
      <sz val="8"/>
      <color indexed="10"/>
      <name val="Arial"/>
      <family val="2"/>
      <charset val="238"/>
    </font>
    <font>
      <i/>
      <sz val="8"/>
      <name val="Arial CE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0033CC"/>
      <name val="Arial"/>
      <family val="2"/>
      <charset val="238"/>
    </font>
    <font>
      <b/>
      <sz val="8"/>
      <color theme="3"/>
      <name val="Arial"/>
      <family val="2"/>
      <charset val="238"/>
    </font>
    <font>
      <b/>
      <sz val="10"/>
      <color theme="3"/>
      <name val="Arial"/>
      <family val="2"/>
      <charset val="238"/>
    </font>
    <font>
      <b/>
      <sz val="10"/>
      <color rgb="FF0033CC"/>
      <name val="Arial"/>
      <family val="2"/>
      <charset val="238"/>
    </font>
    <font>
      <sz val="8"/>
      <color rgb="FF00B0F0"/>
      <name val="Arial"/>
      <family val="2"/>
      <charset val="238"/>
    </font>
    <font>
      <b/>
      <sz val="8"/>
      <color rgb="FF00B050"/>
      <name val="Arial"/>
      <family val="2"/>
      <charset val="238"/>
    </font>
    <font>
      <b/>
      <sz val="10"/>
      <color rgb="FF00B05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indexed="10"/>
      <name val="Arial CE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3EBFF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37" fillId="0" borderId="0"/>
  </cellStyleXfs>
  <cellXfs count="1590">
    <xf numFmtId="0" fontId="0" fillId="0" borderId="0" xfId="0"/>
    <xf numFmtId="0" fontId="1" fillId="0" borderId="0" xfId="8"/>
    <xf numFmtId="4" fontId="1" fillId="0" borderId="0" xfId="8" applyNumberFormat="1"/>
    <xf numFmtId="0" fontId="5" fillId="0" borderId="0" xfId="7"/>
    <xf numFmtId="0" fontId="1" fillId="0" borderId="0" xfId="4"/>
    <xf numFmtId="0" fontId="9" fillId="0" borderId="2" xfId="9" applyFont="1" applyFill="1" applyBorder="1" applyAlignment="1">
      <alignment horizontal="center"/>
    </xf>
    <xf numFmtId="0" fontId="2" fillId="0" borderId="11" xfId="9" applyFont="1" applyFill="1" applyBorder="1" applyAlignment="1">
      <alignment horizontal="center"/>
    </xf>
    <xf numFmtId="0" fontId="9" fillId="0" borderId="11" xfId="9" applyFont="1" applyFill="1" applyBorder="1" applyAlignment="1">
      <alignment horizontal="center"/>
    </xf>
    <xf numFmtId="0" fontId="2" fillId="0" borderId="6" xfId="9" applyFont="1" applyFill="1" applyBorder="1" applyAlignment="1">
      <alignment horizontal="center"/>
    </xf>
    <xf numFmtId="0" fontId="1" fillId="0" borderId="0" xfId="8" applyBorder="1"/>
    <xf numFmtId="4" fontId="9" fillId="0" borderId="44" xfId="9" applyNumberFormat="1" applyFont="1" applyBorder="1"/>
    <xf numFmtId="164" fontId="9" fillId="0" borderId="2" xfId="9" applyNumberFormat="1" applyFont="1" applyFill="1" applyBorder="1"/>
    <xf numFmtId="164" fontId="9" fillId="0" borderId="30" xfId="9" applyNumberFormat="1" applyFont="1" applyFill="1" applyBorder="1"/>
    <xf numFmtId="164" fontId="2" fillId="0" borderId="6" xfId="9" applyNumberFormat="1" applyFont="1" applyFill="1" applyBorder="1"/>
    <xf numFmtId="164" fontId="2" fillId="0" borderId="31" xfId="9" applyNumberFormat="1" applyFont="1" applyFill="1" applyBorder="1"/>
    <xf numFmtId="0" fontId="9" fillId="0" borderId="22" xfId="9" applyFont="1" applyFill="1" applyBorder="1" applyAlignment="1">
      <alignment horizontal="center"/>
    </xf>
    <xf numFmtId="0" fontId="9" fillId="0" borderId="8" xfId="9" applyFont="1" applyFill="1" applyBorder="1" applyAlignment="1">
      <alignment horizontal="center"/>
    </xf>
    <xf numFmtId="0" fontId="2" fillId="0" borderId="7" xfId="9" applyFont="1" applyFill="1" applyBorder="1" applyAlignment="1">
      <alignment horizontal="center"/>
    </xf>
    <xf numFmtId="4" fontId="9" fillId="0" borderId="42" xfId="9" applyNumberFormat="1" applyFont="1" applyFill="1" applyBorder="1"/>
    <xf numFmtId="4" fontId="2" fillId="0" borderId="15" xfId="9" applyNumberFormat="1" applyFont="1" applyFill="1" applyBorder="1"/>
    <xf numFmtId="0" fontId="9" fillId="0" borderId="24" xfId="9" applyFont="1" applyFill="1" applyBorder="1" applyAlignment="1">
      <alignment horizontal="center"/>
    </xf>
    <xf numFmtId="0" fontId="9" fillId="0" borderId="25" xfId="9" applyFont="1" applyFill="1" applyBorder="1" applyAlignment="1">
      <alignment horizontal="center"/>
    </xf>
    <xf numFmtId="0" fontId="6" fillId="0" borderId="14" xfId="9" applyFont="1" applyFill="1" applyBorder="1" applyAlignment="1">
      <alignment horizontal="center"/>
    </xf>
    <xf numFmtId="0" fontId="6" fillId="0" borderId="21" xfId="9" applyFont="1" applyFill="1" applyBorder="1" applyAlignment="1">
      <alignment horizontal="center"/>
    </xf>
    <xf numFmtId="0" fontId="6" fillId="0" borderId="14" xfId="9" applyFont="1" applyFill="1" applyBorder="1" applyAlignment="1">
      <alignment horizontal="left"/>
    </xf>
    <xf numFmtId="0" fontId="9" fillId="0" borderId="2" xfId="9" applyFont="1" applyFill="1" applyBorder="1"/>
    <xf numFmtId="0" fontId="4" fillId="0" borderId="24" xfId="9" applyFont="1" applyFill="1" applyBorder="1" applyAlignment="1">
      <alignment horizontal="center"/>
    </xf>
    <xf numFmtId="49" fontId="4" fillId="0" borderId="25" xfId="9" applyNumberFormat="1" applyFont="1" applyFill="1" applyBorder="1" applyAlignment="1">
      <alignment horizontal="center"/>
    </xf>
    <xf numFmtId="49" fontId="4" fillId="0" borderId="10" xfId="9" applyNumberFormat="1" applyFont="1" applyFill="1" applyBorder="1" applyAlignment="1">
      <alignment horizontal="center"/>
    </xf>
    <xf numFmtId="0" fontId="4" fillId="0" borderId="11" xfId="9" applyFont="1" applyFill="1" applyBorder="1" applyAlignment="1">
      <alignment horizontal="center"/>
    </xf>
    <xf numFmtId="0" fontId="4" fillId="0" borderId="25" xfId="9" applyFont="1" applyFill="1" applyBorder="1" applyAlignment="1">
      <alignment horizontal="center"/>
    </xf>
    <xf numFmtId="0" fontId="4" fillId="0" borderId="11" xfId="9" applyFont="1" applyFill="1" applyBorder="1"/>
    <xf numFmtId="4" fontId="4" fillId="0" borderId="44" xfId="9" applyNumberFormat="1" applyFont="1" applyFill="1" applyBorder="1"/>
    <xf numFmtId="0" fontId="2" fillId="0" borderId="6" xfId="9" applyFont="1" applyFill="1" applyBorder="1"/>
    <xf numFmtId="4" fontId="2" fillId="0" borderId="44" xfId="9" applyNumberFormat="1" applyFont="1" applyFill="1" applyBorder="1"/>
    <xf numFmtId="0" fontId="4" fillId="0" borderId="23" xfId="9" applyFont="1" applyFill="1" applyBorder="1" applyAlignment="1">
      <alignment horizontal="center"/>
    </xf>
    <xf numFmtId="49" fontId="4" fillId="0" borderId="7" xfId="9" applyNumberFormat="1" applyFont="1" applyFill="1" applyBorder="1" applyAlignment="1">
      <alignment horizontal="center"/>
    </xf>
    <xf numFmtId="49" fontId="4" fillId="0" borderId="5" xfId="9" applyNumberFormat="1" applyFont="1" applyFill="1" applyBorder="1" applyAlignment="1">
      <alignment horizontal="center"/>
    </xf>
    <xf numFmtId="0" fontId="4" fillId="0" borderId="6" xfId="9" applyFont="1" applyFill="1" applyBorder="1" applyAlignment="1">
      <alignment horizontal="center"/>
    </xf>
    <xf numFmtId="0" fontId="4" fillId="0" borderId="7" xfId="9" applyFont="1" applyFill="1" applyBorder="1" applyAlignment="1">
      <alignment horizontal="center"/>
    </xf>
    <xf numFmtId="0" fontId="2" fillId="0" borderId="36" xfId="9" applyFont="1" applyFill="1" applyBorder="1" applyAlignment="1">
      <alignment horizontal="center"/>
    </xf>
    <xf numFmtId="0" fontId="2" fillId="0" borderId="13" xfId="9" applyFont="1" applyFill="1" applyBorder="1"/>
    <xf numFmtId="0" fontId="2" fillId="0" borderId="28" xfId="9" applyFont="1" applyFill="1" applyBorder="1" applyAlignment="1">
      <alignment horizontal="center"/>
    </xf>
    <xf numFmtId="0" fontId="2" fillId="0" borderId="27" xfId="9" applyFont="1" applyFill="1" applyBorder="1"/>
    <xf numFmtId="0" fontId="9" fillId="0" borderId="11" xfId="9" applyFont="1" applyFill="1" applyBorder="1"/>
    <xf numFmtId="4" fontId="9" fillId="0" borderId="11" xfId="9" applyNumberFormat="1" applyFont="1" applyFill="1" applyBorder="1"/>
    <xf numFmtId="4" fontId="9" fillId="0" borderId="40" xfId="9" applyNumberFormat="1" applyFont="1" applyFill="1" applyBorder="1"/>
    <xf numFmtId="0" fontId="11" fillId="0" borderId="23" xfId="9" applyFont="1" applyFill="1" applyBorder="1" applyAlignment="1">
      <alignment horizontal="center"/>
    </xf>
    <xf numFmtId="49" fontId="11" fillId="0" borderId="7" xfId="9" applyNumberFormat="1" applyFont="1" applyFill="1" applyBorder="1" applyAlignment="1">
      <alignment horizontal="center"/>
    </xf>
    <xf numFmtId="49" fontId="11" fillId="0" borderId="5" xfId="9" applyNumberFormat="1" applyFont="1" applyFill="1" applyBorder="1" applyAlignment="1">
      <alignment horizontal="center"/>
    </xf>
    <xf numFmtId="0" fontId="11" fillId="0" borderId="6" xfId="9" applyFont="1" applyFill="1" applyBorder="1" applyAlignment="1">
      <alignment horizontal="center"/>
    </xf>
    <xf numFmtId="0" fontId="2" fillId="0" borderId="25" xfId="9" applyFont="1" applyFill="1" applyBorder="1" applyAlignment="1">
      <alignment horizontal="center"/>
    </xf>
    <xf numFmtId="0" fontId="2" fillId="0" borderId="11" xfId="9" applyFont="1" applyFill="1" applyBorder="1"/>
    <xf numFmtId="0" fontId="4" fillId="0" borderId="6" xfId="9" applyFont="1" applyFill="1" applyBorder="1" applyAlignment="1">
      <alignment wrapText="1"/>
    </xf>
    <xf numFmtId="4" fontId="4" fillId="0" borderId="15" xfId="9" applyNumberFormat="1" applyFont="1" applyFill="1" applyBorder="1"/>
    <xf numFmtId="164" fontId="4" fillId="0" borderId="6" xfId="9" applyNumberFormat="1" applyFont="1" applyFill="1" applyBorder="1"/>
    <xf numFmtId="164" fontId="4" fillId="0" borderId="31" xfId="9" applyNumberFormat="1" applyFont="1" applyFill="1" applyBorder="1"/>
    <xf numFmtId="4" fontId="2" fillId="0" borderId="45" xfId="9" applyNumberFormat="1" applyFont="1" applyFill="1" applyBorder="1"/>
    <xf numFmtId="164" fontId="2" fillId="0" borderId="13" xfId="9" applyNumberFormat="1" applyFont="1" applyFill="1" applyBorder="1"/>
    <xf numFmtId="164" fontId="2" fillId="0" borderId="33" xfId="9" applyNumberFormat="1" applyFont="1" applyFill="1" applyBorder="1"/>
    <xf numFmtId="0" fontId="11" fillId="0" borderId="26" xfId="9" applyFont="1" applyFill="1" applyBorder="1" applyAlignment="1">
      <alignment horizontal="center"/>
    </xf>
    <xf numFmtId="0" fontId="11" fillId="0" borderId="27" xfId="9" applyFont="1" applyFill="1" applyBorder="1" applyAlignment="1">
      <alignment horizontal="center"/>
    </xf>
    <xf numFmtId="4" fontId="2" fillId="0" borderId="43" xfId="9" applyNumberFormat="1" applyFont="1" applyFill="1" applyBorder="1"/>
    <xf numFmtId="164" fontId="2" fillId="0" borderId="27" xfId="9" applyNumberFormat="1" applyFont="1" applyFill="1" applyBorder="1"/>
    <xf numFmtId="164" fontId="2" fillId="0" borderId="35" xfId="9" applyNumberFormat="1" applyFont="1" applyFill="1" applyBorder="1"/>
    <xf numFmtId="0" fontId="2" fillId="0" borderId="0" xfId="9" applyFont="1" applyFill="1" applyBorder="1" applyAlignment="1">
      <alignment horizontal="center"/>
    </xf>
    <xf numFmtId="0" fontId="2" fillId="0" borderId="0" xfId="9" applyFont="1" applyFill="1" applyBorder="1"/>
    <xf numFmtId="0" fontId="11" fillId="0" borderId="34" xfId="9" applyFont="1" applyFill="1" applyBorder="1" applyAlignment="1">
      <alignment horizontal="center"/>
    </xf>
    <xf numFmtId="49" fontId="11" fillId="0" borderId="36" xfId="9" applyNumberFormat="1" applyFont="1" applyFill="1" applyBorder="1" applyAlignment="1">
      <alignment horizontal="center"/>
    </xf>
    <xf numFmtId="49" fontId="11" fillId="0" borderId="12" xfId="9" applyNumberFormat="1" applyFont="1" applyFill="1" applyBorder="1" applyAlignment="1">
      <alignment horizontal="center"/>
    </xf>
    <xf numFmtId="0" fontId="11" fillId="0" borderId="13" xfId="9" applyFont="1" applyFill="1" applyBorder="1" applyAlignment="1">
      <alignment horizontal="center"/>
    </xf>
    <xf numFmtId="0" fontId="4" fillId="0" borderId="22" xfId="9" applyFont="1" applyFill="1" applyBorder="1" applyAlignment="1">
      <alignment horizontal="center"/>
    </xf>
    <xf numFmtId="0" fontId="4" fillId="0" borderId="2" xfId="9" applyFont="1" applyFill="1" applyBorder="1" applyAlignment="1">
      <alignment horizontal="center"/>
    </xf>
    <xf numFmtId="0" fontId="4" fillId="0" borderId="8" xfId="9" applyFont="1" applyFill="1" applyBorder="1" applyAlignment="1">
      <alignment horizontal="center"/>
    </xf>
    <xf numFmtId="0" fontId="4" fillId="0" borderId="2" xfId="9" applyFont="1" applyFill="1" applyBorder="1" applyAlignment="1">
      <alignment wrapText="1"/>
    </xf>
    <xf numFmtId="4" fontId="4" fillId="0" borderId="42" xfId="9" applyNumberFormat="1" applyFont="1" applyFill="1" applyBorder="1"/>
    <xf numFmtId="164" fontId="4" fillId="0" borderId="2" xfId="9" applyNumberFormat="1" applyFont="1" applyFill="1" applyBorder="1"/>
    <xf numFmtId="164" fontId="4" fillId="0" borderId="30" xfId="9" applyNumberFormat="1" applyFont="1" applyFill="1" applyBorder="1"/>
    <xf numFmtId="0" fontId="11" fillId="0" borderId="28" xfId="9" applyFont="1" applyFill="1" applyBorder="1" applyAlignment="1">
      <alignment horizontal="center"/>
    </xf>
    <xf numFmtId="0" fontId="4" fillId="0" borderId="11" xfId="9" applyFont="1" applyFill="1" applyBorder="1" applyAlignment="1">
      <alignment wrapText="1"/>
    </xf>
    <xf numFmtId="164" fontId="4" fillId="0" borderId="11" xfId="9" applyNumberFormat="1" applyFont="1" applyFill="1" applyBorder="1"/>
    <xf numFmtId="164" fontId="4" fillId="0" borderId="32" xfId="9" applyNumberFormat="1" applyFont="1" applyFill="1" applyBorder="1"/>
    <xf numFmtId="0" fontId="4" fillId="0" borderId="19" xfId="9" applyFont="1" applyFill="1" applyBorder="1" applyAlignment="1">
      <alignment horizontal="center"/>
    </xf>
    <xf numFmtId="49" fontId="4" fillId="0" borderId="9" xfId="9" applyNumberFormat="1" applyFont="1" applyFill="1" applyBorder="1" applyAlignment="1">
      <alignment horizontal="center"/>
    </xf>
    <xf numFmtId="49" fontId="4" fillId="0" borderId="3" xfId="9" applyNumberFormat="1" applyFont="1" applyFill="1" applyBorder="1" applyAlignment="1">
      <alignment horizontal="center"/>
    </xf>
    <xf numFmtId="0" fontId="2" fillId="0" borderId="4" xfId="9" applyFont="1" applyFill="1" applyBorder="1" applyAlignment="1">
      <alignment horizontal="center"/>
    </xf>
    <xf numFmtId="0" fontId="2" fillId="0" borderId="9" xfId="9" applyFont="1" applyFill="1" applyBorder="1" applyAlignment="1">
      <alignment horizontal="center"/>
    </xf>
    <xf numFmtId="4" fontId="2" fillId="0" borderId="37" xfId="9" applyNumberFormat="1" applyFont="1" applyFill="1" applyBorder="1"/>
    <xf numFmtId="164" fontId="2" fillId="0" borderId="4" xfId="9" applyNumberFormat="1" applyFont="1" applyFill="1" applyBorder="1"/>
    <xf numFmtId="164" fontId="2" fillId="0" borderId="29" xfId="9" applyNumberFormat="1" applyFont="1" applyFill="1" applyBorder="1"/>
    <xf numFmtId="164" fontId="2" fillId="0" borderId="11" xfId="9" applyNumberFormat="1" applyFont="1" applyFill="1" applyBorder="1"/>
    <xf numFmtId="164" fontId="2" fillId="0" borderId="32" xfId="9" applyNumberFormat="1" applyFont="1" applyFill="1" applyBorder="1"/>
    <xf numFmtId="49" fontId="4" fillId="0" borderId="15" xfId="9" applyNumberFormat="1" applyFont="1" applyFill="1" applyBorder="1" applyAlignment="1">
      <alignment horizontal="center"/>
    </xf>
    <xf numFmtId="0" fontId="4" fillId="0" borderId="0" xfId="9" applyFont="1" applyFill="1" applyBorder="1" applyAlignment="1">
      <alignment horizontal="center"/>
    </xf>
    <xf numFmtId="49" fontId="4" fillId="0" borderId="0" xfId="9" applyNumberFormat="1" applyFont="1" applyFill="1" applyBorder="1" applyAlignment="1">
      <alignment horizontal="center"/>
    </xf>
    <xf numFmtId="4" fontId="2" fillId="0" borderId="0" xfId="9" applyNumberFormat="1" applyFont="1" applyFill="1" applyBorder="1"/>
    <xf numFmtId="164" fontId="2" fillId="0" borderId="0" xfId="9" applyNumberFormat="1" applyFont="1" applyFill="1" applyBorder="1"/>
    <xf numFmtId="0" fontId="4" fillId="0" borderId="0" xfId="9" applyFont="1" applyAlignment="1">
      <alignment horizontal="center"/>
    </xf>
    <xf numFmtId="0" fontId="6" fillId="0" borderId="16" xfId="9" applyFont="1" applyFill="1" applyBorder="1" applyAlignment="1">
      <alignment horizontal="center" vertical="center"/>
    </xf>
    <xf numFmtId="0" fontId="6" fillId="0" borderId="17" xfId="9" applyFont="1" applyFill="1" applyBorder="1" applyAlignment="1">
      <alignment horizontal="center" vertical="center"/>
    </xf>
    <xf numFmtId="0" fontId="6" fillId="0" borderId="18" xfId="9" applyFont="1" applyFill="1" applyBorder="1" applyAlignment="1">
      <alignment horizontal="center" vertical="center"/>
    </xf>
    <xf numFmtId="0" fontId="6" fillId="0" borderId="21" xfId="9" applyFont="1" applyFill="1" applyBorder="1" applyAlignment="1">
      <alignment horizontal="center" vertical="center"/>
    </xf>
    <xf numFmtId="0" fontId="1" fillId="0" borderId="0" xfId="9"/>
    <xf numFmtId="4" fontId="1" fillId="0" borderId="0" xfId="9" applyNumberFormat="1"/>
    <xf numFmtId="0" fontId="6" fillId="0" borderId="18" xfId="9" applyFont="1" applyFill="1" applyBorder="1" applyAlignment="1">
      <alignment horizontal="center"/>
    </xf>
    <xf numFmtId="0" fontId="4" fillId="0" borderId="39" xfId="6" applyFont="1" applyFill="1" applyBorder="1" applyAlignment="1">
      <alignment horizontal="center"/>
    </xf>
    <xf numFmtId="0" fontId="4" fillId="0" borderId="14" xfId="6" applyFont="1" applyBorder="1" applyAlignment="1">
      <alignment horizontal="center"/>
    </xf>
    <xf numFmtId="0" fontId="4" fillId="0" borderId="38" xfId="6" applyFont="1" applyBorder="1" applyAlignment="1">
      <alignment horizontal="center"/>
    </xf>
    <xf numFmtId="0" fontId="6" fillId="0" borderId="20" xfId="9" applyFont="1" applyFill="1" applyBorder="1" applyAlignment="1">
      <alignment horizontal="center"/>
    </xf>
    <xf numFmtId="4" fontId="6" fillId="0" borderId="39" xfId="9" applyNumberFormat="1" applyFont="1" applyFill="1" applyBorder="1"/>
    <xf numFmtId="4" fontId="6" fillId="0" borderId="14" xfId="9" applyNumberFormat="1" applyFont="1" applyFill="1" applyBorder="1"/>
    <xf numFmtId="4" fontId="6" fillId="0" borderId="38" xfId="9" applyNumberFormat="1" applyFont="1" applyFill="1" applyBorder="1"/>
    <xf numFmtId="0" fontId="6" fillId="0" borderId="21" xfId="9" applyFont="1" applyFill="1" applyBorder="1" applyAlignment="1">
      <alignment horizontal="center" vertical="center"/>
    </xf>
    <xf numFmtId="0" fontId="6" fillId="0" borderId="21" xfId="9" applyFont="1" applyFill="1" applyBorder="1" applyAlignment="1">
      <alignment horizontal="center"/>
    </xf>
    <xf numFmtId="0" fontId="3" fillId="0" borderId="0" xfId="9" applyFont="1" applyFill="1" applyBorder="1" applyAlignment="1">
      <alignment horizontal="center"/>
    </xf>
    <xf numFmtId="49" fontId="4" fillId="2" borderId="25" xfId="9" applyNumberFormat="1" applyFont="1" applyFill="1" applyBorder="1" applyAlignment="1">
      <alignment horizontal="center"/>
    </xf>
    <xf numFmtId="14" fontId="2" fillId="0" borderId="0" xfId="9" applyNumberFormat="1" applyFont="1" applyFill="1" applyBorder="1" applyAlignment="1">
      <alignment horizontal="center"/>
    </xf>
    <xf numFmtId="0" fontId="6" fillId="0" borderId="17" xfId="9" applyFont="1" applyFill="1" applyBorder="1" applyAlignment="1">
      <alignment horizontal="center"/>
    </xf>
    <xf numFmtId="0" fontId="2" fillId="0" borderId="4" xfId="9" applyFont="1" applyFill="1" applyBorder="1"/>
    <xf numFmtId="0" fontId="6" fillId="0" borderId="14" xfId="9" applyFont="1" applyFill="1" applyBorder="1" applyAlignment="1">
      <alignment horizontal="center" vertical="center"/>
    </xf>
    <xf numFmtId="4" fontId="6" fillId="0" borderId="47" xfId="9" applyNumberFormat="1" applyFont="1" applyFill="1" applyBorder="1"/>
    <xf numFmtId="49" fontId="4" fillId="0" borderId="11" xfId="9" applyNumberFormat="1" applyFont="1" applyFill="1" applyBorder="1" applyAlignment="1">
      <alignment horizontal="center"/>
    </xf>
    <xf numFmtId="4" fontId="4" fillId="0" borderId="11" xfId="9" applyNumberFormat="1" applyFont="1" applyFill="1" applyBorder="1"/>
    <xf numFmtId="4" fontId="6" fillId="0" borderId="32" xfId="9" applyNumberFormat="1" applyFont="1" applyFill="1" applyBorder="1"/>
    <xf numFmtId="49" fontId="11" fillId="0" borderId="6" xfId="9" applyNumberFormat="1" applyFont="1" applyFill="1" applyBorder="1" applyAlignment="1">
      <alignment horizontal="center"/>
    </xf>
    <xf numFmtId="4" fontId="2" fillId="0" borderId="6" xfId="9" applyNumberFormat="1" applyFont="1" applyFill="1" applyBorder="1"/>
    <xf numFmtId="4" fontId="6" fillId="0" borderId="31" xfId="9" applyNumberFormat="1" applyFont="1" applyFill="1" applyBorder="1"/>
    <xf numFmtId="4" fontId="6" fillId="0" borderId="33" xfId="9" applyNumberFormat="1" applyFont="1" applyFill="1" applyBorder="1"/>
    <xf numFmtId="4" fontId="6" fillId="0" borderId="35" xfId="9" applyNumberFormat="1" applyFont="1" applyFill="1" applyBorder="1"/>
    <xf numFmtId="49" fontId="4" fillId="0" borderId="2" xfId="9" applyNumberFormat="1" applyFont="1" applyFill="1" applyBorder="1" applyAlignment="1">
      <alignment horizontal="center"/>
    </xf>
    <xf numFmtId="4" fontId="4" fillId="0" borderId="2" xfId="9" applyNumberFormat="1" applyFont="1" applyFill="1" applyBorder="1"/>
    <xf numFmtId="49" fontId="11" fillId="0" borderId="27" xfId="9" applyNumberFormat="1" applyFont="1" applyFill="1" applyBorder="1" applyAlignment="1">
      <alignment horizontal="center"/>
    </xf>
    <xf numFmtId="4" fontId="2" fillId="0" borderId="27" xfId="9" applyNumberFormat="1" applyFont="1" applyFill="1" applyBorder="1"/>
    <xf numFmtId="0" fontId="2" fillId="0" borderId="27" xfId="9" applyFont="1" applyFill="1" applyBorder="1" applyAlignment="1">
      <alignment horizontal="center"/>
    </xf>
    <xf numFmtId="49" fontId="4" fillId="2" borderId="11" xfId="9" applyNumberFormat="1" applyFont="1" applyFill="1" applyBorder="1" applyAlignment="1">
      <alignment horizontal="center"/>
    </xf>
    <xf numFmtId="4" fontId="2" fillId="0" borderId="11" xfId="9" applyNumberFormat="1" applyFont="1" applyFill="1" applyBorder="1"/>
    <xf numFmtId="49" fontId="4" fillId="0" borderId="6" xfId="9" applyNumberFormat="1" applyFont="1" applyFill="1" applyBorder="1" applyAlignment="1">
      <alignment horizontal="center"/>
    </xf>
    <xf numFmtId="49" fontId="4" fillId="0" borderId="4" xfId="9" applyNumberFormat="1" applyFont="1" applyFill="1" applyBorder="1" applyAlignment="1">
      <alignment horizontal="center"/>
    </xf>
    <xf numFmtId="0" fontId="4" fillId="0" borderId="4" xfId="9" applyFont="1" applyFill="1" applyBorder="1" applyAlignment="1">
      <alignment horizontal="center"/>
    </xf>
    <xf numFmtId="0" fontId="4" fillId="0" borderId="4" xfId="9" applyFont="1" applyFill="1" applyBorder="1" applyAlignment="1">
      <alignment wrapText="1"/>
    </xf>
    <xf numFmtId="4" fontId="4" fillId="0" borderId="4" xfId="9" applyNumberFormat="1" applyFont="1" applyFill="1" applyBorder="1"/>
    <xf numFmtId="164" fontId="4" fillId="0" borderId="27" xfId="9" applyNumberFormat="1" applyFont="1" applyFill="1" applyBorder="1"/>
    <xf numFmtId="4" fontId="6" fillId="0" borderId="50" xfId="9" applyNumberFormat="1" applyFont="1" applyFill="1" applyBorder="1"/>
    <xf numFmtId="164" fontId="4" fillId="0" borderId="13" xfId="9" applyNumberFormat="1" applyFont="1" applyFill="1" applyBorder="1"/>
    <xf numFmtId="164" fontId="4" fillId="0" borderId="49" xfId="9" applyNumberFormat="1" applyFont="1" applyFill="1" applyBorder="1"/>
    <xf numFmtId="164" fontId="4" fillId="0" borderId="14" xfId="9" applyNumberFormat="1" applyFont="1" applyFill="1" applyBorder="1"/>
    <xf numFmtId="0" fontId="4" fillId="0" borderId="21" xfId="6" applyFont="1" applyFill="1" applyBorder="1" applyAlignment="1">
      <alignment horizontal="center"/>
    </xf>
    <xf numFmtId="0" fontId="2" fillId="0" borderId="0" xfId="8" applyFont="1" applyBorder="1"/>
    <xf numFmtId="0" fontId="6" fillId="0" borderId="21" xfId="9" applyFont="1" applyFill="1" applyBorder="1" applyAlignment="1">
      <alignment horizontal="left"/>
    </xf>
    <xf numFmtId="0" fontId="4" fillId="0" borderId="7" xfId="9" applyFont="1" applyFill="1" applyBorder="1" applyAlignment="1">
      <alignment wrapText="1"/>
    </xf>
    <xf numFmtId="0" fontId="2" fillId="0" borderId="7" xfId="9" applyFont="1" applyFill="1" applyBorder="1"/>
    <xf numFmtId="0" fontId="4" fillId="0" borderId="25" xfId="9" applyFont="1" applyFill="1" applyBorder="1" applyAlignment="1">
      <alignment wrapText="1"/>
    </xf>
    <xf numFmtId="0" fontId="2" fillId="0" borderId="25" xfId="9" applyFont="1" applyFill="1" applyBorder="1"/>
    <xf numFmtId="0" fontId="2" fillId="0" borderId="36" xfId="9" applyFont="1" applyFill="1" applyBorder="1"/>
    <xf numFmtId="0" fontId="4" fillId="0" borderId="8" xfId="9" applyFont="1" applyFill="1" applyBorder="1" applyAlignment="1">
      <alignment wrapText="1"/>
    </xf>
    <xf numFmtId="0" fontId="2" fillId="0" borderId="28" xfId="9" applyFont="1" applyFill="1" applyBorder="1"/>
    <xf numFmtId="0" fontId="4" fillId="0" borderId="25" xfId="9" applyFont="1" applyFill="1" applyBorder="1"/>
    <xf numFmtId="4" fontId="4" fillId="0" borderId="53" xfId="9" applyNumberFormat="1" applyFont="1" applyFill="1" applyBorder="1"/>
    <xf numFmtId="164" fontId="4" fillId="0" borderId="53" xfId="9" applyNumberFormat="1" applyFont="1" applyFill="1" applyBorder="1"/>
    <xf numFmtId="4" fontId="2" fillId="0" borderId="53" xfId="9" applyNumberFormat="1" applyFont="1" applyFill="1" applyBorder="1"/>
    <xf numFmtId="164" fontId="2" fillId="0" borderId="53" xfId="9" applyNumberFormat="1" applyFont="1" applyFill="1" applyBorder="1"/>
    <xf numFmtId="4" fontId="2" fillId="0" borderId="54" xfId="9" applyNumberFormat="1" applyFont="1" applyFill="1" applyBorder="1"/>
    <xf numFmtId="164" fontId="2" fillId="0" borderId="54" xfId="9" applyNumberFormat="1" applyFont="1" applyFill="1" applyBorder="1"/>
    <xf numFmtId="4" fontId="6" fillId="0" borderId="51" xfId="9" applyNumberFormat="1" applyFont="1" applyFill="1" applyBorder="1"/>
    <xf numFmtId="0" fontId="13" fillId="0" borderId="24" xfId="9" applyFont="1" applyFill="1" applyBorder="1" applyAlignment="1">
      <alignment horizontal="center"/>
    </xf>
    <xf numFmtId="0" fontId="13" fillId="0" borderId="11" xfId="9" applyFont="1" applyFill="1" applyBorder="1" applyAlignment="1">
      <alignment horizontal="center"/>
    </xf>
    <xf numFmtId="0" fontId="13" fillId="0" borderId="25" xfId="9" applyFont="1" applyFill="1" applyBorder="1" applyAlignment="1">
      <alignment horizontal="center"/>
    </xf>
    <xf numFmtId="0" fontId="13" fillId="0" borderId="25" xfId="9" applyFont="1" applyFill="1" applyBorder="1"/>
    <xf numFmtId="4" fontId="13" fillId="0" borderId="52" xfId="9" applyNumberFormat="1" applyFont="1" applyBorder="1"/>
    <xf numFmtId="4" fontId="13" fillId="0" borderId="52" xfId="9" applyNumberFormat="1" applyFont="1" applyFill="1" applyBorder="1"/>
    <xf numFmtId="0" fontId="13" fillId="0" borderId="22" xfId="9" applyFont="1" applyFill="1" applyBorder="1" applyAlignment="1">
      <alignment horizontal="center"/>
    </xf>
    <xf numFmtId="0" fontId="13" fillId="0" borderId="2" xfId="9" applyFont="1" applyFill="1" applyBorder="1" applyAlignment="1">
      <alignment horizontal="center"/>
    </xf>
    <xf numFmtId="0" fontId="13" fillId="0" borderId="8" xfId="9" applyFont="1" applyFill="1" applyBorder="1" applyAlignment="1">
      <alignment horizontal="center"/>
    </xf>
    <xf numFmtId="0" fontId="13" fillId="0" borderId="8" xfId="9" applyFont="1" applyFill="1" applyBorder="1"/>
    <xf numFmtId="0" fontId="12" fillId="0" borderId="22" xfId="9" applyFont="1" applyFill="1" applyBorder="1" applyAlignment="1">
      <alignment horizontal="center"/>
    </xf>
    <xf numFmtId="0" fontId="12" fillId="0" borderId="2" xfId="9" applyFont="1" applyFill="1" applyBorder="1" applyAlignment="1">
      <alignment horizontal="center"/>
    </xf>
    <xf numFmtId="0" fontId="12" fillId="0" borderId="8" xfId="9" applyFont="1" applyFill="1" applyBorder="1" applyAlignment="1">
      <alignment horizontal="center"/>
    </xf>
    <xf numFmtId="0" fontId="12" fillId="0" borderId="8" xfId="9" applyFont="1" applyFill="1" applyBorder="1"/>
    <xf numFmtId="4" fontId="4" fillId="0" borderId="51" xfId="9" applyNumberFormat="1" applyFont="1" applyFill="1" applyBorder="1"/>
    <xf numFmtId="4" fontId="2" fillId="0" borderId="56" xfId="9" applyNumberFormat="1" applyFont="1" applyFill="1" applyBorder="1"/>
    <xf numFmtId="164" fontId="2" fillId="0" borderId="56" xfId="9" applyNumberFormat="1" applyFont="1" applyFill="1" applyBorder="1"/>
    <xf numFmtId="4" fontId="12" fillId="0" borderId="52" xfId="9" applyNumberFormat="1" applyFont="1" applyFill="1" applyBorder="1"/>
    <xf numFmtId="164" fontId="12" fillId="0" borderId="52" xfId="9" applyNumberFormat="1" applyFont="1" applyFill="1" applyBorder="1"/>
    <xf numFmtId="4" fontId="12" fillId="0" borderId="57" xfId="9" applyNumberFormat="1" applyFont="1" applyFill="1" applyBorder="1"/>
    <xf numFmtId="164" fontId="12" fillId="0" borderId="57" xfId="9" applyNumberFormat="1" applyFont="1" applyFill="1" applyBorder="1"/>
    <xf numFmtId="4" fontId="13" fillId="0" borderId="55" xfId="9" applyNumberFormat="1" applyFont="1" applyFill="1" applyBorder="1"/>
    <xf numFmtId="164" fontId="13" fillId="0" borderId="55" xfId="9" applyNumberFormat="1" applyFont="1" applyFill="1" applyBorder="1"/>
    <xf numFmtId="4" fontId="4" fillId="0" borderId="57" xfId="9" applyNumberFormat="1" applyFont="1" applyFill="1" applyBorder="1"/>
    <xf numFmtId="164" fontId="4" fillId="0" borderId="57" xfId="9" applyNumberFormat="1" applyFont="1" applyFill="1" applyBorder="1"/>
    <xf numFmtId="0" fontId="4" fillId="2" borderId="22" xfId="9" applyFont="1" applyFill="1" applyBorder="1" applyAlignment="1">
      <alignment horizontal="center"/>
    </xf>
    <xf numFmtId="49" fontId="4" fillId="2" borderId="8" xfId="9" applyNumberFormat="1" applyFont="1" applyFill="1" applyBorder="1" applyAlignment="1">
      <alignment horizontal="center"/>
    </xf>
    <xf numFmtId="49" fontId="4" fillId="2" borderId="1" xfId="9" applyNumberFormat="1" applyFont="1" applyFill="1" applyBorder="1" applyAlignment="1">
      <alignment horizontal="center"/>
    </xf>
    <xf numFmtId="0" fontId="4" fillId="2" borderId="2" xfId="9" applyFont="1" applyFill="1" applyBorder="1" applyAlignment="1">
      <alignment horizontal="center"/>
    </xf>
    <xf numFmtId="0" fontId="4" fillId="2" borderId="8" xfId="9" applyFont="1" applyFill="1" applyBorder="1" applyAlignment="1">
      <alignment horizontal="center"/>
    </xf>
    <xf numFmtId="0" fontId="4" fillId="2" borderId="8" xfId="9" applyFont="1" applyFill="1" applyBorder="1" applyAlignment="1">
      <alignment wrapText="1"/>
    </xf>
    <xf numFmtId="4" fontId="4" fillId="2" borderId="52" xfId="9" applyNumberFormat="1" applyFont="1" applyFill="1" applyBorder="1"/>
    <xf numFmtId="164" fontId="4" fillId="2" borderId="52" xfId="9" applyNumberFormat="1" applyFont="1" applyFill="1" applyBorder="1"/>
    <xf numFmtId="0" fontId="11" fillId="2" borderId="26" xfId="9" applyFont="1" applyFill="1" applyBorder="1" applyAlignment="1">
      <alignment horizontal="center"/>
    </xf>
    <xf numFmtId="49" fontId="11" fillId="2" borderId="28" xfId="9" applyNumberFormat="1" applyFont="1" applyFill="1" applyBorder="1" applyAlignment="1">
      <alignment horizontal="center"/>
    </xf>
    <xf numFmtId="49" fontId="11" fillId="2" borderId="41" xfId="9" applyNumberFormat="1" applyFont="1" applyFill="1" applyBorder="1" applyAlignment="1">
      <alignment horizontal="center"/>
    </xf>
    <xf numFmtId="0" fontId="11" fillId="2" borderId="27" xfId="9" applyFont="1" applyFill="1" applyBorder="1" applyAlignment="1">
      <alignment horizontal="center"/>
    </xf>
    <xf numFmtId="0" fontId="11" fillId="2" borderId="28" xfId="9" applyFont="1" applyFill="1" applyBorder="1" applyAlignment="1">
      <alignment horizontal="center"/>
    </xf>
    <xf numFmtId="0" fontId="2" fillId="2" borderId="28" xfId="9" applyFont="1" applyFill="1" applyBorder="1"/>
    <xf numFmtId="4" fontId="2" fillId="2" borderId="54" xfId="9" applyNumberFormat="1" applyFont="1" applyFill="1" applyBorder="1"/>
    <xf numFmtId="164" fontId="2" fillId="2" borderId="54" xfId="9" applyNumberFormat="1" applyFont="1" applyFill="1" applyBorder="1"/>
    <xf numFmtId="0" fontId="1" fillId="2" borderId="0" xfId="8" applyFill="1" applyBorder="1"/>
    <xf numFmtId="4" fontId="13" fillId="0" borderId="47" xfId="9" applyNumberFormat="1" applyFont="1" applyFill="1" applyBorder="1"/>
    <xf numFmtId="0" fontId="13" fillId="0" borderId="2" xfId="9" applyFont="1" applyFill="1" applyBorder="1"/>
    <xf numFmtId="4" fontId="13" fillId="0" borderId="2" xfId="9" applyNumberFormat="1" applyFont="1" applyFill="1" applyBorder="1"/>
    <xf numFmtId="164" fontId="13" fillId="0" borderId="14" xfId="9" applyNumberFormat="1" applyFont="1" applyFill="1" applyBorder="1"/>
    <xf numFmtId="0" fontId="12" fillId="0" borderId="2" xfId="9" applyFont="1" applyFill="1" applyBorder="1"/>
    <xf numFmtId="4" fontId="12" fillId="0" borderId="2" xfId="9" applyNumberFormat="1" applyFont="1" applyFill="1" applyBorder="1"/>
    <xf numFmtId="164" fontId="12" fillId="0" borderId="49" xfId="9" applyNumberFormat="1" applyFont="1" applyFill="1" applyBorder="1"/>
    <xf numFmtId="4" fontId="12" fillId="0" borderId="50" xfId="9" applyNumberFormat="1" applyFont="1" applyFill="1" applyBorder="1"/>
    <xf numFmtId="164" fontId="12" fillId="0" borderId="2" xfId="9" applyNumberFormat="1" applyFont="1" applyFill="1" applyBorder="1"/>
    <xf numFmtId="4" fontId="12" fillId="0" borderId="31" xfId="9" applyNumberFormat="1" applyFont="1" applyFill="1" applyBorder="1"/>
    <xf numFmtId="164" fontId="12" fillId="0" borderId="6" xfId="9" applyNumberFormat="1" applyFont="1" applyFill="1" applyBorder="1"/>
    <xf numFmtId="4" fontId="12" fillId="0" borderId="48" xfId="9" applyNumberFormat="1" applyFont="1" applyFill="1" applyBorder="1"/>
    <xf numFmtId="0" fontId="6" fillId="2" borderId="16" xfId="9" applyFont="1" applyFill="1" applyBorder="1" applyAlignment="1">
      <alignment horizontal="center"/>
    </xf>
    <xf numFmtId="0" fontId="6" fillId="2" borderId="17" xfId="9" applyFont="1" applyFill="1" applyBorder="1" applyAlignment="1">
      <alignment horizontal="center"/>
    </xf>
    <xf numFmtId="0" fontId="6" fillId="2" borderId="17" xfId="9" applyFont="1" applyFill="1" applyBorder="1" applyAlignment="1">
      <alignment horizontal="left"/>
    </xf>
    <xf numFmtId="4" fontId="6" fillId="2" borderId="17" xfId="9" applyNumberFormat="1" applyFont="1" applyFill="1" applyBorder="1"/>
    <xf numFmtId="4" fontId="6" fillId="2" borderId="48" xfId="9" applyNumberFormat="1" applyFont="1" applyFill="1" applyBorder="1"/>
    <xf numFmtId="17" fontId="2" fillId="2" borderId="0" xfId="8" applyNumberFormat="1" applyFont="1" applyFill="1" applyBorder="1"/>
    <xf numFmtId="0" fontId="13" fillId="2" borderId="20" xfId="9" applyFont="1" applyFill="1" applyBorder="1" applyAlignment="1">
      <alignment horizontal="center"/>
    </xf>
    <xf numFmtId="0" fontId="13" fillId="2" borderId="14" xfId="9" applyFont="1" applyFill="1" applyBorder="1" applyAlignment="1">
      <alignment horizontal="center"/>
    </xf>
    <xf numFmtId="0" fontId="13" fillId="2" borderId="14" xfId="9" applyFont="1" applyFill="1" applyBorder="1"/>
    <xf numFmtId="4" fontId="13" fillId="2" borderId="14" xfId="9" applyNumberFormat="1" applyFont="1" applyFill="1" applyBorder="1"/>
    <xf numFmtId="4" fontId="13" fillId="2" borderId="47" xfId="9" applyNumberFormat="1" applyFont="1" applyFill="1" applyBorder="1"/>
    <xf numFmtId="0" fontId="4" fillId="2" borderId="24" xfId="9" applyFont="1" applyFill="1" applyBorder="1" applyAlignment="1">
      <alignment horizontal="center"/>
    </xf>
    <xf numFmtId="0" fontId="4" fillId="2" borderId="11" xfId="9" applyFont="1" applyFill="1" applyBorder="1" applyAlignment="1">
      <alignment horizontal="center"/>
    </xf>
    <xf numFmtId="0" fontId="4" fillId="2" borderId="11" xfId="9" applyFont="1" applyFill="1" applyBorder="1" applyAlignment="1">
      <alignment wrapText="1"/>
    </xf>
    <xf numFmtId="4" fontId="4" fillId="2" borderId="11" xfId="9" applyNumberFormat="1" applyFont="1" applyFill="1" applyBorder="1"/>
    <xf numFmtId="164" fontId="4" fillId="2" borderId="11" xfId="9" applyNumberFormat="1" applyFont="1" applyFill="1" applyBorder="1"/>
    <xf numFmtId="4" fontId="6" fillId="2" borderId="32" xfId="9" applyNumberFormat="1" applyFont="1" applyFill="1" applyBorder="1"/>
    <xf numFmtId="0" fontId="11" fillId="2" borderId="23" xfId="9" applyFont="1" applyFill="1" applyBorder="1" applyAlignment="1">
      <alignment horizontal="center"/>
    </xf>
    <xf numFmtId="49" fontId="11" fillId="2" borderId="6" xfId="9" applyNumberFormat="1" applyFont="1" applyFill="1" applyBorder="1" applyAlignment="1">
      <alignment horizontal="center"/>
    </xf>
    <xf numFmtId="0" fontId="11" fillId="2" borderId="6" xfId="9" applyFont="1" applyFill="1" applyBorder="1" applyAlignment="1">
      <alignment horizontal="center"/>
    </xf>
    <xf numFmtId="0" fontId="2" fillId="2" borderId="6" xfId="9" applyFont="1" applyFill="1" applyBorder="1" applyAlignment="1">
      <alignment horizontal="center"/>
    </xf>
    <xf numFmtId="0" fontId="2" fillId="2" borderId="6" xfId="9" applyFont="1" applyFill="1" applyBorder="1"/>
    <xf numFmtId="4" fontId="2" fillId="2" borderId="6" xfId="9" applyNumberFormat="1" applyFont="1" applyFill="1" applyBorder="1"/>
    <xf numFmtId="164" fontId="2" fillId="2" borderId="6" xfId="9" applyNumberFormat="1" applyFont="1" applyFill="1" applyBorder="1"/>
    <xf numFmtId="4" fontId="6" fillId="2" borderId="31" xfId="9" applyNumberFormat="1" applyFont="1" applyFill="1" applyBorder="1"/>
    <xf numFmtId="0" fontId="11" fillId="2" borderId="34" xfId="9" applyFont="1" applyFill="1" applyBorder="1" applyAlignment="1">
      <alignment horizontal="center"/>
    </xf>
    <xf numFmtId="49" fontId="11" fillId="2" borderId="13" xfId="9" applyNumberFormat="1" applyFont="1" applyFill="1" applyBorder="1" applyAlignment="1">
      <alignment horizontal="center"/>
    </xf>
    <xf numFmtId="0" fontId="11" fillId="2" borderId="13" xfId="9" applyFont="1" applyFill="1" applyBorder="1" applyAlignment="1">
      <alignment horizontal="center"/>
    </xf>
    <xf numFmtId="0" fontId="2" fillId="2" borderId="13" xfId="9" applyFont="1" applyFill="1" applyBorder="1" applyAlignment="1">
      <alignment horizontal="center"/>
    </xf>
    <xf numFmtId="0" fontId="2" fillId="2" borderId="13" xfId="9" applyFont="1" applyFill="1" applyBorder="1"/>
    <xf numFmtId="4" fontId="2" fillId="2" borderId="13" xfId="9" applyNumberFormat="1" applyFont="1" applyFill="1" applyBorder="1"/>
    <xf numFmtId="164" fontId="2" fillId="2" borderId="13" xfId="9" applyNumberFormat="1" applyFont="1" applyFill="1" applyBorder="1"/>
    <xf numFmtId="4" fontId="6" fillId="2" borderId="33" xfId="9" applyNumberFormat="1" applyFont="1" applyFill="1" applyBorder="1"/>
    <xf numFmtId="0" fontId="4" fillId="2" borderId="20" xfId="9" applyFont="1" applyFill="1" applyBorder="1" applyAlignment="1">
      <alignment horizontal="center"/>
    </xf>
    <xf numFmtId="164" fontId="4" fillId="2" borderId="14" xfId="9" applyNumberFormat="1" applyFont="1" applyFill="1" applyBorder="1"/>
    <xf numFmtId="4" fontId="6" fillId="2" borderId="47" xfId="9" applyNumberFormat="1" applyFont="1" applyFill="1" applyBorder="1"/>
    <xf numFmtId="0" fontId="11" fillId="2" borderId="24" xfId="9" applyFont="1" applyFill="1" applyBorder="1" applyAlignment="1">
      <alignment horizontal="center"/>
    </xf>
    <xf numFmtId="0" fontId="2" fillId="2" borderId="11" xfId="9" applyFont="1" applyFill="1" applyBorder="1" applyAlignment="1">
      <alignment horizontal="center"/>
    </xf>
    <xf numFmtId="49" fontId="4" fillId="2" borderId="2" xfId="9" applyNumberFormat="1" applyFont="1" applyFill="1" applyBorder="1" applyAlignment="1">
      <alignment horizontal="center"/>
    </xf>
    <xf numFmtId="0" fontId="4" fillId="2" borderId="2" xfId="9" applyFont="1" applyFill="1" applyBorder="1" applyAlignment="1">
      <alignment wrapText="1"/>
    </xf>
    <xf numFmtId="4" fontId="4" fillId="2" borderId="2" xfId="9" applyNumberFormat="1" applyFont="1" applyFill="1" applyBorder="1"/>
    <xf numFmtId="49" fontId="11" fillId="2" borderId="27" xfId="9" applyNumberFormat="1" applyFont="1" applyFill="1" applyBorder="1" applyAlignment="1">
      <alignment horizontal="center"/>
    </xf>
    <xf numFmtId="4" fontId="2" fillId="2" borderId="27" xfId="9" applyNumberFormat="1" applyFont="1" applyFill="1" applyBorder="1"/>
    <xf numFmtId="0" fontId="11" fillId="2" borderId="19" xfId="9" applyFont="1" applyFill="1" applyBorder="1" applyAlignment="1">
      <alignment horizontal="center"/>
    </xf>
    <xf numFmtId="0" fontId="2" fillId="2" borderId="4" xfId="9" applyFont="1" applyFill="1" applyBorder="1" applyAlignment="1">
      <alignment horizontal="center"/>
    </xf>
    <xf numFmtId="4" fontId="6" fillId="2" borderId="29" xfId="9" applyNumberFormat="1" applyFont="1" applyFill="1" applyBorder="1"/>
    <xf numFmtId="164" fontId="4" fillId="2" borderId="6" xfId="9" applyNumberFormat="1" applyFont="1" applyFill="1" applyBorder="1"/>
    <xf numFmtId="0" fontId="2" fillId="2" borderId="27" xfId="9" applyFont="1" applyFill="1" applyBorder="1"/>
    <xf numFmtId="164" fontId="4" fillId="2" borderId="13" xfId="9" applyNumberFormat="1" applyFont="1" applyFill="1" applyBorder="1"/>
    <xf numFmtId="4" fontId="12" fillId="0" borderId="30" xfId="9" applyNumberFormat="1" applyFont="1" applyFill="1" applyBorder="1"/>
    <xf numFmtId="0" fontId="2" fillId="0" borderId="9" xfId="9" applyFont="1" applyFill="1" applyBorder="1"/>
    <xf numFmtId="4" fontId="2" fillId="0" borderId="46" xfId="9" applyNumberFormat="1" applyFont="1" applyFill="1" applyBorder="1"/>
    <xf numFmtId="164" fontId="2" fillId="0" borderId="46" xfId="9" applyNumberFormat="1" applyFont="1" applyFill="1" applyBorder="1"/>
    <xf numFmtId="0" fontId="4" fillId="0" borderId="9" xfId="9" applyFont="1" applyFill="1" applyBorder="1" applyAlignment="1">
      <alignment horizontal="center"/>
    </xf>
    <xf numFmtId="0" fontId="4" fillId="0" borderId="9" xfId="9" applyFont="1" applyFill="1" applyBorder="1" applyAlignment="1">
      <alignment wrapText="1"/>
    </xf>
    <xf numFmtId="4" fontId="4" fillId="0" borderId="54" xfId="9" applyNumberFormat="1" applyFont="1" applyFill="1" applyBorder="1"/>
    <xf numFmtId="164" fontId="4" fillId="0" borderId="54" xfId="9" applyNumberFormat="1" applyFont="1" applyFill="1" applyBorder="1"/>
    <xf numFmtId="49" fontId="4" fillId="3" borderId="8" xfId="9" applyNumberFormat="1" applyFont="1" applyFill="1" applyBorder="1" applyAlignment="1">
      <alignment horizontal="center"/>
    </xf>
    <xf numFmtId="49" fontId="11" fillId="3" borderId="28" xfId="9" applyNumberFormat="1" applyFont="1" applyFill="1" applyBorder="1" applyAlignment="1">
      <alignment horizontal="center"/>
    </xf>
    <xf numFmtId="49" fontId="4" fillId="3" borderId="7" xfId="9" applyNumberFormat="1" applyFont="1" applyFill="1" applyBorder="1" applyAlignment="1">
      <alignment horizontal="center"/>
    </xf>
    <xf numFmtId="49" fontId="4" fillId="3" borderId="5" xfId="9" applyNumberFormat="1" applyFont="1" applyFill="1" applyBorder="1" applyAlignment="1">
      <alignment horizontal="center"/>
    </xf>
    <xf numFmtId="49" fontId="11" fillId="3" borderId="7" xfId="9" applyNumberFormat="1" applyFont="1" applyFill="1" applyBorder="1" applyAlignment="1">
      <alignment horizontal="center"/>
    </xf>
    <xf numFmtId="49" fontId="11" fillId="3" borderId="5" xfId="9" applyNumberFormat="1" applyFont="1" applyFill="1" applyBorder="1" applyAlignment="1">
      <alignment horizontal="center"/>
    </xf>
    <xf numFmtId="49" fontId="4" fillId="3" borderId="25" xfId="9" applyNumberFormat="1" applyFont="1" applyFill="1" applyBorder="1" applyAlignment="1">
      <alignment horizontal="center"/>
    </xf>
    <xf numFmtId="49" fontId="4" fillId="3" borderId="10" xfId="9" applyNumberFormat="1" applyFont="1" applyFill="1" applyBorder="1" applyAlignment="1">
      <alignment horizontal="center"/>
    </xf>
    <xf numFmtId="49" fontId="11" fillId="3" borderId="36" xfId="9" applyNumberFormat="1" applyFont="1" applyFill="1" applyBorder="1" applyAlignment="1">
      <alignment horizontal="center"/>
    </xf>
    <xf numFmtId="49" fontId="11" fillId="3" borderId="12" xfId="9" applyNumberFormat="1" applyFont="1" applyFill="1" applyBorder="1" applyAlignment="1">
      <alignment horizontal="center"/>
    </xf>
    <xf numFmtId="49" fontId="4" fillId="3" borderId="1" xfId="9" applyNumberFormat="1" applyFont="1" applyFill="1" applyBorder="1" applyAlignment="1">
      <alignment horizontal="center"/>
    </xf>
    <xf numFmtId="49" fontId="11" fillId="3" borderId="41" xfId="9" applyNumberFormat="1" applyFont="1" applyFill="1" applyBorder="1" applyAlignment="1">
      <alignment horizontal="center"/>
    </xf>
    <xf numFmtId="49" fontId="4" fillId="3" borderId="15" xfId="9" applyNumberFormat="1" applyFont="1" applyFill="1" applyBorder="1" applyAlignment="1">
      <alignment horizontal="center"/>
    </xf>
    <xf numFmtId="49" fontId="4" fillId="3" borderId="9" xfId="9" applyNumberFormat="1" applyFont="1" applyFill="1" applyBorder="1" applyAlignment="1">
      <alignment horizontal="center"/>
    </xf>
    <xf numFmtId="49" fontId="4" fillId="3" borderId="3" xfId="9" applyNumberFormat="1" applyFont="1" applyFill="1" applyBorder="1" applyAlignment="1">
      <alignment horizontal="center"/>
    </xf>
    <xf numFmtId="49" fontId="4" fillId="2" borderId="10" xfId="9" applyNumberFormat="1" applyFont="1" applyFill="1" applyBorder="1" applyAlignment="1">
      <alignment horizontal="center"/>
    </xf>
    <xf numFmtId="49" fontId="11" fillId="2" borderId="7" xfId="9" applyNumberFormat="1" applyFont="1" applyFill="1" applyBorder="1" applyAlignment="1">
      <alignment horizontal="center"/>
    </xf>
    <xf numFmtId="49" fontId="11" fillId="2" borderId="5" xfId="9" applyNumberFormat="1" applyFont="1" applyFill="1" applyBorder="1" applyAlignment="1">
      <alignment horizontal="center"/>
    </xf>
    <xf numFmtId="49" fontId="4" fillId="2" borderId="7" xfId="9" applyNumberFormat="1" applyFont="1" applyFill="1" applyBorder="1" applyAlignment="1">
      <alignment horizontal="center"/>
    </xf>
    <xf numFmtId="49" fontId="4" fillId="2" borderId="5" xfId="9" applyNumberFormat="1" applyFont="1" applyFill="1" applyBorder="1" applyAlignment="1">
      <alignment horizontal="center"/>
    </xf>
    <xf numFmtId="49" fontId="11" fillId="2" borderId="36" xfId="9" applyNumberFormat="1" applyFont="1" applyFill="1" applyBorder="1" applyAlignment="1">
      <alignment horizontal="center"/>
    </xf>
    <xf numFmtId="49" fontId="11" fillId="2" borderId="12" xfId="9" applyNumberFormat="1" applyFont="1" applyFill="1" applyBorder="1" applyAlignment="1">
      <alignment horizontal="center"/>
    </xf>
    <xf numFmtId="49" fontId="4" fillId="2" borderId="15" xfId="9" applyNumberFormat="1" applyFont="1" applyFill="1" applyBorder="1" applyAlignment="1">
      <alignment horizontal="center"/>
    </xf>
    <xf numFmtId="49" fontId="4" fillId="2" borderId="9" xfId="9" applyNumberFormat="1" applyFont="1" applyFill="1" applyBorder="1" applyAlignment="1">
      <alignment horizontal="center"/>
    </xf>
    <xf numFmtId="49" fontId="4" fillId="2" borderId="3" xfId="9" applyNumberFormat="1" applyFont="1" applyFill="1" applyBorder="1" applyAlignment="1">
      <alignment horizontal="center"/>
    </xf>
    <xf numFmtId="49" fontId="4" fillId="2" borderId="0" xfId="9" applyNumberFormat="1" applyFont="1" applyFill="1" applyBorder="1" applyAlignment="1">
      <alignment horizontal="center"/>
    </xf>
    <xf numFmtId="4" fontId="6" fillId="0" borderId="53" xfId="9" applyNumberFormat="1" applyFont="1" applyFill="1" applyBorder="1"/>
    <xf numFmtId="4" fontId="6" fillId="0" borderId="54" xfId="9" applyNumberFormat="1" applyFont="1" applyFill="1" applyBorder="1"/>
    <xf numFmtId="4" fontId="6" fillId="0" borderId="57" xfId="9" applyNumberFormat="1" applyFont="1" applyFill="1" applyBorder="1"/>
    <xf numFmtId="4" fontId="6" fillId="0" borderId="55" xfId="9" applyNumberFormat="1" applyFont="1" applyFill="1" applyBorder="1"/>
    <xf numFmtId="4" fontId="4" fillId="0" borderId="55" xfId="9" applyNumberFormat="1" applyFont="1" applyFill="1" applyBorder="1"/>
    <xf numFmtId="164" fontId="4" fillId="0" borderId="55" xfId="9" applyNumberFormat="1" applyFont="1" applyFill="1" applyBorder="1"/>
    <xf numFmtId="4" fontId="2" fillId="0" borderId="55" xfId="9" applyNumberFormat="1" applyFont="1" applyFill="1" applyBorder="1"/>
    <xf numFmtId="164" fontId="4" fillId="0" borderId="56" xfId="9" applyNumberFormat="1" applyFont="1" applyFill="1" applyBorder="1"/>
    <xf numFmtId="4" fontId="6" fillId="0" borderId="56" xfId="9" applyNumberFormat="1" applyFont="1" applyFill="1" applyBorder="1"/>
    <xf numFmtId="4" fontId="2" fillId="0" borderId="57" xfId="9" applyNumberFormat="1" applyFont="1" applyFill="1" applyBorder="1"/>
    <xf numFmtId="14" fontId="2" fillId="0" borderId="0" xfId="8" applyNumberFormat="1" applyFont="1"/>
    <xf numFmtId="4" fontId="16" fillId="0" borderId="55" xfId="9" applyNumberFormat="1" applyFont="1" applyFill="1" applyBorder="1"/>
    <xf numFmtId="0" fontId="16" fillId="0" borderId="11" xfId="9" applyFont="1" applyFill="1" applyBorder="1" applyAlignment="1">
      <alignment horizontal="center"/>
    </xf>
    <xf numFmtId="0" fontId="16" fillId="0" borderId="25" xfId="9" applyFont="1" applyFill="1" applyBorder="1" applyAlignment="1">
      <alignment horizontal="center"/>
    </xf>
    <xf numFmtId="0" fontId="16" fillId="0" borderId="25" xfId="9" applyFont="1" applyFill="1" applyBorder="1"/>
    <xf numFmtId="4" fontId="16" fillId="0" borderId="55" xfId="9" applyNumberFormat="1" applyFont="1" applyBorder="1"/>
    <xf numFmtId="0" fontId="16" fillId="0" borderId="24" xfId="9" applyFont="1" applyFill="1" applyBorder="1" applyAlignment="1">
      <alignment horizontal="center"/>
    </xf>
    <xf numFmtId="0" fontId="18" fillId="0" borderId="22" xfId="9" applyFont="1" applyFill="1" applyBorder="1" applyAlignment="1">
      <alignment horizontal="center"/>
    </xf>
    <xf numFmtId="0" fontId="18" fillId="0" borderId="2" xfId="9" applyFont="1" applyFill="1" applyBorder="1" applyAlignment="1">
      <alignment horizontal="center"/>
    </xf>
    <xf numFmtId="0" fontId="18" fillId="0" borderId="8" xfId="9" applyFont="1" applyFill="1" applyBorder="1" applyAlignment="1">
      <alignment horizontal="center"/>
    </xf>
    <xf numFmtId="0" fontId="18" fillId="0" borderId="8" xfId="9" applyFont="1" applyFill="1" applyBorder="1"/>
    <xf numFmtId="4" fontId="18" fillId="0" borderId="57" xfId="9" applyNumberFormat="1" applyFont="1" applyFill="1" applyBorder="1"/>
    <xf numFmtId="164" fontId="18" fillId="0" borderId="57" xfId="9" applyNumberFormat="1" applyFont="1" applyFill="1" applyBorder="1"/>
    <xf numFmtId="4" fontId="18" fillId="0" borderId="52" xfId="9" applyNumberFormat="1" applyFont="1" applyFill="1" applyBorder="1"/>
    <xf numFmtId="164" fontId="18" fillId="0" borderId="52" xfId="9" applyNumberFormat="1" applyFont="1" applyFill="1" applyBorder="1"/>
    <xf numFmtId="4" fontId="18" fillId="0" borderId="53" xfId="9" applyNumberFormat="1" applyFont="1" applyFill="1" applyBorder="1"/>
    <xf numFmtId="164" fontId="18" fillId="0" borderId="53" xfId="9" applyNumberFormat="1" applyFont="1" applyFill="1" applyBorder="1"/>
    <xf numFmtId="0" fontId="7" fillId="0" borderId="0" xfId="10" applyFont="1" applyAlignment="1">
      <alignment horizontal="right"/>
    </xf>
    <xf numFmtId="0" fontId="20" fillId="0" borderId="0" xfId="9" applyFont="1" applyFill="1" applyBorder="1" applyAlignment="1">
      <alignment horizontal="center"/>
    </xf>
    <xf numFmtId="49" fontId="21" fillId="0" borderId="0" xfId="9" applyNumberFormat="1" applyFont="1" applyFill="1" applyBorder="1" applyAlignment="1">
      <alignment horizontal="center"/>
    </xf>
    <xf numFmtId="0" fontId="22" fillId="0" borderId="0" xfId="12" applyFont="1" applyFill="1" applyBorder="1" applyAlignment="1">
      <alignment horizontal="left"/>
    </xf>
    <xf numFmtId="4" fontId="20" fillId="0" borderId="0" xfId="9" applyNumberFormat="1" applyFont="1" applyFill="1" applyBorder="1"/>
    <xf numFmtId="164" fontId="20" fillId="0" borderId="0" xfId="9" applyNumberFormat="1" applyFont="1" applyFill="1" applyBorder="1"/>
    <xf numFmtId="0" fontId="1" fillId="0" borderId="0" xfId="8" applyFill="1" applyBorder="1"/>
    <xf numFmtId="0" fontId="1" fillId="0" borderId="0" xfId="8" applyFill="1"/>
    <xf numFmtId="0" fontId="24" fillId="0" borderId="18" xfId="11" applyFont="1" applyFill="1" applyBorder="1" applyAlignment="1">
      <alignment horizontal="center" vertical="center"/>
    </xf>
    <xf numFmtId="0" fontId="23" fillId="0" borderId="18" xfId="11" applyFont="1" applyFill="1" applyBorder="1" applyAlignment="1">
      <alignment horizontal="center" vertical="center"/>
    </xf>
    <xf numFmtId="0" fontId="4" fillId="0" borderId="39" xfId="6" applyFont="1" applyFill="1" applyBorder="1" applyAlignment="1">
      <alignment horizontal="center" vertical="center"/>
    </xf>
    <xf numFmtId="0" fontId="4" fillId="0" borderId="14" xfId="6" applyFont="1" applyBorder="1" applyAlignment="1">
      <alignment horizontal="center" vertical="center" wrapText="1"/>
    </xf>
    <xf numFmtId="0" fontId="4" fillId="0" borderId="38" xfId="6" applyFont="1" applyBorder="1" applyAlignment="1">
      <alignment horizontal="center" vertical="center"/>
    </xf>
    <xf numFmtId="0" fontId="6" fillId="0" borderId="20" xfId="9" applyFont="1" applyFill="1" applyBorder="1" applyAlignment="1">
      <alignment horizontal="center" vertical="center"/>
    </xf>
    <xf numFmtId="0" fontId="6" fillId="0" borderId="14" xfId="9" applyFont="1" applyFill="1" applyBorder="1" applyAlignment="1">
      <alignment horizontal="left" vertical="center"/>
    </xf>
    <xf numFmtId="4" fontId="6" fillId="0" borderId="39" xfId="9" applyNumberFormat="1" applyFont="1" applyFill="1" applyBorder="1" applyAlignment="1">
      <alignment vertical="center"/>
    </xf>
    <xf numFmtId="4" fontId="6" fillId="0" borderId="59" xfId="9" applyNumberFormat="1" applyFont="1" applyFill="1" applyBorder="1" applyAlignment="1">
      <alignment vertical="center"/>
    </xf>
    <xf numFmtId="4" fontId="1" fillId="0" borderId="0" xfId="8" applyNumberFormat="1" applyFill="1" applyBorder="1"/>
    <xf numFmtId="0" fontId="13" fillId="0" borderId="24" xfId="9" applyFont="1" applyFill="1" applyBorder="1" applyAlignment="1">
      <alignment horizontal="center" vertical="center"/>
    </xf>
    <xf numFmtId="0" fontId="13" fillId="0" borderId="11" xfId="9" applyFont="1" applyFill="1" applyBorder="1" applyAlignment="1">
      <alignment horizontal="center" vertical="center"/>
    </xf>
    <xf numFmtId="0" fontId="13" fillId="0" borderId="25" xfId="9" applyFont="1" applyFill="1" applyBorder="1" applyAlignment="1">
      <alignment horizontal="center" vertical="center"/>
    </xf>
    <xf numFmtId="0" fontId="13" fillId="0" borderId="11" xfId="9" applyFont="1" applyFill="1" applyBorder="1" applyAlignment="1">
      <alignment vertical="center"/>
    </xf>
    <xf numFmtId="4" fontId="13" fillId="0" borderId="44" xfId="9" applyNumberFormat="1" applyFont="1" applyBorder="1" applyAlignment="1">
      <alignment vertical="center"/>
    </xf>
    <xf numFmtId="4" fontId="13" fillId="0" borderId="11" xfId="9" applyNumberFormat="1" applyFont="1" applyFill="1" applyBorder="1" applyAlignment="1">
      <alignment vertical="center"/>
    </xf>
    <xf numFmtId="4" fontId="13" fillId="0" borderId="10" xfId="9" applyNumberFormat="1" applyFont="1" applyBorder="1" applyAlignment="1">
      <alignment vertical="center"/>
    </xf>
    <xf numFmtId="0" fontId="2" fillId="0" borderId="0" xfId="8" applyFont="1" applyFill="1" applyBorder="1"/>
    <xf numFmtId="4" fontId="1" fillId="0" borderId="0" xfId="8" applyNumberFormat="1" applyBorder="1"/>
    <xf numFmtId="0" fontId="4" fillId="0" borderId="23" xfId="9" applyFont="1" applyFill="1" applyBorder="1" applyAlignment="1">
      <alignment horizontal="center" vertical="center"/>
    </xf>
    <xf numFmtId="49" fontId="4" fillId="0" borderId="7" xfId="9" applyNumberFormat="1" applyFont="1" applyFill="1" applyBorder="1" applyAlignment="1">
      <alignment horizontal="center" vertical="center"/>
    </xf>
    <xf numFmtId="49" fontId="4" fillId="0" borderId="5" xfId="9" applyNumberFormat="1" applyFont="1" applyFill="1" applyBorder="1" applyAlignment="1">
      <alignment horizontal="center" vertical="center"/>
    </xf>
    <xf numFmtId="0" fontId="4" fillId="0" borderId="6" xfId="9" applyFont="1" applyFill="1" applyBorder="1" applyAlignment="1">
      <alignment horizontal="center" vertical="center"/>
    </xf>
    <xf numFmtId="0" fontId="4" fillId="0" borderId="7" xfId="9" applyFont="1" applyFill="1" applyBorder="1" applyAlignment="1">
      <alignment horizontal="center" vertical="center"/>
    </xf>
    <xf numFmtId="0" fontId="4" fillId="0" borderId="6" xfId="9" applyFont="1" applyFill="1" applyBorder="1" applyAlignment="1">
      <alignment vertical="center" wrapText="1"/>
    </xf>
    <xf numFmtId="4" fontId="4" fillId="0" borderId="15" xfId="9" applyNumberFormat="1" applyFont="1" applyFill="1" applyBorder="1" applyAlignment="1">
      <alignment vertical="center"/>
    </xf>
    <xf numFmtId="164" fontId="4" fillId="0" borderId="6" xfId="9" applyNumberFormat="1" applyFont="1" applyFill="1" applyBorder="1" applyAlignment="1">
      <alignment vertical="center"/>
    </xf>
    <xf numFmtId="4" fontId="4" fillId="0" borderId="5" xfId="9" applyNumberFormat="1" applyFont="1" applyFill="1" applyBorder="1" applyAlignment="1">
      <alignment vertical="center"/>
    </xf>
    <xf numFmtId="0" fontId="11" fillId="0" borderId="23" xfId="9" applyFont="1" applyFill="1" applyBorder="1" applyAlignment="1">
      <alignment horizontal="center" vertical="center"/>
    </xf>
    <xf numFmtId="49" fontId="11" fillId="0" borderId="7" xfId="9" applyNumberFormat="1" applyFont="1" applyFill="1" applyBorder="1" applyAlignment="1">
      <alignment horizontal="center" vertical="center"/>
    </xf>
    <xf numFmtId="49" fontId="11" fillId="0" borderId="5" xfId="9" applyNumberFormat="1" applyFont="1" applyFill="1" applyBorder="1" applyAlignment="1">
      <alignment horizontal="center" vertical="center"/>
    </xf>
    <xf numFmtId="0" fontId="11" fillId="0" borderId="6" xfId="9" applyFont="1" applyFill="1" applyBorder="1" applyAlignment="1">
      <alignment horizontal="center" vertical="center"/>
    </xf>
    <xf numFmtId="0" fontId="2" fillId="0" borderId="7" xfId="9" applyFont="1" applyFill="1" applyBorder="1" applyAlignment="1">
      <alignment horizontal="center" vertical="center"/>
    </xf>
    <xf numFmtId="0" fontId="2" fillId="0" borderId="6" xfId="9" applyFont="1" applyFill="1" applyBorder="1" applyAlignment="1">
      <alignment vertical="center"/>
    </xf>
    <xf numFmtId="4" fontId="2" fillId="0" borderId="45" xfId="9" applyNumberFormat="1" applyFont="1" applyFill="1" applyBorder="1" applyAlignment="1">
      <alignment vertical="center"/>
    </xf>
    <xf numFmtId="164" fontId="2" fillId="0" borderId="13" xfId="9" applyNumberFormat="1" applyFont="1" applyFill="1" applyBorder="1" applyAlignment="1">
      <alignment vertical="center"/>
    </xf>
    <xf numFmtId="4" fontId="2" fillId="0" borderId="12" xfId="9" applyNumberFormat="1" applyFont="1" applyFill="1" applyBorder="1" applyAlignment="1">
      <alignment vertical="center"/>
    </xf>
    <xf numFmtId="4" fontId="2" fillId="0" borderId="15" xfId="9" applyNumberFormat="1" applyFont="1" applyFill="1" applyBorder="1" applyAlignment="1">
      <alignment vertical="center"/>
    </xf>
    <xf numFmtId="164" fontId="2" fillId="0" borderId="6" xfId="9" applyNumberFormat="1" applyFont="1" applyFill="1" applyBorder="1" applyAlignment="1">
      <alignment vertical="center"/>
    </xf>
    <xf numFmtId="4" fontId="2" fillId="0" borderId="5" xfId="9" applyNumberFormat="1" applyFont="1" applyFill="1" applyBorder="1" applyAlignment="1">
      <alignment vertical="center"/>
    </xf>
    <xf numFmtId="0" fontId="2" fillId="0" borderId="11" xfId="9" applyFont="1" applyFill="1" applyBorder="1" applyAlignment="1">
      <alignment horizontal="center" vertical="center"/>
    </xf>
    <xf numFmtId="0" fontId="2" fillId="0" borderId="25" xfId="9" applyFont="1" applyFill="1" applyBorder="1" applyAlignment="1">
      <alignment horizontal="center" vertical="center"/>
    </xf>
    <xf numFmtId="4" fontId="2" fillId="0" borderId="44" xfId="9" applyNumberFormat="1" applyFont="1" applyFill="1" applyBorder="1" applyAlignment="1">
      <alignment vertical="center"/>
    </xf>
    <xf numFmtId="164" fontId="2" fillId="0" borderId="11" xfId="9" applyNumberFormat="1" applyFont="1" applyFill="1" applyBorder="1" applyAlignment="1">
      <alignment vertical="center"/>
    </xf>
    <xf numFmtId="4" fontId="2" fillId="0" borderId="10" xfId="9" applyNumberFormat="1" applyFont="1" applyFill="1" applyBorder="1" applyAlignment="1">
      <alignment vertical="center"/>
    </xf>
    <xf numFmtId="0" fontId="1" fillId="0" borderId="0" xfId="8" applyFont="1" applyBorder="1"/>
    <xf numFmtId="0" fontId="2" fillId="0" borderId="23" xfId="9" applyFont="1" applyFill="1" applyBorder="1" applyAlignment="1">
      <alignment horizontal="center" vertical="center"/>
    </xf>
    <xf numFmtId="49" fontId="2" fillId="0" borderId="7" xfId="9" applyNumberFormat="1" applyFont="1" applyFill="1" applyBorder="1" applyAlignment="1">
      <alignment horizontal="center" vertical="center"/>
    </xf>
    <xf numFmtId="49" fontId="2" fillId="0" borderId="5" xfId="9" applyNumberFormat="1" applyFont="1" applyFill="1" applyBorder="1" applyAlignment="1">
      <alignment horizontal="center" vertical="center"/>
    </xf>
    <xf numFmtId="0" fontId="2" fillId="0" borderId="6" xfId="9" applyFont="1" applyFill="1" applyBorder="1" applyAlignment="1">
      <alignment horizontal="center" vertical="center"/>
    </xf>
    <xf numFmtId="0" fontId="2" fillId="0" borderId="11" xfId="9" applyFont="1" applyFill="1" applyBorder="1" applyAlignment="1">
      <alignment vertical="center"/>
    </xf>
    <xf numFmtId="0" fontId="1" fillId="0" borderId="0" xfId="8" applyFont="1" applyFill="1" applyBorder="1"/>
    <xf numFmtId="0" fontId="11" fillId="0" borderId="34" xfId="9" applyFont="1" applyFill="1" applyBorder="1" applyAlignment="1">
      <alignment horizontal="center" vertical="center"/>
    </xf>
    <xf numFmtId="49" fontId="11" fillId="0" borderId="36" xfId="9" applyNumberFormat="1" applyFont="1" applyFill="1" applyBorder="1" applyAlignment="1">
      <alignment horizontal="center" vertical="center"/>
    </xf>
    <xf numFmtId="49" fontId="11" fillId="0" borderId="12" xfId="9" applyNumberFormat="1" applyFont="1" applyFill="1" applyBorder="1" applyAlignment="1">
      <alignment horizontal="center" vertical="center"/>
    </xf>
    <xf numFmtId="0" fontId="11" fillId="0" borderId="13" xfId="9" applyFont="1" applyFill="1" applyBorder="1" applyAlignment="1">
      <alignment horizontal="center" vertical="center"/>
    </xf>
    <xf numFmtId="0" fontId="2" fillId="0" borderId="36" xfId="9" applyFont="1" applyFill="1" applyBorder="1" applyAlignment="1">
      <alignment horizontal="center" vertical="center"/>
    </xf>
    <xf numFmtId="0" fontId="2" fillId="0" borderId="13" xfId="9" applyFont="1" applyFill="1" applyBorder="1" applyAlignment="1">
      <alignment vertical="center"/>
    </xf>
    <xf numFmtId="0" fontId="4" fillId="0" borderId="22" xfId="9" applyFont="1" applyFill="1" applyBorder="1" applyAlignment="1">
      <alignment horizontal="center" vertical="center"/>
    </xf>
    <xf numFmtId="0" fontId="4" fillId="0" borderId="2" xfId="9" applyFont="1" applyFill="1" applyBorder="1" applyAlignment="1">
      <alignment horizontal="center" vertical="center"/>
    </xf>
    <xf numFmtId="0" fontId="4" fillId="0" borderId="8" xfId="9" applyFont="1" applyFill="1" applyBorder="1" applyAlignment="1">
      <alignment horizontal="center" vertical="center"/>
    </xf>
    <xf numFmtId="0" fontId="4" fillId="0" borderId="2" xfId="9" applyFont="1" applyFill="1" applyBorder="1" applyAlignment="1">
      <alignment vertical="center" wrapText="1"/>
    </xf>
    <xf numFmtId="4" fontId="4" fillId="0" borderId="42" xfId="9" applyNumberFormat="1" applyFont="1" applyFill="1" applyBorder="1" applyAlignment="1">
      <alignment vertical="center"/>
    </xf>
    <xf numFmtId="164" fontId="4" fillId="0" borderId="2" xfId="9" applyNumberFormat="1" applyFont="1" applyFill="1" applyBorder="1" applyAlignment="1">
      <alignment vertical="center"/>
    </xf>
    <xf numFmtId="4" fontId="4" fillId="0" borderId="1" xfId="9" applyNumberFormat="1" applyFont="1" applyFill="1" applyBorder="1" applyAlignment="1">
      <alignment vertical="center"/>
    </xf>
    <xf numFmtId="0" fontId="11" fillId="0" borderId="26" xfId="9" applyFont="1" applyFill="1" applyBorder="1" applyAlignment="1">
      <alignment horizontal="center" vertical="center"/>
    </xf>
    <xf numFmtId="49" fontId="11" fillId="0" borderId="28" xfId="9" applyNumberFormat="1" applyFont="1" applyFill="1" applyBorder="1" applyAlignment="1">
      <alignment horizontal="center" vertical="center"/>
    </xf>
    <xf numFmtId="49" fontId="11" fillId="0" borderId="41" xfId="9" applyNumberFormat="1" applyFont="1" applyFill="1" applyBorder="1" applyAlignment="1">
      <alignment horizontal="center" vertical="center"/>
    </xf>
    <xf numFmtId="0" fontId="11" fillId="0" borderId="27" xfId="9" applyFont="1" applyFill="1" applyBorder="1" applyAlignment="1">
      <alignment horizontal="center" vertical="center"/>
    </xf>
    <xf numFmtId="0" fontId="11" fillId="0" borderId="28" xfId="9" applyFont="1" applyFill="1" applyBorder="1" applyAlignment="1">
      <alignment horizontal="center" vertical="center"/>
    </xf>
    <xf numFmtId="0" fontId="2" fillId="0" borderId="27" xfId="9" applyFont="1" applyFill="1" applyBorder="1" applyAlignment="1">
      <alignment vertical="center"/>
    </xf>
    <xf numFmtId="4" fontId="2" fillId="0" borderId="43" xfId="9" applyNumberFormat="1" applyFont="1" applyFill="1" applyBorder="1" applyAlignment="1">
      <alignment vertical="center"/>
    </xf>
    <xf numFmtId="164" fontId="2" fillId="0" borderId="27" xfId="9" applyNumberFormat="1" applyFont="1" applyFill="1" applyBorder="1" applyAlignment="1">
      <alignment vertical="center"/>
    </xf>
    <xf numFmtId="4" fontId="2" fillId="0" borderId="41" xfId="9" applyNumberFormat="1" applyFont="1" applyFill="1" applyBorder="1" applyAlignment="1">
      <alignment vertical="center"/>
    </xf>
    <xf numFmtId="0" fontId="2" fillId="0" borderId="28" xfId="9" applyFont="1" applyFill="1" applyBorder="1" applyAlignment="1">
      <alignment horizontal="center" vertical="center"/>
    </xf>
    <xf numFmtId="4" fontId="13" fillId="0" borderId="44" xfId="9" applyNumberFormat="1" applyFont="1" applyFill="1" applyBorder="1" applyAlignment="1">
      <alignment vertical="center"/>
    </xf>
    <xf numFmtId="164" fontId="13" fillId="0" borderId="11" xfId="9" applyNumberFormat="1" applyFont="1" applyFill="1" applyBorder="1" applyAlignment="1">
      <alignment vertical="center"/>
    </xf>
    <xf numFmtId="4" fontId="13" fillId="0" borderId="10" xfId="9" applyNumberFormat="1" applyFont="1" applyFill="1" applyBorder="1" applyAlignment="1">
      <alignment vertical="center"/>
    </xf>
    <xf numFmtId="49" fontId="4" fillId="0" borderId="8" xfId="9" applyNumberFormat="1" applyFont="1" applyFill="1" applyBorder="1" applyAlignment="1">
      <alignment horizontal="center" vertical="center"/>
    </xf>
    <xf numFmtId="49" fontId="4" fillId="0" borderId="1" xfId="9" applyNumberFormat="1" applyFont="1" applyFill="1" applyBorder="1" applyAlignment="1">
      <alignment horizontal="center" vertical="center"/>
    </xf>
    <xf numFmtId="0" fontId="4" fillId="0" borderId="2" xfId="9" applyFont="1" applyFill="1" applyBorder="1" applyAlignment="1">
      <alignment vertical="center"/>
    </xf>
    <xf numFmtId="0" fontId="4" fillId="0" borderId="24" xfId="9" applyFont="1" applyFill="1" applyBorder="1" applyAlignment="1">
      <alignment horizontal="center" vertical="center"/>
    </xf>
    <xf numFmtId="49" fontId="4" fillId="0" borderId="25" xfId="9" applyNumberFormat="1" applyFont="1" applyFill="1" applyBorder="1" applyAlignment="1">
      <alignment horizontal="center" vertical="center"/>
    </xf>
    <xf numFmtId="49" fontId="4" fillId="0" borderId="10" xfId="9" applyNumberFormat="1" applyFont="1" applyFill="1" applyBorder="1" applyAlignment="1">
      <alignment horizontal="center" vertical="center"/>
    </xf>
    <xf numFmtId="0" fontId="4" fillId="0" borderId="11" xfId="9" applyFont="1" applyFill="1" applyBorder="1" applyAlignment="1">
      <alignment horizontal="center" vertical="center"/>
    </xf>
    <xf numFmtId="0" fontId="4" fillId="0" borderId="25" xfId="9" applyFont="1" applyFill="1" applyBorder="1" applyAlignment="1">
      <alignment horizontal="center" vertical="center"/>
    </xf>
    <xf numFmtId="0" fontId="4" fillId="0" borderId="11" xfId="9" applyFont="1" applyFill="1" applyBorder="1" applyAlignment="1">
      <alignment vertical="center" wrapText="1"/>
    </xf>
    <xf numFmtId="4" fontId="4" fillId="0" borderId="44" xfId="9" applyNumberFormat="1" applyFont="1" applyFill="1" applyBorder="1" applyAlignment="1">
      <alignment vertical="center"/>
    </xf>
    <xf numFmtId="164" fontId="4" fillId="0" borderId="11" xfId="9" applyNumberFormat="1" applyFont="1" applyFill="1" applyBorder="1" applyAlignment="1">
      <alignment vertical="center"/>
    </xf>
    <xf numFmtId="4" fontId="4" fillId="0" borderId="10" xfId="9" applyNumberFormat="1" applyFont="1" applyFill="1" applyBorder="1" applyAlignment="1">
      <alignment vertical="center"/>
    </xf>
    <xf numFmtId="0" fontId="2" fillId="0" borderId="9" xfId="9" applyFont="1" applyFill="1" applyBorder="1" applyAlignment="1">
      <alignment horizontal="center" vertical="center"/>
    </xf>
    <xf numFmtId="0" fontId="4" fillId="0" borderId="11" xfId="9" applyFont="1" applyFill="1" applyBorder="1" applyAlignment="1">
      <alignment vertical="center"/>
    </xf>
    <xf numFmtId="49" fontId="4" fillId="0" borderId="15" xfId="9" applyNumberFormat="1" applyFont="1" applyFill="1" applyBorder="1" applyAlignment="1">
      <alignment horizontal="center" vertical="center"/>
    </xf>
    <xf numFmtId="0" fontId="4" fillId="0" borderId="19" xfId="9" applyFont="1" applyFill="1" applyBorder="1" applyAlignment="1">
      <alignment horizontal="center" vertical="center"/>
    </xf>
    <xf numFmtId="49" fontId="4" fillId="0" borderId="9" xfId="9" applyNumberFormat="1" applyFont="1" applyFill="1" applyBorder="1" applyAlignment="1">
      <alignment horizontal="center" vertical="center"/>
    </xf>
    <xf numFmtId="49" fontId="4" fillId="0" borderId="3" xfId="9" applyNumberFormat="1" applyFont="1" applyFill="1" applyBorder="1" applyAlignment="1">
      <alignment horizontal="center" vertical="center"/>
    </xf>
    <xf numFmtId="0" fontId="2" fillId="0" borderId="4" xfId="9" applyFont="1" applyFill="1" applyBorder="1" applyAlignment="1">
      <alignment horizontal="center" vertical="center"/>
    </xf>
    <xf numFmtId="4" fontId="2" fillId="0" borderId="37" xfId="9" applyNumberFormat="1" applyFont="1" applyFill="1" applyBorder="1" applyAlignment="1">
      <alignment vertical="center"/>
    </xf>
    <xf numFmtId="164" fontId="2" fillId="0" borderId="4" xfId="9" applyNumberFormat="1" applyFont="1" applyFill="1" applyBorder="1" applyAlignment="1">
      <alignment vertical="center"/>
    </xf>
    <xf numFmtId="4" fontId="2" fillId="0" borderId="3" xfId="9" applyNumberFormat="1" applyFont="1" applyFill="1" applyBorder="1" applyAlignment="1">
      <alignment vertical="center"/>
    </xf>
    <xf numFmtId="0" fontId="7" fillId="0" borderId="0" xfId="10" applyFont="1" applyAlignment="1">
      <alignment horizontal="right"/>
    </xf>
    <xf numFmtId="0" fontId="8" fillId="0" borderId="0" xfId="7" applyFont="1" applyAlignment="1">
      <alignment horizontal="center"/>
    </xf>
    <xf numFmtId="49" fontId="4" fillId="0" borderId="8" xfId="9" applyNumberFormat="1" applyFont="1" applyFill="1" applyBorder="1" applyAlignment="1">
      <alignment horizontal="center" vertical="center"/>
    </xf>
    <xf numFmtId="49" fontId="4" fillId="0" borderId="1" xfId="9" applyNumberFormat="1" applyFont="1" applyFill="1" applyBorder="1" applyAlignment="1">
      <alignment horizontal="center" vertical="center"/>
    </xf>
    <xf numFmtId="0" fontId="23" fillId="0" borderId="18" xfId="11" applyFont="1" applyFill="1" applyBorder="1" applyAlignment="1">
      <alignment horizontal="center" vertical="center"/>
    </xf>
    <xf numFmtId="0" fontId="6" fillId="0" borderId="21" xfId="9" applyFont="1" applyFill="1" applyBorder="1" applyAlignment="1">
      <alignment horizontal="center" vertical="center"/>
    </xf>
    <xf numFmtId="0" fontId="4" fillId="0" borderId="14" xfId="5" applyFont="1" applyBorder="1" applyAlignment="1">
      <alignment horizontal="center" vertical="center" wrapText="1"/>
    </xf>
    <xf numFmtId="0" fontId="26" fillId="0" borderId="0" xfId="8" applyFont="1" applyBorder="1"/>
    <xf numFmtId="0" fontId="6" fillId="0" borderId="21" xfId="9" applyFont="1" applyFill="1" applyBorder="1" applyAlignment="1">
      <alignment horizontal="center" vertical="center"/>
    </xf>
    <xf numFmtId="0" fontId="4" fillId="2" borderId="6" xfId="9" applyFont="1" applyFill="1" applyBorder="1" applyAlignment="1">
      <alignment horizontal="center"/>
    </xf>
    <xf numFmtId="4" fontId="4" fillId="0" borderId="52" xfId="9" applyNumberFormat="1" applyFont="1" applyFill="1" applyBorder="1"/>
    <xf numFmtId="4" fontId="27" fillId="0" borderId="53" xfId="9" applyNumberFormat="1" applyFont="1" applyFill="1" applyBorder="1"/>
    <xf numFmtId="0" fontId="28" fillId="0" borderId="11" xfId="9" applyFont="1" applyFill="1" applyBorder="1" applyAlignment="1">
      <alignment horizontal="center"/>
    </xf>
    <xf numFmtId="0" fontId="28" fillId="0" borderId="25" xfId="9" applyFont="1" applyFill="1" applyBorder="1" applyAlignment="1">
      <alignment horizontal="center"/>
    </xf>
    <xf numFmtId="0" fontId="28" fillId="0" borderId="22" xfId="9" applyFont="1" applyFill="1" applyBorder="1" applyAlignment="1">
      <alignment horizontal="center"/>
    </xf>
    <xf numFmtId="0" fontId="28" fillId="2" borderId="2" xfId="9" applyFont="1" applyFill="1" applyBorder="1" applyAlignment="1">
      <alignment horizontal="center"/>
    </xf>
    <xf numFmtId="0" fontId="28" fillId="0" borderId="8" xfId="9" applyFont="1" applyFill="1" applyBorder="1" applyAlignment="1">
      <alignment horizontal="center"/>
    </xf>
    <xf numFmtId="164" fontId="27" fillId="0" borderId="53" xfId="9" applyNumberFormat="1" applyFont="1" applyFill="1" applyBorder="1"/>
    <xf numFmtId="0" fontId="27" fillId="0" borderId="22" xfId="9" applyFont="1" applyFill="1" applyBorder="1" applyAlignment="1">
      <alignment horizontal="center"/>
    </xf>
    <xf numFmtId="0" fontId="27" fillId="2" borderId="2" xfId="9" applyFont="1" applyFill="1" applyBorder="1" applyAlignment="1">
      <alignment horizontal="center"/>
    </xf>
    <xf numFmtId="0" fontId="27" fillId="0" borderId="8" xfId="9" applyFont="1" applyFill="1" applyBorder="1" applyAlignment="1">
      <alignment horizontal="center"/>
    </xf>
    <xf numFmtId="4" fontId="28" fillId="0" borderId="57" xfId="9" applyNumberFormat="1" applyFont="1" applyFill="1" applyBorder="1"/>
    <xf numFmtId="0" fontId="27" fillId="0" borderId="8" xfId="9" applyFont="1" applyFill="1" applyBorder="1"/>
    <xf numFmtId="164" fontId="28" fillId="0" borderId="57" xfId="9" applyNumberFormat="1" applyFont="1" applyFill="1" applyBorder="1"/>
    <xf numFmtId="164" fontId="27" fillId="0" borderId="57" xfId="9" applyNumberFormat="1" applyFont="1" applyFill="1" applyBorder="1"/>
    <xf numFmtId="4" fontId="27" fillId="0" borderId="57" xfId="9" applyNumberFormat="1" applyFont="1" applyFill="1" applyBorder="1"/>
    <xf numFmtId="164" fontId="4" fillId="0" borderId="52" xfId="9" applyNumberFormat="1" applyFont="1" applyFill="1" applyBorder="1"/>
    <xf numFmtId="164" fontId="27" fillId="0" borderId="52" xfId="9" applyNumberFormat="1" applyFont="1" applyFill="1" applyBorder="1"/>
    <xf numFmtId="4" fontId="27" fillId="0" borderId="52" xfId="9" applyNumberFormat="1" applyFont="1" applyFill="1" applyBorder="1"/>
    <xf numFmtId="0" fontId="28" fillId="0" borderId="25" xfId="9" applyFont="1" applyFill="1" applyBorder="1"/>
    <xf numFmtId="0" fontId="28" fillId="0" borderId="8" xfId="9" applyFont="1" applyFill="1" applyBorder="1"/>
    <xf numFmtId="0" fontId="4" fillId="0" borderId="55" xfId="6" applyFont="1" applyFill="1" applyBorder="1" applyAlignment="1">
      <alignment horizontal="center"/>
    </xf>
    <xf numFmtId="4" fontId="28" fillId="0" borderId="57" xfId="9" applyNumberFormat="1" applyFont="1" applyBorder="1"/>
    <xf numFmtId="4" fontId="2" fillId="0" borderId="60" xfId="9" applyNumberFormat="1" applyFont="1" applyFill="1" applyBorder="1"/>
    <xf numFmtId="0" fontId="7" fillId="0" borderId="0" xfId="10" applyFont="1" applyAlignment="1">
      <alignment horizontal="right"/>
    </xf>
    <xf numFmtId="0" fontId="8" fillId="0" borderId="0" xfId="7" applyFont="1" applyAlignment="1">
      <alignment horizontal="center"/>
    </xf>
    <xf numFmtId="49" fontId="4" fillId="0" borderId="8" xfId="9" applyNumberFormat="1" applyFont="1" applyFill="1" applyBorder="1" applyAlignment="1">
      <alignment horizontal="center" vertical="center"/>
    </xf>
    <xf numFmtId="0" fontId="23" fillId="0" borderId="18" xfId="11" applyFont="1" applyFill="1" applyBorder="1" applyAlignment="1">
      <alignment horizontal="center" vertical="center"/>
    </xf>
    <xf numFmtId="0" fontId="6" fillId="0" borderId="21" xfId="9" applyFont="1" applyFill="1" applyBorder="1" applyAlignment="1">
      <alignment horizontal="center" vertical="center"/>
    </xf>
    <xf numFmtId="49" fontId="4" fillId="0" borderId="1" xfId="9" applyNumberFormat="1" applyFont="1" applyFill="1" applyBorder="1" applyAlignment="1">
      <alignment horizontal="center" vertical="center"/>
    </xf>
    <xf numFmtId="0" fontId="6" fillId="0" borderId="58" xfId="9" applyFont="1" applyFill="1" applyBorder="1" applyAlignment="1">
      <alignment horizontal="center" vertical="center"/>
    </xf>
    <xf numFmtId="0" fontId="6" fillId="0" borderId="59" xfId="9" applyFont="1" applyFill="1" applyBorder="1" applyAlignment="1">
      <alignment horizontal="center"/>
    </xf>
    <xf numFmtId="0" fontId="4" fillId="0" borderId="14" xfId="6" applyFont="1" applyFill="1" applyBorder="1" applyAlignment="1">
      <alignment horizontal="center" vertical="center" wrapText="1"/>
    </xf>
    <xf numFmtId="164" fontId="6" fillId="0" borderId="39" xfId="9" applyNumberFormat="1" applyFont="1" applyFill="1" applyBorder="1" applyAlignment="1">
      <alignment vertical="center"/>
    </xf>
    <xf numFmtId="4" fontId="0" fillId="0" borderId="0" xfId="0" applyNumberFormat="1"/>
    <xf numFmtId="4" fontId="4" fillId="0" borderId="6" xfId="9" applyNumberFormat="1" applyFont="1" applyFill="1" applyBorder="1" applyAlignment="1">
      <alignment vertical="center"/>
    </xf>
    <xf numFmtId="0" fontId="6" fillId="0" borderId="21" xfId="9" applyFont="1" applyFill="1" applyBorder="1" applyAlignment="1">
      <alignment horizontal="center" vertical="center"/>
    </xf>
    <xf numFmtId="0" fontId="1" fillId="0" borderId="0" xfId="8" applyAlignment="1">
      <alignment vertical="center"/>
    </xf>
    <xf numFmtId="0" fontId="5" fillId="0" borderId="0" xfId="7" applyAlignment="1">
      <alignment vertical="center"/>
    </xf>
    <xf numFmtId="0" fontId="1" fillId="0" borderId="0" xfId="4" applyAlignment="1">
      <alignment vertical="center"/>
    </xf>
    <xf numFmtId="4" fontId="1" fillId="0" borderId="0" xfId="8" applyNumberFormat="1" applyAlignment="1">
      <alignment vertical="center"/>
    </xf>
    <xf numFmtId="0" fontId="6" fillId="0" borderId="61" xfId="9" applyFont="1" applyFill="1" applyBorder="1" applyAlignment="1">
      <alignment horizontal="center" vertical="center"/>
    </xf>
    <xf numFmtId="0" fontId="4" fillId="0" borderId="38" xfId="6" applyFont="1" applyBorder="1" applyAlignment="1">
      <alignment horizontal="center" vertical="center" wrapText="1"/>
    </xf>
    <xf numFmtId="4" fontId="4" fillId="0" borderId="11" xfId="9" applyNumberFormat="1" applyFont="1" applyFill="1" applyBorder="1" applyAlignment="1">
      <alignment vertical="center"/>
    </xf>
    <xf numFmtId="4" fontId="4" fillId="0" borderId="32" xfId="9" applyNumberFormat="1" applyFont="1" applyFill="1" applyBorder="1" applyAlignment="1">
      <alignment vertical="center"/>
    </xf>
    <xf numFmtId="4" fontId="2" fillId="0" borderId="6" xfId="9" applyNumberFormat="1" applyFont="1" applyFill="1" applyBorder="1" applyAlignment="1">
      <alignment vertical="center"/>
    </xf>
    <xf numFmtId="4" fontId="2" fillId="0" borderId="31" xfId="9" applyNumberFormat="1" applyFont="1" applyFill="1" applyBorder="1" applyAlignment="1">
      <alignment vertical="center"/>
    </xf>
    <xf numFmtId="0" fontId="4" fillId="3" borderId="24" xfId="9" applyFont="1" applyFill="1" applyBorder="1" applyAlignment="1">
      <alignment horizontal="center" vertical="center"/>
    </xf>
    <xf numFmtId="49" fontId="4" fillId="3" borderId="25" xfId="9" applyNumberFormat="1" applyFont="1" applyFill="1" applyBorder="1" applyAlignment="1">
      <alignment horizontal="center" vertical="center"/>
    </xf>
    <xf numFmtId="49" fontId="4" fillId="3" borderId="10" xfId="9" applyNumberFormat="1" applyFont="1" applyFill="1" applyBorder="1" applyAlignment="1">
      <alignment horizontal="center" vertical="center"/>
    </xf>
    <xf numFmtId="0" fontId="4" fillId="3" borderId="11" xfId="9" applyFont="1" applyFill="1" applyBorder="1" applyAlignment="1">
      <alignment horizontal="center" vertical="center"/>
    </xf>
    <xf numFmtId="0" fontId="4" fillId="3" borderId="25" xfId="9" applyFont="1" applyFill="1" applyBorder="1" applyAlignment="1">
      <alignment horizontal="center" vertical="center"/>
    </xf>
    <xf numFmtId="4" fontId="2" fillId="0" borderId="11" xfId="9" applyNumberFormat="1" applyFont="1" applyFill="1" applyBorder="1" applyAlignment="1">
      <alignment vertical="center"/>
    </xf>
    <xf numFmtId="4" fontId="2" fillId="0" borderId="32" xfId="9" applyNumberFormat="1" applyFont="1" applyFill="1" applyBorder="1" applyAlignment="1">
      <alignment vertical="center"/>
    </xf>
    <xf numFmtId="0" fontId="4" fillId="0" borderId="10" xfId="9" applyFont="1" applyFill="1" applyBorder="1" applyAlignment="1">
      <alignment vertical="center"/>
    </xf>
    <xf numFmtId="0" fontId="2" fillId="0" borderId="5" xfId="9" applyFont="1" applyFill="1" applyBorder="1" applyAlignment="1">
      <alignment vertical="center"/>
    </xf>
    <xf numFmtId="0" fontId="4" fillId="0" borderId="10" xfId="9" applyFont="1" applyFill="1" applyBorder="1" applyAlignment="1">
      <alignment vertical="center" wrapText="1"/>
    </xf>
    <xf numFmtId="0" fontId="4" fillId="0" borderId="7" xfId="9" applyFont="1" applyFill="1" applyBorder="1" applyAlignment="1">
      <alignment vertical="center" wrapText="1"/>
    </xf>
    <xf numFmtId="4" fontId="4" fillId="0" borderId="7" xfId="9" applyNumberFormat="1" applyFont="1" applyFill="1" applyBorder="1" applyAlignment="1">
      <alignment vertical="center"/>
    </xf>
    <xf numFmtId="4" fontId="4" fillId="0" borderId="31" xfId="9" applyNumberFormat="1" applyFont="1" applyFill="1" applyBorder="1" applyAlignment="1">
      <alignment vertical="center"/>
    </xf>
    <xf numFmtId="0" fontId="2" fillId="0" borderId="7" xfId="9" applyFont="1" applyFill="1" applyBorder="1" applyAlignment="1">
      <alignment vertical="center"/>
    </xf>
    <xf numFmtId="4" fontId="2" fillId="0" borderId="7" xfId="9" applyNumberFormat="1" applyFont="1" applyFill="1" applyBorder="1" applyAlignment="1">
      <alignment vertical="center"/>
    </xf>
    <xf numFmtId="4" fontId="2" fillId="0" borderId="0" xfId="8" applyNumberFormat="1" applyFont="1" applyFill="1" applyBorder="1"/>
    <xf numFmtId="164" fontId="4" fillId="3" borderId="14" xfId="9" applyNumberFormat="1" applyFont="1" applyFill="1" applyBorder="1"/>
    <xf numFmtId="164" fontId="2" fillId="3" borderId="11" xfId="9" applyNumberFormat="1" applyFont="1" applyFill="1" applyBorder="1"/>
    <xf numFmtId="164" fontId="2" fillId="3" borderId="13" xfId="9" applyNumberFormat="1" applyFont="1" applyFill="1" applyBorder="1"/>
    <xf numFmtId="164" fontId="4" fillId="3" borderId="2" xfId="9" applyNumberFormat="1" applyFont="1" applyFill="1" applyBorder="1"/>
    <xf numFmtId="164" fontId="2" fillId="3" borderId="27" xfId="9" applyNumberFormat="1" applyFont="1" applyFill="1" applyBorder="1"/>
    <xf numFmtId="164" fontId="4" fillId="3" borderId="11" xfId="9" applyNumberFormat="1" applyFont="1" applyFill="1" applyBorder="1"/>
    <xf numFmtId="164" fontId="2" fillId="3" borderId="49" xfId="9" applyNumberFormat="1" applyFont="1" applyFill="1" applyBorder="1"/>
    <xf numFmtId="17" fontId="2" fillId="3" borderId="0" xfId="8" applyNumberFormat="1" applyFont="1" applyFill="1" applyBorder="1"/>
    <xf numFmtId="0" fontId="1" fillId="3" borderId="0" xfId="8" applyFill="1" applyBorder="1"/>
    <xf numFmtId="49" fontId="4" fillId="3" borderId="14" xfId="9" applyNumberFormat="1" applyFont="1" applyFill="1" applyBorder="1" applyAlignment="1">
      <alignment horizontal="center"/>
    </xf>
    <xf numFmtId="0" fontId="4" fillId="3" borderId="14" xfId="9" applyFont="1" applyFill="1" applyBorder="1" applyAlignment="1">
      <alignment horizontal="center"/>
    </xf>
    <xf numFmtId="0" fontId="4" fillId="3" borderId="14" xfId="9" applyFont="1" applyFill="1" applyBorder="1" applyAlignment="1">
      <alignment wrapText="1"/>
    </xf>
    <xf numFmtId="49" fontId="11" fillId="3" borderId="11" xfId="9" applyNumberFormat="1" applyFont="1" applyFill="1" applyBorder="1" applyAlignment="1">
      <alignment horizontal="center"/>
    </xf>
    <xf numFmtId="0" fontId="11" fillId="3" borderId="11" xfId="9" applyFont="1" applyFill="1" applyBorder="1" applyAlignment="1">
      <alignment horizontal="center"/>
    </xf>
    <xf numFmtId="0" fontId="2" fillId="3" borderId="11" xfId="9" applyFont="1" applyFill="1" applyBorder="1" applyAlignment="1">
      <alignment horizontal="center"/>
    </xf>
    <xf numFmtId="0" fontId="2" fillId="3" borderId="11" xfId="9" applyFont="1" applyFill="1" applyBorder="1"/>
    <xf numFmtId="49" fontId="11" fillId="3" borderId="13" xfId="9" applyNumberFormat="1" applyFont="1" applyFill="1" applyBorder="1" applyAlignment="1">
      <alignment horizontal="center"/>
    </xf>
    <xf numFmtId="0" fontId="11" fillId="3" borderId="13" xfId="9" applyFont="1" applyFill="1" applyBorder="1" applyAlignment="1">
      <alignment horizontal="center"/>
    </xf>
    <xf numFmtId="0" fontId="2" fillId="3" borderId="13" xfId="9" applyFont="1" applyFill="1" applyBorder="1" applyAlignment="1">
      <alignment horizontal="center"/>
    </xf>
    <xf numFmtId="0" fontId="2" fillId="3" borderId="13" xfId="9" applyFont="1" applyFill="1" applyBorder="1"/>
    <xf numFmtId="49" fontId="4" fillId="3" borderId="2" xfId="9" applyNumberFormat="1" applyFont="1" applyFill="1" applyBorder="1" applyAlignment="1">
      <alignment horizontal="center"/>
    </xf>
    <xf numFmtId="0" fontId="4" fillId="3" borderId="2" xfId="9" applyFont="1" applyFill="1" applyBorder="1" applyAlignment="1">
      <alignment horizontal="center"/>
    </xf>
    <xf numFmtId="0" fontId="4" fillId="3" borderId="2" xfId="9" applyFont="1" applyFill="1" applyBorder="1" applyAlignment="1">
      <alignment wrapText="1"/>
    </xf>
    <xf numFmtId="49" fontId="11" fillId="3" borderId="27" xfId="9" applyNumberFormat="1" applyFont="1" applyFill="1" applyBorder="1" applyAlignment="1">
      <alignment horizontal="center"/>
    </xf>
    <xf numFmtId="0" fontId="11" fillId="3" borderId="27" xfId="9" applyFont="1" applyFill="1" applyBorder="1" applyAlignment="1">
      <alignment horizontal="center"/>
    </xf>
    <xf numFmtId="0" fontId="2" fillId="3" borderId="27" xfId="9" applyFont="1" applyFill="1" applyBorder="1" applyAlignment="1">
      <alignment horizontal="center"/>
    </xf>
    <xf numFmtId="0" fontId="2" fillId="3" borderId="27" xfId="9" applyFont="1" applyFill="1" applyBorder="1" applyAlignment="1">
      <alignment wrapText="1"/>
    </xf>
    <xf numFmtId="49" fontId="4" fillId="3" borderId="11" xfId="9" applyNumberFormat="1" applyFont="1" applyFill="1" applyBorder="1" applyAlignment="1">
      <alignment horizontal="center"/>
    </xf>
    <xf numFmtId="0" fontId="4" fillId="3" borderId="11" xfId="9" applyFont="1" applyFill="1" applyBorder="1" applyAlignment="1">
      <alignment horizontal="center"/>
    </xf>
    <xf numFmtId="0" fontId="4" fillId="3" borderId="11" xfId="9" applyFont="1" applyFill="1" applyBorder="1" applyAlignment="1">
      <alignment wrapText="1"/>
    </xf>
    <xf numFmtId="0" fontId="2" fillId="3" borderId="13" xfId="9" applyFont="1" applyFill="1" applyBorder="1" applyAlignment="1">
      <alignment wrapText="1"/>
    </xf>
    <xf numFmtId="49" fontId="11" fillId="3" borderId="4" xfId="9" applyNumberFormat="1" applyFont="1" applyFill="1" applyBorder="1" applyAlignment="1">
      <alignment horizontal="center"/>
    </xf>
    <xf numFmtId="0" fontId="11" fillId="3" borderId="4" xfId="9" applyFont="1" applyFill="1" applyBorder="1" applyAlignment="1">
      <alignment horizontal="center"/>
    </xf>
    <xf numFmtId="0" fontId="2" fillId="3" borderId="4" xfId="9" applyFont="1" applyFill="1" applyBorder="1" applyAlignment="1">
      <alignment horizontal="center"/>
    </xf>
    <xf numFmtId="0" fontId="2" fillId="3" borderId="4" xfId="9" applyFont="1" applyFill="1" applyBorder="1" applyAlignment="1">
      <alignment wrapText="1"/>
    </xf>
    <xf numFmtId="0" fontId="16" fillId="3" borderId="22" xfId="9" applyFont="1" applyFill="1" applyBorder="1" applyAlignment="1">
      <alignment horizontal="center"/>
    </xf>
    <xf numFmtId="0" fontId="16" fillId="3" borderId="2" xfId="9" applyFont="1" applyFill="1" applyBorder="1" applyAlignment="1">
      <alignment horizontal="center"/>
    </xf>
    <xf numFmtId="0" fontId="16" fillId="3" borderId="8" xfId="9" applyFont="1" applyFill="1" applyBorder="1" applyAlignment="1">
      <alignment horizontal="center"/>
    </xf>
    <xf numFmtId="0" fontId="16" fillId="3" borderId="8" xfId="9" applyFont="1" applyFill="1" applyBorder="1"/>
    <xf numFmtId="4" fontId="16" fillId="3" borderId="55" xfId="9" applyNumberFormat="1" applyFont="1" applyFill="1" applyBorder="1"/>
    <xf numFmtId="164" fontId="16" fillId="3" borderId="55" xfId="9" applyNumberFormat="1" applyFont="1" applyFill="1" applyBorder="1"/>
    <xf numFmtId="0" fontId="2" fillId="3" borderId="0" xfId="8" applyFont="1" applyFill="1" applyBorder="1"/>
    <xf numFmtId="0" fontId="4" fillId="3" borderId="24" xfId="9" applyFont="1" applyFill="1" applyBorder="1" applyAlignment="1">
      <alignment horizontal="center"/>
    </xf>
    <xf numFmtId="0" fontId="4" fillId="3" borderId="25" xfId="9" applyFont="1" applyFill="1" applyBorder="1" applyAlignment="1">
      <alignment horizontal="center"/>
    </xf>
    <xf numFmtId="0" fontId="4" fillId="3" borderId="25" xfId="9" applyFont="1" applyFill="1" applyBorder="1" applyAlignment="1">
      <alignment wrapText="1"/>
    </xf>
    <xf numFmtId="4" fontId="4" fillId="3" borderId="53" xfId="9" applyNumberFormat="1" applyFont="1" applyFill="1" applyBorder="1"/>
    <xf numFmtId="164" fontId="4" fillId="3" borderId="53" xfId="9" applyNumberFormat="1" applyFont="1" applyFill="1" applyBorder="1"/>
    <xf numFmtId="4" fontId="6" fillId="3" borderId="53" xfId="9" applyNumberFormat="1" applyFont="1" applyFill="1" applyBorder="1"/>
    <xf numFmtId="0" fontId="2" fillId="3" borderId="19" xfId="9" applyFont="1" applyFill="1" applyBorder="1" applyAlignment="1">
      <alignment horizontal="center"/>
    </xf>
    <xf numFmtId="49" fontId="2" fillId="3" borderId="9" xfId="9" applyNumberFormat="1" applyFont="1" applyFill="1" applyBorder="1" applyAlignment="1">
      <alignment horizontal="center"/>
    </xf>
    <xf numFmtId="49" fontId="2" fillId="3" borderId="3" xfId="9" applyNumberFormat="1" applyFont="1" applyFill="1" applyBorder="1" applyAlignment="1">
      <alignment horizontal="center"/>
    </xf>
    <xf numFmtId="0" fontId="2" fillId="3" borderId="9" xfId="9" applyFont="1" applyFill="1" applyBorder="1" applyAlignment="1">
      <alignment horizontal="center"/>
    </xf>
    <xf numFmtId="0" fontId="2" fillId="3" borderId="9" xfId="9" applyFont="1" applyFill="1" applyBorder="1" applyAlignment="1">
      <alignment wrapText="1"/>
    </xf>
    <xf numFmtId="4" fontId="2" fillId="3" borderId="54" xfId="9" applyNumberFormat="1" applyFont="1" applyFill="1" applyBorder="1"/>
    <xf numFmtId="164" fontId="2" fillId="3" borderId="54" xfId="9" applyNumberFormat="1" applyFont="1" applyFill="1" applyBorder="1"/>
    <xf numFmtId="0" fontId="18" fillId="3" borderId="22" xfId="9" applyFont="1" applyFill="1" applyBorder="1" applyAlignment="1">
      <alignment horizontal="center"/>
    </xf>
    <xf numFmtId="0" fontId="18" fillId="3" borderId="2" xfId="9" applyFont="1" applyFill="1" applyBorder="1" applyAlignment="1">
      <alignment horizontal="center"/>
    </xf>
    <xf numFmtId="0" fontId="18" fillId="3" borderId="8" xfId="9" applyFont="1" applyFill="1" applyBorder="1" applyAlignment="1">
      <alignment horizontal="center"/>
    </xf>
    <xf numFmtId="0" fontId="18" fillId="3" borderId="8" xfId="9" applyFont="1" applyFill="1" applyBorder="1"/>
    <xf numFmtId="4" fontId="18" fillId="3" borderId="52" xfId="9" applyNumberFormat="1" applyFont="1" applyFill="1" applyBorder="1"/>
    <xf numFmtId="164" fontId="18" fillId="3" borderId="52" xfId="9" applyNumberFormat="1" applyFont="1" applyFill="1" applyBorder="1"/>
    <xf numFmtId="0" fontId="4" fillId="3" borderId="22" xfId="9" applyFont="1" applyFill="1" applyBorder="1" applyAlignment="1">
      <alignment horizontal="center"/>
    </xf>
    <xf numFmtId="0" fontId="4" fillId="3" borderId="8" xfId="9" applyFont="1" applyFill="1" applyBorder="1" applyAlignment="1">
      <alignment horizontal="center"/>
    </xf>
    <xf numFmtId="0" fontId="4" fillId="3" borderId="8" xfId="9" applyFont="1" applyFill="1" applyBorder="1" applyAlignment="1">
      <alignment wrapText="1"/>
    </xf>
    <xf numFmtId="4" fontId="4" fillId="3" borderId="52" xfId="9" applyNumberFormat="1" applyFont="1" applyFill="1" applyBorder="1"/>
    <xf numFmtId="164" fontId="4" fillId="3" borderId="52" xfId="9" applyNumberFormat="1" applyFont="1" applyFill="1" applyBorder="1"/>
    <xf numFmtId="0" fontId="11" fillId="3" borderId="26" xfId="9" applyFont="1" applyFill="1" applyBorder="1" applyAlignment="1">
      <alignment horizontal="center"/>
    </xf>
    <xf numFmtId="0" fontId="11" fillId="3" borderId="28" xfId="9" applyFont="1" applyFill="1" applyBorder="1" applyAlignment="1">
      <alignment horizontal="center"/>
    </xf>
    <xf numFmtId="0" fontId="2" fillId="3" borderId="28" xfId="9" applyFont="1" applyFill="1" applyBorder="1"/>
    <xf numFmtId="4" fontId="4" fillId="3" borderId="57" xfId="9" applyNumberFormat="1" applyFont="1" applyFill="1" applyBorder="1"/>
    <xf numFmtId="164" fontId="4" fillId="3" borderId="57" xfId="9" applyNumberFormat="1" applyFont="1" applyFill="1" applyBorder="1"/>
    <xf numFmtId="4" fontId="2" fillId="3" borderId="56" xfId="9" applyNumberFormat="1" applyFont="1" applyFill="1" applyBorder="1"/>
    <xf numFmtId="164" fontId="2" fillId="3" borderId="56" xfId="9" applyNumberFormat="1" applyFont="1" applyFill="1" applyBorder="1"/>
    <xf numFmtId="4" fontId="4" fillId="3" borderId="14" xfId="9" applyNumberFormat="1" applyFont="1" applyFill="1" applyBorder="1"/>
    <xf numFmtId="4" fontId="6" fillId="3" borderId="47" xfId="9" applyNumberFormat="1" applyFont="1" applyFill="1" applyBorder="1"/>
    <xf numFmtId="4" fontId="2" fillId="3" borderId="11" xfId="9" applyNumberFormat="1" applyFont="1" applyFill="1" applyBorder="1"/>
    <xf numFmtId="4" fontId="2" fillId="3" borderId="32" xfId="9" applyNumberFormat="1" applyFont="1" applyFill="1" applyBorder="1"/>
    <xf numFmtId="4" fontId="2" fillId="3" borderId="13" xfId="9" applyNumberFormat="1" applyFont="1" applyFill="1" applyBorder="1"/>
    <xf numFmtId="4" fontId="2" fillId="3" borderId="33" xfId="9" applyNumberFormat="1" applyFont="1" applyFill="1" applyBorder="1"/>
    <xf numFmtId="4" fontId="4" fillId="3" borderId="2" xfId="9" applyNumberFormat="1" applyFont="1" applyFill="1" applyBorder="1"/>
    <xf numFmtId="4" fontId="6" fillId="3" borderId="30" xfId="9" applyNumberFormat="1" applyFont="1" applyFill="1" applyBorder="1"/>
    <xf numFmtId="4" fontId="2" fillId="3" borderId="27" xfId="9" applyNumberFormat="1" applyFont="1" applyFill="1" applyBorder="1"/>
    <xf numFmtId="4" fontId="2" fillId="3" borderId="35" xfId="9" applyNumberFormat="1" applyFont="1" applyFill="1" applyBorder="1"/>
    <xf numFmtId="4" fontId="4" fillId="3" borderId="11" xfId="9" applyNumberFormat="1" applyFont="1" applyFill="1" applyBorder="1"/>
    <xf numFmtId="4" fontId="6" fillId="3" borderId="32" xfId="9" applyNumberFormat="1" applyFont="1" applyFill="1" applyBorder="1"/>
    <xf numFmtId="4" fontId="2" fillId="3" borderId="4" xfId="9" applyNumberFormat="1" applyFont="1" applyFill="1" applyBorder="1"/>
    <xf numFmtId="4" fontId="2" fillId="3" borderId="50" xfId="9" applyNumberFormat="1" applyFont="1" applyFill="1" applyBorder="1"/>
    <xf numFmtId="0" fontId="2" fillId="4" borderId="0" xfId="8" applyFont="1" applyFill="1" applyBorder="1"/>
    <xf numFmtId="0" fontId="2" fillId="5" borderId="0" xfId="8" applyFont="1" applyFill="1" applyBorder="1"/>
    <xf numFmtId="0" fontId="4" fillId="3" borderId="11" xfId="9" applyFont="1" applyFill="1" applyBorder="1" applyAlignment="1">
      <alignment vertical="center" wrapText="1"/>
    </xf>
    <xf numFmtId="4" fontId="4" fillId="3" borderId="44" xfId="9" applyNumberFormat="1" applyFont="1" applyFill="1" applyBorder="1" applyAlignment="1">
      <alignment vertical="center"/>
    </xf>
    <xf numFmtId="164" fontId="4" fillId="3" borderId="11" xfId="9" applyNumberFormat="1" applyFont="1" applyFill="1" applyBorder="1" applyAlignment="1">
      <alignment vertical="center"/>
    </xf>
    <xf numFmtId="4" fontId="4" fillId="3" borderId="10" xfId="9" applyNumberFormat="1" applyFont="1" applyFill="1" applyBorder="1" applyAlignment="1">
      <alignment vertical="center"/>
    </xf>
    <xf numFmtId="0" fontId="2" fillId="3" borderId="23" xfId="9" applyFont="1" applyFill="1" applyBorder="1" applyAlignment="1">
      <alignment horizontal="center" vertical="center"/>
    </xf>
    <xf numFmtId="49" fontId="2" fillId="3" borderId="7" xfId="9" applyNumberFormat="1" applyFont="1" applyFill="1" applyBorder="1" applyAlignment="1">
      <alignment horizontal="center" vertical="center"/>
    </xf>
    <xf numFmtId="49" fontId="2" fillId="3" borderId="5" xfId="9" applyNumberFormat="1" applyFont="1" applyFill="1" applyBorder="1" applyAlignment="1">
      <alignment horizontal="center" vertical="center"/>
    </xf>
    <xf numFmtId="0" fontId="2" fillId="3" borderId="6" xfId="9" applyFont="1" applyFill="1" applyBorder="1" applyAlignment="1">
      <alignment horizontal="center" vertical="center"/>
    </xf>
    <xf numFmtId="0" fontId="2" fillId="3" borderId="25" xfId="9" applyFont="1" applyFill="1" applyBorder="1" applyAlignment="1">
      <alignment horizontal="center" vertical="center"/>
    </xf>
    <xf numFmtId="0" fontId="2" fillId="3" borderId="11" xfId="9" applyFont="1" applyFill="1" applyBorder="1" applyAlignment="1">
      <alignment vertical="center"/>
    </xf>
    <xf numFmtId="4" fontId="2" fillId="3" borderId="15" xfId="9" applyNumberFormat="1" applyFont="1" applyFill="1" applyBorder="1" applyAlignment="1">
      <alignment vertical="center"/>
    </xf>
    <xf numFmtId="164" fontId="2" fillId="3" borderId="6" xfId="9" applyNumberFormat="1" applyFont="1" applyFill="1" applyBorder="1" applyAlignment="1">
      <alignment vertical="center"/>
    </xf>
    <xf numFmtId="4" fontId="2" fillId="3" borderId="5" xfId="9" applyNumberFormat="1" applyFont="1" applyFill="1" applyBorder="1" applyAlignment="1">
      <alignment vertical="center"/>
    </xf>
    <xf numFmtId="0" fontId="1" fillId="3" borderId="0" xfId="8" applyFont="1" applyFill="1" applyBorder="1"/>
    <xf numFmtId="0" fontId="4" fillId="3" borderId="23" xfId="9" applyFont="1" applyFill="1" applyBorder="1" applyAlignment="1">
      <alignment horizontal="center" vertical="center"/>
    </xf>
    <xf numFmtId="49" fontId="4" fillId="3" borderId="7" xfId="9" applyNumberFormat="1" applyFont="1" applyFill="1" applyBorder="1" applyAlignment="1">
      <alignment horizontal="center" vertical="center"/>
    </xf>
    <xf numFmtId="49" fontId="4" fillId="3" borderId="5" xfId="9" applyNumberFormat="1" applyFont="1" applyFill="1" applyBorder="1" applyAlignment="1">
      <alignment horizontal="center" vertical="center"/>
    </xf>
    <xf numFmtId="0" fontId="4" fillId="3" borderId="6" xfId="9" applyFont="1" applyFill="1" applyBorder="1" applyAlignment="1">
      <alignment horizontal="center" vertical="center"/>
    </xf>
    <xf numFmtId="0" fontId="4" fillId="3" borderId="7" xfId="9" applyFont="1" applyFill="1" applyBorder="1" applyAlignment="1">
      <alignment horizontal="center" vertical="center"/>
    </xf>
    <xf numFmtId="0" fontId="4" fillId="3" borderId="6" xfId="9" applyFont="1" applyFill="1" applyBorder="1" applyAlignment="1">
      <alignment vertical="center" wrapText="1"/>
    </xf>
    <xf numFmtId="4" fontId="4" fillId="3" borderId="15" xfId="9" applyNumberFormat="1" applyFont="1" applyFill="1" applyBorder="1" applyAlignment="1">
      <alignment vertical="center"/>
    </xf>
    <xf numFmtId="164" fontId="4" fillId="3" borderId="6" xfId="9" applyNumberFormat="1" applyFont="1" applyFill="1" applyBorder="1" applyAlignment="1">
      <alignment vertical="center"/>
    </xf>
    <xf numFmtId="4" fontId="4" fillId="3" borderId="5" xfId="9" applyNumberFormat="1" applyFont="1" applyFill="1" applyBorder="1" applyAlignment="1">
      <alignment vertical="center"/>
    </xf>
    <xf numFmtId="0" fontId="2" fillId="3" borderId="34" xfId="9" applyFont="1" applyFill="1" applyBorder="1" applyAlignment="1">
      <alignment horizontal="center" vertical="center"/>
    </xf>
    <xf numFmtId="49" fontId="2" fillId="3" borderId="36" xfId="9" applyNumberFormat="1" applyFont="1" applyFill="1" applyBorder="1" applyAlignment="1">
      <alignment horizontal="center" vertical="center"/>
    </xf>
    <xf numFmtId="49" fontId="2" fillId="3" borderId="12" xfId="9" applyNumberFormat="1" applyFont="1" applyFill="1" applyBorder="1" applyAlignment="1">
      <alignment horizontal="center" vertical="center"/>
    </xf>
    <xf numFmtId="0" fontId="2" fillId="3" borderId="13" xfId="9" applyFont="1" applyFill="1" applyBorder="1" applyAlignment="1">
      <alignment horizontal="center" vertical="center"/>
    </xf>
    <xf numFmtId="0" fontId="4" fillId="6" borderId="23" xfId="9" applyFont="1" applyFill="1" applyBorder="1" applyAlignment="1">
      <alignment horizontal="center" vertical="center"/>
    </xf>
    <xf numFmtId="0" fontId="4" fillId="6" borderId="6" xfId="9" applyFont="1" applyFill="1" applyBorder="1" applyAlignment="1">
      <alignment horizontal="center" vertical="center"/>
    </xf>
    <xf numFmtId="0" fontId="4" fillId="6" borderId="6" xfId="9" applyFont="1" applyFill="1" applyBorder="1" applyAlignment="1">
      <alignment vertical="center" wrapText="1"/>
    </xf>
    <xf numFmtId="0" fontId="2" fillId="6" borderId="0" xfId="8" applyFont="1" applyFill="1" applyBorder="1"/>
    <xf numFmtId="0" fontId="11" fillId="3" borderId="23" xfId="9" applyFont="1" applyFill="1" applyBorder="1" applyAlignment="1">
      <alignment horizontal="center"/>
    </xf>
    <xf numFmtId="0" fontId="11" fillId="3" borderId="6" xfId="9" applyFont="1" applyFill="1" applyBorder="1" applyAlignment="1">
      <alignment horizontal="center"/>
    </xf>
    <xf numFmtId="0" fontId="6" fillId="3" borderId="20" xfId="9" applyFont="1" applyFill="1" applyBorder="1" applyAlignment="1">
      <alignment horizontal="center" vertical="center"/>
    </xf>
    <xf numFmtId="0" fontId="6" fillId="3" borderId="21" xfId="9" applyFont="1" applyFill="1" applyBorder="1" applyAlignment="1">
      <alignment horizontal="center" vertical="center"/>
    </xf>
    <xf numFmtId="0" fontId="6" fillId="3" borderId="14" xfId="9" applyFont="1" applyFill="1" applyBorder="1" applyAlignment="1">
      <alignment horizontal="left" vertical="center"/>
    </xf>
    <xf numFmtId="4" fontId="6" fillId="3" borderId="39" xfId="9" applyNumberFormat="1" applyFont="1" applyFill="1" applyBorder="1" applyAlignment="1">
      <alignment vertical="center"/>
    </xf>
    <xf numFmtId="4" fontId="6" fillId="3" borderId="59" xfId="9" applyNumberFormat="1" applyFont="1" applyFill="1" applyBorder="1" applyAlignment="1">
      <alignment vertical="center"/>
    </xf>
    <xf numFmtId="0" fontId="2" fillId="3" borderId="0" xfId="8" applyFont="1" applyFill="1"/>
    <xf numFmtId="0" fontId="13" fillId="3" borderId="24" xfId="9" applyFont="1" applyFill="1" applyBorder="1" applyAlignment="1">
      <alignment horizontal="center" vertical="center"/>
    </xf>
    <xf numFmtId="0" fontId="13" fillId="3" borderId="11" xfId="9" applyFont="1" applyFill="1" applyBorder="1" applyAlignment="1">
      <alignment horizontal="center" vertical="center"/>
    </xf>
    <xf numFmtId="0" fontId="13" fillId="3" borderId="25" xfId="9" applyFont="1" applyFill="1" applyBorder="1" applyAlignment="1">
      <alignment horizontal="center" vertical="center"/>
    </xf>
    <xf numFmtId="0" fontId="13" fillId="3" borderId="11" xfId="9" applyFont="1" applyFill="1" applyBorder="1" applyAlignment="1">
      <alignment vertical="center"/>
    </xf>
    <xf numFmtId="4" fontId="13" fillId="3" borderId="44" xfId="9" applyNumberFormat="1" applyFont="1" applyFill="1" applyBorder="1" applyAlignment="1">
      <alignment vertical="center"/>
    </xf>
    <xf numFmtId="164" fontId="13" fillId="3" borderId="11" xfId="9" applyNumberFormat="1" applyFont="1" applyFill="1" applyBorder="1" applyAlignment="1">
      <alignment vertical="center"/>
    </xf>
    <xf numFmtId="4" fontId="13" fillId="3" borderId="10" xfId="9" applyNumberFormat="1" applyFont="1" applyFill="1" applyBorder="1" applyAlignment="1">
      <alignment vertical="center"/>
    </xf>
    <xf numFmtId="0" fontId="4" fillId="3" borderId="2" xfId="9" applyFont="1" applyFill="1" applyBorder="1" applyAlignment="1">
      <alignment vertical="center" wrapText="1"/>
    </xf>
    <xf numFmtId="0" fontId="4" fillId="3" borderId="19" xfId="9" applyFont="1" applyFill="1" applyBorder="1" applyAlignment="1">
      <alignment horizontal="center" vertical="center"/>
    </xf>
    <xf numFmtId="49" fontId="4" fillId="3" borderId="9" xfId="9" applyNumberFormat="1" applyFont="1" applyFill="1" applyBorder="1" applyAlignment="1">
      <alignment horizontal="center" vertical="center"/>
    </xf>
    <xf numFmtId="49" fontId="4" fillId="3" borderId="3" xfId="9" applyNumberFormat="1" applyFont="1" applyFill="1" applyBorder="1" applyAlignment="1">
      <alignment horizontal="center" vertical="center"/>
    </xf>
    <xf numFmtId="0" fontId="11" fillId="3" borderId="4" xfId="9" applyFont="1" applyFill="1" applyBorder="1" applyAlignment="1">
      <alignment horizontal="center" vertical="center"/>
    </xf>
    <xf numFmtId="0" fontId="2" fillId="3" borderId="9" xfId="9" applyFont="1" applyFill="1" applyBorder="1" applyAlignment="1">
      <alignment horizontal="center" vertical="center"/>
    </xf>
    <xf numFmtId="0" fontId="2" fillId="3" borderId="4" xfId="9" applyFont="1" applyFill="1" applyBorder="1" applyAlignment="1">
      <alignment vertical="center"/>
    </xf>
    <xf numFmtId="4" fontId="2" fillId="3" borderId="37" xfId="9" applyNumberFormat="1" applyFont="1" applyFill="1" applyBorder="1" applyAlignment="1">
      <alignment vertical="center"/>
    </xf>
    <xf numFmtId="164" fontId="2" fillId="3" borderId="4" xfId="9" applyNumberFormat="1" applyFont="1" applyFill="1" applyBorder="1" applyAlignment="1">
      <alignment vertical="center"/>
    </xf>
    <xf numFmtId="4" fontId="2" fillId="3" borderId="3" xfId="9" applyNumberFormat="1" applyFont="1" applyFill="1" applyBorder="1" applyAlignment="1">
      <alignment vertical="center"/>
    </xf>
    <xf numFmtId="0" fontId="2" fillId="7" borderId="0" xfId="8" applyFont="1" applyFill="1"/>
    <xf numFmtId="0" fontId="4" fillId="8" borderId="23" xfId="9" applyFont="1" applyFill="1" applyBorder="1" applyAlignment="1">
      <alignment horizontal="center"/>
    </xf>
    <xf numFmtId="49" fontId="4" fillId="8" borderId="7" xfId="9" applyNumberFormat="1" applyFont="1" applyFill="1" applyBorder="1" applyAlignment="1">
      <alignment horizontal="center"/>
    </xf>
    <xf numFmtId="49" fontId="4" fillId="8" borderId="5" xfId="9" applyNumberFormat="1" applyFont="1" applyFill="1" applyBorder="1" applyAlignment="1">
      <alignment horizontal="center"/>
    </xf>
    <xf numFmtId="0" fontId="4" fillId="8" borderId="6" xfId="9" applyFont="1" applyFill="1" applyBorder="1" applyAlignment="1">
      <alignment horizontal="center"/>
    </xf>
    <xf numFmtId="0" fontId="4" fillId="8" borderId="7" xfId="9" applyFont="1" applyFill="1" applyBorder="1" applyAlignment="1">
      <alignment horizontal="center"/>
    </xf>
    <xf numFmtId="0" fontId="4" fillId="8" borderId="7" xfId="9" applyFont="1" applyFill="1" applyBorder="1" applyAlignment="1">
      <alignment wrapText="1"/>
    </xf>
    <xf numFmtId="4" fontId="4" fillId="8" borderId="53" xfId="9" applyNumberFormat="1" applyFont="1" applyFill="1" applyBorder="1"/>
    <xf numFmtId="164" fontId="4" fillId="8" borderId="53" xfId="9" applyNumberFormat="1" applyFont="1" applyFill="1" applyBorder="1"/>
    <xf numFmtId="0" fontId="2" fillId="8" borderId="0" xfId="8" applyFont="1" applyFill="1" applyBorder="1"/>
    <xf numFmtId="0" fontId="11" fillId="8" borderId="34" xfId="9" applyFont="1" applyFill="1" applyBorder="1" applyAlignment="1">
      <alignment horizontal="center"/>
    </xf>
    <xf numFmtId="49" fontId="11" fillId="8" borderId="36" xfId="9" applyNumberFormat="1" applyFont="1" applyFill="1" applyBorder="1" applyAlignment="1">
      <alignment horizontal="center"/>
    </xf>
    <xf numFmtId="49" fontId="11" fillId="8" borderId="12" xfId="9" applyNumberFormat="1" applyFont="1" applyFill="1" applyBorder="1" applyAlignment="1">
      <alignment horizontal="center"/>
    </xf>
    <xf numFmtId="0" fontId="11" fillId="8" borderId="13" xfId="9" applyFont="1" applyFill="1" applyBorder="1" applyAlignment="1">
      <alignment horizontal="center"/>
    </xf>
    <xf numFmtId="0" fontId="2" fillId="8" borderId="36" xfId="9" applyFont="1" applyFill="1" applyBorder="1" applyAlignment="1">
      <alignment horizontal="center"/>
    </xf>
    <xf numFmtId="0" fontId="2" fillId="8" borderId="36" xfId="9" applyFont="1" applyFill="1" applyBorder="1"/>
    <xf numFmtId="4" fontId="2" fillId="8" borderId="56" xfId="9" applyNumberFormat="1" applyFont="1" applyFill="1" applyBorder="1"/>
    <xf numFmtId="164" fontId="2" fillId="8" borderId="53" xfId="9" applyNumberFormat="1" applyFont="1" applyFill="1" applyBorder="1"/>
    <xf numFmtId="4" fontId="2" fillId="8" borderId="53" xfId="9" applyNumberFormat="1" applyFont="1" applyFill="1" applyBorder="1"/>
    <xf numFmtId="0" fontId="2" fillId="8" borderId="25" xfId="9" applyFont="1" applyFill="1" applyBorder="1" applyAlignment="1">
      <alignment horizontal="center"/>
    </xf>
    <xf numFmtId="0" fontId="2" fillId="8" borderId="25" xfId="9" applyFont="1" applyFill="1" applyBorder="1"/>
    <xf numFmtId="0" fontId="1" fillId="8" borderId="0" xfId="8" applyFill="1" applyBorder="1"/>
    <xf numFmtId="164" fontId="2" fillId="8" borderId="56" xfId="9" applyNumberFormat="1" applyFont="1" applyFill="1" applyBorder="1"/>
    <xf numFmtId="0" fontId="4" fillId="9" borderId="24" xfId="9" applyFont="1" applyFill="1" applyBorder="1" applyAlignment="1">
      <alignment horizontal="center" vertical="center"/>
    </xf>
    <xf numFmtId="49" fontId="4" fillId="9" borderId="25" xfId="9" applyNumberFormat="1" applyFont="1" applyFill="1" applyBorder="1" applyAlignment="1">
      <alignment horizontal="center" vertical="center"/>
    </xf>
    <xf numFmtId="49" fontId="4" fillId="9" borderId="10" xfId="9" applyNumberFormat="1" applyFont="1" applyFill="1" applyBorder="1" applyAlignment="1">
      <alignment horizontal="center" vertical="center"/>
    </xf>
    <xf numFmtId="0" fontId="4" fillId="9" borderId="11" xfId="9" applyFont="1" applyFill="1" applyBorder="1" applyAlignment="1">
      <alignment horizontal="center" vertical="center"/>
    </xf>
    <xf numFmtId="0" fontId="4" fillId="9" borderId="25" xfId="9" applyFont="1" applyFill="1" applyBorder="1" applyAlignment="1">
      <alignment horizontal="center" vertical="center"/>
    </xf>
    <xf numFmtId="0" fontId="4" fillId="9" borderId="11" xfId="9" applyFont="1" applyFill="1" applyBorder="1" applyAlignment="1">
      <alignment vertical="center" wrapText="1"/>
    </xf>
    <xf numFmtId="4" fontId="4" fillId="9" borderId="44" xfId="9" applyNumberFormat="1" applyFont="1" applyFill="1" applyBorder="1" applyAlignment="1">
      <alignment vertical="center"/>
    </xf>
    <xf numFmtId="164" fontId="4" fillId="9" borderId="11" xfId="9" applyNumberFormat="1" applyFont="1" applyFill="1" applyBorder="1" applyAlignment="1">
      <alignment vertical="center"/>
    </xf>
    <xf numFmtId="4" fontId="4" fillId="9" borderId="10" xfId="9" applyNumberFormat="1" applyFont="1" applyFill="1" applyBorder="1" applyAlignment="1">
      <alignment vertical="center"/>
    </xf>
    <xf numFmtId="0" fontId="2" fillId="9" borderId="0" xfId="8" applyFont="1" applyFill="1" applyBorder="1"/>
    <xf numFmtId="0" fontId="11" fillId="9" borderId="23" xfId="9" applyFont="1" applyFill="1" applyBorder="1" applyAlignment="1">
      <alignment horizontal="center" vertical="center"/>
    </xf>
    <xf numFmtId="49" fontId="11" fillId="9" borderId="7" xfId="9" applyNumberFormat="1" applyFont="1" applyFill="1" applyBorder="1" applyAlignment="1">
      <alignment horizontal="center" vertical="center"/>
    </xf>
    <xf numFmtId="49" fontId="11" fillId="9" borderId="5" xfId="9" applyNumberFormat="1" applyFont="1" applyFill="1" applyBorder="1" applyAlignment="1">
      <alignment horizontal="center" vertical="center"/>
    </xf>
    <xf numFmtId="0" fontId="11" fillId="9" borderId="6" xfId="9" applyFont="1" applyFill="1" applyBorder="1" applyAlignment="1">
      <alignment horizontal="center" vertical="center"/>
    </xf>
    <xf numFmtId="0" fontId="2" fillId="9" borderId="25" xfId="9" applyFont="1" applyFill="1" applyBorder="1" applyAlignment="1">
      <alignment horizontal="center" vertical="center"/>
    </xf>
    <xf numFmtId="0" fontId="2" fillId="9" borderId="6" xfId="9" applyFont="1" applyFill="1" applyBorder="1" applyAlignment="1">
      <alignment vertical="center"/>
    </xf>
    <xf numFmtId="4" fontId="2" fillId="9" borderId="15" xfId="9" applyNumberFormat="1" applyFont="1" applyFill="1" applyBorder="1" applyAlignment="1">
      <alignment vertical="center"/>
    </xf>
    <xf numFmtId="164" fontId="2" fillId="9" borderId="6" xfId="9" applyNumberFormat="1" applyFont="1" applyFill="1" applyBorder="1" applyAlignment="1">
      <alignment vertical="center"/>
    </xf>
    <xf numFmtId="4" fontId="2" fillId="9" borderId="5" xfId="9" applyNumberFormat="1" applyFont="1" applyFill="1" applyBorder="1" applyAlignment="1">
      <alignment vertical="center"/>
    </xf>
    <xf numFmtId="0" fontId="1" fillId="9" borderId="0" xfId="8" applyFill="1" applyBorder="1"/>
    <xf numFmtId="0" fontId="4" fillId="9" borderId="24" xfId="9" applyFont="1" applyFill="1" applyBorder="1" applyAlignment="1">
      <alignment horizontal="center"/>
    </xf>
    <xf numFmtId="49" fontId="4" fillId="9" borderId="25" xfId="9" applyNumberFormat="1" applyFont="1" applyFill="1" applyBorder="1" applyAlignment="1">
      <alignment horizontal="center"/>
    </xf>
    <xf numFmtId="49" fontId="4" fillId="9" borderId="10" xfId="9" applyNumberFormat="1" applyFont="1" applyFill="1" applyBorder="1" applyAlignment="1">
      <alignment horizontal="center"/>
    </xf>
    <xf numFmtId="0" fontId="4" fillId="9" borderId="11" xfId="9" applyFont="1" applyFill="1" applyBorder="1" applyAlignment="1">
      <alignment horizontal="center"/>
    </xf>
    <xf numFmtId="0" fontId="4" fillId="9" borderId="25" xfId="9" applyFont="1" applyFill="1" applyBorder="1" applyAlignment="1">
      <alignment horizontal="center"/>
    </xf>
    <xf numFmtId="0" fontId="4" fillId="9" borderId="25" xfId="9" applyFont="1" applyFill="1" applyBorder="1" applyAlignment="1">
      <alignment horizontal="left" wrapText="1"/>
    </xf>
    <xf numFmtId="4" fontId="4" fillId="9" borderId="6" xfId="9" applyNumberFormat="1" applyFont="1" applyFill="1" applyBorder="1" applyAlignment="1">
      <alignment vertical="center"/>
    </xf>
    <xf numFmtId="0" fontId="2" fillId="9" borderId="24" xfId="9" applyFont="1" applyFill="1" applyBorder="1" applyAlignment="1">
      <alignment horizontal="center"/>
    </xf>
    <xf numFmtId="49" fontId="2" fillId="9" borderId="25" xfId="9" applyNumberFormat="1" applyFont="1" applyFill="1" applyBorder="1" applyAlignment="1">
      <alignment horizontal="center"/>
    </xf>
    <xf numFmtId="49" fontId="2" fillId="9" borderId="10" xfId="9" applyNumberFormat="1" applyFont="1" applyFill="1" applyBorder="1" applyAlignment="1">
      <alignment horizontal="center"/>
    </xf>
    <xf numFmtId="0" fontId="2" fillId="9" borderId="11" xfId="9" applyFont="1" applyFill="1" applyBorder="1" applyAlignment="1">
      <alignment horizontal="center"/>
    </xf>
    <xf numFmtId="0" fontId="2" fillId="9" borderId="25" xfId="9" applyFont="1" applyFill="1" applyBorder="1" applyAlignment="1">
      <alignment horizontal="center"/>
    </xf>
    <xf numFmtId="0" fontId="2" fillId="9" borderId="25" xfId="9" applyFont="1" applyFill="1" applyBorder="1"/>
    <xf numFmtId="4" fontId="2" fillId="9" borderId="4" xfId="9" applyNumberFormat="1" applyFont="1" applyFill="1" applyBorder="1" applyAlignment="1">
      <alignment vertical="center"/>
    </xf>
    <xf numFmtId="164" fontId="2" fillId="9" borderId="11" xfId="9" applyNumberFormat="1" applyFont="1" applyFill="1" applyBorder="1" applyAlignment="1">
      <alignment vertical="center"/>
    </xf>
    <xf numFmtId="4" fontId="2" fillId="9" borderId="10" xfId="9" applyNumberFormat="1" applyFont="1" applyFill="1" applyBorder="1" applyAlignment="1">
      <alignment vertical="center"/>
    </xf>
    <xf numFmtId="0" fontId="1" fillId="2" borderId="0" xfId="8" applyFill="1"/>
    <xf numFmtId="0" fontId="4" fillId="10" borderId="24" xfId="9" applyFont="1" applyFill="1" applyBorder="1" applyAlignment="1">
      <alignment horizontal="center" vertical="center"/>
    </xf>
    <xf numFmtId="49" fontId="4" fillId="10" borderId="25" xfId="9" applyNumberFormat="1" applyFont="1" applyFill="1" applyBorder="1" applyAlignment="1">
      <alignment horizontal="center" vertical="center"/>
    </xf>
    <xf numFmtId="49" fontId="4" fillId="10" borderId="10" xfId="9" applyNumberFormat="1" applyFont="1" applyFill="1" applyBorder="1" applyAlignment="1">
      <alignment horizontal="center" vertical="center"/>
    </xf>
    <xf numFmtId="0" fontId="4" fillId="10" borderId="11" xfId="9" applyFont="1" applyFill="1" applyBorder="1" applyAlignment="1">
      <alignment horizontal="center" vertical="center"/>
    </xf>
    <xf numFmtId="0" fontId="4" fillId="10" borderId="25" xfId="9" applyFont="1" applyFill="1" applyBorder="1" applyAlignment="1">
      <alignment horizontal="center" vertical="center"/>
    </xf>
    <xf numFmtId="0" fontId="4" fillId="10" borderId="6" xfId="9" applyFont="1" applyFill="1" applyBorder="1" applyAlignment="1">
      <alignment vertical="center"/>
    </xf>
    <xf numFmtId="4" fontId="4" fillId="10" borderId="6" xfId="9" applyNumberFormat="1" applyFont="1" applyFill="1" applyBorder="1" applyAlignment="1">
      <alignment vertical="center"/>
    </xf>
    <xf numFmtId="4" fontId="4" fillId="10" borderId="31" xfId="9" applyNumberFormat="1" applyFont="1" applyFill="1" applyBorder="1" applyAlignment="1">
      <alignment vertical="center"/>
    </xf>
    <xf numFmtId="0" fontId="11" fillId="10" borderId="62" xfId="9" applyFont="1" applyFill="1" applyBorder="1" applyAlignment="1">
      <alignment horizontal="center" vertical="center"/>
    </xf>
    <xf numFmtId="49" fontId="11" fillId="10" borderId="63" xfId="9" applyNumberFormat="1" applyFont="1" applyFill="1" applyBorder="1" applyAlignment="1">
      <alignment horizontal="center" vertical="center"/>
    </xf>
    <xf numFmtId="49" fontId="11" fillId="10" borderId="64" xfId="9" applyNumberFormat="1" applyFont="1" applyFill="1" applyBorder="1" applyAlignment="1">
      <alignment horizontal="center" vertical="center"/>
    </xf>
    <xf numFmtId="0" fontId="11" fillId="10" borderId="49" xfId="9" applyFont="1" applyFill="1" applyBorder="1" applyAlignment="1">
      <alignment horizontal="center" vertical="center"/>
    </xf>
    <xf numFmtId="0" fontId="2" fillId="10" borderId="63" xfId="9" applyFont="1" applyFill="1" applyBorder="1" applyAlignment="1">
      <alignment horizontal="center" vertical="center"/>
    </xf>
    <xf numFmtId="0" fontId="2" fillId="10" borderId="49" xfId="9" applyFont="1" applyFill="1" applyBorder="1" applyAlignment="1">
      <alignment vertical="center"/>
    </xf>
    <xf numFmtId="4" fontId="2" fillId="10" borderId="49" xfId="9" applyNumberFormat="1" applyFont="1" applyFill="1" applyBorder="1" applyAlignment="1">
      <alignment vertical="center"/>
    </xf>
    <xf numFmtId="4" fontId="2" fillId="10" borderId="50" xfId="9" applyNumberFormat="1" applyFont="1" applyFill="1" applyBorder="1" applyAlignment="1">
      <alignment vertical="center"/>
    </xf>
    <xf numFmtId="0" fontId="4" fillId="10" borderId="11" xfId="9" applyFont="1" applyFill="1" applyBorder="1" applyAlignment="1">
      <alignment vertical="center" wrapText="1"/>
    </xf>
    <xf numFmtId="4" fontId="4" fillId="10" borderId="11" xfId="9" applyNumberFormat="1" applyFont="1" applyFill="1" applyBorder="1" applyAlignment="1">
      <alignment vertical="center"/>
    </xf>
    <xf numFmtId="4" fontId="4" fillId="10" borderId="32" xfId="9" applyNumberFormat="1" applyFont="1" applyFill="1" applyBorder="1" applyAlignment="1">
      <alignment vertical="center"/>
    </xf>
    <xf numFmtId="0" fontId="11" fillId="10" borderId="23" xfId="9" applyFont="1" applyFill="1" applyBorder="1" applyAlignment="1">
      <alignment horizontal="center" vertical="center"/>
    </xf>
    <xf numFmtId="49" fontId="11" fillId="10" borderId="7" xfId="9" applyNumberFormat="1" applyFont="1" applyFill="1" applyBorder="1" applyAlignment="1">
      <alignment horizontal="center" vertical="center"/>
    </xf>
    <xf numFmtId="49" fontId="11" fillId="10" borderId="5" xfId="9" applyNumberFormat="1" applyFont="1" applyFill="1" applyBorder="1" applyAlignment="1">
      <alignment horizontal="center" vertical="center"/>
    </xf>
    <xf numFmtId="0" fontId="11" fillId="10" borderId="6" xfId="9" applyFont="1" applyFill="1" applyBorder="1" applyAlignment="1">
      <alignment horizontal="center" vertical="center"/>
    </xf>
    <xf numFmtId="0" fontId="2" fillId="10" borderId="7" xfId="9" applyFont="1" applyFill="1" applyBorder="1" applyAlignment="1">
      <alignment horizontal="center" vertical="center"/>
    </xf>
    <xf numFmtId="0" fontId="2" fillId="10" borderId="6" xfId="9" applyFont="1" applyFill="1" applyBorder="1" applyAlignment="1">
      <alignment vertical="center"/>
    </xf>
    <xf numFmtId="4" fontId="2" fillId="10" borderId="6" xfId="9" applyNumberFormat="1" applyFont="1" applyFill="1" applyBorder="1" applyAlignment="1">
      <alignment vertical="center"/>
    </xf>
    <xf numFmtId="4" fontId="2" fillId="10" borderId="31" xfId="9" applyNumberFormat="1" applyFont="1" applyFill="1" applyBorder="1" applyAlignment="1">
      <alignment vertical="center"/>
    </xf>
    <xf numFmtId="0" fontId="9" fillId="10" borderId="22" xfId="9" applyFont="1" applyFill="1" applyBorder="1" applyAlignment="1">
      <alignment horizontal="center" vertical="center"/>
    </xf>
    <xf numFmtId="0" fontId="9" fillId="10" borderId="2" xfId="9" applyFont="1" applyFill="1" applyBorder="1" applyAlignment="1">
      <alignment horizontal="center" vertical="center"/>
    </xf>
    <xf numFmtId="0" fontId="9" fillId="10" borderId="8" xfId="9" applyFont="1" applyFill="1" applyBorder="1" applyAlignment="1">
      <alignment horizontal="center" vertical="center"/>
    </xf>
    <xf numFmtId="0" fontId="9" fillId="10" borderId="2" xfId="9" applyFont="1" applyFill="1" applyBorder="1" applyAlignment="1">
      <alignment vertical="center"/>
    </xf>
    <xf numFmtId="4" fontId="9" fillId="10" borderId="2" xfId="9" applyNumberFormat="1" applyFont="1" applyFill="1" applyBorder="1" applyAlignment="1">
      <alignment vertical="center"/>
    </xf>
    <xf numFmtId="4" fontId="9" fillId="10" borderId="30" xfId="9" applyNumberFormat="1" applyFont="1" applyFill="1" applyBorder="1" applyAlignment="1">
      <alignment vertical="center"/>
    </xf>
    <xf numFmtId="49" fontId="6" fillId="10" borderId="10" xfId="9" applyNumberFormat="1" applyFont="1" applyFill="1" applyBorder="1" applyAlignment="1">
      <alignment horizontal="center" vertical="center"/>
    </xf>
    <xf numFmtId="0" fontId="11" fillId="10" borderId="11" xfId="9" applyFont="1" applyFill="1" applyBorder="1" applyAlignment="1">
      <alignment horizontal="center" vertical="center"/>
    </xf>
    <xf numFmtId="0" fontId="11" fillId="10" borderId="25" xfId="9" applyFont="1" applyFill="1" applyBorder="1" applyAlignment="1">
      <alignment horizontal="center" vertical="center"/>
    </xf>
    <xf numFmtId="0" fontId="6" fillId="10" borderId="11" xfId="9" applyFont="1" applyFill="1" applyBorder="1" applyAlignment="1">
      <alignment vertical="center" wrapText="1"/>
    </xf>
    <xf numFmtId="4" fontId="6" fillId="10" borderId="11" xfId="9" applyNumberFormat="1" applyFont="1" applyFill="1" applyBorder="1" applyAlignment="1">
      <alignment vertical="center"/>
    </xf>
    <xf numFmtId="4" fontId="6" fillId="10" borderId="32" xfId="9" applyNumberFormat="1" applyFont="1" applyFill="1" applyBorder="1" applyAlignment="1">
      <alignment vertical="center"/>
    </xf>
    <xf numFmtId="0" fontId="11" fillId="10" borderId="24" xfId="9" applyFont="1" applyFill="1" applyBorder="1" applyAlignment="1">
      <alignment horizontal="center" vertical="center"/>
    </xf>
    <xf numFmtId="49" fontId="11" fillId="10" borderId="25" xfId="9" applyNumberFormat="1" applyFont="1" applyFill="1" applyBorder="1" applyAlignment="1">
      <alignment horizontal="center" vertical="center"/>
    </xf>
    <xf numFmtId="49" fontId="11" fillId="10" borderId="10" xfId="9" applyNumberFormat="1" applyFont="1" applyFill="1" applyBorder="1" applyAlignment="1">
      <alignment horizontal="center" vertical="center"/>
    </xf>
    <xf numFmtId="0" fontId="11" fillId="10" borderId="6" xfId="9" applyFont="1" applyFill="1" applyBorder="1" applyAlignment="1">
      <alignment vertical="center"/>
    </xf>
    <xf numFmtId="4" fontId="11" fillId="10" borderId="11" xfId="9" applyNumberFormat="1" applyFont="1" applyFill="1" applyBorder="1" applyAlignment="1">
      <alignment vertical="center"/>
    </xf>
    <xf numFmtId="4" fontId="11" fillId="10" borderId="32" xfId="9" applyNumberFormat="1" applyFont="1" applyFill="1" applyBorder="1" applyAlignment="1">
      <alignment vertical="center"/>
    </xf>
    <xf numFmtId="0" fontId="2" fillId="10" borderId="11" xfId="9" applyFont="1" applyFill="1" applyBorder="1" applyAlignment="1">
      <alignment horizontal="center" vertical="center"/>
    </xf>
    <xf numFmtId="0" fontId="2" fillId="10" borderId="25" xfId="9" applyFont="1" applyFill="1" applyBorder="1" applyAlignment="1">
      <alignment horizontal="center" vertical="center"/>
    </xf>
    <xf numFmtId="4" fontId="2" fillId="10" borderId="11" xfId="9" applyNumberFormat="1" applyFont="1" applyFill="1" applyBorder="1" applyAlignment="1">
      <alignment vertical="center"/>
    </xf>
    <xf numFmtId="4" fontId="2" fillId="10" borderId="32" xfId="9" applyNumberFormat="1" applyFont="1" applyFill="1" applyBorder="1" applyAlignment="1">
      <alignment vertical="center"/>
    </xf>
    <xf numFmtId="0" fontId="2" fillId="10" borderId="11" xfId="9" applyFont="1" applyFill="1" applyBorder="1" applyAlignment="1">
      <alignment vertical="center" wrapText="1"/>
    </xf>
    <xf numFmtId="0" fontId="9" fillId="10" borderId="1" xfId="9" applyFont="1" applyFill="1" applyBorder="1" applyAlignment="1">
      <alignment vertical="center"/>
    </xf>
    <xf numFmtId="0" fontId="4" fillId="10" borderId="23" xfId="9" applyFont="1" applyFill="1" applyBorder="1" applyAlignment="1">
      <alignment horizontal="center" vertical="center"/>
    </xf>
    <xf numFmtId="49" fontId="4" fillId="10" borderId="7" xfId="9" applyNumberFormat="1" applyFont="1" applyFill="1" applyBorder="1" applyAlignment="1">
      <alignment horizontal="center" vertical="center"/>
    </xf>
    <xf numFmtId="49" fontId="4" fillId="10" borderId="5" xfId="9" applyNumberFormat="1" applyFont="1" applyFill="1" applyBorder="1" applyAlignment="1">
      <alignment horizontal="center" vertical="center"/>
    </xf>
    <xf numFmtId="0" fontId="2" fillId="10" borderId="6" xfId="9" applyFont="1" applyFill="1" applyBorder="1" applyAlignment="1">
      <alignment horizontal="center" vertical="center"/>
    </xf>
    <xf numFmtId="0" fontId="4" fillId="10" borderId="0" xfId="9" applyFont="1" applyFill="1" applyBorder="1" applyAlignment="1">
      <alignment vertical="center"/>
    </xf>
    <xf numFmtId="4" fontId="4" fillId="10" borderId="7" xfId="9" applyNumberFormat="1" applyFont="1" applyFill="1" applyBorder="1" applyAlignment="1">
      <alignment vertical="center"/>
    </xf>
    <xf numFmtId="0" fontId="4" fillId="10" borderId="26" xfId="9" applyFont="1" applyFill="1" applyBorder="1" applyAlignment="1">
      <alignment horizontal="center" vertical="center"/>
    </xf>
    <xf numFmtId="49" fontId="4" fillId="10" borderId="28" xfId="9" applyNumberFormat="1" applyFont="1" applyFill="1" applyBorder="1" applyAlignment="1">
      <alignment horizontal="center" vertical="center"/>
    </xf>
    <xf numFmtId="49" fontId="4" fillId="10" borderId="41" xfId="9" applyNumberFormat="1" applyFont="1" applyFill="1" applyBorder="1" applyAlignment="1">
      <alignment horizontal="center" vertical="center"/>
    </xf>
    <xf numFmtId="0" fontId="2" fillId="10" borderId="27" xfId="9" applyFont="1" applyFill="1" applyBorder="1" applyAlignment="1">
      <alignment horizontal="center" vertical="center"/>
    </xf>
    <xf numFmtId="0" fontId="2" fillId="10" borderId="43" xfId="9" applyFont="1" applyFill="1" applyBorder="1" applyAlignment="1">
      <alignment vertical="center"/>
    </xf>
    <xf numFmtId="4" fontId="2" fillId="10" borderId="9" xfId="9" applyNumberFormat="1" applyFont="1" applyFill="1" applyBorder="1" applyAlignment="1">
      <alignment vertical="center"/>
    </xf>
    <xf numFmtId="4" fontId="2" fillId="10" borderId="4" xfId="9" applyNumberFormat="1" applyFont="1" applyFill="1" applyBorder="1" applyAlignment="1">
      <alignment vertical="center"/>
    </xf>
    <xf numFmtId="4" fontId="2" fillId="10" borderId="29" xfId="9" applyNumberFormat="1" applyFont="1" applyFill="1" applyBorder="1" applyAlignment="1">
      <alignment vertical="center"/>
    </xf>
    <xf numFmtId="4" fontId="9" fillId="10" borderId="8" xfId="9" applyNumberFormat="1" applyFont="1" applyFill="1" applyBorder="1" applyAlignment="1">
      <alignment vertical="center"/>
    </xf>
    <xf numFmtId="0" fontId="1" fillId="10" borderId="26" xfId="8" applyFill="1" applyBorder="1" applyAlignment="1">
      <alignment vertical="center"/>
    </xf>
    <xf numFmtId="0" fontId="1" fillId="10" borderId="28" xfId="8" applyFill="1" applyBorder="1" applyAlignment="1">
      <alignment vertical="center"/>
    </xf>
    <xf numFmtId="0" fontId="1" fillId="10" borderId="41" xfId="8" applyFill="1" applyBorder="1" applyAlignment="1">
      <alignment vertical="center"/>
    </xf>
    <xf numFmtId="0" fontId="2" fillId="10" borderId="27" xfId="9" applyFont="1" applyFill="1" applyBorder="1" applyAlignment="1">
      <alignment vertical="center"/>
    </xf>
    <xf numFmtId="4" fontId="2" fillId="10" borderId="27" xfId="8" applyNumberFormat="1" applyFont="1" applyFill="1" applyBorder="1" applyAlignment="1">
      <alignment vertical="center"/>
    </xf>
    <xf numFmtId="4" fontId="2" fillId="10" borderId="35" xfId="8" applyNumberFormat="1" applyFont="1" applyFill="1" applyBorder="1" applyAlignment="1">
      <alignment vertical="center"/>
    </xf>
    <xf numFmtId="0" fontId="1" fillId="10" borderId="23" xfId="8" applyFill="1" applyBorder="1" applyAlignment="1">
      <alignment vertical="center"/>
    </xf>
    <xf numFmtId="0" fontId="1" fillId="10" borderId="6" xfId="8" applyFill="1" applyBorder="1" applyAlignment="1">
      <alignment vertical="center"/>
    </xf>
    <xf numFmtId="0" fontId="4" fillId="10" borderId="24" xfId="9" applyFont="1" applyFill="1" applyBorder="1" applyAlignment="1">
      <alignment horizontal="center"/>
    </xf>
    <xf numFmtId="0" fontId="4" fillId="10" borderId="11" xfId="9" applyFont="1" applyFill="1" applyBorder="1" applyAlignment="1">
      <alignment horizontal="center"/>
    </xf>
    <xf numFmtId="0" fontId="4" fillId="10" borderId="11" xfId="9" applyFont="1" applyFill="1" applyBorder="1" applyAlignment="1">
      <alignment wrapText="1"/>
    </xf>
    <xf numFmtId="0" fontId="7" fillId="2" borderId="0" xfId="10" applyFont="1" applyFill="1" applyAlignment="1">
      <alignment horizontal="right"/>
    </xf>
    <xf numFmtId="0" fontId="8" fillId="2" borderId="0" xfId="7" applyFont="1" applyFill="1" applyAlignment="1">
      <alignment horizontal="center"/>
    </xf>
    <xf numFmtId="0" fontId="1" fillId="2" borderId="0" xfId="4" applyFill="1"/>
    <xf numFmtId="0" fontId="3" fillId="2" borderId="0" xfId="4" applyFont="1" applyFill="1" applyAlignment="1">
      <alignment horizontal="center"/>
    </xf>
    <xf numFmtId="164" fontId="2" fillId="2" borderId="0" xfId="9" applyNumberFormat="1" applyFont="1" applyFill="1" applyBorder="1"/>
    <xf numFmtId="0" fontId="4" fillId="3" borderId="23" xfId="9" applyFont="1" applyFill="1" applyBorder="1" applyAlignment="1">
      <alignment horizontal="center"/>
    </xf>
    <xf numFmtId="49" fontId="4" fillId="3" borderId="6" xfId="9" applyNumberFormat="1" applyFont="1" applyFill="1" applyBorder="1" applyAlignment="1">
      <alignment horizontal="center"/>
    </xf>
    <xf numFmtId="0" fontId="4" fillId="3" borderId="6" xfId="9" applyFont="1" applyFill="1" applyBorder="1" applyAlignment="1">
      <alignment horizontal="center"/>
    </xf>
    <xf numFmtId="0" fontId="4" fillId="3" borderId="6" xfId="9" applyFont="1" applyFill="1" applyBorder="1" applyAlignment="1">
      <alignment wrapText="1"/>
    </xf>
    <xf numFmtId="49" fontId="11" fillId="3" borderId="6" xfId="9" applyNumberFormat="1" applyFont="1" applyFill="1" applyBorder="1" applyAlignment="1">
      <alignment horizontal="center"/>
    </xf>
    <xf numFmtId="0" fontId="2" fillId="3" borderId="6" xfId="9" applyFont="1" applyFill="1" applyBorder="1" applyAlignment="1">
      <alignment horizontal="center"/>
    </xf>
    <xf numFmtId="0" fontId="2" fillId="3" borderId="6" xfId="9" applyFont="1" applyFill="1" applyBorder="1"/>
    <xf numFmtId="0" fontId="2" fillId="3" borderId="6" xfId="9" applyFont="1" applyFill="1" applyBorder="1" applyAlignment="1">
      <alignment wrapText="1"/>
    </xf>
    <xf numFmtId="49" fontId="4" fillId="6" borderId="6" xfId="9" applyNumberFormat="1" applyFont="1" applyFill="1" applyBorder="1" applyAlignment="1">
      <alignment horizontal="center" vertical="center"/>
    </xf>
    <xf numFmtId="0" fontId="2" fillId="6" borderId="23" xfId="9" applyFont="1" applyFill="1" applyBorder="1" applyAlignment="1">
      <alignment horizontal="center" vertical="center"/>
    </xf>
    <xf numFmtId="49" fontId="2" fillId="6" borderId="6" xfId="9" applyNumberFormat="1" applyFont="1" applyFill="1" applyBorder="1" applyAlignment="1">
      <alignment horizontal="center" vertical="center"/>
    </xf>
    <xf numFmtId="0" fontId="2" fillId="6" borderId="6" xfId="9" applyFont="1" applyFill="1" applyBorder="1" applyAlignment="1">
      <alignment horizontal="center" vertical="center"/>
    </xf>
    <xf numFmtId="0" fontId="2" fillId="6" borderId="6" xfId="9" applyFont="1" applyFill="1" applyBorder="1" applyAlignment="1">
      <alignment vertical="center"/>
    </xf>
    <xf numFmtId="49" fontId="4" fillId="8" borderId="6" xfId="9" applyNumberFormat="1" applyFont="1" applyFill="1" applyBorder="1" applyAlignment="1">
      <alignment horizontal="center"/>
    </xf>
    <xf numFmtId="0" fontId="4" fillId="8" borderId="6" xfId="9" applyFont="1" applyFill="1" applyBorder="1" applyAlignment="1">
      <alignment wrapText="1"/>
    </xf>
    <xf numFmtId="0" fontId="11" fillId="8" borderId="23" xfId="9" applyFont="1" applyFill="1" applyBorder="1" applyAlignment="1">
      <alignment horizontal="center"/>
    </xf>
    <xf numFmtId="49" fontId="11" fillId="8" borderId="6" xfId="9" applyNumberFormat="1" applyFont="1" applyFill="1" applyBorder="1" applyAlignment="1">
      <alignment horizontal="center"/>
    </xf>
    <xf numFmtId="0" fontId="11" fillId="8" borderId="6" xfId="9" applyFont="1" applyFill="1" applyBorder="1" applyAlignment="1">
      <alignment horizontal="center"/>
    </xf>
    <xf numFmtId="0" fontId="2" fillId="8" borderId="6" xfId="9" applyFont="1" applyFill="1" applyBorder="1" applyAlignment="1">
      <alignment horizontal="center"/>
    </xf>
    <xf numFmtId="0" fontId="2" fillId="8" borderId="6" xfId="9" applyFont="1" applyFill="1" applyBorder="1"/>
    <xf numFmtId="0" fontId="4" fillId="4" borderId="23" xfId="9" applyFont="1" applyFill="1" applyBorder="1" applyAlignment="1">
      <alignment horizontal="center"/>
    </xf>
    <xf numFmtId="49" fontId="4" fillId="4" borderId="6" xfId="9" applyNumberFormat="1" applyFont="1" applyFill="1" applyBorder="1" applyAlignment="1">
      <alignment horizontal="center"/>
    </xf>
    <xf numFmtId="0" fontId="4" fillId="4" borderId="6" xfId="9" applyFont="1" applyFill="1" applyBorder="1" applyAlignment="1">
      <alignment horizontal="center"/>
    </xf>
    <xf numFmtId="0" fontId="4" fillId="4" borderId="6" xfId="9" applyFont="1" applyFill="1" applyBorder="1" applyAlignment="1">
      <alignment wrapText="1"/>
    </xf>
    <xf numFmtId="0" fontId="11" fillId="4" borderId="23" xfId="9" applyFont="1" applyFill="1" applyBorder="1" applyAlignment="1">
      <alignment horizontal="center"/>
    </xf>
    <xf numFmtId="49" fontId="11" fillId="4" borderId="6" xfId="9" applyNumberFormat="1" applyFont="1" applyFill="1" applyBorder="1" applyAlignment="1">
      <alignment horizontal="center"/>
    </xf>
    <xf numFmtId="0" fontId="11" fillId="4" borderId="6" xfId="9" applyFont="1" applyFill="1" applyBorder="1" applyAlignment="1">
      <alignment horizontal="center"/>
    </xf>
    <xf numFmtId="0" fontId="2" fillId="4" borderId="6" xfId="9" applyFont="1" applyFill="1" applyBorder="1"/>
    <xf numFmtId="49" fontId="4" fillId="2" borderId="6" xfId="9" applyNumberFormat="1" applyFont="1" applyFill="1" applyBorder="1" applyAlignment="1">
      <alignment horizontal="center"/>
    </xf>
    <xf numFmtId="0" fontId="2" fillId="0" borderId="0" xfId="8" applyFont="1"/>
    <xf numFmtId="0" fontId="2" fillId="7" borderId="0" xfId="8" applyFont="1" applyFill="1" applyBorder="1"/>
    <xf numFmtId="0" fontId="2" fillId="10" borderId="0" xfId="8" applyFont="1" applyFill="1" applyBorder="1"/>
    <xf numFmtId="164" fontId="4" fillId="0" borderId="2" xfId="9" applyNumberFormat="1" applyFont="1" applyFill="1" applyBorder="1" applyAlignment="1"/>
    <xf numFmtId="164" fontId="2" fillId="0" borderId="6" xfId="9" applyNumberFormat="1" applyFont="1" applyFill="1" applyBorder="1" applyAlignment="1"/>
    <xf numFmtId="164" fontId="4" fillId="3" borderId="6" xfId="9" applyNumberFormat="1" applyFont="1" applyFill="1" applyBorder="1" applyAlignment="1"/>
    <xf numFmtId="164" fontId="2" fillId="3" borderId="6" xfId="9" applyNumberFormat="1" applyFont="1" applyFill="1" applyBorder="1" applyAlignment="1"/>
    <xf numFmtId="164" fontId="4" fillId="6" borderId="6" xfId="9" applyNumberFormat="1" applyFont="1" applyFill="1" applyBorder="1" applyAlignment="1"/>
    <xf numFmtId="164" fontId="2" fillId="6" borderId="6" xfId="9" applyNumberFormat="1" applyFont="1" applyFill="1" applyBorder="1" applyAlignment="1"/>
    <xf numFmtId="164" fontId="4" fillId="8" borderId="6" xfId="9" applyNumberFormat="1" applyFont="1" applyFill="1" applyBorder="1" applyAlignment="1"/>
    <xf numFmtId="164" fontId="2" fillId="8" borderId="6" xfId="9" applyNumberFormat="1" applyFont="1" applyFill="1" applyBorder="1" applyAlignment="1"/>
    <xf numFmtId="164" fontId="4" fillId="4" borderId="6" xfId="9" applyNumberFormat="1" applyFont="1" applyFill="1" applyBorder="1" applyAlignment="1"/>
    <xf numFmtId="164" fontId="2" fillId="4" borderId="6" xfId="9" applyNumberFormat="1" applyFont="1" applyFill="1" applyBorder="1" applyAlignment="1"/>
    <xf numFmtId="164" fontId="4" fillId="0" borderId="6" xfId="9" applyNumberFormat="1" applyFont="1" applyFill="1" applyBorder="1" applyAlignment="1"/>
    <xf numFmtId="164" fontId="2" fillId="0" borderId="27" xfId="9" applyNumberFormat="1" applyFont="1" applyFill="1" applyBorder="1" applyAlignment="1"/>
    <xf numFmtId="164" fontId="4" fillId="10" borderId="11" xfId="9" applyNumberFormat="1" applyFont="1" applyFill="1" applyBorder="1" applyAlignment="1"/>
    <xf numFmtId="164" fontId="2" fillId="10" borderId="27" xfId="9" applyNumberFormat="1" applyFont="1" applyFill="1" applyBorder="1" applyAlignment="1"/>
    <xf numFmtId="164" fontId="2" fillId="9" borderId="6" xfId="9" applyNumberFormat="1" applyFont="1" applyFill="1" applyBorder="1" applyAlignment="1"/>
    <xf numFmtId="164" fontId="4" fillId="10" borderId="6" xfId="9" applyNumberFormat="1" applyFont="1" applyFill="1" applyBorder="1" applyAlignment="1"/>
    <xf numFmtId="0" fontId="11" fillId="10" borderId="23" xfId="9" applyFont="1" applyFill="1" applyBorder="1" applyAlignment="1">
      <alignment horizontal="center"/>
    </xf>
    <xf numFmtId="49" fontId="11" fillId="10" borderId="6" xfId="9" applyNumberFormat="1" applyFont="1" applyFill="1" applyBorder="1" applyAlignment="1">
      <alignment horizontal="center"/>
    </xf>
    <xf numFmtId="0" fontId="11" fillId="10" borderId="6" xfId="9" applyFont="1" applyFill="1" applyBorder="1" applyAlignment="1">
      <alignment horizontal="center"/>
    </xf>
    <xf numFmtId="0" fontId="2" fillId="10" borderId="6" xfId="9" applyFont="1" applyFill="1" applyBorder="1" applyAlignment="1">
      <alignment horizontal="center"/>
    </xf>
    <xf numFmtId="0" fontId="2" fillId="10" borderId="6" xfId="9" applyFont="1" applyFill="1" applyBorder="1"/>
    <xf numFmtId="164" fontId="2" fillId="10" borderId="6" xfId="9" applyNumberFormat="1" applyFont="1" applyFill="1" applyBorder="1" applyAlignment="1"/>
    <xf numFmtId="49" fontId="4" fillId="10" borderId="6" xfId="9" applyNumberFormat="1" applyFont="1" applyFill="1" applyBorder="1" applyAlignment="1">
      <alignment horizontal="center" vertical="center"/>
    </xf>
    <xf numFmtId="0" fontId="4" fillId="10" borderId="6" xfId="9" applyFont="1" applyFill="1" applyBorder="1" applyAlignment="1">
      <alignment horizontal="center" vertical="center"/>
    </xf>
    <xf numFmtId="49" fontId="11" fillId="10" borderId="6" xfId="9" applyNumberFormat="1" applyFont="1" applyFill="1" applyBorder="1" applyAlignment="1">
      <alignment horizontal="center" vertical="center"/>
    </xf>
    <xf numFmtId="0" fontId="4" fillId="9" borderId="23" xfId="9" applyFont="1" applyFill="1" applyBorder="1" applyAlignment="1">
      <alignment horizontal="center" vertical="center"/>
    </xf>
    <xf numFmtId="49" fontId="4" fillId="9" borderId="6" xfId="9" applyNumberFormat="1" applyFont="1" applyFill="1" applyBorder="1" applyAlignment="1">
      <alignment horizontal="center" vertical="center"/>
    </xf>
    <xf numFmtId="0" fontId="4" fillId="9" borderId="6" xfId="9" applyFont="1" applyFill="1" applyBorder="1" applyAlignment="1">
      <alignment horizontal="center" vertical="center"/>
    </xf>
    <xf numFmtId="0" fontId="4" fillId="9" borderId="6" xfId="9" applyFont="1" applyFill="1" applyBorder="1" applyAlignment="1">
      <alignment vertical="center" wrapText="1"/>
    </xf>
    <xf numFmtId="164" fontId="4" fillId="9" borderId="6" xfId="9" applyNumberFormat="1" applyFont="1" applyFill="1" applyBorder="1" applyAlignment="1"/>
    <xf numFmtId="49" fontId="11" fillId="9" borderId="6" xfId="9" applyNumberFormat="1" applyFont="1" applyFill="1" applyBorder="1" applyAlignment="1">
      <alignment horizontal="center" vertical="center"/>
    </xf>
    <xf numFmtId="0" fontId="2" fillId="9" borderId="6" xfId="9" applyFont="1" applyFill="1" applyBorder="1" applyAlignment="1">
      <alignment horizontal="center" vertical="center"/>
    </xf>
    <xf numFmtId="0" fontId="4" fillId="9" borderId="23" xfId="9" applyFont="1" applyFill="1" applyBorder="1" applyAlignment="1">
      <alignment horizontal="center"/>
    </xf>
    <xf numFmtId="49" fontId="4" fillId="9" borderId="6" xfId="9" applyNumberFormat="1" applyFont="1" applyFill="1" applyBorder="1" applyAlignment="1">
      <alignment horizontal="center"/>
    </xf>
    <xf numFmtId="0" fontId="4" fillId="9" borderId="6" xfId="9" applyFont="1" applyFill="1" applyBorder="1" applyAlignment="1">
      <alignment horizontal="center"/>
    </xf>
    <xf numFmtId="0" fontId="4" fillId="9" borderId="6" xfId="9" applyFont="1" applyFill="1" applyBorder="1" applyAlignment="1">
      <alignment horizontal="left" wrapText="1"/>
    </xf>
    <xf numFmtId="0" fontId="2" fillId="9" borderId="23" xfId="9" applyFont="1" applyFill="1" applyBorder="1" applyAlignment="1">
      <alignment horizontal="center"/>
    </xf>
    <xf numFmtId="49" fontId="2" fillId="9" borderId="6" xfId="9" applyNumberFormat="1" applyFont="1" applyFill="1" applyBorder="1" applyAlignment="1">
      <alignment horizontal="center"/>
    </xf>
    <xf numFmtId="0" fontId="2" fillId="9" borderId="6" xfId="9" applyFont="1" applyFill="1" applyBorder="1" applyAlignment="1">
      <alignment horizontal="center"/>
    </xf>
    <xf numFmtId="0" fontId="2" fillId="9" borderId="6" xfId="9" applyFont="1" applyFill="1" applyBorder="1"/>
    <xf numFmtId="49" fontId="6" fillId="10" borderId="6" xfId="9" applyNumberFormat="1" applyFont="1" applyFill="1" applyBorder="1" applyAlignment="1">
      <alignment horizontal="center" vertical="center"/>
    </xf>
    <xf numFmtId="0" fontId="6" fillId="10" borderId="6" xfId="9" applyFont="1" applyFill="1" applyBorder="1" applyAlignment="1">
      <alignment vertical="center" wrapText="1"/>
    </xf>
    <xf numFmtId="0" fontId="4" fillId="10" borderId="6" xfId="9" applyFont="1" applyFill="1" applyBorder="1" applyAlignment="1">
      <alignment vertical="center" wrapText="1"/>
    </xf>
    <xf numFmtId="0" fontId="2" fillId="10" borderId="6" xfId="9" applyFont="1" applyFill="1" applyBorder="1" applyAlignment="1">
      <alignment vertical="center" wrapText="1"/>
    </xf>
    <xf numFmtId="0" fontId="4" fillId="5" borderId="23" xfId="9" applyFont="1" applyFill="1" applyBorder="1" applyAlignment="1">
      <alignment horizontal="center"/>
    </xf>
    <xf numFmtId="49" fontId="4" fillId="5" borderId="6" xfId="9" applyNumberFormat="1" applyFont="1" applyFill="1" applyBorder="1" applyAlignment="1">
      <alignment horizontal="center"/>
    </xf>
    <xf numFmtId="0" fontId="4" fillId="5" borderId="6" xfId="9" applyFont="1" applyFill="1" applyBorder="1" applyAlignment="1">
      <alignment horizontal="center"/>
    </xf>
    <xf numFmtId="0" fontId="4" fillId="5" borderId="6" xfId="9" applyFont="1" applyFill="1" applyBorder="1" applyAlignment="1">
      <alignment wrapText="1"/>
    </xf>
    <xf numFmtId="164" fontId="4" fillId="5" borderId="6" xfId="9" applyNumberFormat="1" applyFont="1" applyFill="1" applyBorder="1" applyAlignment="1"/>
    <xf numFmtId="0" fontId="2" fillId="5" borderId="23" xfId="9" applyFont="1" applyFill="1" applyBorder="1" applyAlignment="1">
      <alignment horizontal="center"/>
    </xf>
    <xf numFmtId="49" fontId="2" fillId="5" borderId="6" xfId="9" applyNumberFormat="1" applyFont="1" applyFill="1" applyBorder="1" applyAlignment="1">
      <alignment horizontal="center"/>
    </xf>
    <xf numFmtId="0" fontId="2" fillId="5" borderId="6" xfId="9" applyFont="1" applyFill="1" applyBorder="1" applyAlignment="1">
      <alignment horizontal="center"/>
    </xf>
    <xf numFmtId="0" fontId="2" fillId="5" borderId="6" xfId="9" applyFont="1" applyFill="1" applyBorder="1" applyAlignment="1">
      <alignment wrapText="1"/>
    </xf>
    <xf numFmtId="164" fontId="2" fillId="5" borderId="6" xfId="9" applyNumberFormat="1" applyFont="1" applyFill="1" applyBorder="1" applyAlignment="1"/>
    <xf numFmtId="0" fontId="4" fillId="7" borderId="23" xfId="9" applyFont="1" applyFill="1" applyBorder="1" applyAlignment="1">
      <alignment horizontal="center" vertical="center"/>
    </xf>
    <xf numFmtId="49" fontId="4" fillId="7" borderId="6" xfId="9" applyNumberFormat="1" applyFont="1" applyFill="1" applyBorder="1" applyAlignment="1">
      <alignment horizontal="center" vertical="center"/>
    </xf>
    <xf numFmtId="0" fontId="4" fillId="7" borderId="6" xfId="9" applyFont="1" applyFill="1" applyBorder="1" applyAlignment="1">
      <alignment horizontal="center" vertical="center"/>
    </xf>
    <xf numFmtId="0" fontId="4" fillId="7" borderId="6" xfId="9" applyFont="1" applyFill="1" applyBorder="1" applyAlignment="1">
      <alignment vertical="center" wrapText="1"/>
    </xf>
    <xf numFmtId="164" fontId="4" fillId="7" borderId="6" xfId="9" applyNumberFormat="1" applyFont="1" applyFill="1" applyBorder="1" applyAlignment="1"/>
    <xf numFmtId="0" fontId="11" fillId="7" borderId="6" xfId="9" applyFont="1" applyFill="1" applyBorder="1" applyAlignment="1">
      <alignment horizontal="center" vertical="center"/>
    </xf>
    <xf numFmtId="0" fontId="2" fillId="7" borderId="6" xfId="9" applyFont="1" applyFill="1" applyBorder="1" applyAlignment="1">
      <alignment horizontal="center" vertical="center"/>
    </xf>
    <xf numFmtId="0" fontId="2" fillId="7" borderId="6" xfId="9" applyFont="1" applyFill="1" applyBorder="1" applyAlignment="1">
      <alignment vertical="center"/>
    </xf>
    <xf numFmtId="164" fontId="2" fillId="7" borderId="6" xfId="9" applyNumberFormat="1" applyFont="1" applyFill="1" applyBorder="1" applyAlignment="1"/>
    <xf numFmtId="0" fontId="1" fillId="10" borderId="27" xfId="8" applyFill="1" applyBorder="1" applyAlignment="1">
      <alignment vertical="center"/>
    </xf>
    <xf numFmtId="164" fontId="6" fillId="2" borderId="30" xfId="9" applyNumberFormat="1" applyFont="1" applyFill="1" applyBorder="1" applyAlignment="1"/>
    <xf numFmtId="164" fontId="2" fillId="2" borderId="31" xfId="9" applyNumberFormat="1" applyFont="1" applyFill="1" applyBorder="1" applyAlignment="1"/>
    <xf numFmtId="164" fontId="4" fillId="2" borderId="31" xfId="9" applyNumberFormat="1" applyFont="1" applyFill="1" applyBorder="1" applyAlignment="1"/>
    <xf numFmtId="164" fontId="2" fillId="2" borderId="35" xfId="9" applyNumberFormat="1" applyFont="1" applyFill="1" applyBorder="1" applyAlignment="1"/>
    <xf numFmtId="164" fontId="18" fillId="2" borderId="47" xfId="9" applyNumberFormat="1" applyFont="1" applyFill="1" applyBorder="1" applyAlignment="1"/>
    <xf numFmtId="164" fontId="6" fillId="10" borderId="6" xfId="9" applyNumberFormat="1" applyFont="1" applyFill="1" applyBorder="1" applyAlignment="1"/>
    <xf numFmtId="164" fontId="2" fillId="10" borderId="27" xfId="8" applyNumberFormat="1" applyFont="1" applyFill="1" applyBorder="1" applyAlignment="1"/>
    <xf numFmtId="49" fontId="4" fillId="10" borderId="11" xfId="9" applyNumberFormat="1" applyFont="1" applyFill="1" applyBorder="1" applyAlignment="1">
      <alignment horizontal="center"/>
    </xf>
    <xf numFmtId="0" fontId="18" fillId="10" borderId="20" xfId="9" applyFont="1" applyFill="1" applyBorder="1" applyAlignment="1">
      <alignment horizontal="center"/>
    </xf>
    <xf numFmtId="0" fontId="18" fillId="10" borderId="14" xfId="9" applyFont="1" applyFill="1" applyBorder="1" applyAlignment="1">
      <alignment horizontal="center"/>
    </xf>
    <xf numFmtId="0" fontId="18" fillId="10" borderId="14" xfId="9" applyFont="1" applyFill="1" applyBorder="1"/>
    <xf numFmtId="164" fontId="18" fillId="10" borderId="14" xfId="9" applyNumberFormat="1" applyFont="1" applyFill="1" applyBorder="1" applyAlignment="1"/>
    <xf numFmtId="164" fontId="4" fillId="2" borderId="32" xfId="9" applyNumberFormat="1" applyFont="1" applyFill="1" applyBorder="1" applyAlignment="1"/>
    <xf numFmtId="0" fontId="18" fillId="10" borderId="23" xfId="9" applyFont="1" applyFill="1" applyBorder="1" applyAlignment="1">
      <alignment horizontal="center"/>
    </xf>
    <xf numFmtId="0" fontId="18" fillId="10" borderId="6" xfId="9" applyFont="1" applyFill="1" applyBorder="1" applyAlignment="1">
      <alignment horizontal="center"/>
    </xf>
    <xf numFmtId="0" fontId="18" fillId="10" borderId="6" xfId="9" applyFont="1" applyFill="1" applyBorder="1"/>
    <xf numFmtId="164" fontId="18" fillId="10" borderId="6" xfId="9" applyNumberFormat="1" applyFont="1" applyFill="1" applyBorder="1" applyAlignment="1"/>
    <xf numFmtId="164" fontId="18" fillId="2" borderId="31" xfId="9" applyNumberFormat="1" applyFont="1" applyFill="1" applyBorder="1" applyAlignment="1"/>
    <xf numFmtId="0" fontId="11" fillId="10" borderId="34" xfId="9" applyFont="1" applyFill="1" applyBorder="1" applyAlignment="1">
      <alignment horizontal="center" vertical="center"/>
    </xf>
    <xf numFmtId="49" fontId="11" fillId="10" borderId="13" xfId="9" applyNumberFormat="1" applyFont="1" applyFill="1" applyBorder="1" applyAlignment="1">
      <alignment horizontal="center" vertical="center"/>
    </xf>
    <xf numFmtId="0" fontId="11" fillId="10" borderId="13" xfId="9" applyFont="1" applyFill="1" applyBorder="1" applyAlignment="1">
      <alignment horizontal="center" vertical="center"/>
    </xf>
    <xf numFmtId="0" fontId="11" fillId="10" borderId="13" xfId="9" applyFont="1" applyFill="1" applyBorder="1" applyAlignment="1">
      <alignment vertical="center"/>
    </xf>
    <xf numFmtId="164" fontId="11" fillId="10" borderId="13" xfId="9" applyNumberFormat="1" applyFont="1" applyFill="1" applyBorder="1" applyAlignment="1"/>
    <xf numFmtId="164" fontId="2" fillId="2" borderId="33" xfId="9" applyNumberFormat="1" applyFont="1" applyFill="1" applyBorder="1" applyAlignment="1"/>
    <xf numFmtId="49" fontId="4" fillId="10" borderId="27" xfId="9" applyNumberFormat="1" applyFont="1" applyFill="1" applyBorder="1" applyAlignment="1">
      <alignment horizontal="center" vertical="center"/>
    </xf>
    <xf numFmtId="0" fontId="2" fillId="10" borderId="27" xfId="9" applyFont="1" applyFill="1" applyBorder="1" applyAlignment="1">
      <alignment vertical="center" wrapText="1"/>
    </xf>
    <xf numFmtId="164" fontId="4" fillId="2" borderId="30" xfId="9" applyNumberFormat="1" applyFont="1" applyFill="1" applyBorder="1" applyAlignment="1"/>
    <xf numFmtId="0" fontId="4" fillId="0" borderId="2" xfId="9" applyFont="1" applyFill="1" applyBorder="1"/>
    <xf numFmtId="49" fontId="4" fillId="10" borderId="11" xfId="9" applyNumberFormat="1" applyFont="1" applyFill="1" applyBorder="1" applyAlignment="1">
      <alignment horizontal="center" vertical="center"/>
    </xf>
    <xf numFmtId="0" fontId="4" fillId="10" borderId="11" xfId="9" applyFont="1" applyFill="1" applyBorder="1" applyAlignment="1">
      <alignment vertical="center"/>
    </xf>
    <xf numFmtId="0" fontId="1" fillId="10" borderId="34" xfId="8" applyFill="1" applyBorder="1" applyAlignment="1">
      <alignment vertical="center"/>
    </xf>
    <xf numFmtId="0" fontId="1" fillId="10" borderId="13" xfId="8" applyFill="1" applyBorder="1" applyAlignment="1">
      <alignment vertical="center"/>
    </xf>
    <xf numFmtId="0" fontId="2" fillId="10" borderId="13" xfId="9" applyFont="1" applyFill="1" applyBorder="1" applyAlignment="1">
      <alignment horizontal="center" vertical="center"/>
    </xf>
    <xf numFmtId="0" fontId="2" fillId="10" borderId="13" xfId="9" applyFont="1" applyFill="1" applyBorder="1" applyAlignment="1">
      <alignment vertical="center"/>
    </xf>
    <xf numFmtId="164" fontId="2" fillId="10" borderId="13" xfId="8" applyNumberFormat="1" applyFont="1" applyFill="1" applyBorder="1" applyAlignment="1"/>
    <xf numFmtId="0" fontId="1" fillId="10" borderId="24" xfId="8" applyFill="1" applyBorder="1" applyAlignment="1">
      <alignment vertical="center"/>
    </xf>
    <xf numFmtId="0" fontId="1" fillId="10" borderId="11" xfId="8" applyFill="1" applyBorder="1" applyAlignment="1">
      <alignment vertical="center"/>
    </xf>
    <xf numFmtId="0" fontId="2" fillId="10" borderId="11" xfId="9" applyFont="1" applyFill="1" applyBorder="1" applyAlignment="1">
      <alignment vertical="center"/>
    </xf>
    <xf numFmtId="0" fontId="31" fillId="0" borderId="0" xfId="8" applyFont="1"/>
    <xf numFmtId="0" fontId="18" fillId="10" borderId="20" xfId="9" applyFont="1" applyFill="1" applyBorder="1" applyAlignment="1">
      <alignment horizontal="center" vertical="center"/>
    </xf>
    <xf numFmtId="0" fontId="18" fillId="10" borderId="14" xfId="9" applyFont="1" applyFill="1" applyBorder="1" applyAlignment="1">
      <alignment horizontal="center" vertical="center"/>
    </xf>
    <xf numFmtId="0" fontId="18" fillId="10" borderId="14" xfId="9" applyFont="1" applyFill="1" applyBorder="1" applyAlignment="1">
      <alignment vertical="center"/>
    </xf>
    <xf numFmtId="0" fontId="32" fillId="2" borderId="20" xfId="9" applyFont="1" applyFill="1" applyBorder="1" applyAlignment="1">
      <alignment horizontal="center"/>
    </xf>
    <xf numFmtId="0" fontId="32" fillId="2" borderId="14" xfId="9" applyFont="1" applyFill="1" applyBorder="1" applyAlignment="1">
      <alignment horizontal="center"/>
    </xf>
    <xf numFmtId="0" fontId="32" fillId="2" borderId="21" xfId="9" applyFont="1" applyFill="1" applyBorder="1" applyAlignment="1">
      <alignment horizontal="center"/>
    </xf>
    <xf numFmtId="0" fontId="32" fillId="2" borderId="14" xfId="9" applyFont="1" applyFill="1" applyBorder="1"/>
    <xf numFmtId="164" fontId="32" fillId="2" borderId="39" xfId="9" applyNumberFormat="1" applyFont="1" applyFill="1" applyBorder="1" applyAlignment="1"/>
    <xf numFmtId="164" fontId="32" fillId="2" borderId="14" xfId="9" applyNumberFormat="1" applyFont="1" applyFill="1" applyBorder="1" applyAlignment="1"/>
    <xf numFmtId="164" fontId="32" fillId="2" borderId="38" xfId="9" applyNumberFormat="1" applyFont="1" applyFill="1" applyBorder="1" applyAlignment="1"/>
    <xf numFmtId="164" fontId="32" fillId="2" borderId="47" xfId="9" applyNumberFormat="1" applyFont="1" applyFill="1" applyBorder="1" applyAlignment="1"/>
    <xf numFmtId="164" fontId="6" fillId="0" borderId="14" xfId="9" applyNumberFormat="1" applyFont="1" applyFill="1" applyBorder="1" applyAlignment="1"/>
    <xf numFmtId="164" fontId="6" fillId="2" borderId="38" xfId="9" applyNumberFormat="1" applyFont="1" applyFill="1" applyBorder="1" applyAlignment="1"/>
    <xf numFmtId="0" fontId="2" fillId="2" borderId="0" xfId="8" applyFont="1" applyFill="1" applyBorder="1"/>
    <xf numFmtId="14" fontId="1" fillId="0" borderId="0" xfId="8" applyNumberFormat="1"/>
    <xf numFmtId="0" fontId="7" fillId="0" borderId="0" xfId="10" applyFont="1" applyAlignment="1">
      <alignment horizontal="right"/>
    </xf>
    <xf numFmtId="0" fontId="7" fillId="0" borderId="0" xfId="10" applyFont="1" applyAlignment="1">
      <alignment horizontal="right"/>
    </xf>
    <xf numFmtId="0" fontId="6" fillId="0" borderId="21" xfId="9" applyFont="1" applyFill="1" applyBorder="1" applyAlignment="1">
      <alignment horizontal="center" vertical="center"/>
    </xf>
    <xf numFmtId="4" fontId="1" fillId="2" borderId="0" xfId="8" applyNumberFormat="1" applyFill="1"/>
    <xf numFmtId="0" fontId="5" fillId="2" borderId="0" xfId="7" applyFill="1"/>
    <xf numFmtId="4" fontId="2" fillId="2" borderId="0" xfId="9" applyNumberFormat="1" applyFont="1" applyFill="1" applyBorder="1"/>
    <xf numFmtId="4" fontId="1" fillId="2" borderId="0" xfId="9" applyNumberFormat="1" applyFill="1"/>
    <xf numFmtId="0" fontId="4" fillId="2" borderId="39" xfId="6" applyFont="1" applyFill="1" applyBorder="1" applyAlignment="1">
      <alignment horizontal="center"/>
    </xf>
    <xf numFmtId="164" fontId="6" fillId="2" borderId="39" xfId="9" applyNumberFormat="1" applyFont="1" applyFill="1" applyBorder="1" applyAlignment="1"/>
    <xf numFmtId="164" fontId="4" fillId="2" borderId="2" xfId="9" applyNumberFormat="1" applyFont="1" applyFill="1" applyBorder="1" applyAlignment="1"/>
    <xf numFmtId="164" fontId="2" fillId="2" borderId="6" xfId="9" applyNumberFormat="1" applyFont="1" applyFill="1" applyBorder="1" applyAlignment="1"/>
    <xf numFmtId="164" fontId="4" fillId="2" borderId="6" xfId="9" applyNumberFormat="1" applyFont="1" applyFill="1" applyBorder="1" applyAlignment="1"/>
    <xf numFmtId="164" fontId="2" fillId="2" borderId="27" xfId="9" applyNumberFormat="1" applyFont="1" applyFill="1" applyBorder="1" applyAlignment="1"/>
    <xf numFmtId="164" fontId="18" fillId="2" borderId="14" xfId="9" applyNumberFormat="1" applyFont="1" applyFill="1" applyBorder="1" applyAlignment="1"/>
    <xf numFmtId="164" fontId="4" fillId="2" borderId="11" xfId="9" applyNumberFormat="1" applyFont="1" applyFill="1" applyBorder="1" applyAlignment="1"/>
    <xf numFmtId="164" fontId="18" fillId="2" borderId="6" xfId="9" applyNumberFormat="1" applyFont="1" applyFill="1" applyBorder="1" applyAlignment="1"/>
    <xf numFmtId="164" fontId="6" fillId="2" borderId="6" xfId="9" applyNumberFormat="1" applyFont="1" applyFill="1" applyBorder="1" applyAlignment="1"/>
    <xf numFmtId="164" fontId="11" fillId="2" borderId="13" xfId="9" applyNumberFormat="1" applyFont="1" applyFill="1" applyBorder="1" applyAlignment="1"/>
    <xf numFmtId="164" fontId="2" fillId="2" borderId="13" xfId="8" applyNumberFormat="1" applyFont="1" applyFill="1" applyBorder="1" applyAlignment="1"/>
    <xf numFmtId="164" fontId="2" fillId="2" borderId="27" xfId="8" applyNumberFormat="1" applyFont="1" applyFill="1" applyBorder="1" applyAlignment="1"/>
    <xf numFmtId="0" fontId="7" fillId="0" borderId="0" xfId="10" applyFont="1" applyAlignment="1">
      <alignment horizontal="right"/>
    </xf>
    <xf numFmtId="0" fontId="6" fillId="0" borderId="21" xfId="9" applyFont="1" applyFill="1" applyBorder="1" applyAlignment="1">
      <alignment horizontal="center" vertical="center"/>
    </xf>
    <xf numFmtId="0" fontId="6" fillId="2" borderId="20" xfId="9" applyFont="1" applyFill="1" applyBorder="1" applyAlignment="1">
      <alignment horizontal="center"/>
    </xf>
    <xf numFmtId="0" fontId="6" fillId="2" borderId="21" xfId="9" applyFont="1" applyFill="1" applyBorder="1" applyAlignment="1">
      <alignment horizontal="center"/>
    </xf>
    <xf numFmtId="0" fontId="6" fillId="2" borderId="59" xfId="9" applyFont="1" applyFill="1" applyBorder="1" applyAlignment="1">
      <alignment horizontal="center"/>
    </xf>
    <xf numFmtId="0" fontId="6" fillId="2" borderId="14" xfId="9" applyFont="1" applyFill="1" applyBorder="1" applyAlignment="1">
      <alignment horizontal="left"/>
    </xf>
    <xf numFmtId="0" fontId="4" fillId="2" borderId="23" xfId="9" applyFont="1" applyFill="1" applyBorder="1" applyAlignment="1">
      <alignment horizontal="center"/>
    </xf>
    <xf numFmtId="0" fontId="4" fillId="2" borderId="6" xfId="9" applyFont="1" applyFill="1" applyBorder="1" applyAlignment="1">
      <alignment wrapText="1"/>
    </xf>
    <xf numFmtId="0" fontId="2" fillId="2" borderId="6" xfId="9" applyFont="1" applyFill="1" applyBorder="1" applyAlignment="1">
      <alignment wrapText="1"/>
    </xf>
    <xf numFmtId="0" fontId="4" fillId="2" borderId="23" xfId="9" applyFont="1" applyFill="1" applyBorder="1" applyAlignment="1">
      <alignment horizontal="center" vertical="center"/>
    </xf>
    <xf numFmtId="49" fontId="4" fillId="2" borderId="6" xfId="9" applyNumberFormat="1" applyFont="1" applyFill="1" applyBorder="1" applyAlignment="1">
      <alignment horizontal="center" vertical="center"/>
    </xf>
    <xf numFmtId="0" fontId="4" fillId="2" borderId="6" xfId="9" applyFont="1" applyFill="1" applyBorder="1" applyAlignment="1">
      <alignment horizontal="center" vertical="center"/>
    </xf>
    <xf numFmtId="0" fontId="4" fillId="2" borderId="6" xfId="9" applyFont="1" applyFill="1" applyBorder="1" applyAlignment="1">
      <alignment vertical="center" wrapText="1"/>
    </xf>
    <xf numFmtId="0" fontId="2" fillId="2" borderId="23" xfId="9" applyFont="1" applyFill="1" applyBorder="1" applyAlignment="1">
      <alignment horizontal="center" vertical="center"/>
    </xf>
    <xf numFmtId="49" fontId="2" fillId="2" borderId="6" xfId="9" applyNumberFormat="1" applyFont="1" applyFill="1" applyBorder="1" applyAlignment="1">
      <alignment horizontal="center" vertical="center"/>
    </xf>
    <xf numFmtId="0" fontId="2" fillId="2" borderId="6" xfId="9" applyFont="1" applyFill="1" applyBorder="1" applyAlignment="1">
      <alignment horizontal="center" vertical="center"/>
    </xf>
    <xf numFmtId="0" fontId="2" fillId="2" borderId="6" xfId="9" applyFont="1" applyFill="1" applyBorder="1" applyAlignment="1">
      <alignment vertical="center"/>
    </xf>
    <xf numFmtId="0" fontId="2" fillId="2" borderId="27" xfId="9" applyFont="1" applyFill="1" applyBorder="1" applyAlignment="1">
      <alignment horizontal="center"/>
    </xf>
    <xf numFmtId="0" fontId="18" fillId="2" borderId="20" xfId="9" applyFont="1" applyFill="1" applyBorder="1" applyAlignment="1">
      <alignment horizontal="center"/>
    </xf>
    <xf numFmtId="0" fontId="18" fillId="2" borderId="14" xfId="9" applyFont="1" applyFill="1" applyBorder="1" applyAlignment="1">
      <alignment horizontal="center"/>
    </xf>
    <xf numFmtId="0" fontId="18" fillId="2" borderId="14" xfId="9" applyFont="1" applyFill="1" applyBorder="1"/>
    <xf numFmtId="0" fontId="4" fillId="2" borderId="6" xfId="9" applyFont="1" applyFill="1" applyBorder="1" applyAlignment="1">
      <alignment vertical="center"/>
    </xf>
    <xf numFmtId="0" fontId="11" fillId="2" borderId="23" xfId="9" applyFont="1" applyFill="1" applyBorder="1" applyAlignment="1">
      <alignment horizontal="center" vertical="center"/>
    </xf>
    <xf numFmtId="49" fontId="11" fillId="2" borderId="6" xfId="9" applyNumberFormat="1" applyFont="1" applyFill="1" applyBorder="1" applyAlignment="1">
      <alignment horizontal="center" vertical="center"/>
    </xf>
    <xf numFmtId="0" fontId="11" fillId="2" borderId="6" xfId="9" applyFont="1" applyFill="1" applyBorder="1" applyAlignment="1">
      <alignment horizontal="center" vertical="center"/>
    </xf>
    <xf numFmtId="0" fontId="18" fillId="2" borderId="23" xfId="9" applyFont="1" applyFill="1" applyBorder="1" applyAlignment="1">
      <alignment horizontal="center"/>
    </xf>
    <xf numFmtId="0" fontId="18" fillId="2" borderId="6" xfId="9" applyFont="1" applyFill="1" applyBorder="1" applyAlignment="1">
      <alignment horizontal="center"/>
    </xf>
    <xf numFmtId="0" fontId="4" fillId="2" borderId="6" xfId="9" applyFont="1" applyFill="1" applyBorder="1" applyAlignment="1">
      <alignment horizontal="left" wrapText="1"/>
    </xf>
    <xf numFmtId="0" fontId="2" fillId="2" borderId="23" xfId="9" applyFont="1" applyFill="1" applyBorder="1" applyAlignment="1">
      <alignment horizontal="center"/>
    </xf>
    <xf numFmtId="49" fontId="2" fillId="2" borderId="6" xfId="9" applyNumberFormat="1" applyFont="1" applyFill="1" applyBorder="1" applyAlignment="1">
      <alignment horizontal="center"/>
    </xf>
    <xf numFmtId="49" fontId="6" fillId="2" borderId="6" xfId="9" applyNumberFormat="1" applyFont="1" applyFill="1" applyBorder="1" applyAlignment="1">
      <alignment horizontal="center" vertical="center"/>
    </xf>
    <xf numFmtId="0" fontId="6" fillId="2" borderId="6" xfId="9" applyFont="1" applyFill="1" applyBorder="1" applyAlignment="1">
      <alignment vertical="center" wrapText="1"/>
    </xf>
    <xf numFmtId="0" fontId="11" fillId="2" borderId="34" xfId="9" applyFont="1" applyFill="1" applyBorder="1" applyAlignment="1">
      <alignment horizontal="center" vertical="center"/>
    </xf>
    <xf numFmtId="49" fontId="11" fillId="2" borderId="13" xfId="9" applyNumberFormat="1" applyFont="1" applyFill="1" applyBorder="1" applyAlignment="1">
      <alignment horizontal="center" vertical="center"/>
    </xf>
    <xf numFmtId="0" fontId="11" fillId="2" borderId="13" xfId="9" applyFont="1" applyFill="1" applyBorder="1" applyAlignment="1">
      <alignment horizontal="center" vertical="center"/>
    </xf>
    <xf numFmtId="0" fontId="11" fillId="2" borderId="13" xfId="9" applyFont="1" applyFill="1" applyBorder="1" applyAlignment="1">
      <alignment vertical="center"/>
    </xf>
    <xf numFmtId="0" fontId="2" fillId="2" borderId="6" xfId="9" applyFont="1" applyFill="1" applyBorder="1" applyAlignment="1">
      <alignment vertical="center" wrapText="1"/>
    </xf>
    <xf numFmtId="0" fontId="4" fillId="2" borderId="26" xfId="9" applyFont="1" applyFill="1" applyBorder="1" applyAlignment="1">
      <alignment horizontal="center" vertical="center"/>
    </xf>
    <xf numFmtId="49" fontId="4" fillId="2" borderId="27" xfId="9" applyNumberFormat="1" applyFont="1" applyFill="1" applyBorder="1" applyAlignment="1">
      <alignment horizontal="center" vertical="center"/>
    </xf>
    <xf numFmtId="0" fontId="2" fillId="2" borderId="27" xfId="9" applyFont="1" applyFill="1" applyBorder="1" applyAlignment="1">
      <alignment horizontal="center" vertical="center"/>
    </xf>
    <xf numFmtId="0" fontId="2" fillId="2" borderId="27" xfId="9" applyFont="1" applyFill="1" applyBorder="1" applyAlignment="1">
      <alignment vertical="center" wrapText="1"/>
    </xf>
    <xf numFmtId="0" fontId="4" fillId="2" borderId="2" xfId="9" applyFont="1" applyFill="1" applyBorder="1"/>
    <xf numFmtId="0" fontId="2" fillId="2" borderId="27" xfId="9" applyFont="1" applyFill="1" applyBorder="1" applyAlignment="1">
      <alignment vertical="center"/>
    </xf>
    <xf numFmtId="0" fontId="18" fillId="2" borderId="20" xfId="9" applyFont="1" applyFill="1" applyBorder="1" applyAlignment="1">
      <alignment horizontal="center" vertical="center"/>
    </xf>
    <xf numFmtId="0" fontId="18" fillId="2" borderId="14" xfId="9" applyFont="1" applyFill="1" applyBorder="1" applyAlignment="1">
      <alignment horizontal="center" vertical="center"/>
    </xf>
    <xf numFmtId="0" fontId="18" fillId="2" borderId="14" xfId="9" applyFont="1" applyFill="1" applyBorder="1" applyAlignment="1">
      <alignment vertical="center"/>
    </xf>
    <xf numFmtId="0" fontId="4" fillId="2" borderId="24" xfId="9" applyFont="1" applyFill="1" applyBorder="1" applyAlignment="1">
      <alignment horizontal="center" vertical="center"/>
    </xf>
    <xf numFmtId="49" fontId="4" fillId="2" borderId="11" xfId="9" applyNumberFormat="1" applyFont="1" applyFill="1" applyBorder="1" applyAlignment="1">
      <alignment horizontal="center" vertical="center"/>
    </xf>
    <xf numFmtId="0" fontId="2" fillId="2" borderId="11" xfId="9" applyFont="1" applyFill="1" applyBorder="1" applyAlignment="1">
      <alignment horizontal="center" vertical="center"/>
    </xf>
    <xf numFmtId="0" fontId="4" fillId="2" borderId="11" xfId="9" applyFont="1" applyFill="1" applyBorder="1" applyAlignment="1">
      <alignment vertical="center"/>
    </xf>
    <xf numFmtId="0" fontId="1" fillId="2" borderId="34" xfId="8" applyFill="1" applyBorder="1" applyAlignment="1">
      <alignment vertical="center"/>
    </xf>
    <xf numFmtId="0" fontId="1" fillId="2" borderId="13" xfId="8" applyFill="1" applyBorder="1" applyAlignment="1">
      <alignment vertical="center"/>
    </xf>
    <xf numFmtId="0" fontId="2" fillId="2" borderId="13" xfId="9" applyFont="1" applyFill="1" applyBorder="1" applyAlignment="1">
      <alignment horizontal="center" vertical="center"/>
    </xf>
    <xf numFmtId="0" fontId="2" fillId="2" borderId="13" xfId="9" applyFont="1" applyFill="1" applyBorder="1" applyAlignment="1">
      <alignment vertical="center"/>
    </xf>
    <xf numFmtId="0" fontId="1" fillId="2" borderId="24" xfId="8" applyFill="1" applyBorder="1" applyAlignment="1">
      <alignment vertical="center"/>
    </xf>
    <xf numFmtId="0" fontId="1" fillId="2" borderId="11" xfId="8" applyFill="1" applyBorder="1" applyAlignment="1">
      <alignment vertical="center"/>
    </xf>
    <xf numFmtId="0" fontId="1" fillId="2" borderId="26" xfId="8" applyFill="1" applyBorder="1" applyAlignment="1">
      <alignment vertical="center"/>
    </xf>
    <xf numFmtId="0" fontId="1" fillId="2" borderId="27" xfId="8" applyFill="1" applyBorder="1" applyAlignment="1">
      <alignment vertical="center"/>
    </xf>
    <xf numFmtId="0" fontId="2" fillId="2" borderId="0" xfId="8" applyFont="1" applyFill="1"/>
    <xf numFmtId="0" fontId="31" fillId="2" borderId="0" xfId="8" applyFont="1" applyFill="1"/>
    <xf numFmtId="49" fontId="6" fillId="3" borderId="6" xfId="9" applyNumberFormat="1" applyFont="1" applyFill="1" applyBorder="1" applyAlignment="1">
      <alignment horizontal="center" vertical="center"/>
    </xf>
    <xf numFmtId="49" fontId="4" fillId="3" borderId="6" xfId="9" applyNumberFormat="1" applyFont="1" applyFill="1" applyBorder="1" applyAlignment="1">
      <alignment horizontal="center" vertical="center"/>
    </xf>
    <xf numFmtId="0" fontId="1" fillId="3" borderId="0" xfId="8" applyFill="1"/>
    <xf numFmtId="49" fontId="6" fillId="3" borderId="25" xfId="9" applyNumberFormat="1" applyFont="1" applyFill="1" applyBorder="1" applyAlignment="1">
      <alignment horizontal="center" vertical="center"/>
    </xf>
    <xf numFmtId="164" fontId="2" fillId="2" borderId="53" xfId="8" applyNumberFormat="1" applyFont="1" applyFill="1" applyBorder="1"/>
    <xf numFmtId="164" fontId="4" fillId="2" borderId="53" xfId="8" applyNumberFormat="1" applyFont="1" applyFill="1" applyBorder="1"/>
    <xf numFmtId="164" fontId="2" fillId="2" borderId="54" xfId="8" applyNumberFormat="1" applyFont="1" applyFill="1" applyBorder="1"/>
    <xf numFmtId="0" fontId="2" fillId="0" borderId="0" xfId="8" applyFont="1" applyAlignment="1">
      <alignment horizontal="right"/>
    </xf>
    <xf numFmtId="0" fontId="2" fillId="0" borderId="0" xfId="8" applyFont="1" applyBorder="1" applyAlignment="1">
      <alignment horizontal="right"/>
    </xf>
    <xf numFmtId="0" fontId="4" fillId="0" borderId="39" xfId="6" applyFont="1" applyBorder="1" applyAlignment="1">
      <alignment horizontal="center"/>
    </xf>
    <xf numFmtId="0" fontId="6" fillId="2" borderId="21" xfId="9" applyFont="1" applyFill="1" applyBorder="1" applyAlignment="1">
      <alignment horizontal="left"/>
    </xf>
    <xf numFmtId="0" fontId="32" fillId="2" borderId="21" xfId="9" applyFont="1" applyFill="1" applyBorder="1"/>
    <xf numFmtId="0" fontId="2" fillId="2" borderId="7" xfId="9" applyFont="1" applyFill="1" applyBorder="1"/>
    <xf numFmtId="0" fontId="4" fillId="2" borderId="7" xfId="9" applyFont="1" applyFill="1" applyBorder="1" applyAlignment="1">
      <alignment wrapText="1"/>
    </xf>
    <xf numFmtId="0" fontId="2" fillId="2" borderId="7" xfId="9" applyFont="1" applyFill="1" applyBorder="1" applyAlignment="1">
      <alignment wrapText="1"/>
    </xf>
    <xf numFmtId="0" fontId="4" fillId="2" borderId="7" xfId="9" applyFont="1" applyFill="1" applyBorder="1" applyAlignment="1">
      <alignment vertical="center" wrapText="1"/>
    </xf>
    <xf numFmtId="0" fontId="2" fillId="2" borderId="7" xfId="9" applyFont="1" applyFill="1" applyBorder="1" applyAlignment="1">
      <alignment vertical="center"/>
    </xf>
    <xf numFmtId="0" fontId="18" fillId="2" borderId="21" xfId="9" applyFont="1" applyFill="1" applyBorder="1"/>
    <xf numFmtId="0" fontId="4" fillId="2" borderId="25" xfId="9" applyFont="1" applyFill="1" applyBorder="1" applyAlignment="1">
      <alignment wrapText="1"/>
    </xf>
    <xf numFmtId="0" fontId="4" fillId="2" borderId="7" xfId="9" applyFont="1" applyFill="1" applyBorder="1" applyAlignment="1">
      <alignment vertical="center"/>
    </xf>
    <xf numFmtId="0" fontId="18" fillId="2" borderId="7" xfId="9" applyFont="1" applyFill="1" applyBorder="1"/>
    <xf numFmtId="0" fontId="4" fillId="2" borderId="7" xfId="9" applyFont="1" applyFill="1" applyBorder="1" applyAlignment="1">
      <alignment horizontal="left" wrapText="1"/>
    </xf>
    <xf numFmtId="0" fontId="6" fillId="2" borderId="7" xfId="9" applyFont="1" applyFill="1" applyBorder="1" applyAlignment="1">
      <alignment vertical="center" wrapText="1"/>
    </xf>
    <xf numFmtId="0" fontId="11" fillId="2" borderId="36" xfId="9" applyFont="1" applyFill="1" applyBorder="1" applyAlignment="1">
      <alignment vertical="center"/>
    </xf>
    <xf numFmtId="0" fontId="2" fillId="2" borderId="7" xfId="9" applyFont="1" applyFill="1" applyBorder="1" applyAlignment="1">
      <alignment vertical="center" wrapText="1"/>
    </xf>
    <xf numFmtId="0" fontId="2" fillId="2" borderId="28" xfId="9" applyFont="1" applyFill="1" applyBorder="1" applyAlignment="1">
      <alignment vertical="center" wrapText="1"/>
    </xf>
    <xf numFmtId="0" fontId="4" fillId="2" borderId="8" xfId="9" applyFont="1" applyFill="1" applyBorder="1"/>
    <xf numFmtId="0" fontId="2" fillId="2" borderId="28" xfId="9" applyFont="1" applyFill="1" applyBorder="1" applyAlignment="1">
      <alignment vertical="center"/>
    </xf>
    <xf numFmtId="0" fontId="18" fillId="2" borderId="21" xfId="9" applyFont="1" applyFill="1" applyBorder="1" applyAlignment="1">
      <alignment vertical="center"/>
    </xf>
    <xf numFmtId="0" fontId="4" fillId="2" borderId="25" xfId="9" applyFont="1" applyFill="1" applyBorder="1" applyAlignment="1">
      <alignment vertical="center"/>
    </xf>
    <xf numFmtId="0" fontId="2" fillId="2" borderId="36" xfId="9" applyFont="1" applyFill="1" applyBorder="1" applyAlignment="1">
      <alignment vertical="center"/>
    </xf>
    <xf numFmtId="0" fontId="2" fillId="2" borderId="25" xfId="9" applyFont="1" applyFill="1" applyBorder="1" applyAlignment="1">
      <alignment vertical="center"/>
    </xf>
    <xf numFmtId="164" fontId="6" fillId="2" borderId="55" xfId="9" applyNumberFormat="1" applyFont="1" applyFill="1" applyBorder="1" applyAlignment="1"/>
    <xf numFmtId="164" fontId="6" fillId="0" borderId="55" xfId="9" applyNumberFormat="1" applyFont="1" applyFill="1" applyBorder="1" applyAlignment="1"/>
    <xf numFmtId="164" fontId="32" fillId="2" borderId="55" xfId="9" applyNumberFormat="1" applyFont="1" applyFill="1" applyBorder="1" applyAlignment="1"/>
    <xf numFmtId="164" fontId="4" fillId="2" borderId="52" xfId="9" applyNumberFormat="1" applyFont="1" applyFill="1" applyBorder="1" applyAlignment="1"/>
    <xf numFmtId="164" fontId="6" fillId="2" borderId="52" xfId="9" applyNumberFormat="1" applyFont="1" applyFill="1" applyBorder="1" applyAlignment="1"/>
    <xf numFmtId="164" fontId="2" fillId="2" borderId="53" xfId="9" applyNumberFormat="1" applyFont="1" applyFill="1" applyBorder="1" applyAlignment="1"/>
    <xf numFmtId="164" fontId="4" fillId="2" borderId="53" xfId="9" applyNumberFormat="1" applyFont="1" applyFill="1" applyBorder="1" applyAlignment="1"/>
    <xf numFmtId="164" fontId="2" fillId="2" borderId="54" xfId="9" applyNumberFormat="1" applyFont="1" applyFill="1" applyBorder="1" applyAlignment="1"/>
    <xf numFmtId="164" fontId="18" fillId="2" borderId="55" xfId="9" applyNumberFormat="1" applyFont="1" applyFill="1" applyBorder="1" applyAlignment="1"/>
    <xf numFmtId="164" fontId="4" fillId="2" borderId="57" xfId="9" applyNumberFormat="1" applyFont="1" applyFill="1" applyBorder="1" applyAlignment="1"/>
    <xf numFmtId="164" fontId="18" fillId="2" borderId="53" xfId="9" applyNumberFormat="1" applyFont="1" applyFill="1" applyBorder="1" applyAlignment="1"/>
    <xf numFmtId="164" fontId="6" fillId="2" borderId="53" xfId="9" applyNumberFormat="1" applyFont="1" applyFill="1" applyBorder="1" applyAlignment="1"/>
    <xf numFmtId="164" fontId="11" fillId="2" borderId="56" xfId="9" applyNumberFormat="1" applyFont="1" applyFill="1" applyBorder="1" applyAlignment="1"/>
    <xf numFmtId="164" fontId="2" fillId="2" borderId="56" xfId="9" applyNumberFormat="1" applyFont="1" applyFill="1" applyBorder="1" applyAlignment="1"/>
    <xf numFmtId="164" fontId="2" fillId="2" borderId="56" xfId="8" applyNumberFormat="1" applyFont="1" applyFill="1" applyBorder="1" applyAlignment="1"/>
    <xf numFmtId="164" fontId="2" fillId="2" borderId="54" xfId="8" applyNumberFormat="1" applyFont="1" applyFill="1" applyBorder="1" applyAlignment="1"/>
    <xf numFmtId="0" fontId="4" fillId="2" borderId="55" xfId="6" applyFont="1" applyFill="1" applyBorder="1" applyAlignment="1">
      <alignment horizontal="center"/>
    </xf>
    <xf numFmtId="164" fontId="18" fillId="2" borderId="53" xfId="8" applyNumberFormat="1" applyFont="1" applyFill="1" applyBorder="1"/>
    <xf numFmtId="164" fontId="4" fillId="2" borderId="51" xfId="8" applyNumberFormat="1" applyFont="1" applyFill="1" applyBorder="1"/>
    <xf numFmtId="164" fontId="4" fillId="2" borderId="57" xfId="8" applyNumberFormat="1" applyFont="1" applyFill="1" applyBorder="1"/>
    <xf numFmtId="164" fontId="32" fillId="2" borderId="55" xfId="8" applyNumberFormat="1" applyFont="1" applyFill="1" applyBorder="1"/>
    <xf numFmtId="164" fontId="2" fillId="2" borderId="56" xfId="8" applyNumberFormat="1" applyFont="1" applyFill="1" applyBorder="1"/>
    <xf numFmtId="164" fontId="18" fillId="2" borderId="55" xfId="8" applyNumberFormat="1" applyFont="1" applyFill="1" applyBorder="1"/>
    <xf numFmtId="0" fontId="7" fillId="0" borderId="0" xfId="10" applyFont="1" applyAlignment="1">
      <alignment horizontal="right"/>
    </xf>
    <xf numFmtId="0" fontId="6" fillId="0" borderId="21" xfId="9" applyFont="1" applyFill="1" applyBorder="1" applyAlignment="1">
      <alignment horizontal="center" vertical="center"/>
    </xf>
    <xf numFmtId="0" fontId="4" fillId="2" borderId="7" xfId="9" applyFont="1" applyFill="1" applyBorder="1"/>
    <xf numFmtId="0" fontId="4" fillId="2" borderId="11" xfId="9" applyFont="1" applyFill="1" applyBorder="1" applyAlignment="1">
      <alignment horizontal="center" vertical="center"/>
    </xf>
    <xf numFmtId="0" fontId="4" fillId="2" borderId="25" xfId="9" applyFont="1" applyFill="1" applyBorder="1" applyAlignment="1">
      <alignment vertical="center" wrapText="1"/>
    </xf>
    <xf numFmtId="0" fontId="4" fillId="2" borderId="19" xfId="9" applyFont="1" applyFill="1" applyBorder="1" applyAlignment="1">
      <alignment horizontal="center" vertical="center"/>
    </xf>
    <xf numFmtId="49" fontId="4" fillId="2" borderId="4" xfId="9" applyNumberFormat="1" applyFont="1" applyFill="1" applyBorder="1" applyAlignment="1">
      <alignment horizontal="center" vertical="center"/>
    </xf>
    <xf numFmtId="0" fontId="2" fillId="2" borderId="4" xfId="9" applyFont="1" applyFill="1" applyBorder="1" applyAlignment="1">
      <alignment horizontal="center" vertical="center"/>
    </xf>
    <xf numFmtId="164" fontId="2" fillId="2" borderId="46" xfId="9" applyNumberFormat="1" applyFont="1" applyFill="1" applyBorder="1" applyAlignment="1"/>
    <xf numFmtId="164" fontId="2" fillId="2" borderId="60" xfId="8" applyNumberFormat="1" applyFont="1" applyFill="1" applyBorder="1"/>
    <xf numFmtId="0" fontId="4" fillId="2" borderId="34" xfId="9" applyFont="1" applyFill="1" applyBorder="1" applyAlignment="1">
      <alignment horizontal="center" vertical="center"/>
    </xf>
    <xf numFmtId="49" fontId="4" fillId="2" borderId="13" xfId="9" applyNumberFormat="1" applyFont="1" applyFill="1" applyBorder="1" applyAlignment="1">
      <alignment horizontal="center" vertical="center"/>
    </xf>
    <xf numFmtId="164" fontId="4" fillId="2" borderId="56" xfId="8" applyNumberFormat="1" applyFont="1" applyFill="1" applyBorder="1"/>
    <xf numFmtId="0" fontId="2" fillId="2" borderId="36" xfId="9" applyFont="1" applyFill="1" applyBorder="1" applyAlignment="1">
      <alignment vertical="center" wrapText="1"/>
    </xf>
    <xf numFmtId="0" fontId="7" fillId="0" borderId="0" xfId="10" applyFont="1" applyAlignment="1">
      <alignment horizontal="right"/>
    </xf>
    <xf numFmtId="0" fontId="6" fillId="0" borderId="21" xfId="9" applyFont="1" applyFill="1" applyBorder="1" applyAlignment="1">
      <alignment horizontal="center" vertical="center"/>
    </xf>
    <xf numFmtId="164" fontId="2" fillId="2" borderId="13" xfId="9" applyNumberFormat="1" applyFont="1" applyFill="1" applyBorder="1" applyAlignment="1"/>
    <xf numFmtId="0" fontId="4" fillId="2" borderId="11" xfId="9" applyFont="1" applyFill="1" applyBorder="1" applyAlignment="1">
      <alignment vertical="center" wrapText="1"/>
    </xf>
    <xf numFmtId="14" fontId="2" fillId="2" borderId="0" xfId="8" applyNumberFormat="1" applyFont="1" applyFill="1"/>
    <xf numFmtId="14" fontId="1" fillId="2" borderId="0" xfId="8" applyNumberFormat="1" applyFill="1"/>
    <xf numFmtId="164" fontId="4" fillId="2" borderId="52" xfId="8" applyNumberFormat="1" applyFont="1" applyFill="1" applyBorder="1"/>
    <xf numFmtId="14" fontId="2" fillId="2" borderId="0" xfId="8" applyNumberFormat="1" applyFont="1" applyFill="1" applyAlignment="1">
      <alignment horizontal="left"/>
    </xf>
    <xf numFmtId="164" fontId="6" fillId="2" borderId="51" xfId="9" applyNumberFormat="1" applyFont="1" applyFill="1" applyBorder="1" applyAlignment="1"/>
    <xf numFmtId="164" fontId="6" fillId="2" borderId="57" xfId="9" applyNumberFormat="1" applyFont="1" applyFill="1" applyBorder="1" applyAlignment="1"/>
    <xf numFmtId="164" fontId="18" fillId="2" borderId="46" xfId="9" applyNumberFormat="1" applyFont="1" applyFill="1" applyBorder="1" applyAlignment="1"/>
    <xf numFmtId="164" fontId="18" fillId="2" borderId="60" xfId="8" applyNumberFormat="1" applyFont="1" applyFill="1" applyBorder="1"/>
    <xf numFmtId="49" fontId="11" fillId="2" borderId="4" xfId="9" applyNumberFormat="1" applyFont="1" applyFill="1" applyBorder="1" applyAlignment="1">
      <alignment horizontal="center"/>
    </xf>
    <xf numFmtId="0" fontId="11" fillId="2" borderId="4" xfId="9" applyFont="1" applyFill="1" applyBorder="1" applyAlignment="1">
      <alignment horizontal="center"/>
    </xf>
    <xf numFmtId="0" fontId="2" fillId="2" borderId="9" xfId="9" applyFont="1" applyFill="1" applyBorder="1"/>
    <xf numFmtId="164" fontId="2" fillId="2" borderId="60" xfId="9" applyNumberFormat="1" applyFont="1" applyFill="1" applyBorder="1" applyAlignment="1"/>
    <xf numFmtId="0" fontId="2" fillId="2" borderId="36" xfId="9" applyFont="1" applyFill="1" applyBorder="1"/>
    <xf numFmtId="0" fontId="7" fillId="0" borderId="0" xfId="10" applyFont="1" applyAlignment="1">
      <alignment horizontal="right"/>
    </xf>
    <xf numFmtId="0" fontId="6" fillId="0" borderId="21" xfId="9" applyFont="1" applyFill="1" applyBorder="1" applyAlignment="1">
      <alignment horizontal="center" vertical="center"/>
    </xf>
    <xf numFmtId="0" fontId="4" fillId="9" borderId="7" xfId="9" applyFont="1" applyFill="1" applyBorder="1" applyAlignment="1">
      <alignment wrapText="1"/>
    </xf>
    <xf numFmtId="164" fontId="4" fillId="9" borderId="53" xfId="9" applyNumberFormat="1" applyFont="1" applyFill="1" applyBorder="1" applyAlignment="1"/>
    <xf numFmtId="164" fontId="4" fillId="9" borderId="53" xfId="8" applyNumberFormat="1" applyFont="1" applyFill="1" applyBorder="1"/>
    <xf numFmtId="0" fontId="11" fillId="9" borderId="23" xfId="9" applyFont="1" applyFill="1" applyBorder="1" applyAlignment="1">
      <alignment horizontal="center"/>
    </xf>
    <xf numFmtId="49" fontId="11" fillId="9" borderId="6" xfId="9" applyNumberFormat="1" applyFont="1" applyFill="1" applyBorder="1" applyAlignment="1">
      <alignment horizontal="center"/>
    </xf>
    <xf numFmtId="0" fontId="11" fillId="9" borderId="6" xfId="9" applyFont="1" applyFill="1" applyBorder="1" applyAlignment="1">
      <alignment horizontal="center"/>
    </xf>
    <xf numFmtId="0" fontId="2" fillId="9" borderId="7" xfId="9" applyFont="1" applyFill="1" applyBorder="1"/>
    <xf numFmtId="164" fontId="2" fillId="9" borderId="53" xfId="9" applyNumberFormat="1" applyFont="1" applyFill="1" applyBorder="1" applyAlignment="1"/>
    <xf numFmtId="164" fontId="2" fillId="9" borderId="53" xfId="8" applyNumberFormat="1" applyFont="1" applyFill="1" applyBorder="1"/>
    <xf numFmtId="0" fontId="4" fillId="11" borderId="23" xfId="9" applyFont="1" applyFill="1" applyBorder="1" applyAlignment="1">
      <alignment horizontal="center" vertical="center"/>
    </xf>
    <xf numFmtId="49" fontId="4" fillId="11" borderId="6" xfId="9" applyNumberFormat="1" applyFont="1" applyFill="1" applyBorder="1" applyAlignment="1">
      <alignment horizontal="center" vertical="center"/>
    </xf>
    <xf numFmtId="0" fontId="4" fillId="11" borderId="6" xfId="9" applyFont="1" applyFill="1" applyBorder="1" applyAlignment="1">
      <alignment horizontal="center" vertical="center"/>
    </xf>
    <xf numFmtId="0" fontId="4" fillId="11" borderId="7" xfId="9" applyFont="1" applyFill="1" applyBorder="1" applyAlignment="1">
      <alignment vertical="center"/>
    </xf>
    <xf numFmtId="164" fontId="4" fillId="11" borderId="53" xfId="9" applyNumberFormat="1" applyFont="1" applyFill="1" applyBorder="1" applyAlignment="1"/>
    <xf numFmtId="164" fontId="4" fillId="11" borderId="53" xfId="8" applyNumberFormat="1" applyFont="1" applyFill="1" applyBorder="1"/>
    <xf numFmtId="0" fontId="2" fillId="11" borderId="0" xfId="8" applyFont="1" applyFill="1" applyBorder="1"/>
    <xf numFmtId="0" fontId="11" fillId="11" borderId="23" xfId="9" applyFont="1" applyFill="1" applyBorder="1" applyAlignment="1">
      <alignment horizontal="center" vertical="center"/>
    </xf>
    <xf numFmtId="49" fontId="11" fillId="11" borderId="6" xfId="9" applyNumberFormat="1" applyFont="1" applyFill="1" applyBorder="1" applyAlignment="1">
      <alignment horizontal="center" vertical="center"/>
    </xf>
    <xf numFmtId="0" fontId="11" fillId="11" borderId="6" xfId="9" applyFont="1" applyFill="1" applyBorder="1" applyAlignment="1">
      <alignment horizontal="center" vertical="center"/>
    </xf>
    <xf numFmtId="0" fontId="2" fillId="11" borderId="6" xfId="9" applyFont="1" applyFill="1" applyBorder="1" applyAlignment="1">
      <alignment horizontal="center" vertical="center"/>
    </xf>
    <xf numFmtId="0" fontId="2" fillId="11" borderId="7" xfId="9" applyFont="1" applyFill="1" applyBorder="1" applyAlignment="1">
      <alignment vertical="center"/>
    </xf>
    <xf numFmtId="164" fontId="2" fillId="11" borderId="53" xfId="9" applyNumberFormat="1" applyFont="1" applyFill="1" applyBorder="1" applyAlignment="1"/>
    <xf numFmtId="164" fontId="2" fillId="11" borderId="53" xfId="8" applyNumberFormat="1" applyFont="1" applyFill="1" applyBorder="1"/>
    <xf numFmtId="0" fontId="4" fillId="11" borderId="7" xfId="9" applyFont="1" applyFill="1" applyBorder="1" applyAlignment="1">
      <alignment vertical="center" wrapText="1"/>
    </xf>
    <xf numFmtId="0" fontId="2" fillId="11" borderId="7" xfId="9" applyFont="1" applyFill="1" applyBorder="1" applyAlignment="1">
      <alignment vertical="center" wrapText="1"/>
    </xf>
    <xf numFmtId="0" fontId="11" fillId="11" borderId="34" xfId="9" applyFont="1" applyFill="1" applyBorder="1" applyAlignment="1">
      <alignment horizontal="center" vertical="center"/>
    </xf>
    <xf numFmtId="49" fontId="11" fillId="11" borderId="13" xfId="9" applyNumberFormat="1" applyFont="1" applyFill="1" applyBorder="1" applyAlignment="1">
      <alignment horizontal="center" vertical="center"/>
    </xf>
    <xf numFmtId="0" fontId="11" fillId="11" borderId="13" xfId="9" applyFont="1" applyFill="1" applyBorder="1" applyAlignment="1">
      <alignment horizontal="center" vertical="center"/>
    </xf>
    <xf numFmtId="0" fontId="2" fillId="11" borderId="13" xfId="9" applyFont="1" applyFill="1" applyBorder="1" applyAlignment="1">
      <alignment horizontal="center" vertical="center"/>
    </xf>
    <xf numFmtId="0" fontId="2" fillId="11" borderId="36" xfId="9" applyFont="1" applyFill="1" applyBorder="1" applyAlignment="1">
      <alignment vertical="center" wrapText="1"/>
    </xf>
    <xf numFmtId="164" fontId="2" fillId="11" borderId="56" xfId="9" applyNumberFormat="1" applyFont="1" applyFill="1" applyBorder="1" applyAlignment="1"/>
    <xf numFmtId="164" fontId="2" fillId="11" borderId="56" xfId="8" applyNumberFormat="1" applyFont="1" applyFill="1" applyBorder="1"/>
    <xf numFmtId="0" fontId="4" fillId="12" borderId="23" xfId="9" applyFont="1" applyFill="1" applyBorder="1" applyAlignment="1">
      <alignment horizontal="center" vertical="center"/>
    </xf>
    <xf numFmtId="49" fontId="4" fillId="12" borderId="6" xfId="9" applyNumberFormat="1" applyFont="1" applyFill="1" applyBorder="1" applyAlignment="1">
      <alignment horizontal="center" vertical="center"/>
    </xf>
    <xf numFmtId="0" fontId="4" fillId="12" borderId="6" xfId="9" applyFont="1" applyFill="1" applyBorder="1" applyAlignment="1">
      <alignment horizontal="center"/>
    </xf>
    <xf numFmtId="0" fontId="4" fillId="12" borderId="7" xfId="9" applyFont="1" applyFill="1" applyBorder="1" applyAlignment="1">
      <alignment vertical="center" wrapText="1"/>
    </xf>
    <xf numFmtId="164" fontId="4" fillId="12" borderId="53" xfId="9" applyNumberFormat="1" applyFont="1" applyFill="1" applyBorder="1" applyAlignment="1"/>
    <xf numFmtId="164" fontId="4" fillId="12" borderId="53" xfId="8" applyNumberFormat="1" applyFont="1" applyFill="1" applyBorder="1"/>
    <xf numFmtId="0" fontId="2" fillId="12" borderId="0" xfId="8" applyFont="1" applyFill="1" applyBorder="1"/>
    <xf numFmtId="0" fontId="2" fillId="12" borderId="6" xfId="9" applyFont="1" applyFill="1" applyBorder="1" applyAlignment="1">
      <alignment horizontal="center" vertical="center"/>
    </xf>
    <xf numFmtId="0" fontId="2" fillId="12" borderId="7" xfId="9" applyFont="1" applyFill="1" applyBorder="1" applyAlignment="1">
      <alignment vertical="center"/>
    </xf>
    <xf numFmtId="164" fontId="2" fillId="12" borderId="53" xfId="9" applyNumberFormat="1" applyFont="1" applyFill="1" applyBorder="1" applyAlignment="1"/>
    <xf numFmtId="164" fontId="2" fillId="12" borderId="53" xfId="8" applyNumberFormat="1" applyFont="1" applyFill="1" applyBorder="1"/>
    <xf numFmtId="0" fontId="4" fillId="12" borderId="6" xfId="9" applyFont="1" applyFill="1" applyBorder="1" applyAlignment="1">
      <alignment horizontal="center" vertical="center"/>
    </xf>
    <xf numFmtId="0" fontId="2" fillId="12" borderId="7" xfId="9" applyFont="1" applyFill="1" applyBorder="1" applyAlignment="1">
      <alignment vertical="center" wrapText="1"/>
    </xf>
    <xf numFmtId="0" fontId="2" fillId="12" borderId="25" xfId="9" applyFont="1" applyFill="1" applyBorder="1" applyAlignment="1">
      <alignment vertical="center"/>
    </xf>
    <xf numFmtId="0" fontId="4" fillId="12" borderId="34" xfId="9" applyFont="1" applyFill="1" applyBorder="1" applyAlignment="1">
      <alignment horizontal="center" vertical="center"/>
    </xf>
    <xf numFmtId="49" fontId="4" fillId="12" borderId="13" xfId="9" applyNumberFormat="1" applyFont="1" applyFill="1" applyBorder="1" applyAlignment="1">
      <alignment horizontal="center" vertical="center"/>
    </xf>
    <xf numFmtId="0" fontId="2" fillId="12" borderId="13" xfId="9" applyFont="1" applyFill="1" applyBorder="1" applyAlignment="1">
      <alignment horizontal="center" vertical="center"/>
    </xf>
    <xf numFmtId="0" fontId="2" fillId="12" borderId="36" xfId="9" applyFont="1" applyFill="1" applyBorder="1" applyAlignment="1">
      <alignment vertical="center" wrapText="1"/>
    </xf>
    <xf numFmtId="164" fontId="2" fillId="12" borderId="56" xfId="9" applyNumberFormat="1" applyFont="1" applyFill="1" applyBorder="1" applyAlignment="1"/>
    <xf numFmtId="164" fontId="2" fillId="12" borderId="56" xfId="8" applyNumberFormat="1" applyFont="1" applyFill="1" applyBorder="1"/>
    <xf numFmtId="0" fontId="4" fillId="12" borderId="7" xfId="9" applyFont="1" applyFill="1" applyBorder="1" applyAlignment="1">
      <alignment vertical="center"/>
    </xf>
    <xf numFmtId="0" fontId="4" fillId="12" borderId="24" xfId="9" applyFont="1" applyFill="1" applyBorder="1" applyAlignment="1">
      <alignment horizontal="center" vertical="center"/>
    </xf>
    <xf numFmtId="49" fontId="4" fillId="12" borderId="11" xfId="9" applyNumberFormat="1" applyFont="1" applyFill="1" applyBorder="1" applyAlignment="1">
      <alignment horizontal="center" vertical="center"/>
    </xf>
    <xf numFmtId="0" fontId="2" fillId="12" borderId="11" xfId="9" applyFont="1" applyFill="1" applyBorder="1" applyAlignment="1">
      <alignment horizontal="center" vertical="center"/>
    </xf>
    <xf numFmtId="164" fontId="2" fillId="12" borderId="46" xfId="9" applyNumberFormat="1" applyFont="1" applyFill="1" applyBorder="1" applyAlignment="1"/>
    <xf numFmtId="164" fontId="2" fillId="12" borderId="60" xfId="8" applyNumberFormat="1" applyFont="1" applyFill="1" applyBorder="1"/>
    <xf numFmtId="0" fontId="4" fillId="13" borderId="24" xfId="9" applyFont="1" applyFill="1" applyBorder="1" applyAlignment="1">
      <alignment horizontal="center"/>
    </xf>
    <xf numFmtId="49" fontId="4" fillId="13" borderId="11" xfId="9" applyNumberFormat="1" applyFont="1" applyFill="1" applyBorder="1" applyAlignment="1">
      <alignment horizontal="center"/>
    </xf>
    <xf numFmtId="0" fontId="4" fillId="13" borderId="11" xfId="9" applyFont="1" applyFill="1" applyBorder="1" applyAlignment="1">
      <alignment horizontal="center"/>
    </xf>
    <xf numFmtId="0" fontId="4" fillId="13" borderId="25" xfId="9" applyFont="1" applyFill="1" applyBorder="1" applyAlignment="1">
      <alignment wrapText="1"/>
    </xf>
    <xf numFmtId="164" fontId="4" fillId="13" borderId="57" xfId="9" applyNumberFormat="1" applyFont="1" applyFill="1" applyBorder="1" applyAlignment="1"/>
    <xf numFmtId="164" fontId="4" fillId="13" borderId="57" xfId="8" applyNumberFormat="1" applyFont="1" applyFill="1" applyBorder="1"/>
    <xf numFmtId="0" fontId="2" fillId="13" borderId="0" xfId="8" applyFont="1" applyFill="1" applyBorder="1"/>
    <xf numFmtId="0" fontId="11" fillId="13" borderId="23" xfId="9" applyFont="1" applyFill="1" applyBorder="1" applyAlignment="1">
      <alignment horizontal="center"/>
    </xf>
    <xf numFmtId="49" fontId="11" fillId="13" borderId="6" xfId="9" applyNumberFormat="1" applyFont="1" applyFill="1" applyBorder="1" applyAlignment="1">
      <alignment horizontal="center"/>
    </xf>
    <xf numFmtId="0" fontId="11" fillId="13" borderId="6" xfId="9" applyFont="1" applyFill="1" applyBorder="1" applyAlignment="1">
      <alignment horizontal="center"/>
    </xf>
    <xf numFmtId="0" fontId="2" fillId="13" borderId="6" xfId="9" applyFont="1" applyFill="1" applyBorder="1" applyAlignment="1">
      <alignment horizontal="center"/>
    </xf>
    <xf numFmtId="0" fontId="2" fillId="13" borderId="7" xfId="9" applyFont="1" applyFill="1" applyBorder="1"/>
    <xf numFmtId="164" fontId="2" fillId="13" borderId="53" xfId="9" applyNumberFormat="1" applyFont="1" applyFill="1" applyBorder="1" applyAlignment="1"/>
    <xf numFmtId="164" fontId="2" fillId="13" borderId="53" xfId="8" applyNumberFormat="1" applyFont="1" applyFill="1" applyBorder="1"/>
    <xf numFmtId="0" fontId="4" fillId="13" borderId="23" xfId="9" applyFont="1" applyFill="1" applyBorder="1" applyAlignment="1">
      <alignment horizontal="center"/>
    </xf>
    <xf numFmtId="49" fontId="4" fillId="13" borderId="6" xfId="9" applyNumberFormat="1" applyFont="1" applyFill="1" applyBorder="1" applyAlignment="1">
      <alignment horizontal="center"/>
    </xf>
    <xf numFmtId="0" fontId="4" fillId="13" borderId="6" xfId="9" applyFont="1" applyFill="1" applyBorder="1" applyAlignment="1">
      <alignment horizontal="center"/>
    </xf>
    <xf numFmtId="0" fontId="4" fillId="13" borderId="7" xfId="9" applyFont="1" applyFill="1" applyBorder="1" applyAlignment="1">
      <alignment wrapText="1"/>
    </xf>
    <xf numFmtId="164" fontId="4" fillId="13" borderId="53" xfId="9" applyNumberFormat="1" applyFont="1" applyFill="1" applyBorder="1" applyAlignment="1"/>
    <xf numFmtId="164" fontId="4" fillId="13" borderId="53" xfId="8" applyNumberFormat="1" applyFont="1" applyFill="1" applyBorder="1"/>
    <xf numFmtId="0" fontId="4" fillId="13" borderId="7" xfId="9" applyFont="1" applyFill="1" applyBorder="1"/>
    <xf numFmtId="0" fontId="2" fillId="13" borderId="7" xfId="9" applyFont="1" applyFill="1" applyBorder="1" applyAlignment="1">
      <alignment wrapText="1"/>
    </xf>
    <xf numFmtId="0" fontId="4" fillId="13" borderId="23" xfId="9" applyFont="1" applyFill="1" applyBorder="1" applyAlignment="1">
      <alignment horizontal="center" vertical="center"/>
    </xf>
    <xf numFmtId="49" fontId="4" fillId="13" borderId="6" xfId="9" applyNumberFormat="1" applyFont="1" applyFill="1" applyBorder="1" applyAlignment="1">
      <alignment horizontal="center" vertical="center"/>
    </xf>
    <xf numFmtId="0" fontId="4" fillId="13" borderId="7" xfId="9" applyFont="1" applyFill="1" applyBorder="1" applyAlignment="1">
      <alignment vertical="center"/>
    </xf>
    <xf numFmtId="0" fontId="2" fillId="13" borderId="0" xfId="8" applyFont="1" applyFill="1"/>
    <xf numFmtId="0" fontId="4" fillId="13" borderId="34" xfId="9" applyFont="1" applyFill="1" applyBorder="1" applyAlignment="1">
      <alignment horizontal="center" vertical="center"/>
    </xf>
    <xf numFmtId="49" fontId="4" fillId="13" borderId="13" xfId="9" applyNumberFormat="1" applyFont="1" applyFill="1" applyBorder="1" applyAlignment="1">
      <alignment horizontal="center" vertical="center"/>
    </xf>
    <xf numFmtId="0" fontId="2" fillId="13" borderId="13" xfId="9" applyFont="1" applyFill="1" applyBorder="1" applyAlignment="1">
      <alignment horizontal="center" vertical="center"/>
    </xf>
    <xf numFmtId="0" fontId="2" fillId="13" borderId="36" xfId="9" applyFont="1" applyFill="1" applyBorder="1" applyAlignment="1">
      <alignment vertical="center"/>
    </xf>
    <xf numFmtId="164" fontId="2" fillId="13" borderId="56" xfId="9" applyNumberFormat="1" applyFont="1" applyFill="1" applyBorder="1" applyAlignment="1"/>
    <xf numFmtId="164" fontId="2" fillId="13" borderId="56" xfId="8" applyNumberFormat="1" applyFont="1" applyFill="1" applyBorder="1"/>
    <xf numFmtId="0" fontId="4" fillId="13" borderId="6" xfId="9" applyFont="1" applyFill="1" applyBorder="1" applyAlignment="1">
      <alignment horizontal="center" vertical="center"/>
    </xf>
    <xf numFmtId="0" fontId="4" fillId="13" borderId="19" xfId="9" applyFont="1" applyFill="1" applyBorder="1" applyAlignment="1">
      <alignment horizontal="center" vertical="center"/>
    </xf>
    <xf numFmtId="49" fontId="4" fillId="13" borderId="4" xfId="9" applyNumberFormat="1" applyFont="1" applyFill="1" applyBorder="1" applyAlignment="1">
      <alignment horizontal="center" vertical="center"/>
    </xf>
    <xf numFmtId="0" fontId="2" fillId="13" borderId="4" xfId="9" applyFont="1" applyFill="1" applyBorder="1" applyAlignment="1">
      <alignment horizontal="center" vertical="center"/>
    </xf>
    <xf numFmtId="164" fontId="2" fillId="13" borderId="46" xfId="9" applyNumberFormat="1" applyFont="1" applyFill="1" applyBorder="1" applyAlignment="1"/>
    <xf numFmtId="164" fontId="2" fillId="13" borderId="60" xfId="8" applyNumberFormat="1" applyFont="1" applyFill="1" applyBorder="1"/>
    <xf numFmtId="0" fontId="1" fillId="2" borderId="26" xfId="8" applyFill="1" applyBorder="1" applyAlignment="1"/>
    <xf numFmtId="0" fontId="1" fillId="2" borderId="27" xfId="8" applyFill="1" applyBorder="1" applyAlignment="1"/>
    <xf numFmtId="0" fontId="2" fillId="2" borderId="28" xfId="9" applyFont="1" applyFill="1" applyBorder="1" applyAlignment="1">
      <alignment wrapText="1"/>
    </xf>
    <xf numFmtId="0" fontId="4" fillId="2" borderId="7" xfId="9" applyFont="1" applyFill="1" applyBorder="1" applyAlignment="1">
      <alignment horizontal="center"/>
    </xf>
    <xf numFmtId="0" fontId="2" fillId="2" borderId="28" xfId="9" applyFont="1" applyFill="1" applyBorder="1" applyAlignment="1">
      <alignment horizontal="center" vertical="center"/>
    </xf>
    <xf numFmtId="49" fontId="4" fillId="2" borderId="2" xfId="9" applyNumberFormat="1" applyFont="1" applyFill="1" applyBorder="1" applyAlignment="1">
      <alignment horizontal="center" vertical="center"/>
    </xf>
    <xf numFmtId="0" fontId="4" fillId="2" borderId="8" xfId="9" applyFont="1" applyFill="1" applyBorder="1" applyAlignment="1">
      <alignment vertical="center"/>
    </xf>
    <xf numFmtId="0" fontId="1" fillId="2" borderId="23" xfId="8" applyFill="1" applyBorder="1" applyAlignment="1">
      <alignment vertical="center"/>
    </xf>
    <xf numFmtId="0" fontId="1" fillId="2" borderId="6" xfId="8" applyFill="1" applyBorder="1" applyAlignment="1">
      <alignment vertical="center"/>
    </xf>
    <xf numFmtId="164" fontId="2" fillId="2" borderId="53" xfId="8" applyNumberFormat="1" applyFont="1" applyFill="1" applyBorder="1" applyAlignment="1"/>
    <xf numFmtId="0" fontId="4" fillId="2" borderId="25" xfId="9" applyFont="1" applyFill="1" applyBorder="1" applyAlignment="1">
      <alignment horizontal="center"/>
    </xf>
    <xf numFmtId="0" fontId="4" fillId="2" borderId="5" xfId="9" applyFont="1" applyFill="1" applyBorder="1" applyAlignment="1">
      <alignment horizontal="center"/>
    </xf>
    <xf numFmtId="0" fontId="1" fillId="2" borderId="6" xfId="8" applyFill="1" applyBorder="1" applyAlignment="1"/>
    <xf numFmtId="0" fontId="2" fillId="2" borderId="5" xfId="9" applyFont="1" applyFill="1" applyBorder="1" applyAlignment="1">
      <alignment horizontal="center"/>
    </xf>
    <xf numFmtId="0" fontId="2" fillId="2" borderId="7" xfId="9" applyFont="1" applyFill="1" applyBorder="1" applyAlignment="1">
      <alignment horizontal="center" vertical="center"/>
    </xf>
    <xf numFmtId="0" fontId="1" fillId="2" borderId="23" xfId="8" applyFill="1" applyBorder="1" applyAlignment="1"/>
    <xf numFmtId="0" fontId="7" fillId="0" borderId="0" xfId="10" applyFont="1" applyAlignment="1">
      <alignment horizontal="right"/>
    </xf>
    <xf numFmtId="0" fontId="7" fillId="0" borderId="0" xfId="10" applyFont="1" applyAlignment="1">
      <alignment horizontal="right"/>
    </xf>
    <xf numFmtId="0" fontId="3" fillId="2" borderId="0" xfId="4" applyFont="1" applyFill="1" applyAlignment="1">
      <alignment horizontal="center"/>
    </xf>
    <xf numFmtId="0" fontId="4" fillId="2" borderId="0" xfId="9" applyFont="1" applyFill="1" applyBorder="1" applyAlignment="1">
      <alignment horizontal="center"/>
    </xf>
    <xf numFmtId="0" fontId="2" fillId="2" borderId="0" xfId="9" applyFont="1" applyFill="1" applyBorder="1" applyAlignment="1">
      <alignment horizontal="center"/>
    </xf>
    <xf numFmtId="0" fontId="3" fillId="2" borderId="0" xfId="9" applyFont="1" applyFill="1" applyBorder="1" applyAlignment="1">
      <alignment horizontal="center"/>
    </xf>
    <xf numFmtId="0" fontId="1" fillId="2" borderId="0" xfId="9" applyFill="1"/>
    <xf numFmtId="0" fontId="4" fillId="2" borderId="0" xfId="9" applyFont="1" applyFill="1" applyAlignment="1">
      <alignment horizontal="center"/>
    </xf>
    <xf numFmtId="0" fontId="6" fillId="2" borderId="16" xfId="9" applyFont="1" applyFill="1" applyBorder="1" applyAlignment="1">
      <alignment horizontal="center" vertical="center"/>
    </xf>
    <xf numFmtId="0" fontId="6" fillId="2" borderId="21" xfId="9" applyFont="1" applyFill="1" applyBorder="1" applyAlignment="1">
      <alignment horizontal="center" vertical="center"/>
    </xf>
    <xf numFmtId="0" fontId="6" fillId="2" borderId="58" xfId="9" applyFont="1" applyFill="1" applyBorder="1" applyAlignment="1">
      <alignment horizontal="center" vertical="center"/>
    </xf>
    <xf numFmtId="0" fontId="6" fillId="2" borderId="17" xfId="9" applyFont="1" applyFill="1" applyBorder="1" applyAlignment="1">
      <alignment horizontal="center" vertical="center"/>
    </xf>
    <xf numFmtId="0" fontId="6" fillId="2" borderId="18" xfId="9" applyFont="1" applyFill="1" applyBorder="1" applyAlignment="1">
      <alignment horizontal="center" vertical="center"/>
    </xf>
    <xf numFmtId="164" fontId="2" fillId="0" borderId="53" xfId="8" applyNumberFormat="1" applyFont="1" applyBorder="1"/>
    <xf numFmtId="164" fontId="2" fillId="0" borderId="54" xfId="8" applyNumberFormat="1" applyFont="1" applyBorder="1"/>
    <xf numFmtId="164" fontId="4" fillId="0" borderId="53" xfId="8" applyNumberFormat="1" applyFont="1" applyBorder="1"/>
    <xf numFmtId="164" fontId="4" fillId="0" borderId="51" xfId="8" applyNumberFormat="1" applyFont="1" applyBorder="1"/>
    <xf numFmtId="164" fontId="4" fillId="0" borderId="57" xfId="8" applyNumberFormat="1" applyFont="1" applyBorder="1"/>
    <xf numFmtId="164" fontId="32" fillId="0" borderId="55" xfId="8" applyNumberFormat="1" applyFont="1" applyBorder="1"/>
    <xf numFmtId="164" fontId="2" fillId="0" borderId="56" xfId="8" applyNumberFormat="1" applyFont="1" applyBorder="1"/>
    <xf numFmtId="164" fontId="18" fillId="0" borderId="55" xfId="8" applyNumberFormat="1" applyFont="1" applyBorder="1"/>
    <xf numFmtId="0" fontId="4" fillId="2" borderId="24" xfId="8" applyFont="1" applyFill="1" applyBorder="1" applyAlignment="1">
      <alignment horizontal="center" vertical="center"/>
    </xf>
    <xf numFmtId="0" fontId="18" fillId="2" borderId="16" xfId="9" applyFont="1" applyFill="1" applyBorder="1" applyAlignment="1">
      <alignment horizontal="center" vertical="center"/>
    </xf>
    <xf numFmtId="0" fontId="18" fillId="2" borderId="17" xfId="9" applyFont="1" applyFill="1" applyBorder="1" applyAlignment="1">
      <alignment horizontal="center" vertical="center"/>
    </xf>
    <xf numFmtId="0" fontId="18" fillId="2" borderId="18" xfId="9" applyFont="1" applyFill="1" applyBorder="1" applyAlignment="1">
      <alignment vertical="center"/>
    </xf>
    <xf numFmtId="164" fontId="18" fillId="2" borderId="51" xfId="9" applyNumberFormat="1" applyFont="1" applyFill="1" applyBorder="1" applyAlignment="1"/>
    <xf numFmtId="164" fontId="18" fillId="2" borderId="51" xfId="8" applyNumberFormat="1" applyFont="1" applyFill="1" applyBorder="1"/>
    <xf numFmtId="0" fontId="4" fillId="2" borderId="22" xfId="8" applyFont="1" applyFill="1" applyBorder="1" applyAlignment="1">
      <alignment horizontal="center" vertical="center"/>
    </xf>
    <xf numFmtId="164" fontId="4" fillId="0" borderId="52" xfId="8" applyNumberFormat="1" applyFont="1" applyBorder="1"/>
    <xf numFmtId="164" fontId="4" fillId="2" borderId="53" xfId="8" applyNumberFormat="1" applyFont="1" applyFill="1" applyBorder="1" applyAlignment="1"/>
    <xf numFmtId="164" fontId="2" fillId="2" borderId="60" xfId="8" applyNumberFormat="1" applyFont="1" applyFill="1" applyBorder="1" applyAlignment="1"/>
    <xf numFmtId="0" fontId="18" fillId="2" borderId="19" xfId="9" applyFont="1" applyFill="1" applyBorder="1" applyAlignment="1">
      <alignment horizontal="center"/>
    </xf>
    <xf numFmtId="0" fontId="18" fillId="2" borderId="4" xfId="9" applyFont="1" applyFill="1" applyBorder="1" applyAlignment="1">
      <alignment horizontal="center"/>
    </xf>
    <xf numFmtId="0" fontId="18" fillId="2" borderId="9" xfId="9" applyFont="1" applyFill="1" applyBorder="1"/>
    <xf numFmtId="164" fontId="18" fillId="2" borderId="46" xfId="8" applyNumberFormat="1" applyFont="1" applyFill="1" applyBorder="1"/>
    <xf numFmtId="164" fontId="2" fillId="0" borderId="57" xfId="8" applyNumberFormat="1" applyFont="1" applyBorder="1"/>
    <xf numFmtId="164" fontId="11" fillId="2" borderId="54" xfId="9" applyNumberFormat="1" applyFont="1" applyFill="1" applyBorder="1" applyAlignment="1"/>
    <xf numFmtId="0" fontId="2" fillId="2" borderId="25" xfId="9" applyFont="1" applyFill="1" applyBorder="1" applyAlignment="1">
      <alignment wrapText="1"/>
    </xf>
    <xf numFmtId="164" fontId="2" fillId="0" borderId="60" xfId="8" applyNumberFormat="1" applyFont="1" applyBorder="1"/>
    <xf numFmtId="164" fontId="2" fillId="0" borderId="46" xfId="8" applyNumberFormat="1" applyFont="1" applyBorder="1"/>
    <xf numFmtId="0" fontId="7" fillId="0" borderId="0" xfId="10" applyFont="1" applyAlignment="1">
      <alignment horizontal="right"/>
    </xf>
    <xf numFmtId="0" fontId="6" fillId="0" borderId="21" xfId="9" applyFont="1" applyFill="1" applyBorder="1" applyAlignment="1">
      <alignment horizontal="center" vertical="center"/>
    </xf>
    <xf numFmtId="0" fontId="3" fillId="2" borderId="0" xfId="4" applyFont="1" applyFill="1" applyAlignment="1">
      <alignment horizontal="center"/>
    </xf>
    <xf numFmtId="164" fontId="4" fillId="0" borderId="51" xfId="8" applyNumberFormat="1" applyFont="1" applyFill="1" applyBorder="1"/>
    <xf numFmtId="0" fontId="32" fillId="0" borderId="20" xfId="9" applyFont="1" applyFill="1" applyBorder="1" applyAlignment="1">
      <alignment horizontal="center"/>
    </xf>
    <xf numFmtId="0" fontId="32" fillId="0" borderId="14" xfId="9" applyFont="1" applyFill="1" applyBorder="1" applyAlignment="1">
      <alignment horizontal="center"/>
    </xf>
    <xf numFmtId="0" fontId="32" fillId="0" borderId="21" xfId="9" applyFont="1" applyFill="1" applyBorder="1" applyAlignment="1">
      <alignment horizontal="center"/>
    </xf>
    <xf numFmtId="0" fontId="32" fillId="0" borderId="21" xfId="9" applyFont="1" applyFill="1" applyBorder="1"/>
    <xf numFmtId="164" fontId="32" fillId="0" borderId="55" xfId="9" applyNumberFormat="1" applyFont="1" applyFill="1" applyBorder="1" applyAlignment="1"/>
    <xf numFmtId="164" fontId="32" fillId="0" borderId="55" xfId="8" applyNumberFormat="1" applyFont="1" applyFill="1" applyBorder="1"/>
    <xf numFmtId="164" fontId="4" fillId="0" borderId="52" xfId="9" applyNumberFormat="1" applyFont="1" applyFill="1" applyBorder="1" applyAlignment="1"/>
    <xf numFmtId="164" fontId="6" fillId="0" borderId="52" xfId="9" applyNumberFormat="1" applyFont="1" applyFill="1" applyBorder="1" applyAlignment="1"/>
    <xf numFmtId="164" fontId="4" fillId="0" borderId="57" xfId="8" applyNumberFormat="1" applyFont="1" applyFill="1" applyBorder="1"/>
    <xf numFmtId="164" fontId="2" fillId="0" borderId="53" xfId="9" applyNumberFormat="1" applyFont="1" applyFill="1" applyBorder="1" applyAlignment="1"/>
    <xf numFmtId="164" fontId="2" fillId="0" borderId="53" xfId="8" applyNumberFormat="1" applyFont="1" applyFill="1" applyBorder="1"/>
    <xf numFmtId="164" fontId="4" fillId="0" borderId="53" xfId="9" applyNumberFormat="1" applyFont="1" applyFill="1" applyBorder="1" applyAlignment="1"/>
    <xf numFmtId="164" fontId="4" fillId="0" borderId="53" xfId="8" applyNumberFormat="1" applyFont="1" applyFill="1" applyBorder="1"/>
    <xf numFmtId="0" fontId="2" fillId="0" borderId="7" xfId="9" applyFont="1" applyFill="1" applyBorder="1" applyAlignment="1">
      <alignment wrapText="1"/>
    </xf>
    <xf numFmtId="49" fontId="4" fillId="0" borderId="6" xfId="9" applyNumberFormat="1" applyFont="1" applyFill="1" applyBorder="1" applyAlignment="1">
      <alignment horizontal="center" vertical="center"/>
    </xf>
    <xf numFmtId="49" fontId="2" fillId="0" borderId="6" xfId="9" applyNumberFormat="1" applyFont="1" applyFill="1" applyBorder="1" applyAlignment="1">
      <alignment horizontal="center" vertical="center"/>
    </xf>
    <xf numFmtId="164" fontId="2" fillId="0" borderId="54" xfId="9" applyNumberFormat="1" applyFont="1" applyFill="1" applyBorder="1" applyAlignment="1"/>
    <xf numFmtId="164" fontId="2" fillId="0" borderId="56" xfId="8" applyNumberFormat="1" applyFont="1" applyFill="1" applyBorder="1"/>
    <xf numFmtId="0" fontId="2" fillId="0" borderId="0" xfId="8" applyFont="1" applyFill="1"/>
    <xf numFmtId="0" fontId="18" fillId="0" borderId="20" xfId="9" applyFont="1" applyFill="1" applyBorder="1" applyAlignment="1">
      <alignment horizontal="center"/>
    </xf>
    <xf numFmtId="0" fontId="18" fillId="0" borderId="14" xfId="9" applyFont="1" applyFill="1" applyBorder="1" applyAlignment="1">
      <alignment horizontal="center"/>
    </xf>
    <xf numFmtId="0" fontId="18" fillId="0" borderId="21" xfId="9" applyFont="1" applyFill="1" applyBorder="1"/>
    <xf numFmtId="164" fontId="18" fillId="0" borderId="55" xfId="9" applyNumberFormat="1" applyFont="1" applyFill="1" applyBorder="1" applyAlignment="1"/>
    <xf numFmtId="164" fontId="18" fillId="0" borderId="55" xfId="8" applyNumberFormat="1" applyFont="1" applyFill="1" applyBorder="1"/>
    <xf numFmtId="164" fontId="4" fillId="0" borderId="57" xfId="9" applyNumberFormat="1" applyFont="1" applyFill="1" applyBorder="1" applyAlignment="1"/>
    <xf numFmtId="0" fontId="4" fillId="0" borderId="7" xfId="9" applyFont="1" applyFill="1" applyBorder="1"/>
    <xf numFmtId="0" fontId="4" fillId="0" borderId="7" xfId="9" applyFont="1" applyFill="1" applyBorder="1" applyAlignment="1">
      <alignment vertical="center"/>
    </xf>
    <xf numFmtId="49" fontId="11" fillId="0" borderId="6" xfId="9" applyNumberFormat="1" applyFont="1" applyFill="1" applyBorder="1" applyAlignment="1">
      <alignment horizontal="center" vertical="center"/>
    </xf>
    <xf numFmtId="0" fontId="2" fillId="0" borderId="7" xfId="9" applyFont="1" applyFill="1" applyBorder="1" applyAlignment="1">
      <alignment vertical="center" wrapText="1"/>
    </xf>
    <xf numFmtId="49" fontId="11" fillId="0" borderId="13" xfId="9" applyNumberFormat="1" applyFont="1" applyFill="1" applyBorder="1" applyAlignment="1">
      <alignment horizontal="center" vertical="center"/>
    </xf>
    <xf numFmtId="0" fontId="2" fillId="0" borderId="13" xfId="9" applyFont="1" applyFill="1" applyBorder="1" applyAlignment="1">
      <alignment horizontal="center" vertical="center"/>
    </xf>
    <xf numFmtId="0" fontId="2" fillId="0" borderId="36" xfId="9" applyFont="1" applyFill="1" applyBorder="1" applyAlignment="1">
      <alignment vertical="center" wrapText="1"/>
    </xf>
    <xf numFmtId="164" fontId="2" fillId="0" borderId="56" xfId="9" applyNumberFormat="1" applyFont="1" applyFill="1" applyBorder="1" applyAlignment="1"/>
    <xf numFmtId="49" fontId="4" fillId="0" borderId="11" xfId="9" applyNumberFormat="1" applyFont="1" applyFill="1" applyBorder="1" applyAlignment="1">
      <alignment horizontal="center" vertical="center"/>
    </xf>
    <xf numFmtId="0" fontId="4" fillId="0" borderId="25" xfId="9" applyFont="1" applyFill="1" applyBorder="1" applyAlignment="1">
      <alignment vertical="center" wrapText="1"/>
    </xf>
    <xf numFmtId="0" fontId="4" fillId="0" borderId="7" xfId="9" applyFont="1" applyFill="1" applyBorder="1" applyAlignment="1">
      <alignment horizontal="left" wrapText="1"/>
    </xf>
    <xf numFmtId="0" fontId="2" fillId="0" borderId="23" xfId="9" applyFont="1" applyFill="1" applyBorder="1" applyAlignment="1">
      <alignment horizontal="center"/>
    </xf>
    <xf numFmtId="49" fontId="2" fillId="0" borderId="6" xfId="9" applyNumberFormat="1" applyFont="1" applyFill="1" applyBorder="1" applyAlignment="1">
      <alignment horizontal="center"/>
    </xf>
    <xf numFmtId="49" fontId="6" fillId="0" borderId="6" xfId="9" applyNumberFormat="1" applyFont="1" applyFill="1" applyBorder="1" applyAlignment="1">
      <alignment horizontal="center" vertical="center"/>
    </xf>
    <xf numFmtId="0" fontId="6" fillId="0" borderId="7" xfId="9" applyFont="1" applyFill="1" applyBorder="1" applyAlignment="1">
      <alignment vertical="center" wrapText="1"/>
    </xf>
    <xf numFmtId="164" fontId="6" fillId="0" borderId="53" xfId="9" applyNumberFormat="1" applyFont="1" applyFill="1" applyBorder="1" applyAlignment="1"/>
    <xf numFmtId="0" fontId="11" fillId="0" borderId="36" xfId="9" applyFont="1" applyFill="1" applyBorder="1" applyAlignment="1">
      <alignment vertical="center"/>
    </xf>
    <xf numFmtId="164" fontId="11" fillId="0" borderId="56" xfId="9" applyNumberFormat="1" applyFont="1" applyFill="1" applyBorder="1" applyAlignment="1"/>
    <xf numFmtId="0" fontId="2" fillId="0" borderId="25" xfId="9" applyFont="1" applyFill="1" applyBorder="1" applyAlignment="1">
      <alignment vertical="center"/>
    </xf>
    <xf numFmtId="0" fontId="4" fillId="0" borderId="34" xfId="9" applyFont="1" applyFill="1" applyBorder="1" applyAlignment="1">
      <alignment horizontal="center" vertical="center"/>
    </xf>
    <xf numFmtId="49" fontId="4" fillId="0" borderId="13" xfId="9" applyNumberFormat="1" applyFont="1" applyFill="1" applyBorder="1" applyAlignment="1">
      <alignment horizontal="center" vertical="center"/>
    </xf>
    <xf numFmtId="164" fontId="2" fillId="0" borderId="46" xfId="9" applyNumberFormat="1" applyFont="1" applyFill="1" applyBorder="1" applyAlignment="1"/>
    <xf numFmtId="164" fontId="2" fillId="0" borderId="60" xfId="8" applyNumberFormat="1" applyFont="1" applyFill="1" applyBorder="1"/>
    <xf numFmtId="0" fontId="4" fillId="0" borderId="8" xfId="9" applyFont="1" applyFill="1" applyBorder="1"/>
    <xf numFmtId="0" fontId="2" fillId="0" borderId="36" xfId="9" applyFont="1" applyFill="1" applyBorder="1" applyAlignment="1">
      <alignment vertical="center"/>
    </xf>
    <xf numFmtId="49" fontId="4" fillId="0" borderId="4" xfId="9" applyNumberFormat="1" applyFont="1" applyFill="1" applyBorder="1" applyAlignment="1">
      <alignment horizontal="center" vertical="center"/>
    </xf>
    <xf numFmtId="0" fontId="18" fillId="0" borderId="20" xfId="9" applyFont="1" applyFill="1" applyBorder="1" applyAlignment="1">
      <alignment horizontal="center" vertical="center"/>
    </xf>
    <xf numFmtId="0" fontId="18" fillId="0" borderId="14" xfId="9" applyFont="1" applyFill="1" applyBorder="1" applyAlignment="1">
      <alignment horizontal="center" vertical="center"/>
    </xf>
    <xf numFmtId="0" fontId="18" fillId="0" borderId="21" xfId="9" applyFont="1" applyFill="1" applyBorder="1" applyAlignment="1">
      <alignment vertical="center"/>
    </xf>
    <xf numFmtId="0" fontId="4" fillId="0" borderId="25" xfId="9" applyFont="1" applyFill="1" applyBorder="1" applyAlignment="1">
      <alignment vertical="center"/>
    </xf>
    <xf numFmtId="0" fontId="1" fillId="0" borderId="34" xfId="8" applyFill="1" applyBorder="1" applyAlignment="1">
      <alignment vertical="center"/>
    </xf>
    <xf numFmtId="0" fontId="1" fillId="0" borderId="13" xfId="8" applyFill="1" applyBorder="1" applyAlignment="1">
      <alignment vertical="center"/>
    </xf>
    <xf numFmtId="164" fontId="2" fillId="0" borderId="56" xfId="8" applyNumberFormat="1" applyFont="1" applyFill="1" applyBorder="1" applyAlignment="1"/>
    <xf numFmtId="0" fontId="31" fillId="0" borderId="0" xfId="8" applyFont="1" applyFill="1"/>
    <xf numFmtId="0" fontId="1" fillId="0" borderId="24" xfId="8" applyFill="1" applyBorder="1" applyAlignment="1">
      <alignment vertical="center"/>
    </xf>
    <xf numFmtId="0" fontId="1" fillId="0" borderId="26" xfId="8" applyFill="1" applyBorder="1" applyAlignment="1">
      <alignment vertical="center"/>
    </xf>
    <xf numFmtId="0" fontId="1" fillId="0" borderId="27" xfId="8" applyFill="1" applyBorder="1" applyAlignment="1">
      <alignment vertical="center"/>
    </xf>
    <xf numFmtId="0" fontId="2" fillId="0" borderId="27" xfId="9" applyFont="1" applyFill="1" applyBorder="1" applyAlignment="1">
      <alignment horizontal="center" vertical="center"/>
    </xf>
    <xf numFmtId="0" fontId="2" fillId="0" borderId="28" xfId="9" applyFont="1" applyFill="1" applyBorder="1" applyAlignment="1">
      <alignment vertical="center"/>
    </xf>
    <xf numFmtId="164" fontId="2" fillId="0" borderId="54" xfId="8" applyNumberFormat="1" applyFont="1" applyFill="1" applyBorder="1" applyAlignment="1"/>
    <xf numFmtId="164" fontId="2" fillId="0" borderId="54" xfId="8" applyNumberFormat="1" applyFont="1" applyFill="1" applyBorder="1"/>
    <xf numFmtId="4" fontId="1" fillId="0" borderId="0" xfId="8" applyNumberFormat="1" applyFill="1"/>
    <xf numFmtId="14" fontId="2" fillId="0" borderId="0" xfId="8" applyNumberFormat="1" applyFont="1" applyFill="1"/>
    <xf numFmtId="14" fontId="1" fillId="0" borderId="0" xfId="8" applyNumberFormat="1" applyFill="1"/>
    <xf numFmtId="0" fontId="7" fillId="0" borderId="0" xfId="10" applyFont="1" applyAlignment="1">
      <alignment horizontal="right"/>
    </xf>
    <xf numFmtId="0" fontId="6" fillId="0" borderId="21" xfId="9" applyFont="1" applyFill="1" applyBorder="1" applyAlignment="1">
      <alignment horizontal="center" vertical="center"/>
    </xf>
    <xf numFmtId="0" fontId="3" fillId="2" borderId="0" xfId="4" applyFont="1" applyFill="1" applyAlignment="1">
      <alignment horizontal="center"/>
    </xf>
    <xf numFmtId="49" fontId="11" fillId="0" borderId="13" xfId="9" applyNumberFormat="1" applyFont="1" applyFill="1" applyBorder="1" applyAlignment="1">
      <alignment horizontal="center"/>
    </xf>
    <xf numFmtId="0" fontId="2" fillId="0" borderId="13" xfId="9" applyFont="1" applyFill="1" applyBorder="1" applyAlignment="1">
      <alignment horizontal="center"/>
    </xf>
    <xf numFmtId="14" fontId="38" fillId="0" borderId="0" xfId="8" applyNumberFormat="1" applyFont="1" applyFill="1" applyAlignment="1">
      <alignment horizontal="left"/>
    </xf>
    <xf numFmtId="4" fontId="38" fillId="0" borderId="0" xfId="13" applyNumberFormat="1" applyFont="1" applyFill="1"/>
    <xf numFmtId="0" fontId="38" fillId="0" borderId="0" xfId="13" applyFont="1" applyFill="1"/>
    <xf numFmtId="0" fontId="38" fillId="0" borderId="0" xfId="13" applyFont="1" applyFill="1" applyAlignment="1"/>
    <xf numFmtId="0" fontId="38" fillId="0" borderId="0" xfId="0" applyFont="1" applyFill="1" applyAlignment="1"/>
    <xf numFmtId="49" fontId="2" fillId="2" borderId="0" xfId="8" applyNumberFormat="1" applyFont="1" applyFill="1" applyBorder="1"/>
    <xf numFmtId="164" fontId="2" fillId="3" borderId="53" xfId="8" applyNumberFormat="1" applyFont="1" applyFill="1" applyBorder="1"/>
    <xf numFmtId="164" fontId="4" fillId="3" borderId="53" xfId="8" applyNumberFormat="1" applyFont="1" applyFill="1" applyBorder="1"/>
    <xf numFmtId="0" fontId="7" fillId="0" borderId="0" xfId="10" applyFont="1" applyAlignment="1">
      <alignment horizontal="right"/>
    </xf>
    <xf numFmtId="0" fontId="6" fillId="0" borderId="21" xfId="9" applyFont="1" applyFill="1" applyBorder="1" applyAlignment="1">
      <alignment horizontal="center" vertical="center"/>
    </xf>
    <xf numFmtId="0" fontId="38" fillId="0" borderId="0" xfId="13" applyFont="1" applyFill="1" applyAlignment="1"/>
    <xf numFmtId="0" fontId="38" fillId="0" borderId="0" xfId="0" applyFont="1" applyFill="1" applyAlignment="1"/>
    <xf numFmtId="0" fontId="3" fillId="2" borderId="0" xfId="4" applyFont="1" applyFill="1" applyAlignment="1">
      <alignment horizontal="center"/>
    </xf>
    <xf numFmtId="0" fontId="7" fillId="0" borderId="0" xfId="10" applyFont="1" applyAlignment="1">
      <alignment horizontal="right"/>
    </xf>
    <xf numFmtId="0" fontId="6" fillId="0" borderId="21" xfId="9" applyFont="1" applyFill="1" applyBorder="1" applyAlignment="1">
      <alignment horizontal="center" vertical="center"/>
    </xf>
    <xf numFmtId="0" fontId="3" fillId="2" borderId="0" xfId="4" applyFont="1" applyFill="1" applyAlignment="1">
      <alignment horizontal="center"/>
    </xf>
    <xf numFmtId="164" fontId="2" fillId="0" borderId="60" xfId="9" applyNumberFormat="1" applyFont="1" applyFill="1" applyBorder="1" applyAlignment="1"/>
    <xf numFmtId="164" fontId="11" fillId="0" borderId="60" xfId="9" applyNumberFormat="1" applyFont="1" applyFill="1" applyBorder="1" applyAlignment="1"/>
    <xf numFmtId="164" fontId="4" fillId="0" borderId="53" xfId="8" applyNumberFormat="1" applyFont="1" applyFill="1" applyBorder="1" applyAlignment="1"/>
    <xf numFmtId="164" fontId="2" fillId="0" borderId="53" xfId="8" applyNumberFormat="1" applyFont="1" applyFill="1" applyBorder="1" applyAlignment="1"/>
    <xf numFmtId="14" fontId="2" fillId="0" borderId="0" xfId="8" applyNumberFormat="1" applyFont="1" applyFill="1" applyAlignment="1">
      <alignment horizontal="left"/>
    </xf>
    <xf numFmtId="0" fontId="1" fillId="0" borderId="0" xfId="8" applyFill="1" applyAlignment="1"/>
    <xf numFmtId="4" fontId="1" fillId="0" borderId="0" xfId="8" applyNumberFormat="1" applyFill="1" applyAlignment="1"/>
    <xf numFmtId="0" fontId="2" fillId="0" borderId="0" xfId="8" applyFont="1" applyFill="1" applyAlignment="1"/>
    <xf numFmtId="0" fontId="2" fillId="0" borderId="0" xfId="8" applyFont="1" applyAlignment="1"/>
    <xf numFmtId="0" fontId="1" fillId="0" borderId="0" xfId="8" applyAlignment="1"/>
    <xf numFmtId="4" fontId="1" fillId="2" borderId="0" xfId="8" applyNumberFormat="1" applyFill="1" applyAlignment="1"/>
    <xf numFmtId="0" fontId="1" fillId="2" borderId="0" xfId="8" applyFill="1" applyAlignment="1"/>
    <xf numFmtId="164" fontId="4" fillId="4" borderId="53" xfId="8" applyNumberFormat="1" applyFont="1" applyFill="1" applyBorder="1"/>
    <xf numFmtId="164" fontId="2" fillId="4" borderId="53" xfId="8" applyNumberFormat="1" applyFont="1" applyFill="1" applyBorder="1"/>
    <xf numFmtId="0" fontId="2" fillId="4" borderId="0" xfId="8" applyFont="1" applyFill="1"/>
    <xf numFmtId="164" fontId="2" fillId="4" borderId="56" xfId="8" applyNumberFormat="1" applyFont="1" applyFill="1" applyBorder="1"/>
    <xf numFmtId="0" fontId="2" fillId="12" borderId="0" xfId="8" applyFont="1" applyFill="1"/>
    <xf numFmtId="164" fontId="4" fillId="12" borderId="57" xfId="8" applyNumberFormat="1" applyFont="1" applyFill="1" applyBorder="1"/>
    <xf numFmtId="164" fontId="2" fillId="12" borderId="54" xfId="8" applyNumberFormat="1" applyFont="1" applyFill="1" applyBorder="1"/>
    <xf numFmtId="164" fontId="18" fillId="13" borderId="55" xfId="8" applyNumberFormat="1" applyFont="1" applyFill="1" applyBorder="1"/>
    <xf numFmtId="0" fontId="3" fillId="0" borderId="0" xfId="4" applyFont="1" applyFill="1" applyAlignment="1">
      <alignment horizontal="center"/>
    </xf>
    <xf numFmtId="0" fontId="6" fillId="0" borderId="21" xfId="9" applyFont="1" applyFill="1" applyBorder="1" applyAlignment="1">
      <alignment horizontal="center" vertical="center"/>
    </xf>
    <xf numFmtId="49" fontId="2" fillId="0" borderId="0" xfId="8" applyNumberFormat="1" applyFont="1" applyFill="1" applyBorder="1" applyAlignment="1"/>
    <xf numFmtId="49" fontId="9" fillId="3" borderId="8" xfId="9" applyNumberFormat="1" applyFont="1" applyFill="1" applyBorder="1" applyAlignment="1">
      <alignment horizontal="center"/>
    </xf>
    <xf numFmtId="0" fontId="10" fillId="3" borderId="1" xfId="11" applyFont="1" applyFill="1" applyBorder="1" applyAlignment="1">
      <alignment horizontal="center"/>
    </xf>
    <xf numFmtId="0" fontId="7" fillId="0" borderId="0" xfId="10" applyFont="1" applyAlignment="1">
      <alignment horizontal="right"/>
    </xf>
    <xf numFmtId="0" fontId="8" fillId="0" borderId="0" xfId="7" applyFont="1" applyAlignment="1">
      <alignment horizontal="center"/>
    </xf>
    <xf numFmtId="0" fontId="3" fillId="0" borderId="0" xfId="4" applyFont="1" applyFill="1" applyAlignment="1">
      <alignment horizontal="center"/>
    </xf>
    <xf numFmtId="49" fontId="9" fillId="0" borderId="25" xfId="9" applyNumberFormat="1" applyFont="1" applyFill="1" applyBorder="1" applyAlignment="1">
      <alignment horizontal="center"/>
    </xf>
    <xf numFmtId="0" fontId="10" fillId="0" borderId="10" xfId="11" applyFont="1" applyBorder="1" applyAlignment="1">
      <alignment horizontal="center"/>
    </xf>
    <xf numFmtId="49" fontId="9" fillId="3" borderId="1" xfId="9" applyNumberFormat="1" applyFont="1" applyFill="1" applyBorder="1" applyAlignment="1">
      <alignment horizontal="center"/>
    </xf>
    <xf numFmtId="49" fontId="12" fillId="0" borderId="2" xfId="9" applyNumberFormat="1" applyFont="1" applyFill="1" applyBorder="1" applyAlignment="1">
      <alignment horizontal="center"/>
    </xf>
    <xf numFmtId="0" fontId="15" fillId="0" borderId="2" xfId="11" applyFont="1" applyBorder="1" applyAlignment="1">
      <alignment horizontal="center"/>
    </xf>
    <xf numFmtId="49" fontId="13" fillId="2" borderId="14" xfId="9" applyNumberFormat="1" applyFont="1" applyFill="1" applyBorder="1" applyAlignment="1">
      <alignment horizontal="center"/>
    </xf>
    <xf numFmtId="49" fontId="13" fillId="0" borderId="2" xfId="9" applyNumberFormat="1" applyFont="1" applyFill="1" applyBorder="1" applyAlignment="1">
      <alignment horizontal="center"/>
    </xf>
    <xf numFmtId="0" fontId="14" fillId="0" borderId="2" xfId="11" applyFont="1" applyBorder="1" applyAlignment="1">
      <alignment horizontal="center"/>
    </xf>
    <xf numFmtId="0" fontId="4" fillId="3" borderId="51" xfId="6" applyFont="1" applyFill="1" applyBorder="1" applyAlignment="1">
      <alignment horizontal="center" wrapText="1"/>
    </xf>
    <xf numFmtId="0" fontId="0" fillId="0" borderId="46" xfId="0" applyBorder="1" applyAlignment="1">
      <alignment wrapText="1"/>
    </xf>
    <xf numFmtId="49" fontId="12" fillId="2" borderId="8" xfId="9" applyNumberFormat="1" applyFont="1" applyFill="1" applyBorder="1" applyAlignment="1">
      <alignment horizontal="center"/>
    </xf>
    <xf numFmtId="0" fontId="15" fillId="2" borderId="1" xfId="11" applyFont="1" applyFill="1" applyBorder="1" applyAlignment="1">
      <alignment horizontal="center"/>
    </xf>
    <xf numFmtId="49" fontId="12" fillId="0" borderId="8" xfId="9" applyNumberFormat="1" applyFont="1" applyFill="1" applyBorder="1" applyAlignment="1">
      <alignment horizontal="center"/>
    </xf>
    <xf numFmtId="0" fontId="15" fillId="0" borderId="1" xfId="11" applyFont="1" applyBorder="1" applyAlignment="1">
      <alignment horizontal="center"/>
    </xf>
    <xf numFmtId="0" fontId="0" fillId="3" borderId="46" xfId="0" applyFill="1" applyBorder="1" applyAlignment="1">
      <alignment wrapText="1"/>
    </xf>
    <xf numFmtId="49" fontId="13" fillId="0" borderId="25" xfId="9" applyNumberFormat="1" applyFont="1" applyFill="1" applyBorder="1" applyAlignment="1">
      <alignment horizontal="center"/>
    </xf>
    <xf numFmtId="0" fontId="14" fillId="0" borderId="10" xfId="11" applyFont="1" applyBorder="1" applyAlignment="1">
      <alignment horizontal="center"/>
    </xf>
    <xf numFmtId="49" fontId="13" fillId="2" borderId="8" xfId="9" applyNumberFormat="1" applyFont="1" applyFill="1" applyBorder="1" applyAlignment="1">
      <alignment horizontal="center"/>
    </xf>
    <xf numFmtId="0" fontId="14" fillId="2" borderId="1" xfId="11" applyFont="1" applyFill="1" applyBorder="1" applyAlignment="1">
      <alignment horizontal="center"/>
    </xf>
    <xf numFmtId="49" fontId="12" fillId="2" borderId="1" xfId="9" applyNumberFormat="1" applyFont="1" applyFill="1" applyBorder="1" applyAlignment="1">
      <alignment horizontal="center"/>
    </xf>
    <xf numFmtId="49" fontId="18" fillId="2" borderId="8" xfId="9" applyNumberFormat="1" applyFont="1" applyFill="1" applyBorder="1" applyAlignment="1">
      <alignment horizontal="center"/>
    </xf>
    <xf numFmtId="0" fontId="19" fillId="2" borderId="1" xfId="11" applyFont="1" applyFill="1" applyBorder="1" applyAlignment="1">
      <alignment horizontal="center"/>
    </xf>
    <xf numFmtId="49" fontId="18" fillId="3" borderId="8" xfId="9" applyNumberFormat="1" applyFont="1" applyFill="1" applyBorder="1" applyAlignment="1">
      <alignment horizontal="center"/>
    </xf>
    <xf numFmtId="0" fontId="19" fillId="3" borderId="1" xfId="11" applyFont="1" applyFill="1" applyBorder="1" applyAlignment="1">
      <alignment horizontal="center"/>
    </xf>
    <xf numFmtId="49" fontId="16" fillId="2" borderId="25" xfId="9" applyNumberFormat="1" applyFont="1" applyFill="1" applyBorder="1" applyAlignment="1">
      <alignment horizontal="center"/>
    </xf>
    <xf numFmtId="0" fontId="17" fillId="2" borderId="10" xfId="11" applyFont="1" applyFill="1" applyBorder="1" applyAlignment="1">
      <alignment horizontal="center"/>
    </xf>
    <xf numFmtId="49" fontId="16" fillId="3" borderId="8" xfId="9" applyNumberFormat="1" applyFont="1" applyFill="1" applyBorder="1" applyAlignment="1">
      <alignment horizontal="center"/>
    </xf>
    <xf numFmtId="0" fontId="17" fillId="3" borderId="1" xfId="11" applyFont="1" applyFill="1" applyBorder="1" applyAlignment="1">
      <alignment horizontal="center"/>
    </xf>
    <xf numFmtId="49" fontId="18" fillId="2" borderId="1" xfId="9" applyNumberFormat="1" applyFont="1" applyFill="1" applyBorder="1" applyAlignment="1">
      <alignment horizontal="center"/>
    </xf>
    <xf numFmtId="49" fontId="4" fillId="0" borderId="8" xfId="9" applyNumberFormat="1" applyFont="1" applyFill="1" applyBorder="1" applyAlignment="1">
      <alignment horizontal="center" vertical="center"/>
    </xf>
    <xf numFmtId="0" fontId="25" fillId="0" borderId="1" xfId="11" applyFont="1" applyBorder="1" applyAlignment="1">
      <alignment horizontal="center" vertical="center"/>
    </xf>
    <xf numFmtId="0" fontId="3" fillId="0" borderId="0" xfId="5" applyFont="1" applyAlignment="1">
      <alignment horizontal="center"/>
    </xf>
    <xf numFmtId="0" fontId="23" fillId="0" borderId="18" xfId="11" applyFont="1" applyFill="1" applyBorder="1" applyAlignment="1">
      <alignment horizontal="center" vertical="center"/>
    </xf>
    <xf numFmtId="0" fontId="23" fillId="0" borderId="58" xfId="11" applyFont="1" applyFill="1" applyBorder="1" applyAlignment="1">
      <alignment horizontal="center" vertical="center"/>
    </xf>
    <xf numFmtId="0" fontId="6" fillId="0" borderId="21" xfId="9" applyFont="1" applyFill="1" applyBorder="1" applyAlignment="1">
      <alignment horizontal="center" vertical="center"/>
    </xf>
    <xf numFmtId="0" fontId="6" fillId="0" borderId="59" xfId="9" applyFont="1" applyFill="1" applyBorder="1" applyAlignment="1">
      <alignment horizontal="center" vertical="center"/>
    </xf>
    <xf numFmtId="49" fontId="13" fillId="0" borderId="25" xfId="9" applyNumberFormat="1" applyFont="1" applyFill="1" applyBorder="1" applyAlignment="1">
      <alignment horizontal="center" vertical="center"/>
    </xf>
    <xf numFmtId="0" fontId="14" fillId="0" borderId="10" xfId="11" applyFont="1" applyBorder="1" applyAlignment="1">
      <alignment horizontal="center" vertical="center"/>
    </xf>
    <xf numFmtId="49" fontId="4" fillId="0" borderId="1" xfId="9" applyNumberFormat="1" applyFont="1" applyFill="1" applyBorder="1" applyAlignment="1">
      <alignment horizontal="center" vertical="center"/>
    </xf>
    <xf numFmtId="0" fontId="6" fillId="3" borderId="21" xfId="9" applyFont="1" applyFill="1" applyBorder="1" applyAlignment="1">
      <alignment horizontal="center" vertical="center"/>
    </xf>
    <xf numFmtId="0" fontId="6" fillId="3" borderId="59" xfId="9" applyFont="1" applyFill="1" applyBorder="1" applyAlignment="1">
      <alignment horizontal="center" vertical="center"/>
    </xf>
    <xf numFmtId="49" fontId="13" fillId="3" borderId="25" xfId="9" applyNumberFormat="1" applyFont="1" applyFill="1" applyBorder="1" applyAlignment="1">
      <alignment horizontal="center" vertical="center"/>
    </xf>
    <xf numFmtId="0" fontId="14" fillId="3" borderId="10" xfId="11" applyFont="1" applyFill="1" applyBorder="1" applyAlignment="1">
      <alignment horizontal="center" vertical="center"/>
    </xf>
    <xf numFmtId="49" fontId="27" fillId="2" borderId="8" xfId="9" applyNumberFormat="1" applyFont="1" applyFill="1" applyBorder="1" applyAlignment="1">
      <alignment horizontal="center"/>
    </xf>
    <xf numFmtId="0" fontId="30" fillId="2" borderId="1" xfId="11" applyFont="1" applyFill="1" applyBorder="1" applyAlignment="1">
      <alignment horizontal="center"/>
    </xf>
    <xf numFmtId="49" fontId="28" fillId="0" borderId="25" xfId="9" applyNumberFormat="1" applyFont="1" applyFill="1" applyBorder="1" applyAlignment="1">
      <alignment horizontal="center"/>
    </xf>
    <xf numFmtId="0" fontId="29" fillId="0" borderId="10" xfId="11" applyFont="1" applyBorder="1" applyAlignment="1">
      <alignment horizontal="center"/>
    </xf>
    <xf numFmtId="49" fontId="28" fillId="2" borderId="8" xfId="9" applyNumberFormat="1" applyFont="1" applyFill="1" applyBorder="1" applyAlignment="1">
      <alignment horizontal="center"/>
    </xf>
    <xf numFmtId="0" fontId="29" fillId="2" borderId="1" xfId="11" applyFont="1" applyFill="1" applyBorder="1" applyAlignment="1">
      <alignment horizontal="center"/>
    </xf>
    <xf numFmtId="49" fontId="27" fillId="2" borderId="1" xfId="9" applyNumberFormat="1" applyFont="1" applyFill="1" applyBorder="1" applyAlignment="1">
      <alignment horizontal="center"/>
    </xf>
    <xf numFmtId="0" fontId="25" fillId="0" borderId="1" xfId="11" applyFont="1" applyFill="1" applyBorder="1" applyAlignment="1">
      <alignment horizontal="center" vertical="center"/>
    </xf>
    <xf numFmtId="49" fontId="9" fillId="10" borderId="2" xfId="9" applyNumberFormat="1" applyFont="1" applyFill="1" applyBorder="1" applyAlignment="1">
      <alignment horizontal="center" vertical="center"/>
    </xf>
    <xf numFmtId="0" fontId="10" fillId="10" borderId="2" xfId="11" applyFont="1" applyFill="1" applyBorder="1" applyAlignment="1">
      <alignment horizontal="center" vertical="center"/>
    </xf>
    <xf numFmtId="49" fontId="9" fillId="10" borderId="8" xfId="9" applyNumberFormat="1" applyFont="1" applyFill="1" applyBorder="1" applyAlignment="1">
      <alignment horizontal="center" vertical="center"/>
    </xf>
    <xf numFmtId="0" fontId="10" fillId="10" borderId="1" xfId="11" applyFont="1" applyFill="1" applyBorder="1" applyAlignment="1">
      <alignment horizontal="center" vertical="center"/>
    </xf>
    <xf numFmtId="0" fontId="24" fillId="0" borderId="0" xfId="10" applyFont="1" applyAlignment="1">
      <alignment horizontal="right" vertical="center"/>
    </xf>
    <xf numFmtId="0" fontId="8" fillId="0" borderId="0" xfId="7" applyFont="1" applyAlignment="1">
      <alignment horizontal="center" vertical="center"/>
    </xf>
    <xf numFmtId="0" fontId="3" fillId="0" borderId="0" xfId="4" applyFont="1" applyFill="1" applyAlignment="1">
      <alignment horizontal="center" vertical="center"/>
    </xf>
    <xf numFmtId="49" fontId="9" fillId="10" borderId="1" xfId="9" applyNumberFormat="1" applyFont="1" applyFill="1" applyBorder="1" applyAlignment="1">
      <alignment horizontal="center" vertical="center"/>
    </xf>
    <xf numFmtId="49" fontId="18" fillId="10" borderId="14" xfId="9" applyNumberFormat="1" applyFont="1" applyFill="1" applyBorder="1" applyAlignment="1">
      <alignment horizontal="center" vertical="center"/>
    </xf>
    <xf numFmtId="0" fontId="19" fillId="10" borderId="14" xfId="11" applyFont="1" applyFill="1" applyBorder="1" applyAlignment="1">
      <alignment horizontal="center" vertical="center"/>
    </xf>
    <xf numFmtId="0" fontId="0" fillId="3" borderId="60" xfId="0" applyFill="1" applyBorder="1" applyAlignment="1">
      <alignment wrapText="1"/>
    </xf>
    <xf numFmtId="49" fontId="18" fillId="10" borderId="6" xfId="9" applyNumberFormat="1" applyFont="1" applyFill="1" applyBorder="1" applyAlignment="1">
      <alignment horizontal="center"/>
    </xf>
    <xf numFmtId="0" fontId="19" fillId="10" borderId="6" xfId="11" applyFont="1" applyFill="1" applyBorder="1" applyAlignment="1">
      <alignment horizontal="center"/>
    </xf>
    <xf numFmtId="49" fontId="18" fillId="10" borderId="14" xfId="9" applyNumberFormat="1" applyFont="1" applyFill="1" applyBorder="1" applyAlignment="1">
      <alignment horizontal="center"/>
    </xf>
    <xf numFmtId="0" fontId="19" fillId="10" borderId="14" xfId="11" applyFont="1" applyFill="1" applyBorder="1" applyAlignment="1">
      <alignment horizontal="center"/>
    </xf>
    <xf numFmtId="49" fontId="32" fillId="2" borderId="21" xfId="9" applyNumberFormat="1" applyFont="1" applyFill="1" applyBorder="1" applyAlignment="1">
      <alignment horizontal="center"/>
    </xf>
    <xf numFmtId="0" fontId="33" fillId="2" borderId="59" xfId="11" applyFont="1" applyFill="1" applyBorder="1" applyAlignment="1">
      <alignment horizontal="center"/>
    </xf>
    <xf numFmtId="49" fontId="32" fillId="2" borderId="14" xfId="9" applyNumberFormat="1" applyFont="1" applyFill="1" applyBorder="1" applyAlignment="1">
      <alignment horizontal="center"/>
    </xf>
    <xf numFmtId="0" fontId="33" fillId="2" borderId="14" xfId="11" applyFont="1" applyFill="1" applyBorder="1" applyAlignment="1">
      <alignment horizontal="center"/>
    </xf>
    <xf numFmtId="49" fontId="18" fillId="2" borderId="14" xfId="9" applyNumberFormat="1" applyFont="1" applyFill="1" applyBorder="1" applyAlignment="1">
      <alignment horizontal="center"/>
    </xf>
    <xf numFmtId="0" fontId="19" fillId="2" borderId="14" xfId="11" applyFont="1" applyFill="1" applyBorder="1" applyAlignment="1">
      <alignment horizontal="center"/>
    </xf>
    <xf numFmtId="49" fontId="18" fillId="2" borderId="14" xfId="9" applyNumberFormat="1" applyFont="1" applyFill="1" applyBorder="1" applyAlignment="1">
      <alignment horizontal="center" vertical="center"/>
    </xf>
    <xf numFmtId="0" fontId="19" fillId="2" borderId="14" xfId="11" applyFont="1" applyFill="1" applyBorder="1" applyAlignment="1">
      <alignment horizontal="center" vertical="center"/>
    </xf>
    <xf numFmtId="49" fontId="18" fillId="2" borderId="6" xfId="9" applyNumberFormat="1" applyFont="1" applyFill="1" applyBorder="1" applyAlignment="1">
      <alignment horizontal="center"/>
    </xf>
    <xf numFmtId="0" fontId="19" fillId="2" borderId="6" xfId="11" applyFont="1" applyFill="1" applyBorder="1" applyAlignment="1">
      <alignment horizontal="center"/>
    </xf>
    <xf numFmtId="164" fontId="4" fillId="3" borderId="51" xfId="8" applyNumberFormat="1" applyFont="1" applyFill="1" applyBorder="1" applyAlignment="1">
      <alignment horizontal="center" wrapText="1"/>
    </xf>
    <xf numFmtId="0" fontId="34" fillId="3" borderId="46" xfId="0" applyFont="1" applyFill="1" applyBorder="1" applyAlignment="1">
      <alignment horizontal="center" wrapText="1"/>
    </xf>
    <xf numFmtId="0" fontId="0" fillId="3" borderId="65" xfId="0" applyFill="1" applyBorder="1" applyAlignment="1">
      <alignment wrapText="1"/>
    </xf>
    <xf numFmtId="0" fontId="0" fillId="3" borderId="46" xfId="0" applyFill="1" applyBorder="1" applyAlignment="1">
      <alignment horizontal="center" wrapText="1"/>
    </xf>
    <xf numFmtId="0" fontId="0" fillId="0" borderId="60" xfId="0" applyBorder="1" applyAlignment="1">
      <alignment wrapText="1"/>
    </xf>
    <xf numFmtId="0" fontId="4" fillId="3" borderId="51" xfId="8" applyFont="1" applyFill="1" applyBorder="1" applyAlignment="1">
      <alignment horizontal="center" wrapText="1"/>
    </xf>
    <xf numFmtId="49" fontId="18" fillId="0" borderId="14" xfId="9" applyNumberFormat="1" applyFont="1" applyFill="1" applyBorder="1" applyAlignment="1">
      <alignment horizontal="center" vertical="center"/>
    </xf>
    <xf numFmtId="0" fontId="19" fillId="0" borderId="14" xfId="11" applyFont="1" applyFill="1" applyBorder="1" applyAlignment="1">
      <alignment horizontal="center" vertical="center"/>
    </xf>
    <xf numFmtId="49" fontId="32" fillId="0" borderId="21" xfId="9" applyNumberFormat="1" applyFont="1" applyFill="1" applyBorder="1" applyAlignment="1">
      <alignment horizontal="center"/>
    </xf>
    <xf numFmtId="0" fontId="33" fillId="0" borderId="59" xfId="11" applyFont="1" applyFill="1" applyBorder="1" applyAlignment="1">
      <alignment horizontal="center"/>
    </xf>
    <xf numFmtId="49" fontId="32" fillId="0" borderId="14" xfId="9" applyNumberFormat="1" applyFont="1" applyFill="1" applyBorder="1" applyAlignment="1">
      <alignment horizontal="center"/>
    </xf>
    <xf numFmtId="0" fontId="33" fillId="0" borderId="14" xfId="11" applyFont="1" applyFill="1" applyBorder="1" applyAlignment="1">
      <alignment horizontal="center"/>
    </xf>
    <xf numFmtId="49" fontId="18" fillId="0" borderId="14" xfId="9" applyNumberFormat="1" applyFont="1" applyFill="1" applyBorder="1" applyAlignment="1">
      <alignment horizontal="center"/>
    </xf>
    <xf numFmtId="0" fontId="19" fillId="0" borderId="14" xfId="11" applyFont="1" applyFill="1" applyBorder="1" applyAlignment="1">
      <alignment horizontal="center"/>
    </xf>
    <xf numFmtId="0" fontId="36" fillId="0" borderId="0" xfId="7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8" fillId="0" borderId="0" xfId="13" applyFont="1" applyFill="1" applyAlignment="1">
      <alignment wrapText="1"/>
    </xf>
    <xf numFmtId="0" fontId="38" fillId="0" borderId="0" xfId="0" applyFont="1" applyFill="1" applyAlignment="1">
      <alignment wrapText="1"/>
    </xf>
    <xf numFmtId="0" fontId="38" fillId="0" borderId="0" xfId="0" applyFont="1" applyAlignment="1">
      <alignment wrapText="1"/>
    </xf>
    <xf numFmtId="0" fontId="1" fillId="0" borderId="0" xfId="13" applyFont="1" applyFill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38" fillId="0" borderId="0" xfId="13" applyFont="1" applyFill="1" applyAlignment="1"/>
    <xf numFmtId="0" fontId="38" fillId="0" borderId="0" xfId="0" applyFont="1" applyFill="1" applyAlignment="1"/>
    <xf numFmtId="0" fontId="38" fillId="0" borderId="0" xfId="13" applyFont="1" applyFill="1" applyAlignment="1">
      <alignment vertical="top" wrapText="1"/>
    </xf>
    <xf numFmtId="0" fontId="38" fillId="0" borderId="0" xfId="0" applyFont="1" applyFill="1" applyAlignment="1">
      <alignment vertical="top" wrapText="1"/>
    </xf>
    <xf numFmtId="0" fontId="3" fillId="0" borderId="0" xfId="9" applyFont="1" applyFill="1" applyBorder="1" applyAlignment="1">
      <alignment horizontal="center"/>
    </xf>
    <xf numFmtId="0" fontId="0" fillId="0" borderId="0" xfId="0" applyAlignment="1">
      <alignment horizontal="center"/>
    </xf>
    <xf numFmtId="0" fontId="35" fillId="3" borderId="46" xfId="0" applyFont="1" applyFill="1" applyBorder="1" applyAlignment="1">
      <alignment horizontal="center" wrapText="1"/>
    </xf>
    <xf numFmtId="0" fontId="4" fillId="2" borderId="51" xfId="6" applyFont="1" applyFill="1" applyBorder="1" applyAlignment="1">
      <alignment horizontal="center" wrapText="1"/>
    </xf>
    <xf numFmtId="0" fontId="0" fillId="2" borderId="60" xfId="0" applyFill="1" applyBorder="1" applyAlignment="1">
      <alignment wrapText="1"/>
    </xf>
    <xf numFmtId="0" fontId="0" fillId="2" borderId="46" xfId="0" applyFill="1" applyBorder="1" applyAlignment="1">
      <alignment wrapText="1"/>
    </xf>
    <xf numFmtId="0" fontId="3" fillId="2" borderId="0" xfId="4" applyFont="1" applyFill="1" applyAlignment="1">
      <alignment horizontal="center"/>
    </xf>
    <xf numFmtId="0" fontId="0" fillId="2" borderId="65" xfId="0" applyFill="1" applyBorder="1" applyAlignment="1">
      <alignment wrapText="1"/>
    </xf>
    <xf numFmtId="49" fontId="18" fillId="2" borderId="17" xfId="9" applyNumberFormat="1" applyFont="1" applyFill="1" applyBorder="1" applyAlignment="1">
      <alignment horizontal="center" vertical="center"/>
    </xf>
    <xf numFmtId="0" fontId="19" fillId="2" borderId="17" xfId="11" applyFont="1" applyFill="1" applyBorder="1" applyAlignment="1">
      <alignment horizontal="center" vertical="center"/>
    </xf>
    <xf numFmtId="49" fontId="18" fillId="2" borderId="4" xfId="9" applyNumberFormat="1" applyFont="1" applyFill="1" applyBorder="1" applyAlignment="1">
      <alignment horizontal="center"/>
    </xf>
    <xf numFmtId="0" fontId="19" fillId="2" borderId="4" xfId="11" applyFont="1" applyFill="1" applyBorder="1" applyAlignment="1">
      <alignment horizontal="center"/>
    </xf>
    <xf numFmtId="164" fontId="1" fillId="0" borderId="0" xfId="8" applyNumberFormat="1" applyFill="1" applyBorder="1"/>
    <xf numFmtId="0" fontId="39" fillId="15" borderId="37" xfId="0" applyFont="1" applyFill="1" applyBorder="1" applyAlignment="1">
      <alignment horizontal="center"/>
    </xf>
    <xf numFmtId="0" fontId="40" fillId="0" borderId="0" xfId="0" applyFont="1" applyFill="1"/>
    <xf numFmtId="0" fontId="40" fillId="0" borderId="0" xfId="0" applyFont="1" applyFill="1" applyAlignment="1">
      <alignment horizontal="right"/>
    </xf>
    <xf numFmtId="0" fontId="41" fillId="15" borderId="20" xfId="0" applyFont="1" applyFill="1" applyBorder="1" applyAlignment="1">
      <alignment horizontal="center" vertical="center" wrapText="1"/>
    </xf>
    <xf numFmtId="0" fontId="41" fillId="15" borderId="14" xfId="0" applyFont="1" applyFill="1" applyBorder="1" applyAlignment="1">
      <alignment horizontal="center" vertical="center" wrapText="1"/>
    </xf>
    <xf numFmtId="0" fontId="41" fillId="15" borderId="47" xfId="0" applyFont="1" applyFill="1" applyBorder="1" applyAlignment="1">
      <alignment horizontal="center" vertical="center" wrapText="1"/>
    </xf>
    <xf numFmtId="0" fontId="42" fillId="0" borderId="24" xfId="0" applyFont="1" applyBorder="1" applyAlignment="1">
      <alignment vertical="center" wrapText="1"/>
    </xf>
    <xf numFmtId="0" fontId="42" fillId="0" borderId="11" xfId="0" applyFont="1" applyBorder="1" applyAlignment="1">
      <alignment horizontal="right" vertical="center" wrapText="1"/>
    </xf>
    <xf numFmtId="4" fontId="42" fillId="0" borderId="11" xfId="0" applyNumberFormat="1" applyFont="1" applyBorder="1" applyAlignment="1">
      <alignment horizontal="right" vertical="center" wrapText="1"/>
    </xf>
    <xf numFmtId="4" fontId="42" fillId="0" borderId="32" xfId="0" applyNumberFormat="1" applyFont="1" applyBorder="1" applyAlignment="1">
      <alignment horizontal="right" vertical="center" wrapText="1"/>
    </xf>
    <xf numFmtId="0" fontId="43" fillId="0" borderId="23" xfId="0" applyFont="1" applyBorder="1" applyAlignment="1">
      <alignment vertical="center" wrapText="1"/>
    </xf>
    <xf numFmtId="0" fontId="43" fillId="0" borderId="6" xfId="0" applyFont="1" applyBorder="1" applyAlignment="1">
      <alignment horizontal="right" vertical="center" wrapText="1"/>
    </xf>
    <xf numFmtId="4" fontId="43" fillId="0" borderId="6" xfId="0" applyNumberFormat="1" applyFont="1" applyBorder="1" applyAlignment="1">
      <alignment horizontal="right" vertical="center" wrapText="1"/>
    </xf>
    <xf numFmtId="4" fontId="43" fillId="0" borderId="6" xfId="0" applyNumberFormat="1" applyFont="1" applyBorder="1" applyAlignment="1">
      <alignment vertical="center"/>
    </xf>
    <xf numFmtId="4" fontId="43" fillId="0" borderId="31" xfId="0" applyNumberFormat="1" applyFont="1" applyBorder="1" applyAlignment="1">
      <alignment vertical="center"/>
    </xf>
    <xf numFmtId="4" fontId="43" fillId="0" borderId="11" xfId="0" applyNumberFormat="1" applyFont="1" applyBorder="1" applyAlignment="1">
      <alignment horizontal="right" vertical="center" wrapText="1"/>
    </xf>
    <xf numFmtId="0" fontId="42" fillId="0" borderId="23" xfId="0" applyFont="1" applyBorder="1" applyAlignment="1">
      <alignment vertical="center" wrapText="1"/>
    </xf>
    <xf numFmtId="4" fontId="42" fillId="0" borderId="6" xfId="0" applyNumberFormat="1" applyFont="1" applyBorder="1" applyAlignment="1">
      <alignment horizontal="right" vertical="center" wrapText="1"/>
    </xf>
    <xf numFmtId="4" fontId="42" fillId="0" borderId="31" xfId="0" applyNumberFormat="1" applyFont="1" applyBorder="1" applyAlignment="1">
      <alignment horizontal="right" vertical="center" wrapText="1"/>
    </xf>
    <xf numFmtId="4" fontId="43" fillId="0" borderId="31" xfId="0" applyNumberFormat="1" applyFont="1" applyBorder="1" applyAlignment="1">
      <alignment horizontal="right" vertical="center" wrapText="1"/>
    </xf>
    <xf numFmtId="0" fontId="42" fillId="0" borderId="6" xfId="0" applyFont="1" applyBorder="1" applyAlignment="1">
      <alignment horizontal="right" vertical="center" wrapText="1"/>
    </xf>
    <xf numFmtId="0" fontId="43" fillId="0" borderId="34" xfId="0" applyFont="1" applyBorder="1" applyAlignment="1">
      <alignment vertical="center" wrapText="1"/>
    </xf>
    <xf numFmtId="0" fontId="43" fillId="0" borderId="13" xfId="0" applyFont="1" applyBorder="1" applyAlignment="1">
      <alignment horizontal="right" vertical="center" wrapText="1"/>
    </xf>
    <xf numFmtId="4" fontId="43" fillId="0" borderId="13" xfId="0" applyNumberFormat="1" applyFont="1" applyBorder="1" applyAlignment="1">
      <alignment horizontal="right" vertical="center" wrapText="1"/>
    </xf>
    <xf numFmtId="4" fontId="43" fillId="0" borderId="33" xfId="0" applyNumberFormat="1" applyFont="1" applyBorder="1" applyAlignment="1">
      <alignment horizontal="right" vertical="center" wrapText="1"/>
    </xf>
    <xf numFmtId="0" fontId="42" fillId="0" borderId="20" xfId="0" applyFont="1" applyBorder="1" applyAlignment="1">
      <alignment vertical="center" wrapText="1"/>
    </xf>
    <xf numFmtId="0" fontId="42" fillId="0" borderId="14" xfId="0" applyFont="1" applyBorder="1" applyAlignment="1">
      <alignment horizontal="right" vertical="center" wrapText="1"/>
    </xf>
    <xf numFmtId="4" fontId="42" fillId="0" borderId="14" xfId="0" applyNumberFormat="1" applyFont="1" applyBorder="1" applyAlignment="1">
      <alignment horizontal="right" vertical="center" wrapText="1"/>
    </xf>
    <xf numFmtId="4" fontId="42" fillId="0" borderId="47" xfId="0" applyNumberFormat="1" applyFont="1" applyBorder="1" applyAlignment="1">
      <alignment horizontal="right" vertical="center" wrapText="1"/>
    </xf>
    <xf numFmtId="0" fontId="40" fillId="0" borderId="0" xfId="0" applyFont="1" applyFill="1" applyBorder="1"/>
    <xf numFmtId="165" fontId="40" fillId="0" borderId="37" xfId="0" applyNumberFormat="1" applyFont="1" applyFill="1" applyBorder="1" applyAlignment="1">
      <alignment horizontal="right"/>
    </xf>
    <xf numFmtId="0" fontId="43" fillId="0" borderId="24" xfId="0" applyFont="1" applyBorder="1" applyAlignment="1">
      <alignment horizontal="left" vertical="center" wrapText="1"/>
    </xf>
    <xf numFmtId="0" fontId="43" fillId="0" borderId="11" xfId="0" applyFont="1" applyBorder="1" applyAlignment="1">
      <alignment horizontal="right" vertical="center" wrapText="1"/>
    </xf>
    <xf numFmtId="4" fontId="43" fillId="0" borderId="32" xfId="0" applyNumberFormat="1" applyFont="1" applyBorder="1" applyAlignment="1">
      <alignment horizontal="right" vertical="center" wrapText="1"/>
    </xf>
    <xf numFmtId="0" fontId="43" fillId="0" borderId="23" xfId="0" applyFont="1" applyBorder="1" applyAlignment="1">
      <alignment horizontal="left" vertical="center" wrapText="1"/>
    </xf>
    <xf numFmtId="0" fontId="42" fillId="0" borderId="20" xfId="0" applyFont="1" applyBorder="1" applyAlignment="1">
      <alignment horizontal="left" vertical="center" wrapText="1"/>
    </xf>
    <xf numFmtId="0" fontId="2" fillId="0" borderId="7" xfId="9" applyFont="1" applyFill="1" applyBorder="1" applyAlignment="1">
      <alignment horizontal="left"/>
    </xf>
    <xf numFmtId="0" fontId="7" fillId="0" borderId="0" xfId="10" applyFont="1" applyFill="1" applyAlignment="1">
      <alignment horizontal="right"/>
    </xf>
    <xf numFmtId="0" fontId="2" fillId="0" borderId="0" xfId="8" applyFont="1" applyFill="1" applyAlignment="1">
      <alignment horizontal="right"/>
    </xf>
    <xf numFmtId="0" fontId="8" fillId="0" borderId="0" xfId="7" applyFont="1" applyFill="1" applyAlignment="1">
      <alignment horizontal="center"/>
    </xf>
    <xf numFmtId="0" fontId="8" fillId="0" borderId="0" xfId="7" applyFont="1" applyFill="1" applyAlignment="1">
      <alignment horizontal="center"/>
    </xf>
    <xf numFmtId="0" fontId="5" fillId="0" borderId="0" xfId="7" applyFill="1"/>
    <xf numFmtId="0" fontId="1" fillId="0" borderId="0" xfId="4" applyFill="1"/>
    <xf numFmtId="0" fontId="36" fillId="0" borderId="0" xfId="7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164" fontId="1" fillId="0" borderId="0" xfId="8" applyNumberFormat="1" applyFont="1" applyFill="1" applyBorder="1"/>
    <xf numFmtId="0" fontId="4" fillId="0" borderId="51" xfId="6" applyFont="1" applyFill="1" applyBorder="1" applyAlignment="1">
      <alignment horizontal="center" wrapText="1"/>
    </xf>
    <xf numFmtId="0" fontId="4" fillId="0" borderId="51" xfId="8" applyFont="1" applyFill="1" applyBorder="1" applyAlignment="1">
      <alignment horizontal="center" wrapText="1"/>
    </xf>
    <xf numFmtId="0" fontId="4" fillId="0" borderId="0" xfId="8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60" xfId="0" applyFill="1" applyBorder="1" applyAlignment="1">
      <alignment wrapText="1"/>
    </xf>
    <xf numFmtId="0" fontId="0" fillId="0" borderId="0" xfId="0" applyFill="1" applyBorder="1" applyAlignment="1"/>
    <xf numFmtId="0" fontId="1" fillId="0" borderId="0" xfId="9" applyFill="1"/>
    <xf numFmtId="4" fontId="1" fillId="0" borderId="0" xfId="9" applyNumberFormat="1" applyFill="1"/>
    <xf numFmtId="0" fontId="4" fillId="0" borderId="0" xfId="9" applyFont="1" applyFill="1" applyAlignment="1">
      <alignment horizontal="center"/>
    </xf>
    <xf numFmtId="0" fontId="0" fillId="0" borderId="37" xfId="0" applyFill="1" applyBorder="1" applyAlignment="1"/>
    <xf numFmtId="0" fontId="0" fillId="0" borderId="65" xfId="0" applyFill="1" applyBorder="1" applyAlignment="1">
      <alignment wrapText="1"/>
    </xf>
    <xf numFmtId="0" fontId="0" fillId="0" borderId="46" xfId="0" applyFill="1" applyBorder="1" applyAlignment="1">
      <alignment wrapText="1"/>
    </xf>
    <xf numFmtId="0" fontId="34" fillId="0" borderId="46" xfId="0" applyFont="1" applyFill="1" applyBorder="1" applyAlignment="1">
      <alignment horizontal="center" wrapText="1"/>
    </xf>
    <xf numFmtId="0" fontId="4" fillId="0" borderId="38" xfId="6" applyFont="1" applyFill="1" applyBorder="1" applyAlignment="1">
      <alignment horizontal="center"/>
    </xf>
    <xf numFmtId="0" fontId="4" fillId="0" borderId="51" xfId="8" applyFont="1" applyFill="1" applyBorder="1" applyAlignment="1">
      <alignment horizontal="center"/>
    </xf>
    <xf numFmtId="0" fontId="4" fillId="0" borderId="66" xfId="6" applyFont="1" applyFill="1" applyBorder="1" applyAlignment="1">
      <alignment horizontal="center"/>
    </xf>
    <xf numFmtId="164" fontId="4" fillId="0" borderId="51" xfId="8" applyNumberFormat="1" applyFont="1" applyFill="1" applyBorder="1" applyAlignment="1"/>
    <xf numFmtId="49" fontId="2" fillId="0" borderId="0" xfId="8" applyNumberFormat="1" applyFont="1" applyFill="1" applyBorder="1"/>
    <xf numFmtId="164" fontId="32" fillId="0" borderId="55" xfId="8" applyNumberFormat="1" applyFont="1" applyFill="1" applyBorder="1" applyAlignment="1"/>
    <xf numFmtId="164" fontId="4" fillId="0" borderId="57" xfId="8" applyNumberFormat="1" applyFont="1" applyFill="1" applyBorder="1" applyAlignment="1"/>
    <xf numFmtId="49" fontId="1" fillId="0" borderId="0" xfId="8" applyNumberFormat="1" applyFont="1" applyFill="1" applyBorder="1"/>
    <xf numFmtId="0" fontId="4" fillId="0" borderId="25" xfId="9" applyFont="1" applyFill="1" applyBorder="1" applyAlignment="1">
      <alignment horizontal="left"/>
    </xf>
    <xf numFmtId="164" fontId="4" fillId="0" borderId="6" xfId="8" applyNumberFormat="1" applyFont="1" applyFill="1" applyBorder="1"/>
    <xf numFmtId="164" fontId="4" fillId="0" borderId="6" xfId="8" applyNumberFormat="1" applyFont="1" applyFill="1" applyBorder="1" applyAlignment="1"/>
    <xf numFmtId="164" fontId="4" fillId="0" borderId="31" xfId="8" applyNumberFormat="1" applyFont="1" applyFill="1" applyBorder="1" applyAlignment="1"/>
    <xf numFmtId="164" fontId="4" fillId="0" borderId="15" xfId="8" applyNumberFormat="1" applyFont="1" applyFill="1" applyBorder="1" applyAlignment="1"/>
    <xf numFmtId="49" fontId="1" fillId="0" borderId="0" xfId="8" applyNumberFormat="1" applyFill="1" applyBorder="1"/>
    <xf numFmtId="0" fontId="11" fillId="0" borderId="19" xfId="9" applyFont="1" applyFill="1" applyBorder="1" applyAlignment="1">
      <alignment horizontal="center"/>
    </xf>
    <xf numFmtId="49" fontId="11" fillId="0" borderId="4" xfId="9" applyNumberFormat="1" applyFont="1" applyFill="1" applyBorder="1" applyAlignment="1">
      <alignment horizontal="center"/>
    </xf>
    <xf numFmtId="0" fontId="11" fillId="0" borderId="4" xfId="9" applyFont="1" applyFill="1" applyBorder="1" applyAlignment="1">
      <alignment horizontal="center"/>
    </xf>
    <xf numFmtId="164" fontId="18" fillId="0" borderId="55" xfId="8" applyNumberFormat="1" applyFont="1" applyFill="1" applyBorder="1" applyAlignment="1"/>
    <xf numFmtId="0" fontId="1" fillId="0" borderId="23" xfId="8" applyFill="1" applyBorder="1" applyAlignment="1">
      <alignment vertical="center"/>
    </xf>
    <xf numFmtId="0" fontId="1" fillId="0" borderId="6" xfId="8" applyFill="1" applyBorder="1" applyAlignment="1">
      <alignment vertical="center"/>
    </xf>
    <xf numFmtId="0" fontId="2" fillId="0" borderId="25" xfId="9" applyFont="1" applyFill="1" applyBorder="1" applyAlignment="1">
      <alignment wrapText="1"/>
    </xf>
    <xf numFmtId="0" fontId="2" fillId="0" borderId="28" xfId="9" applyFont="1" applyFill="1" applyBorder="1" applyAlignment="1">
      <alignment wrapText="1"/>
    </xf>
    <xf numFmtId="0" fontId="4" fillId="0" borderId="5" xfId="9" applyFont="1" applyFill="1" applyBorder="1" applyAlignment="1">
      <alignment horizontal="center"/>
    </xf>
    <xf numFmtId="0" fontId="1" fillId="0" borderId="23" xfId="8" applyFill="1" applyBorder="1" applyAlignment="1"/>
    <xf numFmtId="0" fontId="1" fillId="0" borderId="6" xfId="8" applyFill="1" applyBorder="1" applyAlignment="1"/>
    <xf numFmtId="0" fontId="2" fillId="0" borderId="5" xfId="9" applyFont="1" applyFill="1" applyBorder="1" applyAlignment="1">
      <alignment horizontal="center"/>
    </xf>
    <xf numFmtId="0" fontId="1" fillId="0" borderId="26" xfId="8" applyFill="1" applyBorder="1" applyAlignment="1"/>
    <xf numFmtId="0" fontId="1" fillId="0" borderId="27" xfId="8" applyFill="1" applyBorder="1" applyAlignment="1"/>
    <xf numFmtId="0" fontId="4" fillId="14" borderId="51" xfId="8" applyFont="1" applyFill="1" applyBorder="1" applyAlignment="1">
      <alignment horizontal="center"/>
    </xf>
  </cellXfs>
  <cellStyles count="14">
    <cellStyle name="čárky 2" xfId="1"/>
    <cellStyle name="čárky 3" xfId="2"/>
    <cellStyle name="čárky 3 2" xfId="3"/>
    <cellStyle name="Normální" xfId="0" builtinId="0"/>
    <cellStyle name="normální 2" xfId="4"/>
    <cellStyle name="Normální 3" xfId="5"/>
    <cellStyle name="Normální 4" xfId="6"/>
    <cellStyle name="normální_04 - OSMTVS" xfId="11"/>
    <cellStyle name="normální_2. Rozpočet 2007 - tabulky" xfId="7"/>
    <cellStyle name="normální_Rozpis výdajů 03 bez PO" xfId="13"/>
    <cellStyle name="normální_Rozpis výdajů 03 bez PO 2" xfId="8"/>
    <cellStyle name="normální_Rozpis výdajů 03 bez PO_04 - OSMTVS" xfId="9"/>
    <cellStyle name="normální_Rozpočet 2004 (ZK)" xfId="10"/>
    <cellStyle name="normální_Rozpočet 2005 (ZK)_04 - OSMTVS" xfId="12"/>
  </cellStyles>
  <dxfs count="0"/>
  <tableStyles count="0" defaultTableStyle="TableStyleMedium2" defaultPivotStyle="PivotStyleLight16"/>
  <colors>
    <mruColors>
      <color rgb="FFFFFFCC"/>
      <color rgb="FF99FF33"/>
      <color rgb="FFB3EBFF"/>
      <color rgb="FF66FF33"/>
      <color rgb="FFFF66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I44"/>
  <sheetViews>
    <sheetView zoomScale="120" zoomScaleNormal="120" workbookViewId="0">
      <selection activeCell="J14" sqref="J14:K14"/>
    </sheetView>
  </sheetViews>
  <sheetFormatPr defaultRowHeight="12.45" x14ac:dyDescent="0.2"/>
  <cols>
    <col min="1" max="1" width="3.21875" style="1" customWidth="1"/>
    <col min="2" max="2" width="9.21875" style="1" customWidth="1"/>
    <col min="3" max="4" width="4.77734375" style="1" customWidth="1"/>
    <col min="5" max="5" width="8" style="1" customWidth="1"/>
    <col min="6" max="6" width="40.77734375" style="1" customWidth="1"/>
    <col min="7" max="7" width="8.44140625" style="2" customWidth="1"/>
    <col min="8" max="9" width="7.5546875" style="1" customWidth="1"/>
    <col min="10" max="253" width="9.21875" style="1"/>
    <col min="254" max="255" width="3.21875" style="1" customWidth="1"/>
    <col min="256" max="256" width="9.21875" style="1" customWidth="1"/>
    <col min="257" max="258" width="4.77734375" style="1" customWidth="1"/>
    <col min="259" max="259" width="8" style="1" customWidth="1"/>
    <col min="260" max="260" width="40.77734375" style="1" customWidth="1"/>
    <col min="261" max="261" width="8.44140625" style="1" customWidth="1"/>
    <col min="262" max="263" width="7.5546875" style="1" customWidth="1"/>
    <col min="264" max="509" width="9.21875" style="1"/>
    <col min="510" max="511" width="3.21875" style="1" customWidth="1"/>
    <col min="512" max="512" width="9.21875" style="1" customWidth="1"/>
    <col min="513" max="514" width="4.77734375" style="1" customWidth="1"/>
    <col min="515" max="515" width="8" style="1" customWidth="1"/>
    <col min="516" max="516" width="40.77734375" style="1" customWidth="1"/>
    <col min="517" max="517" width="8.44140625" style="1" customWidth="1"/>
    <col min="518" max="519" width="7.5546875" style="1" customWidth="1"/>
    <col min="520" max="765" width="9.21875" style="1"/>
    <col min="766" max="767" width="3.21875" style="1" customWidth="1"/>
    <col min="768" max="768" width="9.21875" style="1" customWidth="1"/>
    <col min="769" max="770" width="4.77734375" style="1" customWidth="1"/>
    <col min="771" max="771" width="8" style="1" customWidth="1"/>
    <col min="772" max="772" width="40.77734375" style="1" customWidth="1"/>
    <col min="773" max="773" width="8.44140625" style="1" customWidth="1"/>
    <col min="774" max="775" width="7.5546875" style="1" customWidth="1"/>
    <col min="776" max="1021" width="9.21875" style="1"/>
    <col min="1022" max="1023" width="3.21875" style="1" customWidth="1"/>
    <col min="1024" max="1024" width="9.21875" style="1" customWidth="1"/>
    <col min="1025" max="1026" width="4.77734375" style="1" customWidth="1"/>
    <col min="1027" max="1027" width="8" style="1" customWidth="1"/>
    <col min="1028" max="1028" width="40.77734375" style="1" customWidth="1"/>
    <col min="1029" max="1029" width="8.44140625" style="1" customWidth="1"/>
    <col min="1030" max="1031" width="7.5546875" style="1" customWidth="1"/>
    <col min="1032" max="1277" width="9.21875" style="1"/>
    <col min="1278" max="1279" width="3.21875" style="1" customWidth="1"/>
    <col min="1280" max="1280" width="9.21875" style="1" customWidth="1"/>
    <col min="1281" max="1282" width="4.77734375" style="1" customWidth="1"/>
    <col min="1283" max="1283" width="8" style="1" customWidth="1"/>
    <col min="1284" max="1284" width="40.77734375" style="1" customWidth="1"/>
    <col min="1285" max="1285" width="8.44140625" style="1" customWidth="1"/>
    <col min="1286" max="1287" width="7.5546875" style="1" customWidth="1"/>
    <col min="1288" max="1533" width="9.21875" style="1"/>
    <col min="1534" max="1535" width="3.21875" style="1" customWidth="1"/>
    <col min="1536" max="1536" width="9.21875" style="1" customWidth="1"/>
    <col min="1537" max="1538" width="4.77734375" style="1" customWidth="1"/>
    <col min="1539" max="1539" width="8" style="1" customWidth="1"/>
    <col min="1540" max="1540" width="40.77734375" style="1" customWidth="1"/>
    <col min="1541" max="1541" width="8.44140625" style="1" customWidth="1"/>
    <col min="1542" max="1543" width="7.5546875" style="1" customWidth="1"/>
    <col min="1544" max="1789" width="9.21875" style="1"/>
    <col min="1790" max="1791" width="3.21875" style="1" customWidth="1"/>
    <col min="1792" max="1792" width="9.21875" style="1" customWidth="1"/>
    <col min="1793" max="1794" width="4.77734375" style="1" customWidth="1"/>
    <col min="1795" max="1795" width="8" style="1" customWidth="1"/>
    <col min="1796" max="1796" width="40.77734375" style="1" customWidth="1"/>
    <col min="1797" max="1797" width="8.44140625" style="1" customWidth="1"/>
    <col min="1798" max="1799" width="7.5546875" style="1" customWidth="1"/>
    <col min="1800" max="2045" width="9.21875" style="1"/>
    <col min="2046" max="2047" width="3.21875" style="1" customWidth="1"/>
    <col min="2048" max="2048" width="9.21875" style="1" customWidth="1"/>
    <col min="2049" max="2050" width="4.77734375" style="1" customWidth="1"/>
    <col min="2051" max="2051" width="8" style="1" customWidth="1"/>
    <col min="2052" max="2052" width="40.77734375" style="1" customWidth="1"/>
    <col min="2053" max="2053" width="8.44140625" style="1" customWidth="1"/>
    <col min="2054" max="2055" width="7.5546875" style="1" customWidth="1"/>
    <col min="2056" max="2301" width="9.21875" style="1"/>
    <col min="2302" max="2303" width="3.21875" style="1" customWidth="1"/>
    <col min="2304" max="2304" width="9.21875" style="1" customWidth="1"/>
    <col min="2305" max="2306" width="4.77734375" style="1" customWidth="1"/>
    <col min="2307" max="2307" width="8" style="1" customWidth="1"/>
    <col min="2308" max="2308" width="40.77734375" style="1" customWidth="1"/>
    <col min="2309" max="2309" width="8.44140625" style="1" customWidth="1"/>
    <col min="2310" max="2311" width="7.5546875" style="1" customWidth="1"/>
    <col min="2312" max="2557" width="9.21875" style="1"/>
    <col min="2558" max="2559" width="3.21875" style="1" customWidth="1"/>
    <col min="2560" max="2560" width="9.21875" style="1" customWidth="1"/>
    <col min="2561" max="2562" width="4.77734375" style="1" customWidth="1"/>
    <col min="2563" max="2563" width="8" style="1" customWidth="1"/>
    <col min="2564" max="2564" width="40.77734375" style="1" customWidth="1"/>
    <col min="2565" max="2565" width="8.44140625" style="1" customWidth="1"/>
    <col min="2566" max="2567" width="7.5546875" style="1" customWidth="1"/>
    <col min="2568" max="2813" width="9.21875" style="1"/>
    <col min="2814" max="2815" width="3.21875" style="1" customWidth="1"/>
    <col min="2816" max="2816" width="9.21875" style="1" customWidth="1"/>
    <col min="2817" max="2818" width="4.77734375" style="1" customWidth="1"/>
    <col min="2819" max="2819" width="8" style="1" customWidth="1"/>
    <col min="2820" max="2820" width="40.77734375" style="1" customWidth="1"/>
    <col min="2821" max="2821" width="8.44140625" style="1" customWidth="1"/>
    <col min="2822" max="2823" width="7.5546875" style="1" customWidth="1"/>
    <col min="2824" max="3069" width="9.21875" style="1"/>
    <col min="3070" max="3071" width="3.21875" style="1" customWidth="1"/>
    <col min="3072" max="3072" width="9.21875" style="1" customWidth="1"/>
    <col min="3073" max="3074" width="4.77734375" style="1" customWidth="1"/>
    <col min="3075" max="3075" width="8" style="1" customWidth="1"/>
    <col min="3076" max="3076" width="40.77734375" style="1" customWidth="1"/>
    <col min="3077" max="3077" width="8.44140625" style="1" customWidth="1"/>
    <col min="3078" max="3079" width="7.5546875" style="1" customWidth="1"/>
    <col min="3080" max="3325" width="9.21875" style="1"/>
    <col min="3326" max="3327" width="3.21875" style="1" customWidth="1"/>
    <col min="3328" max="3328" width="9.21875" style="1" customWidth="1"/>
    <col min="3329" max="3330" width="4.77734375" style="1" customWidth="1"/>
    <col min="3331" max="3331" width="8" style="1" customWidth="1"/>
    <col min="3332" max="3332" width="40.77734375" style="1" customWidth="1"/>
    <col min="3333" max="3333" width="8.44140625" style="1" customWidth="1"/>
    <col min="3334" max="3335" width="7.5546875" style="1" customWidth="1"/>
    <col min="3336" max="3581" width="9.21875" style="1"/>
    <col min="3582" max="3583" width="3.21875" style="1" customWidth="1"/>
    <col min="3584" max="3584" width="9.21875" style="1" customWidth="1"/>
    <col min="3585" max="3586" width="4.77734375" style="1" customWidth="1"/>
    <col min="3587" max="3587" width="8" style="1" customWidth="1"/>
    <col min="3588" max="3588" width="40.77734375" style="1" customWidth="1"/>
    <col min="3589" max="3589" width="8.44140625" style="1" customWidth="1"/>
    <col min="3590" max="3591" width="7.5546875" style="1" customWidth="1"/>
    <col min="3592" max="3837" width="9.21875" style="1"/>
    <col min="3838" max="3839" width="3.21875" style="1" customWidth="1"/>
    <col min="3840" max="3840" width="9.21875" style="1" customWidth="1"/>
    <col min="3841" max="3842" width="4.77734375" style="1" customWidth="1"/>
    <col min="3843" max="3843" width="8" style="1" customWidth="1"/>
    <col min="3844" max="3844" width="40.77734375" style="1" customWidth="1"/>
    <col min="3845" max="3845" width="8.44140625" style="1" customWidth="1"/>
    <col min="3846" max="3847" width="7.5546875" style="1" customWidth="1"/>
    <col min="3848" max="4093" width="9.21875" style="1"/>
    <col min="4094" max="4095" width="3.21875" style="1" customWidth="1"/>
    <col min="4096" max="4096" width="9.21875" style="1" customWidth="1"/>
    <col min="4097" max="4098" width="4.77734375" style="1" customWidth="1"/>
    <col min="4099" max="4099" width="8" style="1" customWidth="1"/>
    <col min="4100" max="4100" width="40.77734375" style="1" customWidth="1"/>
    <col min="4101" max="4101" width="8.44140625" style="1" customWidth="1"/>
    <col min="4102" max="4103" width="7.5546875" style="1" customWidth="1"/>
    <col min="4104" max="4349" width="9.21875" style="1"/>
    <col min="4350" max="4351" width="3.21875" style="1" customWidth="1"/>
    <col min="4352" max="4352" width="9.21875" style="1" customWidth="1"/>
    <col min="4353" max="4354" width="4.77734375" style="1" customWidth="1"/>
    <col min="4355" max="4355" width="8" style="1" customWidth="1"/>
    <col min="4356" max="4356" width="40.77734375" style="1" customWidth="1"/>
    <col min="4357" max="4357" width="8.44140625" style="1" customWidth="1"/>
    <col min="4358" max="4359" width="7.5546875" style="1" customWidth="1"/>
    <col min="4360" max="4605" width="9.21875" style="1"/>
    <col min="4606" max="4607" width="3.21875" style="1" customWidth="1"/>
    <col min="4608" max="4608" width="9.21875" style="1" customWidth="1"/>
    <col min="4609" max="4610" width="4.77734375" style="1" customWidth="1"/>
    <col min="4611" max="4611" width="8" style="1" customWidth="1"/>
    <col min="4612" max="4612" width="40.77734375" style="1" customWidth="1"/>
    <col min="4613" max="4613" width="8.44140625" style="1" customWidth="1"/>
    <col min="4614" max="4615" width="7.5546875" style="1" customWidth="1"/>
    <col min="4616" max="4861" width="9.21875" style="1"/>
    <col min="4862" max="4863" width="3.21875" style="1" customWidth="1"/>
    <col min="4864" max="4864" width="9.21875" style="1" customWidth="1"/>
    <col min="4865" max="4866" width="4.77734375" style="1" customWidth="1"/>
    <col min="4867" max="4867" width="8" style="1" customWidth="1"/>
    <col min="4868" max="4868" width="40.77734375" style="1" customWidth="1"/>
    <col min="4869" max="4869" width="8.44140625" style="1" customWidth="1"/>
    <col min="4870" max="4871" width="7.5546875" style="1" customWidth="1"/>
    <col min="4872" max="5117" width="9.21875" style="1"/>
    <col min="5118" max="5119" width="3.21875" style="1" customWidth="1"/>
    <col min="5120" max="5120" width="9.21875" style="1" customWidth="1"/>
    <col min="5121" max="5122" width="4.77734375" style="1" customWidth="1"/>
    <col min="5123" max="5123" width="8" style="1" customWidth="1"/>
    <col min="5124" max="5124" width="40.77734375" style="1" customWidth="1"/>
    <col min="5125" max="5125" width="8.44140625" style="1" customWidth="1"/>
    <col min="5126" max="5127" width="7.5546875" style="1" customWidth="1"/>
    <col min="5128" max="5373" width="9.21875" style="1"/>
    <col min="5374" max="5375" width="3.21875" style="1" customWidth="1"/>
    <col min="5376" max="5376" width="9.21875" style="1" customWidth="1"/>
    <col min="5377" max="5378" width="4.77734375" style="1" customWidth="1"/>
    <col min="5379" max="5379" width="8" style="1" customWidth="1"/>
    <col min="5380" max="5380" width="40.77734375" style="1" customWidth="1"/>
    <col min="5381" max="5381" width="8.44140625" style="1" customWidth="1"/>
    <col min="5382" max="5383" width="7.5546875" style="1" customWidth="1"/>
    <col min="5384" max="5629" width="9.21875" style="1"/>
    <col min="5630" max="5631" width="3.21875" style="1" customWidth="1"/>
    <col min="5632" max="5632" width="9.21875" style="1" customWidth="1"/>
    <col min="5633" max="5634" width="4.77734375" style="1" customWidth="1"/>
    <col min="5635" max="5635" width="8" style="1" customWidth="1"/>
    <col min="5636" max="5636" width="40.77734375" style="1" customWidth="1"/>
    <col min="5637" max="5637" width="8.44140625" style="1" customWidth="1"/>
    <col min="5638" max="5639" width="7.5546875" style="1" customWidth="1"/>
    <col min="5640" max="5885" width="9.21875" style="1"/>
    <col min="5886" max="5887" width="3.21875" style="1" customWidth="1"/>
    <col min="5888" max="5888" width="9.21875" style="1" customWidth="1"/>
    <col min="5889" max="5890" width="4.77734375" style="1" customWidth="1"/>
    <col min="5891" max="5891" width="8" style="1" customWidth="1"/>
    <col min="5892" max="5892" width="40.77734375" style="1" customWidth="1"/>
    <col min="5893" max="5893" width="8.44140625" style="1" customWidth="1"/>
    <col min="5894" max="5895" width="7.5546875" style="1" customWidth="1"/>
    <col min="5896" max="6141" width="9.21875" style="1"/>
    <col min="6142" max="6143" width="3.21875" style="1" customWidth="1"/>
    <col min="6144" max="6144" width="9.21875" style="1" customWidth="1"/>
    <col min="6145" max="6146" width="4.77734375" style="1" customWidth="1"/>
    <col min="6147" max="6147" width="8" style="1" customWidth="1"/>
    <col min="6148" max="6148" width="40.77734375" style="1" customWidth="1"/>
    <col min="6149" max="6149" width="8.44140625" style="1" customWidth="1"/>
    <col min="6150" max="6151" width="7.5546875" style="1" customWidth="1"/>
    <col min="6152" max="6397" width="9.21875" style="1"/>
    <col min="6398" max="6399" width="3.21875" style="1" customWidth="1"/>
    <col min="6400" max="6400" width="9.21875" style="1" customWidth="1"/>
    <col min="6401" max="6402" width="4.77734375" style="1" customWidth="1"/>
    <col min="6403" max="6403" width="8" style="1" customWidth="1"/>
    <col min="6404" max="6404" width="40.77734375" style="1" customWidth="1"/>
    <col min="6405" max="6405" width="8.44140625" style="1" customWidth="1"/>
    <col min="6406" max="6407" width="7.5546875" style="1" customWidth="1"/>
    <col min="6408" max="6653" width="9.21875" style="1"/>
    <col min="6654" max="6655" width="3.21875" style="1" customWidth="1"/>
    <col min="6656" max="6656" width="9.21875" style="1" customWidth="1"/>
    <col min="6657" max="6658" width="4.77734375" style="1" customWidth="1"/>
    <col min="6659" max="6659" width="8" style="1" customWidth="1"/>
    <col min="6660" max="6660" width="40.77734375" style="1" customWidth="1"/>
    <col min="6661" max="6661" width="8.44140625" style="1" customWidth="1"/>
    <col min="6662" max="6663" width="7.5546875" style="1" customWidth="1"/>
    <col min="6664" max="6909" width="9.21875" style="1"/>
    <col min="6910" max="6911" width="3.21875" style="1" customWidth="1"/>
    <col min="6912" max="6912" width="9.21875" style="1" customWidth="1"/>
    <col min="6913" max="6914" width="4.77734375" style="1" customWidth="1"/>
    <col min="6915" max="6915" width="8" style="1" customWidth="1"/>
    <col min="6916" max="6916" width="40.77734375" style="1" customWidth="1"/>
    <col min="6917" max="6917" width="8.44140625" style="1" customWidth="1"/>
    <col min="6918" max="6919" width="7.5546875" style="1" customWidth="1"/>
    <col min="6920" max="7165" width="9.21875" style="1"/>
    <col min="7166" max="7167" width="3.21875" style="1" customWidth="1"/>
    <col min="7168" max="7168" width="9.21875" style="1" customWidth="1"/>
    <col min="7169" max="7170" width="4.77734375" style="1" customWidth="1"/>
    <col min="7171" max="7171" width="8" style="1" customWidth="1"/>
    <col min="7172" max="7172" width="40.77734375" style="1" customWidth="1"/>
    <col min="7173" max="7173" width="8.44140625" style="1" customWidth="1"/>
    <col min="7174" max="7175" width="7.5546875" style="1" customWidth="1"/>
    <col min="7176" max="7421" width="9.21875" style="1"/>
    <col min="7422" max="7423" width="3.21875" style="1" customWidth="1"/>
    <col min="7424" max="7424" width="9.21875" style="1" customWidth="1"/>
    <col min="7425" max="7426" width="4.77734375" style="1" customWidth="1"/>
    <col min="7427" max="7427" width="8" style="1" customWidth="1"/>
    <col min="7428" max="7428" width="40.77734375" style="1" customWidth="1"/>
    <col min="7429" max="7429" width="8.44140625" style="1" customWidth="1"/>
    <col min="7430" max="7431" width="7.5546875" style="1" customWidth="1"/>
    <col min="7432" max="7677" width="9.21875" style="1"/>
    <col min="7678" max="7679" width="3.21875" style="1" customWidth="1"/>
    <col min="7680" max="7680" width="9.21875" style="1" customWidth="1"/>
    <col min="7681" max="7682" width="4.77734375" style="1" customWidth="1"/>
    <col min="7683" max="7683" width="8" style="1" customWidth="1"/>
    <col min="7684" max="7684" width="40.77734375" style="1" customWidth="1"/>
    <col min="7685" max="7685" width="8.44140625" style="1" customWidth="1"/>
    <col min="7686" max="7687" width="7.5546875" style="1" customWidth="1"/>
    <col min="7688" max="7933" width="9.21875" style="1"/>
    <col min="7934" max="7935" width="3.21875" style="1" customWidth="1"/>
    <col min="7936" max="7936" width="9.21875" style="1" customWidth="1"/>
    <col min="7937" max="7938" width="4.77734375" style="1" customWidth="1"/>
    <col min="7939" max="7939" width="8" style="1" customWidth="1"/>
    <col min="7940" max="7940" width="40.77734375" style="1" customWidth="1"/>
    <col min="7941" max="7941" width="8.44140625" style="1" customWidth="1"/>
    <col min="7942" max="7943" width="7.5546875" style="1" customWidth="1"/>
    <col min="7944" max="8189" width="9.21875" style="1"/>
    <col min="8190" max="8191" width="3.21875" style="1" customWidth="1"/>
    <col min="8192" max="8192" width="9.21875" style="1" customWidth="1"/>
    <col min="8193" max="8194" width="4.77734375" style="1" customWidth="1"/>
    <col min="8195" max="8195" width="8" style="1" customWidth="1"/>
    <col min="8196" max="8196" width="40.77734375" style="1" customWidth="1"/>
    <col min="8197" max="8197" width="8.44140625" style="1" customWidth="1"/>
    <col min="8198" max="8199" width="7.5546875" style="1" customWidth="1"/>
    <col min="8200" max="8445" width="9.21875" style="1"/>
    <col min="8446" max="8447" width="3.21875" style="1" customWidth="1"/>
    <col min="8448" max="8448" width="9.21875" style="1" customWidth="1"/>
    <col min="8449" max="8450" width="4.77734375" style="1" customWidth="1"/>
    <col min="8451" max="8451" width="8" style="1" customWidth="1"/>
    <col min="8452" max="8452" width="40.77734375" style="1" customWidth="1"/>
    <col min="8453" max="8453" width="8.44140625" style="1" customWidth="1"/>
    <col min="8454" max="8455" width="7.5546875" style="1" customWidth="1"/>
    <col min="8456" max="8701" width="9.21875" style="1"/>
    <col min="8702" max="8703" width="3.21875" style="1" customWidth="1"/>
    <col min="8704" max="8704" width="9.21875" style="1" customWidth="1"/>
    <col min="8705" max="8706" width="4.77734375" style="1" customWidth="1"/>
    <col min="8707" max="8707" width="8" style="1" customWidth="1"/>
    <col min="8708" max="8708" width="40.77734375" style="1" customWidth="1"/>
    <col min="8709" max="8709" width="8.44140625" style="1" customWidth="1"/>
    <col min="8710" max="8711" width="7.5546875" style="1" customWidth="1"/>
    <col min="8712" max="8957" width="9.21875" style="1"/>
    <col min="8958" max="8959" width="3.21875" style="1" customWidth="1"/>
    <col min="8960" max="8960" width="9.21875" style="1" customWidth="1"/>
    <col min="8961" max="8962" width="4.77734375" style="1" customWidth="1"/>
    <col min="8963" max="8963" width="8" style="1" customWidth="1"/>
    <col min="8964" max="8964" width="40.77734375" style="1" customWidth="1"/>
    <col min="8965" max="8965" width="8.44140625" style="1" customWidth="1"/>
    <col min="8966" max="8967" width="7.5546875" style="1" customWidth="1"/>
    <col min="8968" max="9213" width="9.21875" style="1"/>
    <col min="9214" max="9215" width="3.21875" style="1" customWidth="1"/>
    <col min="9216" max="9216" width="9.21875" style="1" customWidth="1"/>
    <col min="9217" max="9218" width="4.77734375" style="1" customWidth="1"/>
    <col min="9219" max="9219" width="8" style="1" customWidth="1"/>
    <col min="9220" max="9220" width="40.77734375" style="1" customWidth="1"/>
    <col min="9221" max="9221" width="8.44140625" style="1" customWidth="1"/>
    <col min="9222" max="9223" width="7.5546875" style="1" customWidth="1"/>
    <col min="9224" max="9469" width="9.21875" style="1"/>
    <col min="9470" max="9471" width="3.21875" style="1" customWidth="1"/>
    <col min="9472" max="9472" width="9.21875" style="1" customWidth="1"/>
    <col min="9473" max="9474" width="4.77734375" style="1" customWidth="1"/>
    <col min="9475" max="9475" width="8" style="1" customWidth="1"/>
    <col min="9476" max="9476" width="40.77734375" style="1" customWidth="1"/>
    <col min="9477" max="9477" width="8.44140625" style="1" customWidth="1"/>
    <col min="9478" max="9479" width="7.5546875" style="1" customWidth="1"/>
    <col min="9480" max="9725" width="9.21875" style="1"/>
    <col min="9726" max="9727" width="3.21875" style="1" customWidth="1"/>
    <col min="9728" max="9728" width="9.21875" style="1" customWidth="1"/>
    <col min="9729" max="9730" width="4.77734375" style="1" customWidth="1"/>
    <col min="9731" max="9731" width="8" style="1" customWidth="1"/>
    <col min="9732" max="9732" width="40.77734375" style="1" customWidth="1"/>
    <col min="9733" max="9733" width="8.44140625" style="1" customWidth="1"/>
    <col min="9734" max="9735" width="7.5546875" style="1" customWidth="1"/>
    <col min="9736" max="9981" width="9.21875" style="1"/>
    <col min="9982" max="9983" width="3.21875" style="1" customWidth="1"/>
    <col min="9984" max="9984" width="9.21875" style="1" customWidth="1"/>
    <col min="9985" max="9986" width="4.77734375" style="1" customWidth="1"/>
    <col min="9987" max="9987" width="8" style="1" customWidth="1"/>
    <col min="9988" max="9988" width="40.77734375" style="1" customWidth="1"/>
    <col min="9989" max="9989" width="8.44140625" style="1" customWidth="1"/>
    <col min="9990" max="9991" width="7.5546875" style="1" customWidth="1"/>
    <col min="9992" max="10237" width="9.21875" style="1"/>
    <col min="10238" max="10239" width="3.21875" style="1" customWidth="1"/>
    <col min="10240" max="10240" width="9.21875" style="1" customWidth="1"/>
    <col min="10241" max="10242" width="4.77734375" style="1" customWidth="1"/>
    <col min="10243" max="10243" width="8" style="1" customWidth="1"/>
    <col min="10244" max="10244" width="40.77734375" style="1" customWidth="1"/>
    <col min="10245" max="10245" width="8.44140625" style="1" customWidth="1"/>
    <col min="10246" max="10247" width="7.5546875" style="1" customWidth="1"/>
    <col min="10248" max="10493" width="9.21875" style="1"/>
    <col min="10494" max="10495" width="3.21875" style="1" customWidth="1"/>
    <col min="10496" max="10496" width="9.21875" style="1" customWidth="1"/>
    <col min="10497" max="10498" width="4.77734375" style="1" customWidth="1"/>
    <col min="10499" max="10499" width="8" style="1" customWidth="1"/>
    <col min="10500" max="10500" width="40.77734375" style="1" customWidth="1"/>
    <col min="10501" max="10501" width="8.44140625" style="1" customWidth="1"/>
    <col min="10502" max="10503" width="7.5546875" style="1" customWidth="1"/>
    <col min="10504" max="10749" width="9.21875" style="1"/>
    <col min="10750" max="10751" width="3.21875" style="1" customWidth="1"/>
    <col min="10752" max="10752" width="9.21875" style="1" customWidth="1"/>
    <col min="10753" max="10754" width="4.77734375" style="1" customWidth="1"/>
    <col min="10755" max="10755" width="8" style="1" customWidth="1"/>
    <col min="10756" max="10756" width="40.77734375" style="1" customWidth="1"/>
    <col min="10757" max="10757" width="8.44140625" style="1" customWidth="1"/>
    <col min="10758" max="10759" width="7.5546875" style="1" customWidth="1"/>
    <col min="10760" max="11005" width="9.21875" style="1"/>
    <col min="11006" max="11007" width="3.21875" style="1" customWidth="1"/>
    <col min="11008" max="11008" width="9.21875" style="1" customWidth="1"/>
    <col min="11009" max="11010" width="4.77734375" style="1" customWidth="1"/>
    <col min="11011" max="11011" width="8" style="1" customWidth="1"/>
    <col min="11012" max="11012" width="40.77734375" style="1" customWidth="1"/>
    <col min="11013" max="11013" width="8.44140625" style="1" customWidth="1"/>
    <col min="11014" max="11015" width="7.5546875" style="1" customWidth="1"/>
    <col min="11016" max="11261" width="9.21875" style="1"/>
    <col min="11262" max="11263" width="3.21875" style="1" customWidth="1"/>
    <col min="11264" max="11264" width="9.21875" style="1" customWidth="1"/>
    <col min="11265" max="11266" width="4.77734375" style="1" customWidth="1"/>
    <col min="11267" max="11267" width="8" style="1" customWidth="1"/>
    <col min="11268" max="11268" width="40.77734375" style="1" customWidth="1"/>
    <col min="11269" max="11269" width="8.44140625" style="1" customWidth="1"/>
    <col min="11270" max="11271" width="7.5546875" style="1" customWidth="1"/>
    <col min="11272" max="11517" width="9.21875" style="1"/>
    <col min="11518" max="11519" width="3.21875" style="1" customWidth="1"/>
    <col min="11520" max="11520" width="9.21875" style="1" customWidth="1"/>
    <col min="11521" max="11522" width="4.77734375" style="1" customWidth="1"/>
    <col min="11523" max="11523" width="8" style="1" customWidth="1"/>
    <col min="11524" max="11524" width="40.77734375" style="1" customWidth="1"/>
    <col min="11525" max="11525" width="8.44140625" style="1" customWidth="1"/>
    <col min="11526" max="11527" width="7.5546875" style="1" customWidth="1"/>
    <col min="11528" max="11773" width="9.21875" style="1"/>
    <col min="11774" max="11775" width="3.21875" style="1" customWidth="1"/>
    <col min="11776" max="11776" width="9.21875" style="1" customWidth="1"/>
    <col min="11777" max="11778" width="4.77734375" style="1" customWidth="1"/>
    <col min="11779" max="11779" width="8" style="1" customWidth="1"/>
    <col min="11780" max="11780" width="40.77734375" style="1" customWidth="1"/>
    <col min="11781" max="11781" width="8.44140625" style="1" customWidth="1"/>
    <col min="11782" max="11783" width="7.5546875" style="1" customWidth="1"/>
    <col min="11784" max="12029" width="9.21875" style="1"/>
    <col min="12030" max="12031" width="3.21875" style="1" customWidth="1"/>
    <col min="12032" max="12032" width="9.21875" style="1" customWidth="1"/>
    <col min="12033" max="12034" width="4.77734375" style="1" customWidth="1"/>
    <col min="12035" max="12035" width="8" style="1" customWidth="1"/>
    <col min="12036" max="12036" width="40.77734375" style="1" customWidth="1"/>
    <col min="12037" max="12037" width="8.44140625" style="1" customWidth="1"/>
    <col min="12038" max="12039" width="7.5546875" style="1" customWidth="1"/>
    <col min="12040" max="12285" width="9.21875" style="1"/>
    <col min="12286" max="12287" width="3.21875" style="1" customWidth="1"/>
    <col min="12288" max="12288" width="9.21875" style="1" customWidth="1"/>
    <col min="12289" max="12290" width="4.77734375" style="1" customWidth="1"/>
    <col min="12291" max="12291" width="8" style="1" customWidth="1"/>
    <col min="12292" max="12292" width="40.77734375" style="1" customWidth="1"/>
    <col min="12293" max="12293" width="8.44140625" style="1" customWidth="1"/>
    <col min="12294" max="12295" width="7.5546875" style="1" customWidth="1"/>
    <col min="12296" max="12541" width="9.21875" style="1"/>
    <col min="12542" max="12543" width="3.21875" style="1" customWidth="1"/>
    <col min="12544" max="12544" width="9.21875" style="1" customWidth="1"/>
    <col min="12545" max="12546" width="4.77734375" style="1" customWidth="1"/>
    <col min="12547" max="12547" width="8" style="1" customWidth="1"/>
    <col min="12548" max="12548" width="40.77734375" style="1" customWidth="1"/>
    <col min="12549" max="12549" width="8.44140625" style="1" customWidth="1"/>
    <col min="12550" max="12551" width="7.5546875" style="1" customWidth="1"/>
    <col min="12552" max="12797" width="9.21875" style="1"/>
    <col min="12798" max="12799" width="3.21875" style="1" customWidth="1"/>
    <col min="12800" max="12800" width="9.21875" style="1" customWidth="1"/>
    <col min="12801" max="12802" width="4.77734375" style="1" customWidth="1"/>
    <col min="12803" max="12803" width="8" style="1" customWidth="1"/>
    <col min="12804" max="12804" width="40.77734375" style="1" customWidth="1"/>
    <col min="12805" max="12805" width="8.44140625" style="1" customWidth="1"/>
    <col min="12806" max="12807" width="7.5546875" style="1" customWidth="1"/>
    <col min="12808" max="13053" width="9.21875" style="1"/>
    <col min="13054" max="13055" width="3.21875" style="1" customWidth="1"/>
    <col min="13056" max="13056" width="9.21875" style="1" customWidth="1"/>
    <col min="13057" max="13058" width="4.77734375" style="1" customWidth="1"/>
    <col min="13059" max="13059" width="8" style="1" customWidth="1"/>
    <col min="13060" max="13060" width="40.77734375" style="1" customWidth="1"/>
    <col min="13061" max="13061" width="8.44140625" style="1" customWidth="1"/>
    <col min="13062" max="13063" width="7.5546875" style="1" customWidth="1"/>
    <col min="13064" max="13309" width="9.21875" style="1"/>
    <col min="13310" max="13311" width="3.21875" style="1" customWidth="1"/>
    <col min="13312" max="13312" width="9.21875" style="1" customWidth="1"/>
    <col min="13313" max="13314" width="4.77734375" style="1" customWidth="1"/>
    <col min="13315" max="13315" width="8" style="1" customWidth="1"/>
    <col min="13316" max="13316" width="40.77734375" style="1" customWidth="1"/>
    <col min="13317" max="13317" width="8.44140625" style="1" customWidth="1"/>
    <col min="13318" max="13319" width="7.5546875" style="1" customWidth="1"/>
    <col min="13320" max="13565" width="9.21875" style="1"/>
    <col min="13566" max="13567" width="3.21875" style="1" customWidth="1"/>
    <col min="13568" max="13568" width="9.21875" style="1" customWidth="1"/>
    <col min="13569" max="13570" width="4.77734375" style="1" customWidth="1"/>
    <col min="13571" max="13571" width="8" style="1" customWidth="1"/>
    <col min="13572" max="13572" width="40.77734375" style="1" customWidth="1"/>
    <col min="13573" max="13573" width="8.44140625" style="1" customWidth="1"/>
    <col min="13574" max="13575" width="7.5546875" style="1" customWidth="1"/>
    <col min="13576" max="13821" width="9.21875" style="1"/>
    <col min="13822" max="13823" width="3.21875" style="1" customWidth="1"/>
    <col min="13824" max="13824" width="9.21875" style="1" customWidth="1"/>
    <col min="13825" max="13826" width="4.77734375" style="1" customWidth="1"/>
    <col min="13827" max="13827" width="8" style="1" customWidth="1"/>
    <col min="13828" max="13828" width="40.77734375" style="1" customWidth="1"/>
    <col min="13829" max="13829" width="8.44140625" style="1" customWidth="1"/>
    <col min="13830" max="13831" width="7.5546875" style="1" customWidth="1"/>
    <col min="13832" max="14077" width="9.21875" style="1"/>
    <col min="14078" max="14079" width="3.21875" style="1" customWidth="1"/>
    <col min="14080" max="14080" width="9.21875" style="1" customWidth="1"/>
    <col min="14081" max="14082" width="4.77734375" style="1" customWidth="1"/>
    <col min="14083" max="14083" width="8" style="1" customWidth="1"/>
    <col min="14084" max="14084" width="40.77734375" style="1" customWidth="1"/>
    <col min="14085" max="14085" width="8.44140625" style="1" customWidth="1"/>
    <col min="14086" max="14087" width="7.5546875" style="1" customWidth="1"/>
    <col min="14088" max="14333" width="9.21875" style="1"/>
    <col min="14334" max="14335" width="3.21875" style="1" customWidth="1"/>
    <col min="14336" max="14336" width="9.21875" style="1" customWidth="1"/>
    <col min="14337" max="14338" width="4.77734375" style="1" customWidth="1"/>
    <col min="14339" max="14339" width="8" style="1" customWidth="1"/>
    <col min="14340" max="14340" width="40.77734375" style="1" customWidth="1"/>
    <col min="14341" max="14341" width="8.44140625" style="1" customWidth="1"/>
    <col min="14342" max="14343" width="7.5546875" style="1" customWidth="1"/>
    <col min="14344" max="14589" width="9.21875" style="1"/>
    <col min="14590" max="14591" width="3.21875" style="1" customWidth="1"/>
    <col min="14592" max="14592" width="9.21875" style="1" customWidth="1"/>
    <col min="14593" max="14594" width="4.77734375" style="1" customWidth="1"/>
    <col min="14595" max="14595" width="8" style="1" customWidth="1"/>
    <col min="14596" max="14596" width="40.77734375" style="1" customWidth="1"/>
    <col min="14597" max="14597" width="8.44140625" style="1" customWidth="1"/>
    <col min="14598" max="14599" width="7.5546875" style="1" customWidth="1"/>
    <col min="14600" max="14845" width="9.21875" style="1"/>
    <col min="14846" max="14847" width="3.21875" style="1" customWidth="1"/>
    <col min="14848" max="14848" width="9.21875" style="1" customWidth="1"/>
    <col min="14849" max="14850" width="4.77734375" style="1" customWidth="1"/>
    <col min="14851" max="14851" width="8" style="1" customWidth="1"/>
    <col min="14852" max="14852" width="40.77734375" style="1" customWidth="1"/>
    <col min="14853" max="14853" width="8.44140625" style="1" customWidth="1"/>
    <col min="14854" max="14855" width="7.5546875" style="1" customWidth="1"/>
    <col min="14856" max="15101" width="9.21875" style="1"/>
    <col min="15102" max="15103" width="3.21875" style="1" customWidth="1"/>
    <col min="15104" max="15104" width="9.21875" style="1" customWidth="1"/>
    <col min="15105" max="15106" width="4.77734375" style="1" customWidth="1"/>
    <col min="15107" max="15107" width="8" style="1" customWidth="1"/>
    <col min="15108" max="15108" width="40.77734375" style="1" customWidth="1"/>
    <col min="15109" max="15109" width="8.44140625" style="1" customWidth="1"/>
    <col min="15110" max="15111" width="7.5546875" style="1" customWidth="1"/>
    <col min="15112" max="15357" width="9.21875" style="1"/>
    <col min="15358" max="15359" width="3.21875" style="1" customWidth="1"/>
    <col min="15360" max="15360" width="9.21875" style="1" customWidth="1"/>
    <col min="15361" max="15362" width="4.77734375" style="1" customWidth="1"/>
    <col min="15363" max="15363" width="8" style="1" customWidth="1"/>
    <col min="15364" max="15364" width="40.77734375" style="1" customWidth="1"/>
    <col min="15365" max="15365" width="8.44140625" style="1" customWidth="1"/>
    <col min="15366" max="15367" width="7.5546875" style="1" customWidth="1"/>
    <col min="15368" max="15613" width="9.21875" style="1"/>
    <col min="15614" max="15615" width="3.21875" style="1" customWidth="1"/>
    <col min="15616" max="15616" width="9.21875" style="1" customWidth="1"/>
    <col min="15617" max="15618" width="4.77734375" style="1" customWidth="1"/>
    <col min="15619" max="15619" width="8" style="1" customWidth="1"/>
    <col min="15620" max="15620" width="40.77734375" style="1" customWidth="1"/>
    <col min="15621" max="15621" width="8.44140625" style="1" customWidth="1"/>
    <col min="15622" max="15623" width="7.5546875" style="1" customWidth="1"/>
    <col min="15624" max="15869" width="9.21875" style="1"/>
    <col min="15870" max="15871" width="3.21875" style="1" customWidth="1"/>
    <col min="15872" max="15872" width="9.21875" style="1" customWidth="1"/>
    <col min="15873" max="15874" width="4.77734375" style="1" customWidth="1"/>
    <col min="15875" max="15875" width="8" style="1" customWidth="1"/>
    <col min="15876" max="15876" width="40.77734375" style="1" customWidth="1"/>
    <col min="15877" max="15877" width="8.44140625" style="1" customWidth="1"/>
    <col min="15878" max="15879" width="7.5546875" style="1" customWidth="1"/>
    <col min="15880" max="16125" width="9.21875" style="1"/>
    <col min="16126" max="16127" width="3.21875" style="1" customWidth="1"/>
    <col min="16128" max="16128" width="9.21875" style="1" customWidth="1"/>
    <col min="16129" max="16130" width="4.77734375" style="1" customWidth="1"/>
    <col min="16131" max="16131" width="8" style="1" customWidth="1"/>
    <col min="16132" max="16132" width="40.77734375" style="1" customWidth="1"/>
    <col min="16133" max="16133" width="8.44140625" style="1" customWidth="1"/>
    <col min="16134" max="16135" width="7.5546875" style="1" customWidth="1"/>
    <col min="16136" max="16382" width="9.21875" style="1"/>
    <col min="16383" max="16384" width="9.21875" style="1" customWidth="1"/>
  </cols>
  <sheetData>
    <row r="1" spans="1:9" x14ac:dyDescent="0.2">
      <c r="H1" s="1385" t="s">
        <v>37</v>
      </c>
      <c r="I1" s="1385"/>
    </row>
    <row r="2" spans="1:9" ht="17.7" x14ac:dyDescent="0.3">
      <c r="A2" s="1386" t="s">
        <v>30</v>
      </c>
      <c r="B2" s="1386"/>
      <c r="C2" s="1386"/>
      <c r="D2" s="1386"/>
      <c r="E2" s="1386"/>
      <c r="F2" s="1386"/>
      <c r="G2" s="1386"/>
      <c r="H2" s="1386"/>
      <c r="I2" s="1386"/>
    </row>
    <row r="3" spans="1:9" ht="11.95" customHeight="1" x14ac:dyDescent="0.25">
      <c r="A3" s="3"/>
      <c r="B3" s="3"/>
      <c r="C3" s="3"/>
      <c r="D3" s="3"/>
      <c r="E3" s="3"/>
      <c r="F3" s="3"/>
      <c r="G3" s="3"/>
      <c r="H3" s="4"/>
      <c r="I3" s="4"/>
    </row>
    <row r="4" spans="1:9" ht="15.05" x14ac:dyDescent="0.25">
      <c r="A4" s="1387" t="s">
        <v>13</v>
      </c>
      <c r="B4" s="1387"/>
      <c r="C4" s="1387"/>
      <c r="D4" s="1387"/>
      <c r="E4" s="1387"/>
      <c r="F4" s="1387"/>
      <c r="G4" s="1387"/>
      <c r="H4" s="1387"/>
      <c r="I4" s="1387"/>
    </row>
    <row r="5" spans="1:9" ht="11.95" customHeight="1" x14ac:dyDescent="0.25">
      <c r="A5" s="3"/>
      <c r="B5" s="3"/>
      <c r="C5" s="3"/>
      <c r="D5" s="3"/>
      <c r="E5" s="3"/>
      <c r="F5" s="3"/>
      <c r="G5" s="3"/>
      <c r="H5" s="4"/>
      <c r="I5" s="4"/>
    </row>
    <row r="6" spans="1:9" s="9" customFormat="1" ht="15.55" x14ac:dyDescent="0.35">
      <c r="A6" s="93"/>
      <c r="B6" s="94"/>
      <c r="C6" s="94"/>
      <c r="D6" s="65"/>
      <c r="E6" s="65"/>
      <c r="F6" s="114" t="s">
        <v>36</v>
      </c>
      <c r="G6" s="95"/>
      <c r="H6" s="96"/>
      <c r="I6" s="96"/>
    </row>
    <row r="7" spans="1:9" s="9" customFormat="1" ht="13.1" thickBot="1" x14ac:dyDescent="0.25">
      <c r="A7" s="102"/>
      <c r="B7" s="102"/>
      <c r="C7" s="102"/>
      <c r="D7" s="102"/>
      <c r="E7" s="102"/>
      <c r="F7" s="102"/>
      <c r="G7" s="103"/>
      <c r="H7" s="102"/>
      <c r="I7" s="97" t="s">
        <v>0</v>
      </c>
    </row>
    <row r="8" spans="1:9" s="9" customFormat="1" ht="13.1" thickBot="1" x14ac:dyDescent="0.25">
      <c r="A8" s="98" t="s">
        <v>1</v>
      </c>
      <c r="B8" s="101" t="s">
        <v>4</v>
      </c>
      <c r="C8" s="476"/>
      <c r="D8" s="99" t="s">
        <v>14</v>
      </c>
      <c r="E8" s="100" t="s">
        <v>15</v>
      </c>
      <c r="F8" s="99" t="s">
        <v>35</v>
      </c>
      <c r="G8" s="105" t="s">
        <v>31</v>
      </c>
      <c r="H8" s="106" t="s">
        <v>16</v>
      </c>
      <c r="I8" s="107" t="s">
        <v>32</v>
      </c>
    </row>
    <row r="9" spans="1:9" s="9" customFormat="1" ht="13.1" thickBot="1" x14ac:dyDescent="0.25">
      <c r="A9" s="108" t="s">
        <v>2</v>
      </c>
      <c r="B9" s="23" t="s">
        <v>5</v>
      </c>
      <c r="C9" s="477" t="s">
        <v>5</v>
      </c>
      <c r="D9" s="23" t="s">
        <v>5</v>
      </c>
      <c r="E9" s="23" t="s">
        <v>5</v>
      </c>
      <c r="F9" s="24" t="s">
        <v>34</v>
      </c>
      <c r="G9" s="109">
        <f>G10+G25</f>
        <v>9450</v>
      </c>
      <c r="H9" s="110"/>
      <c r="I9" s="111"/>
    </row>
    <row r="10" spans="1:9" s="9" customFormat="1" ht="13.1" x14ac:dyDescent="0.25">
      <c r="A10" s="20" t="s">
        <v>2</v>
      </c>
      <c r="B10" s="1388" t="s">
        <v>5</v>
      </c>
      <c r="C10" s="1389"/>
      <c r="D10" s="7" t="s">
        <v>5</v>
      </c>
      <c r="E10" s="21" t="s">
        <v>5</v>
      </c>
      <c r="F10" s="44" t="s">
        <v>18</v>
      </c>
      <c r="G10" s="10">
        <v>3410</v>
      </c>
      <c r="H10" s="45"/>
      <c r="I10" s="46"/>
    </row>
    <row r="11" spans="1:9" s="9" customFormat="1" x14ac:dyDescent="0.2">
      <c r="A11" s="35" t="s">
        <v>2</v>
      </c>
      <c r="B11" s="277" t="s">
        <v>67</v>
      </c>
      <c r="C11" s="278" t="s">
        <v>17</v>
      </c>
      <c r="D11" s="38" t="s">
        <v>5</v>
      </c>
      <c r="E11" s="39" t="s">
        <v>5</v>
      </c>
      <c r="F11" s="53" t="s">
        <v>20</v>
      </c>
      <c r="G11" s="54">
        <f>SUM(G12:G13)</f>
        <v>200</v>
      </c>
      <c r="H11" s="55"/>
      <c r="I11" s="56"/>
    </row>
    <row r="12" spans="1:9" s="9" customFormat="1" x14ac:dyDescent="0.2">
      <c r="A12" s="47"/>
      <c r="B12" s="279"/>
      <c r="C12" s="280"/>
      <c r="D12" s="50">
        <v>3299</v>
      </c>
      <c r="E12" s="17">
        <v>5321</v>
      </c>
      <c r="F12" s="33" t="s">
        <v>21</v>
      </c>
      <c r="G12" s="57">
        <v>150</v>
      </c>
      <c r="H12" s="58"/>
      <c r="I12" s="59"/>
    </row>
    <row r="13" spans="1:9" s="9" customFormat="1" x14ac:dyDescent="0.2">
      <c r="A13" s="47"/>
      <c r="B13" s="279"/>
      <c r="C13" s="280"/>
      <c r="D13" s="50">
        <v>3299</v>
      </c>
      <c r="E13" s="17">
        <v>5331</v>
      </c>
      <c r="F13" s="33" t="s">
        <v>19</v>
      </c>
      <c r="G13" s="19">
        <v>50</v>
      </c>
      <c r="H13" s="13"/>
      <c r="I13" s="14"/>
    </row>
    <row r="14" spans="1:9" s="9" customFormat="1" x14ac:dyDescent="0.2">
      <c r="A14" s="26" t="s">
        <v>2</v>
      </c>
      <c r="B14" s="281" t="s">
        <v>68</v>
      </c>
      <c r="C14" s="282" t="s">
        <v>17</v>
      </c>
      <c r="D14" s="29" t="s">
        <v>5</v>
      </c>
      <c r="E14" s="30" t="s">
        <v>5</v>
      </c>
      <c r="F14" s="79" t="s">
        <v>22</v>
      </c>
      <c r="G14" s="32">
        <f>SUM(G15:G16)</f>
        <v>120</v>
      </c>
      <c r="H14" s="80"/>
      <c r="I14" s="81"/>
    </row>
    <row r="15" spans="1:9" s="9" customFormat="1" x14ac:dyDescent="0.2">
      <c r="A15" s="47"/>
      <c r="B15" s="279"/>
      <c r="C15" s="280"/>
      <c r="D15" s="50">
        <v>3299</v>
      </c>
      <c r="E15" s="51">
        <v>5321</v>
      </c>
      <c r="F15" s="52" t="s">
        <v>21</v>
      </c>
      <c r="G15" s="19">
        <v>60</v>
      </c>
      <c r="H15" s="13"/>
      <c r="I15" s="14"/>
    </row>
    <row r="16" spans="1:9" s="9" customFormat="1" x14ac:dyDescent="0.2">
      <c r="A16" s="47"/>
      <c r="B16" s="279"/>
      <c r="C16" s="280"/>
      <c r="D16" s="50">
        <v>3299</v>
      </c>
      <c r="E16" s="51">
        <v>5331</v>
      </c>
      <c r="F16" s="52" t="s">
        <v>19</v>
      </c>
      <c r="G16" s="19">
        <v>60</v>
      </c>
      <c r="H16" s="13"/>
      <c r="I16" s="14"/>
    </row>
    <row r="17" spans="1:9" s="9" customFormat="1" x14ac:dyDescent="0.2">
      <c r="A17" s="35" t="s">
        <v>2</v>
      </c>
      <c r="B17" s="277" t="s">
        <v>72</v>
      </c>
      <c r="C17" s="278" t="s">
        <v>17</v>
      </c>
      <c r="D17" s="38" t="s">
        <v>5</v>
      </c>
      <c r="E17" s="39" t="s">
        <v>5</v>
      </c>
      <c r="F17" s="53" t="s">
        <v>23</v>
      </c>
      <c r="G17" s="54">
        <f>+G18</f>
        <v>90</v>
      </c>
      <c r="H17" s="55"/>
      <c r="I17" s="56"/>
    </row>
    <row r="18" spans="1:9" s="9" customFormat="1" ht="13.1" thickBot="1" x14ac:dyDescent="0.25">
      <c r="A18" s="67"/>
      <c r="B18" s="283"/>
      <c r="C18" s="284"/>
      <c r="D18" s="70">
        <v>3299</v>
      </c>
      <c r="E18" s="40">
        <v>5331</v>
      </c>
      <c r="F18" s="41" t="s">
        <v>19</v>
      </c>
      <c r="G18" s="57">
        <v>90</v>
      </c>
      <c r="H18" s="58"/>
      <c r="I18" s="59"/>
    </row>
    <row r="19" spans="1:9" s="9" customFormat="1" x14ac:dyDescent="0.2">
      <c r="A19" s="71" t="s">
        <v>2</v>
      </c>
      <c r="B19" s="275" t="s">
        <v>73</v>
      </c>
      <c r="C19" s="285" t="s">
        <v>17</v>
      </c>
      <c r="D19" s="72" t="s">
        <v>5</v>
      </c>
      <c r="E19" s="73" t="s">
        <v>5</v>
      </c>
      <c r="F19" s="74" t="s">
        <v>6</v>
      </c>
      <c r="G19" s="75">
        <f>+G20</f>
        <v>2000</v>
      </c>
      <c r="H19" s="76"/>
      <c r="I19" s="77"/>
    </row>
    <row r="20" spans="1:9" s="9" customFormat="1" ht="13.1" thickBot="1" x14ac:dyDescent="0.25">
      <c r="A20" s="60"/>
      <c r="B20" s="276"/>
      <c r="C20" s="286"/>
      <c r="D20" s="61">
        <v>3299</v>
      </c>
      <c r="E20" s="78">
        <v>5331</v>
      </c>
      <c r="F20" s="43" t="s">
        <v>19</v>
      </c>
      <c r="G20" s="62">
        <v>2000</v>
      </c>
      <c r="H20" s="63"/>
      <c r="I20" s="64"/>
    </row>
    <row r="21" spans="1:9" s="9" customFormat="1" x14ac:dyDescent="0.2">
      <c r="A21" s="71" t="s">
        <v>2</v>
      </c>
      <c r="B21" s="275" t="s">
        <v>74</v>
      </c>
      <c r="C21" s="285" t="s">
        <v>17</v>
      </c>
      <c r="D21" s="72" t="s">
        <v>5</v>
      </c>
      <c r="E21" s="73" t="s">
        <v>5</v>
      </c>
      <c r="F21" s="74" t="s">
        <v>7</v>
      </c>
      <c r="G21" s="75">
        <f>+G22</f>
        <v>500</v>
      </c>
      <c r="H21" s="76"/>
      <c r="I21" s="77"/>
    </row>
    <row r="22" spans="1:9" s="9" customFormat="1" ht="13.1" thickBot="1" x14ac:dyDescent="0.25">
      <c r="A22" s="60"/>
      <c r="B22" s="276"/>
      <c r="C22" s="286"/>
      <c r="D22" s="61">
        <v>3299</v>
      </c>
      <c r="E22" s="78">
        <v>5331</v>
      </c>
      <c r="F22" s="43" t="s">
        <v>19</v>
      </c>
      <c r="G22" s="62">
        <v>500</v>
      </c>
      <c r="H22" s="63"/>
      <c r="I22" s="64"/>
    </row>
    <row r="23" spans="1:9" s="9" customFormat="1" x14ac:dyDescent="0.2">
      <c r="A23" s="71" t="s">
        <v>2</v>
      </c>
      <c r="B23" s="275" t="s">
        <v>75</v>
      </c>
      <c r="C23" s="285" t="s">
        <v>17</v>
      </c>
      <c r="D23" s="72" t="s">
        <v>5</v>
      </c>
      <c r="E23" s="73" t="s">
        <v>5</v>
      </c>
      <c r="F23" s="74" t="s">
        <v>8</v>
      </c>
      <c r="G23" s="75">
        <f>+G24</f>
        <v>500</v>
      </c>
      <c r="H23" s="76"/>
      <c r="I23" s="77"/>
    </row>
    <row r="24" spans="1:9" s="9" customFormat="1" ht="13.1" thickBot="1" x14ac:dyDescent="0.25">
      <c r="A24" s="60"/>
      <c r="B24" s="276"/>
      <c r="C24" s="286"/>
      <c r="D24" s="61">
        <v>3299</v>
      </c>
      <c r="E24" s="42">
        <v>5321</v>
      </c>
      <c r="F24" s="43" t="s">
        <v>21</v>
      </c>
      <c r="G24" s="62">
        <v>500</v>
      </c>
      <c r="H24" s="63"/>
      <c r="I24" s="64"/>
    </row>
    <row r="25" spans="1:9" s="9" customFormat="1" ht="13.6" thickBot="1" x14ac:dyDescent="0.35">
      <c r="A25" s="15" t="s">
        <v>2</v>
      </c>
      <c r="B25" s="1383" t="s">
        <v>5</v>
      </c>
      <c r="C25" s="1384"/>
      <c r="D25" s="5" t="s">
        <v>5</v>
      </c>
      <c r="E25" s="16" t="s">
        <v>5</v>
      </c>
      <c r="F25" s="25" t="s">
        <v>25</v>
      </c>
      <c r="G25" s="18">
        <v>6040</v>
      </c>
      <c r="H25" s="11"/>
      <c r="I25" s="12"/>
    </row>
    <row r="26" spans="1:9" s="9" customFormat="1" x14ac:dyDescent="0.2">
      <c r="A26" s="15" t="s">
        <v>2</v>
      </c>
      <c r="B26" s="1383" t="s">
        <v>5</v>
      </c>
      <c r="C26" s="1390"/>
      <c r="D26" s="5" t="s">
        <v>5</v>
      </c>
      <c r="E26" s="16" t="s">
        <v>5</v>
      </c>
      <c r="F26" s="25" t="s">
        <v>26</v>
      </c>
      <c r="G26" s="18">
        <f>+G27</f>
        <v>2810</v>
      </c>
      <c r="H26" s="11"/>
      <c r="I26" s="12"/>
    </row>
    <row r="27" spans="1:9" s="9" customFormat="1" x14ac:dyDescent="0.2">
      <c r="A27" s="26" t="s">
        <v>3</v>
      </c>
      <c r="B27" s="281" t="s">
        <v>76</v>
      </c>
      <c r="C27" s="282" t="s">
        <v>17</v>
      </c>
      <c r="D27" s="29" t="s">
        <v>5</v>
      </c>
      <c r="E27" s="30" t="s">
        <v>5</v>
      </c>
      <c r="F27" s="79" t="s">
        <v>26</v>
      </c>
      <c r="G27" s="32">
        <f>+G28</f>
        <v>2810</v>
      </c>
      <c r="H27" s="80"/>
      <c r="I27" s="81"/>
    </row>
    <row r="28" spans="1:9" s="9" customFormat="1" ht="13.1" thickBot="1" x14ac:dyDescent="0.25">
      <c r="A28" s="60"/>
      <c r="B28" s="276"/>
      <c r="C28" s="286"/>
      <c r="D28" s="61">
        <v>3419</v>
      </c>
      <c r="E28" s="86">
        <v>5229</v>
      </c>
      <c r="F28" s="43" t="s">
        <v>24</v>
      </c>
      <c r="G28" s="62">
        <v>2810</v>
      </c>
      <c r="H28" s="63"/>
      <c r="I28" s="64"/>
    </row>
    <row r="29" spans="1:9" s="9" customFormat="1" ht="13.1" x14ac:dyDescent="0.25">
      <c r="A29" s="15" t="s">
        <v>3</v>
      </c>
      <c r="B29" s="1383" t="s">
        <v>5</v>
      </c>
      <c r="C29" s="1384"/>
      <c r="D29" s="5" t="s">
        <v>5</v>
      </c>
      <c r="E29" s="16" t="s">
        <v>5</v>
      </c>
      <c r="F29" s="25" t="s">
        <v>27</v>
      </c>
      <c r="G29" s="18">
        <f>+G30</f>
        <v>200</v>
      </c>
      <c r="H29" s="11"/>
      <c r="I29" s="12"/>
    </row>
    <row r="30" spans="1:9" s="9" customFormat="1" x14ac:dyDescent="0.2">
      <c r="A30" s="26" t="s">
        <v>2</v>
      </c>
      <c r="B30" s="281" t="s">
        <v>77</v>
      </c>
      <c r="C30" s="282" t="s">
        <v>17</v>
      </c>
      <c r="D30" s="29" t="s">
        <v>5</v>
      </c>
      <c r="E30" s="30" t="s">
        <v>5</v>
      </c>
      <c r="F30" s="79" t="s">
        <v>9</v>
      </c>
      <c r="G30" s="32">
        <f>+G31</f>
        <v>200</v>
      </c>
      <c r="H30" s="80"/>
      <c r="I30" s="81"/>
    </row>
    <row r="31" spans="1:9" s="9" customFormat="1" ht="13.1" thickBot="1" x14ac:dyDescent="0.25">
      <c r="A31" s="47"/>
      <c r="B31" s="279"/>
      <c r="C31" s="280"/>
      <c r="D31" s="50">
        <v>3419</v>
      </c>
      <c r="E31" s="51">
        <v>5229</v>
      </c>
      <c r="F31" s="33" t="s">
        <v>24</v>
      </c>
      <c r="G31" s="19">
        <v>200</v>
      </c>
      <c r="H31" s="13"/>
      <c r="I31" s="14"/>
    </row>
    <row r="32" spans="1:9" s="9" customFormat="1" ht="13.1" x14ac:dyDescent="0.25">
      <c r="A32" s="15" t="s">
        <v>3</v>
      </c>
      <c r="B32" s="1383" t="s">
        <v>5</v>
      </c>
      <c r="C32" s="1384"/>
      <c r="D32" s="5" t="s">
        <v>5</v>
      </c>
      <c r="E32" s="16" t="s">
        <v>5</v>
      </c>
      <c r="F32" s="25" t="s">
        <v>10</v>
      </c>
      <c r="G32" s="18">
        <f>+G33+G35</f>
        <v>1500</v>
      </c>
      <c r="H32" s="11"/>
      <c r="I32" s="12"/>
    </row>
    <row r="33" spans="1:9" s="9" customFormat="1" x14ac:dyDescent="0.2">
      <c r="A33" s="26" t="s">
        <v>2</v>
      </c>
      <c r="B33" s="281" t="s">
        <v>78</v>
      </c>
      <c r="C33" s="282" t="s">
        <v>17</v>
      </c>
      <c r="D33" s="29" t="s">
        <v>5</v>
      </c>
      <c r="E33" s="30" t="s">
        <v>5</v>
      </c>
      <c r="F33" s="79" t="s">
        <v>10</v>
      </c>
      <c r="G33" s="32">
        <f>+G34</f>
        <v>1000</v>
      </c>
      <c r="H33" s="80"/>
      <c r="I33" s="81"/>
    </row>
    <row r="34" spans="1:9" s="9" customFormat="1" x14ac:dyDescent="0.2">
      <c r="A34" s="47"/>
      <c r="B34" s="279"/>
      <c r="C34" s="280"/>
      <c r="D34" s="50">
        <v>3419</v>
      </c>
      <c r="E34" s="51">
        <v>5221</v>
      </c>
      <c r="F34" s="33" t="s">
        <v>28</v>
      </c>
      <c r="G34" s="19">
        <v>1000</v>
      </c>
      <c r="H34" s="13"/>
      <c r="I34" s="14"/>
    </row>
    <row r="35" spans="1:9" s="9" customFormat="1" x14ac:dyDescent="0.2">
      <c r="A35" s="26" t="s">
        <v>2</v>
      </c>
      <c r="B35" s="281" t="s">
        <v>79</v>
      </c>
      <c r="C35" s="282" t="s">
        <v>17</v>
      </c>
      <c r="D35" s="29" t="s">
        <v>5</v>
      </c>
      <c r="E35" s="30" t="s">
        <v>5</v>
      </c>
      <c r="F35" s="79" t="s">
        <v>11</v>
      </c>
      <c r="G35" s="32">
        <f>+G36</f>
        <v>500</v>
      </c>
      <c r="H35" s="80"/>
      <c r="I35" s="81"/>
    </row>
    <row r="36" spans="1:9" s="9" customFormat="1" ht="13.1" thickBot="1" x14ac:dyDescent="0.25">
      <c r="A36" s="26"/>
      <c r="B36" s="281"/>
      <c r="C36" s="282"/>
      <c r="D36" s="6">
        <v>3419</v>
      </c>
      <c r="E36" s="17">
        <v>5221</v>
      </c>
      <c r="F36" s="33" t="s">
        <v>28</v>
      </c>
      <c r="G36" s="34">
        <v>500</v>
      </c>
      <c r="H36" s="90"/>
      <c r="I36" s="91"/>
    </row>
    <row r="37" spans="1:9" s="9" customFormat="1" ht="13.1" x14ac:dyDescent="0.25">
      <c r="A37" s="15" t="s">
        <v>3</v>
      </c>
      <c r="B37" s="1383" t="s">
        <v>5</v>
      </c>
      <c r="C37" s="1384"/>
      <c r="D37" s="5" t="s">
        <v>5</v>
      </c>
      <c r="E37" s="16" t="s">
        <v>5</v>
      </c>
      <c r="F37" s="25" t="s">
        <v>29</v>
      </c>
      <c r="G37" s="18">
        <f>+G38+G40</f>
        <v>1530</v>
      </c>
      <c r="H37" s="11"/>
      <c r="I37" s="12"/>
    </row>
    <row r="38" spans="1:9" s="9" customFormat="1" x14ac:dyDescent="0.2">
      <c r="A38" s="26" t="s">
        <v>2</v>
      </c>
      <c r="B38" s="281" t="s">
        <v>80</v>
      </c>
      <c r="C38" s="282" t="s">
        <v>17</v>
      </c>
      <c r="D38" s="29" t="s">
        <v>5</v>
      </c>
      <c r="E38" s="30" t="s">
        <v>5</v>
      </c>
      <c r="F38" s="31" t="s">
        <v>29</v>
      </c>
      <c r="G38" s="32">
        <f>+G39</f>
        <v>1230</v>
      </c>
      <c r="H38" s="80"/>
      <c r="I38" s="81"/>
    </row>
    <row r="39" spans="1:9" s="9" customFormat="1" x14ac:dyDescent="0.2">
      <c r="A39" s="35"/>
      <c r="B39" s="287"/>
      <c r="C39" s="287"/>
      <c r="D39" s="8">
        <v>3419</v>
      </c>
      <c r="E39" s="17">
        <v>5229</v>
      </c>
      <c r="F39" s="33" t="s">
        <v>24</v>
      </c>
      <c r="G39" s="19">
        <v>1230</v>
      </c>
      <c r="H39" s="13"/>
      <c r="I39" s="14"/>
    </row>
    <row r="40" spans="1:9" s="9" customFormat="1" x14ac:dyDescent="0.2">
      <c r="A40" s="26" t="s">
        <v>2</v>
      </c>
      <c r="B40" s="281" t="s">
        <v>81</v>
      </c>
      <c r="C40" s="282" t="s">
        <v>17</v>
      </c>
      <c r="D40" s="29" t="s">
        <v>5</v>
      </c>
      <c r="E40" s="30" t="s">
        <v>5</v>
      </c>
      <c r="F40" s="79" t="s">
        <v>12</v>
      </c>
      <c r="G40" s="32">
        <f>+G41</f>
        <v>300</v>
      </c>
      <c r="H40" s="80"/>
      <c r="I40" s="81"/>
    </row>
    <row r="41" spans="1:9" s="9" customFormat="1" ht="13.1" thickBot="1" x14ac:dyDescent="0.25">
      <c r="A41" s="82"/>
      <c r="B41" s="288"/>
      <c r="C41" s="289"/>
      <c r="D41" s="85">
        <v>3419</v>
      </c>
      <c r="E41" s="42">
        <v>5229</v>
      </c>
      <c r="F41" s="43" t="s">
        <v>24</v>
      </c>
      <c r="G41" s="87">
        <v>300</v>
      </c>
      <c r="H41" s="88"/>
      <c r="I41" s="89"/>
    </row>
    <row r="42" spans="1:9" s="9" customFormat="1" x14ac:dyDescent="0.2">
      <c r="A42" s="93"/>
      <c r="B42" s="94"/>
      <c r="C42" s="94"/>
      <c r="D42" s="65"/>
      <c r="E42" s="65"/>
      <c r="F42" s="66"/>
      <c r="G42" s="95"/>
      <c r="H42" s="96"/>
      <c r="I42" s="96"/>
    </row>
    <row r="43" spans="1:9" s="9" customFormat="1" x14ac:dyDescent="0.2">
      <c r="A43" s="93"/>
      <c r="B43" s="94"/>
      <c r="C43" s="94"/>
      <c r="D43" s="65"/>
      <c r="E43" s="65"/>
      <c r="F43" s="66"/>
      <c r="G43" s="95"/>
      <c r="H43" s="96"/>
      <c r="I43" s="96"/>
    </row>
    <row r="44" spans="1:9" s="9" customFormat="1" x14ac:dyDescent="0.2">
      <c r="A44" s="93"/>
      <c r="B44" s="94"/>
      <c r="C44" s="94"/>
      <c r="D44" s="65"/>
      <c r="E44" s="65"/>
      <c r="F44" s="66"/>
      <c r="G44" s="95"/>
      <c r="H44" s="96"/>
      <c r="I44" s="96"/>
    </row>
  </sheetData>
  <mergeCells count="9">
    <mergeCell ref="B37:C37"/>
    <mergeCell ref="H1:I1"/>
    <mergeCell ref="A2:I2"/>
    <mergeCell ref="A4:I4"/>
    <mergeCell ref="B10:C10"/>
    <mergeCell ref="B25:C25"/>
    <mergeCell ref="B26:C26"/>
    <mergeCell ref="B29:C29"/>
    <mergeCell ref="B32:C32"/>
  </mergeCells>
  <pageMargins left="0.78740157480314965" right="0.59055118110236227" top="0.59055118110236227" bottom="0.78740157480314965" header="0.51181102362204722" footer="0.51181102362204722"/>
  <pageSetup scale="9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topLeftCell="A88" zoomScaleNormal="100" workbookViewId="0">
      <selection activeCell="J106" sqref="J106"/>
    </sheetView>
  </sheetViews>
  <sheetFormatPr defaultRowHeight="12.45" x14ac:dyDescent="0.2"/>
  <cols>
    <col min="1" max="1" width="3.21875" style="1" customWidth="1"/>
    <col min="2" max="2" width="9.21875" style="1" customWidth="1"/>
    <col min="3" max="4" width="4.77734375" style="1" customWidth="1"/>
    <col min="5" max="5" width="8" style="1" customWidth="1"/>
    <col min="6" max="6" width="40.77734375" style="1" customWidth="1"/>
    <col min="7" max="7" width="8.44140625" style="949" customWidth="1"/>
    <col min="8" max="8" width="8.21875" style="1" customWidth="1"/>
    <col min="9" max="9" width="8.6640625" style="713" customWidth="1"/>
    <col min="10" max="253" width="8.77734375" style="1"/>
    <col min="254" max="255" width="3.21875" style="1" customWidth="1"/>
    <col min="256" max="256" width="9.21875" style="1" customWidth="1"/>
    <col min="257" max="258" width="4.77734375" style="1" customWidth="1"/>
    <col min="259" max="259" width="8" style="1" customWidth="1"/>
    <col min="260" max="260" width="40.77734375" style="1" customWidth="1"/>
    <col min="261" max="261" width="8.44140625" style="1" customWidth="1"/>
    <col min="262" max="263" width="7.5546875" style="1" customWidth="1"/>
    <col min="264" max="509" width="8.77734375" style="1"/>
    <col min="510" max="511" width="3.21875" style="1" customWidth="1"/>
    <col min="512" max="512" width="9.21875" style="1" customWidth="1"/>
    <col min="513" max="514" width="4.77734375" style="1" customWidth="1"/>
    <col min="515" max="515" width="8" style="1" customWidth="1"/>
    <col min="516" max="516" width="40.77734375" style="1" customWidth="1"/>
    <col min="517" max="517" width="8.44140625" style="1" customWidth="1"/>
    <col min="518" max="519" width="7.5546875" style="1" customWidth="1"/>
    <col min="520" max="765" width="8.77734375" style="1"/>
    <col min="766" max="767" width="3.21875" style="1" customWidth="1"/>
    <col min="768" max="768" width="9.21875" style="1" customWidth="1"/>
    <col min="769" max="770" width="4.77734375" style="1" customWidth="1"/>
    <col min="771" max="771" width="8" style="1" customWidth="1"/>
    <col min="772" max="772" width="40.77734375" style="1" customWidth="1"/>
    <col min="773" max="773" width="8.44140625" style="1" customWidth="1"/>
    <col min="774" max="775" width="7.5546875" style="1" customWidth="1"/>
    <col min="776" max="1021" width="8.77734375" style="1"/>
    <col min="1022" max="1023" width="3.21875" style="1" customWidth="1"/>
    <col min="1024" max="1024" width="9.21875" style="1" customWidth="1"/>
    <col min="1025" max="1026" width="4.77734375" style="1" customWidth="1"/>
    <col min="1027" max="1027" width="8" style="1" customWidth="1"/>
    <col min="1028" max="1028" width="40.77734375" style="1" customWidth="1"/>
    <col min="1029" max="1029" width="8.44140625" style="1" customWidth="1"/>
    <col min="1030" max="1031" width="7.5546875" style="1" customWidth="1"/>
    <col min="1032" max="1277" width="8.77734375" style="1"/>
    <col min="1278" max="1279" width="3.21875" style="1" customWidth="1"/>
    <col min="1280" max="1280" width="9.21875" style="1" customWidth="1"/>
    <col min="1281" max="1282" width="4.77734375" style="1" customWidth="1"/>
    <col min="1283" max="1283" width="8" style="1" customWidth="1"/>
    <col min="1284" max="1284" width="40.77734375" style="1" customWidth="1"/>
    <col min="1285" max="1285" width="8.44140625" style="1" customWidth="1"/>
    <col min="1286" max="1287" width="7.5546875" style="1" customWidth="1"/>
    <col min="1288" max="1533" width="8.77734375" style="1"/>
    <col min="1534" max="1535" width="3.21875" style="1" customWidth="1"/>
    <col min="1536" max="1536" width="9.21875" style="1" customWidth="1"/>
    <col min="1537" max="1538" width="4.77734375" style="1" customWidth="1"/>
    <col min="1539" max="1539" width="8" style="1" customWidth="1"/>
    <col min="1540" max="1540" width="40.77734375" style="1" customWidth="1"/>
    <col min="1541" max="1541" width="8.44140625" style="1" customWidth="1"/>
    <col min="1542" max="1543" width="7.5546875" style="1" customWidth="1"/>
    <col min="1544" max="1789" width="8.77734375" style="1"/>
    <col min="1790" max="1791" width="3.21875" style="1" customWidth="1"/>
    <col min="1792" max="1792" width="9.21875" style="1" customWidth="1"/>
    <col min="1793" max="1794" width="4.77734375" style="1" customWidth="1"/>
    <col min="1795" max="1795" width="8" style="1" customWidth="1"/>
    <col min="1796" max="1796" width="40.77734375" style="1" customWidth="1"/>
    <col min="1797" max="1797" width="8.44140625" style="1" customWidth="1"/>
    <col min="1798" max="1799" width="7.5546875" style="1" customWidth="1"/>
    <col min="1800" max="2045" width="8.77734375" style="1"/>
    <col min="2046" max="2047" width="3.21875" style="1" customWidth="1"/>
    <col min="2048" max="2048" width="9.21875" style="1" customWidth="1"/>
    <col min="2049" max="2050" width="4.77734375" style="1" customWidth="1"/>
    <col min="2051" max="2051" width="8" style="1" customWidth="1"/>
    <col min="2052" max="2052" width="40.77734375" style="1" customWidth="1"/>
    <col min="2053" max="2053" width="8.44140625" style="1" customWidth="1"/>
    <col min="2054" max="2055" width="7.5546875" style="1" customWidth="1"/>
    <col min="2056" max="2301" width="8.77734375" style="1"/>
    <col min="2302" max="2303" width="3.21875" style="1" customWidth="1"/>
    <col min="2304" max="2304" width="9.21875" style="1" customWidth="1"/>
    <col min="2305" max="2306" width="4.77734375" style="1" customWidth="1"/>
    <col min="2307" max="2307" width="8" style="1" customWidth="1"/>
    <col min="2308" max="2308" width="40.77734375" style="1" customWidth="1"/>
    <col min="2309" max="2309" width="8.44140625" style="1" customWidth="1"/>
    <col min="2310" max="2311" width="7.5546875" style="1" customWidth="1"/>
    <col min="2312" max="2557" width="8.77734375" style="1"/>
    <col min="2558" max="2559" width="3.21875" style="1" customWidth="1"/>
    <col min="2560" max="2560" width="9.21875" style="1" customWidth="1"/>
    <col min="2561" max="2562" width="4.77734375" style="1" customWidth="1"/>
    <col min="2563" max="2563" width="8" style="1" customWidth="1"/>
    <col min="2564" max="2564" width="40.77734375" style="1" customWidth="1"/>
    <col min="2565" max="2565" width="8.44140625" style="1" customWidth="1"/>
    <col min="2566" max="2567" width="7.5546875" style="1" customWidth="1"/>
    <col min="2568" max="2813" width="8.77734375" style="1"/>
    <col min="2814" max="2815" width="3.21875" style="1" customWidth="1"/>
    <col min="2816" max="2816" width="9.21875" style="1" customWidth="1"/>
    <col min="2817" max="2818" width="4.77734375" style="1" customWidth="1"/>
    <col min="2819" max="2819" width="8" style="1" customWidth="1"/>
    <col min="2820" max="2820" width="40.77734375" style="1" customWidth="1"/>
    <col min="2821" max="2821" width="8.44140625" style="1" customWidth="1"/>
    <col min="2822" max="2823" width="7.5546875" style="1" customWidth="1"/>
    <col min="2824" max="3069" width="8.77734375" style="1"/>
    <col min="3070" max="3071" width="3.21875" style="1" customWidth="1"/>
    <col min="3072" max="3072" width="9.21875" style="1" customWidth="1"/>
    <col min="3073" max="3074" width="4.77734375" style="1" customWidth="1"/>
    <col min="3075" max="3075" width="8" style="1" customWidth="1"/>
    <col min="3076" max="3076" width="40.77734375" style="1" customWidth="1"/>
    <col min="3077" max="3077" width="8.44140625" style="1" customWidth="1"/>
    <col min="3078" max="3079" width="7.5546875" style="1" customWidth="1"/>
    <col min="3080" max="3325" width="8.77734375" style="1"/>
    <col min="3326" max="3327" width="3.21875" style="1" customWidth="1"/>
    <col min="3328" max="3328" width="9.21875" style="1" customWidth="1"/>
    <col min="3329" max="3330" width="4.77734375" style="1" customWidth="1"/>
    <col min="3331" max="3331" width="8" style="1" customWidth="1"/>
    <col min="3332" max="3332" width="40.77734375" style="1" customWidth="1"/>
    <col min="3333" max="3333" width="8.44140625" style="1" customWidth="1"/>
    <col min="3334" max="3335" width="7.5546875" style="1" customWidth="1"/>
    <col min="3336" max="3581" width="8.77734375" style="1"/>
    <col min="3582" max="3583" width="3.21875" style="1" customWidth="1"/>
    <col min="3584" max="3584" width="9.21875" style="1" customWidth="1"/>
    <col min="3585" max="3586" width="4.77734375" style="1" customWidth="1"/>
    <col min="3587" max="3587" width="8" style="1" customWidth="1"/>
    <col min="3588" max="3588" width="40.77734375" style="1" customWidth="1"/>
    <col min="3589" max="3589" width="8.44140625" style="1" customWidth="1"/>
    <col min="3590" max="3591" width="7.5546875" style="1" customWidth="1"/>
    <col min="3592" max="3837" width="8.77734375" style="1"/>
    <col min="3838" max="3839" width="3.21875" style="1" customWidth="1"/>
    <col min="3840" max="3840" width="9.21875" style="1" customWidth="1"/>
    <col min="3841" max="3842" width="4.77734375" style="1" customWidth="1"/>
    <col min="3843" max="3843" width="8" style="1" customWidth="1"/>
    <col min="3844" max="3844" width="40.77734375" style="1" customWidth="1"/>
    <col min="3845" max="3845" width="8.44140625" style="1" customWidth="1"/>
    <col min="3846" max="3847" width="7.5546875" style="1" customWidth="1"/>
    <col min="3848" max="4093" width="8.77734375" style="1"/>
    <col min="4094" max="4095" width="3.21875" style="1" customWidth="1"/>
    <col min="4096" max="4096" width="9.21875" style="1" customWidth="1"/>
    <col min="4097" max="4098" width="4.77734375" style="1" customWidth="1"/>
    <col min="4099" max="4099" width="8" style="1" customWidth="1"/>
    <col min="4100" max="4100" width="40.77734375" style="1" customWidth="1"/>
    <col min="4101" max="4101" width="8.44140625" style="1" customWidth="1"/>
    <col min="4102" max="4103" width="7.5546875" style="1" customWidth="1"/>
    <col min="4104" max="4349" width="8.77734375" style="1"/>
    <col min="4350" max="4351" width="3.21875" style="1" customWidth="1"/>
    <col min="4352" max="4352" width="9.21875" style="1" customWidth="1"/>
    <col min="4353" max="4354" width="4.77734375" style="1" customWidth="1"/>
    <col min="4355" max="4355" width="8" style="1" customWidth="1"/>
    <col min="4356" max="4356" width="40.77734375" style="1" customWidth="1"/>
    <col min="4357" max="4357" width="8.44140625" style="1" customWidth="1"/>
    <col min="4358" max="4359" width="7.5546875" style="1" customWidth="1"/>
    <col min="4360" max="4605" width="8.77734375" style="1"/>
    <col min="4606" max="4607" width="3.21875" style="1" customWidth="1"/>
    <col min="4608" max="4608" width="9.21875" style="1" customWidth="1"/>
    <col min="4609" max="4610" width="4.77734375" style="1" customWidth="1"/>
    <col min="4611" max="4611" width="8" style="1" customWidth="1"/>
    <col min="4612" max="4612" width="40.77734375" style="1" customWidth="1"/>
    <col min="4613" max="4613" width="8.44140625" style="1" customWidth="1"/>
    <col min="4614" max="4615" width="7.5546875" style="1" customWidth="1"/>
    <col min="4616" max="4861" width="8.77734375" style="1"/>
    <col min="4862" max="4863" width="3.21875" style="1" customWidth="1"/>
    <col min="4864" max="4864" width="9.21875" style="1" customWidth="1"/>
    <col min="4865" max="4866" width="4.77734375" style="1" customWidth="1"/>
    <col min="4867" max="4867" width="8" style="1" customWidth="1"/>
    <col min="4868" max="4868" width="40.77734375" style="1" customWidth="1"/>
    <col min="4869" max="4869" width="8.44140625" style="1" customWidth="1"/>
    <col min="4870" max="4871" width="7.5546875" style="1" customWidth="1"/>
    <col min="4872" max="5117" width="8.77734375" style="1"/>
    <col min="5118" max="5119" width="3.21875" style="1" customWidth="1"/>
    <col min="5120" max="5120" width="9.21875" style="1" customWidth="1"/>
    <col min="5121" max="5122" width="4.77734375" style="1" customWidth="1"/>
    <col min="5123" max="5123" width="8" style="1" customWidth="1"/>
    <col min="5124" max="5124" width="40.77734375" style="1" customWidth="1"/>
    <col min="5125" max="5125" width="8.44140625" style="1" customWidth="1"/>
    <col min="5126" max="5127" width="7.5546875" style="1" customWidth="1"/>
    <col min="5128" max="5373" width="8.77734375" style="1"/>
    <col min="5374" max="5375" width="3.21875" style="1" customWidth="1"/>
    <col min="5376" max="5376" width="9.21875" style="1" customWidth="1"/>
    <col min="5377" max="5378" width="4.77734375" style="1" customWidth="1"/>
    <col min="5379" max="5379" width="8" style="1" customWidth="1"/>
    <col min="5380" max="5380" width="40.77734375" style="1" customWidth="1"/>
    <col min="5381" max="5381" width="8.44140625" style="1" customWidth="1"/>
    <col min="5382" max="5383" width="7.5546875" style="1" customWidth="1"/>
    <col min="5384" max="5629" width="8.77734375" style="1"/>
    <col min="5630" max="5631" width="3.21875" style="1" customWidth="1"/>
    <col min="5632" max="5632" width="9.21875" style="1" customWidth="1"/>
    <col min="5633" max="5634" width="4.77734375" style="1" customWidth="1"/>
    <col min="5635" max="5635" width="8" style="1" customWidth="1"/>
    <col min="5636" max="5636" width="40.77734375" style="1" customWidth="1"/>
    <col min="5637" max="5637" width="8.44140625" style="1" customWidth="1"/>
    <col min="5638" max="5639" width="7.5546875" style="1" customWidth="1"/>
    <col min="5640" max="5885" width="8.77734375" style="1"/>
    <col min="5886" max="5887" width="3.21875" style="1" customWidth="1"/>
    <col min="5888" max="5888" width="9.21875" style="1" customWidth="1"/>
    <col min="5889" max="5890" width="4.77734375" style="1" customWidth="1"/>
    <col min="5891" max="5891" width="8" style="1" customWidth="1"/>
    <col min="5892" max="5892" width="40.77734375" style="1" customWidth="1"/>
    <col min="5893" max="5893" width="8.44140625" style="1" customWidth="1"/>
    <col min="5894" max="5895" width="7.5546875" style="1" customWidth="1"/>
    <col min="5896" max="6141" width="8.77734375" style="1"/>
    <col min="6142" max="6143" width="3.21875" style="1" customWidth="1"/>
    <col min="6144" max="6144" width="9.21875" style="1" customWidth="1"/>
    <col min="6145" max="6146" width="4.77734375" style="1" customWidth="1"/>
    <col min="6147" max="6147" width="8" style="1" customWidth="1"/>
    <col min="6148" max="6148" width="40.77734375" style="1" customWidth="1"/>
    <col min="6149" max="6149" width="8.44140625" style="1" customWidth="1"/>
    <col min="6150" max="6151" width="7.5546875" style="1" customWidth="1"/>
    <col min="6152" max="6397" width="8.77734375" style="1"/>
    <col min="6398" max="6399" width="3.21875" style="1" customWidth="1"/>
    <col min="6400" max="6400" width="9.21875" style="1" customWidth="1"/>
    <col min="6401" max="6402" width="4.77734375" style="1" customWidth="1"/>
    <col min="6403" max="6403" width="8" style="1" customWidth="1"/>
    <col min="6404" max="6404" width="40.77734375" style="1" customWidth="1"/>
    <col min="6405" max="6405" width="8.44140625" style="1" customWidth="1"/>
    <col min="6406" max="6407" width="7.5546875" style="1" customWidth="1"/>
    <col min="6408" max="6653" width="8.77734375" style="1"/>
    <col min="6654" max="6655" width="3.21875" style="1" customWidth="1"/>
    <col min="6656" max="6656" width="9.21875" style="1" customWidth="1"/>
    <col min="6657" max="6658" width="4.77734375" style="1" customWidth="1"/>
    <col min="6659" max="6659" width="8" style="1" customWidth="1"/>
    <col min="6660" max="6660" width="40.77734375" style="1" customWidth="1"/>
    <col min="6661" max="6661" width="8.44140625" style="1" customWidth="1"/>
    <col min="6662" max="6663" width="7.5546875" style="1" customWidth="1"/>
    <col min="6664" max="6909" width="8.77734375" style="1"/>
    <col min="6910" max="6911" width="3.21875" style="1" customWidth="1"/>
    <col min="6912" max="6912" width="9.21875" style="1" customWidth="1"/>
    <col min="6913" max="6914" width="4.77734375" style="1" customWidth="1"/>
    <col min="6915" max="6915" width="8" style="1" customWidth="1"/>
    <col min="6916" max="6916" width="40.77734375" style="1" customWidth="1"/>
    <col min="6917" max="6917" width="8.44140625" style="1" customWidth="1"/>
    <col min="6918" max="6919" width="7.5546875" style="1" customWidth="1"/>
    <col min="6920" max="7165" width="8.77734375" style="1"/>
    <col min="7166" max="7167" width="3.21875" style="1" customWidth="1"/>
    <col min="7168" max="7168" width="9.21875" style="1" customWidth="1"/>
    <col min="7169" max="7170" width="4.77734375" style="1" customWidth="1"/>
    <col min="7171" max="7171" width="8" style="1" customWidth="1"/>
    <col min="7172" max="7172" width="40.77734375" style="1" customWidth="1"/>
    <col min="7173" max="7173" width="8.44140625" style="1" customWidth="1"/>
    <col min="7174" max="7175" width="7.5546875" style="1" customWidth="1"/>
    <col min="7176" max="7421" width="8.77734375" style="1"/>
    <col min="7422" max="7423" width="3.21875" style="1" customWidth="1"/>
    <col min="7424" max="7424" width="9.21875" style="1" customWidth="1"/>
    <col min="7425" max="7426" width="4.77734375" style="1" customWidth="1"/>
    <col min="7427" max="7427" width="8" style="1" customWidth="1"/>
    <col min="7428" max="7428" width="40.77734375" style="1" customWidth="1"/>
    <col min="7429" max="7429" width="8.44140625" style="1" customWidth="1"/>
    <col min="7430" max="7431" width="7.5546875" style="1" customWidth="1"/>
    <col min="7432" max="7677" width="8.77734375" style="1"/>
    <col min="7678" max="7679" width="3.21875" style="1" customWidth="1"/>
    <col min="7680" max="7680" width="9.21875" style="1" customWidth="1"/>
    <col min="7681" max="7682" width="4.77734375" style="1" customWidth="1"/>
    <col min="7683" max="7683" width="8" style="1" customWidth="1"/>
    <col min="7684" max="7684" width="40.77734375" style="1" customWidth="1"/>
    <col min="7685" max="7685" width="8.44140625" style="1" customWidth="1"/>
    <col min="7686" max="7687" width="7.5546875" style="1" customWidth="1"/>
    <col min="7688" max="7933" width="8.77734375" style="1"/>
    <col min="7934" max="7935" width="3.21875" style="1" customWidth="1"/>
    <col min="7936" max="7936" width="9.21875" style="1" customWidth="1"/>
    <col min="7937" max="7938" width="4.77734375" style="1" customWidth="1"/>
    <col min="7939" max="7939" width="8" style="1" customWidth="1"/>
    <col min="7940" max="7940" width="40.77734375" style="1" customWidth="1"/>
    <col min="7941" max="7941" width="8.44140625" style="1" customWidth="1"/>
    <col min="7942" max="7943" width="7.5546875" style="1" customWidth="1"/>
    <col min="7944" max="8189" width="8.77734375" style="1"/>
    <col min="8190" max="8191" width="3.21875" style="1" customWidth="1"/>
    <col min="8192" max="8192" width="9.21875" style="1" customWidth="1"/>
    <col min="8193" max="8194" width="4.77734375" style="1" customWidth="1"/>
    <col min="8195" max="8195" width="8" style="1" customWidth="1"/>
    <col min="8196" max="8196" width="40.77734375" style="1" customWidth="1"/>
    <col min="8197" max="8197" width="8.44140625" style="1" customWidth="1"/>
    <col min="8198" max="8199" width="7.5546875" style="1" customWidth="1"/>
    <col min="8200" max="8445" width="8.77734375" style="1"/>
    <col min="8446" max="8447" width="3.21875" style="1" customWidth="1"/>
    <col min="8448" max="8448" width="9.21875" style="1" customWidth="1"/>
    <col min="8449" max="8450" width="4.77734375" style="1" customWidth="1"/>
    <col min="8451" max="8451" width="8" style="1" customWidth="1"/>
    <col min="8452" max="8452" width="40.77734375" style="1" customWidth="1"/>
    <col min="8453" max="8453" width="8.44140625" style="1" customWidth="1"/>
    <col min="8454" max="8455" width="7.5546875" style="1" customWidth="1"/>
    <col min="8456" max="8701" width="8.77734375" style="1"/>
    <col min="8702" max="8703" width="3.21875" style="1" customWidth="1"/>
    <col min="8704" max="8704" width="9.21875" style="1" customWidth="1"/>
    <col min="8705" max="8706" width="4.77734375" style="1" customWidth="1"/>
    <col min="8707" max="8707" width="8" style="1" customWidth="1"/>
    <col min="8708" max="8708" width="40.77734375" style="1" customWidth="1"/>
    <col min="8709" max="8709" width="8.44140625" style="1" customWidth="1"/>
    <col min="8710" max="8711" width="7.5546875" style="1" customWidth="1"/>
    <col min="8712" max="8957" width="8.77734375" style="1"/>
    <col min="8958" max="8959" width="3.21875" style="1" customWidth="1"/>
    <col min="8960" max="8960" width="9.21875" style="1" customWidth="1"/>
    <col min="8961" max="8962" width="4.77734375" style="1" customWidth="1"/>
    <col min="8963" max="8963" width="8" style="1" customWidth="1"/>
    <col min="8964" max="8964" width="40.77734375" style="1" customWidth="1"/>
    <col min="8965" max="8965" width="8.44140625" style="1" customWidth="1"/>
    <col min="8966" max="8967" width="7.5546875" style="1" customWidth="1"/>
    <col min="8968" max="9213" width="8.77734375" style="1"/>
    <col min="9214" max="9215" width="3.21875" style="1" customWidth="1"/>
    <col min="9216" max="9216" width="9.21875" style="1" customWidth="1"/>
    <col min="9217" max="9218" width="4.77734375" style="1" customWidth="1"/>
    <col min="9219" max="9219" width="8" style="1" customWidth="1"/>
    <col min="9220" max="9220" width="40.77734375" style="1" customWidth="1"/>
    <col min="9221" max="9221" width="8.44140625" style="1" customWidth="1"/>
    <col min="9222" max="9223" width="7.5546875" style="1" customWidth="1"/>
    <col min="9224" max="9469" width="8.77734375" style="1"/>
    <col min="9470" max="9471" width="3.21875" style="1" customWidth="1"/>
    <col min="9472" max="9472" width="9.21875" style="1" customWidth="1"/>
    <col min="9473" max="9474" width="4.77734375" style="1" customWidth="1"/>
    <col min="9475" max="9475" width="8" style="1" customWidth="1"/>
    <col min="9476" max="9476" width="40.77734375" style="1" customWidth="1"/>
    <col min="9477" max="9477" width="8.44140625" style="1" customWidth="1"/>
    <col min="9478" max="9479" width="7.5546875" style="1" customWidth="1"/>
    <col min="9480" max="9725" width="8.77734375" style="1"/>
    <col min="9726" max="9727" width="3.21875" style="1" customWidth="1"/>
    <col min="9728" max="9728" width="9.21875" style="1" customWidth="1"/>
    <col min="9729" max="9730" width="4.77734375" style="1" customWidth="1"/>
    <col min="9731" max="9731" width="8" style="1" customWidth="1"/>
    <col min="9732" max="9732" width="40.77734375" style="1" customWidth="1"/>
    <col min="9733" max="9733" width="8.44140625" style="1" customWidth="1"/>
    <col min="9734" max="9735" width="7.5546875" style="1" customWidth="1"/>
    <col min="9736" max="9981" width="8.77734375" style="1"/>
    <col min="9982" max="9983" width="3.21875" style="1" customWidth="1"/>
    <col min="9984" max="9984" width="9.21875" style="1" customWidth="1"/>
    <col min="9985" max="9986" width="4.77734375" style="1" customWidth="1"/>
    <col min="9987" max="9987" width="8" style="1" customWidth="1"/>
    <col min="9988" max="9988" width="40.77734375" style="1" customWidth="1"/>
    <col min="9989" max="9989" width="8.44140625" style="1" customWidth="1"/>
    <col min="9990" max="9991" width="7.5546875" style="1" customWidth="1"/>
    <col min="9992" max="10237" width="8.77734375" style="1"/>
    <col min="10238" max="10239" width="3.21875" style="1" customWidth="1"/>
    <col min="10240" max="10240" width="9.21875" style="1" customWidth="1"/>
    <col min="10241" max="10242" width="4.77734375" style="1" customWidth="1"/>
    <col min="10243" max="10243" width="8" style="1" customWidth="1"/>
    <col min="10244" max="10244" width="40.77734375" style="1" customWidth="1"/>
    <col min="10245" max="10245" width="8.44140625" style="1" customWidth="1"/>
    <col min="10246" max="10247" width="7.5546875" style="1" customWidth="1"/>
    <col min="10248" max="10493" width="8.77734375" style="1"/>
    <col min="10494" max="10495" width="3.21875" style="1" customWidth="1"/>
    <col min="10496" max="10496" width="9.21875" style="1" customWidth="1"/>
    <col min="10497" max="10498" width="4.77734375" style="1" customWidth="1"/>
    <col min="10499" max="10499" width="8" style="1" customWidth="1"/>
    <col min="10500" max="10500" width="40.77734375" style="1" customWidth="1"/>
    <col min="10501" max="10501" width="8.44140625" style="1" customWidth="1"/>
    <col min="10502" max="10503" width="7.5546875" style="1" customWidth="1"/>
    <col min="10504" max="10749" width="8.77734375" style="1"/>
    <col min="10750" max="10751" width="3.21875" style="1" customWidth="1"/>
    <col min="10752" max="10752" width="9.21875" style="1" customWidth="1"/>
    <col min="10753" max="10754" width="4.77734375" style="1" customWidth="1"/>
    <col min="10755" max="10755" width="8" style="1" customWidth="1"/>
    <col min="10756" max="10756" width="40.77734375" style="1" customWidth="1"/>
    <col min="10757" max="10757" width="8.44140625" style="1" customWidth="1"/>
    <col min="10758" max="10759" width="7.5546875" style="1" customWidth="1"/>
    <col min="10760" max="11005" width="8.77734375" style="1"/>
    <col min="11006" max="11007" width="3.21875" style="1" customWidth="1"/>
    <col min="11008" max="11008" width="9.21875" style="1" customWidth="1"/>
    <col min="11009" max="11010" width="4.77734375" style="1" customWidth="1"/>
    <col min="11011" max="11011" width="8" style="1" customWidth="1"/>
    <col min="11012" max="11012" width="40.77734375" style="1" customWidth="1"/>
    <col min="11013" max="11013" width="8.44140625" style="1" customWidth="1"/>
    <col min="11014" max="11015" width="7.5546875" style="1" customWidth="1"/>
    <col min="11016" max="11261" width="8.77734375" style="1"/>
    <col min="11262" max="11263" width="3.21875" style="1" customWidth="1"/>
    <col min="11264" max="11264" width="9.21875" style="1" customWidth="1"/>
    <col min="11265" max="11266" width="4.77734375" style="1" customWidth="1"/>
    <col min="11267" max="11267" width="8" style="1" customWidth="1"/>
    <col min="11268" max="11268" width="40.77734375" style="1" customWidth="1"/>
    <col min="11269" max="11269" width="8.44140625" style="1" customWidth="1"/>
    <col min="11270" max="11271" width="7.5546875" style="1" customWidth="1"/>
    <col min="11272" max="11517" width="8.77734375" style="1"/>
    <col min="11518" max="11519" width="3.21875" style="1" customWidth="1"/>
    <col min="11520" max="11520" width="9.21875" style="1" customWidth="1"/>
    <col min="11521" max="11522" width="4.77734375" style="1" customWidth="1"/>
    <col min="11523" max="11523" width="8" style="1" customWidth="1"/>
    <col min="11524" max="11524" width="40.77734375" style="1" customWidth="1"/>
    <col min="11525" max="11525" width="8.44140625" style="1" customWidth="1"/>
    <col min="11526" max="11527" width="7.5546875" style="1" customWidth="1"/>
    <col min="11528" max="11773" width="8.77734375" style="1"/>
    <col min="11774" max="11775" width="3.21875" style="1" customWidth="1"/>
    <col min="11776" max="11776" width="9.21875" style="1" customWidth="1"/>
    <col min="11777" max="11778" width="4.77734375" style="1" customWidth="1"/>
    <col min="11779" max="11779" width="8" style="1" customWidth="1"/>
    <col min="11780" max="11780" width="40.77734375" style="1" customWidth="1"/>
    <col min="11781" max="11781" width="8.44140625" style="1" customWidth="1"/>
    <col min="11782" max="11783" width="7.5546875" style="1" customWidth="1"/>
    <col min="11784" max="12029" width="8.77734375" style="1"/>
    <col min="12030" max="12031" width="3.21875" style="1" customWidth="1"/>
    <col min="12032" max="12032" width="9.21875" style="1" customWidth="1"/>
    <col min="12033" max="12034" width="4.77734375" style="1" customWidth="1"/>
    <col min="12035" max="12035" width="8" style="1" customWidth="1"/>
    <col min="12036" max="12036" width="40.77734375" style="1" customWidth="1"/>
    <col min="12037" max="12037" width="8.44140625" style="1" customWidth="1"/>
    <col min="12038" max="12039" width="7.5546875" style="1" customWidth="1"/>
    <col min="12040" max="12285" width="8.77734375" style="1"/>
    <col min="12286" max="12287" width="3.21875" style="1" customWidth="1"/>
    <col min="12288" max="12288" width="9.21875" style="1" customWidth="1"/>
    <col min="12289" max="12290" width="4.77734375" style="1" customWidth="1"/>
    <col min="12291" max="12291" width="8" style="1" customWidth="1"/>
    <col min="12292" max="12292" width="40.77734375" style="1" customWidth="1"/>
    <col min="12293" max="12293" width="8.44140625" style="1" customWidth="1"/>
    <col min="12294" max="12295" width="7.5546875" style="1" customWidth="1"/>
    <col min="12296" max="12541" width="8.77734375" style="1"/>
    <col min="12542" max="12543" width="3.21875" style="1" customWidth="1"/>
    <col min="12544" max="12544" width="9.21875" style="1" customWidth="1"/>
    <col min="12545" max="12546" width="4.77734375" style="1" customWidth="1"/>
    <col min="12547" max="12547" width="8" style="1" customWidth="1"/>
    <col min="12548" max="12548" width="40.77734375" style="1" customWidth="1"/>
    <col min="12549" max="12549" width="8.44140625" style="1" customWidth="1"/>
    <col min="12550" max="12551" width="7.5546875" style="1" customWidth="1"/>
    <col min="12552" max="12797" width="8.77734375" style="1"/>
    <col min="12798" max="12799" width="3.21875" style="1" customWidth="1"/>
    <col min="12800" max="12800" width="9.21875" style="1" customWidth="1"/>
    <col min="12801" max="12802" width="4.77734375" style="1" customWidth="1"/>
    <col min="12803" max="12803" width="8" style="1" customWidth="1"/>
    <col min="12804" max="12804" width="40.77734375" style="1" customWidth="1"/>
    <col min="12805" max="12805" width="8.44140625" style="1" customWidth="1"/>
    <col min="12806" max="12807" width="7.5546875" style="1" customWidth="1"/>
    <col min="12808" max="13053" width="8.77734375" style="1"/>
    <col min="13054" max="13055" width="3.21875" style="1" customWidth="1"/>
    <col min="13056" max="13056" width="9.21875" style="1" customWidth="1"/>
    <col min="13057" max="13058" width="4.77734375" style="1" customWidth="1"/>
    <col min="13059" max="13059" width="8" style="1" customWidth="1"/>
    <col min="13060" max="13060" width="40.77734375" style="1" customWidth="1"/>
    <col min="13061" max="13061" width="8.44140625" style="1" customWidth="1"/>
    <col min="13062" max="13063" width="7.5546875" style="1" customWidth="1"/>
    <col min="13064" max="13309" width="8.77734375" style="1"/>
    <col min="13310" max="13311" width="3.21875" style="1" customWidth="1"/>
    <col min="13312" max="13312" width="9.21875" style="1" customWidth="1"/>
    <col min="13313" max="13314" width="4.77734375" style="1" customWidth="1"/>
    <col min="13315" max="13315" width="8" style="1" customWidth="1"/>
    <col min="13316" max="13316" width="40.77734375" style="1" customWidth="1"/>
    <col min="13317" max="13317" width="8.44140625" style="1" customWidth="1"/>
    <col min="13318" max="13319" width="7.5546875" style="1" customWidth="1"/>
    <col min="13320" max="13565" width="8.77734375" style="1"/>
    <col min="13566" max="13567" width="3.21875" style="1" customWidth="1"/>
    <col min="13568" max="13568" width="9.21875" style="1" customWidth="1"/>
    <col min="13569" max="13570" width="4.77734375" style="1" customWidth="1"/>
    <col min="13571" max="13571" width="8" style="1" customWidth="1"/>
    <col min="13572" max="13572" width="40.77734375" style="1" customWidth="1"/>
    <col min="13573" max="13573" width="8.44140625" style="1" customWidth="1"/>
    <col min="13574" max="13575" width="7.5546875" style="1" customWidth="1"/>
    <col min="13576" max="13821" width="8.77734375" style="1"/>
    <col min="13822" max="13823" width="3.21875" style="1" customWidth="1"/>
    <col min="13824" max="13824" width="9.21875" style="1" customWidth="1"/>
    <col min="13825" max="13826" width="4.77734375" style="1" customWidth="1"/>
    <col min="13827" max="13827" width="8" style="1" customWidth="1"/>
    <col min="13828" max="13828" width="40.77734375" style="1" customWidth="1"/>
    <col min="13829" max="13829" width="8.44140625" style="1" customWidth="1"/>
    <col min="13830" max="13831" width="7.5546875" style="1" customWidth="1"/>
    <col min="13832" max="14077" width="8.77734375" style="1"/>
    <col min="14078" max="14079" width="3.21875" style="1" customWidth="1"/>
    <col min="14080" max="14080" width="9.21875" style="1" customWidth="1"/>
    <col min="14081" max="14082" width="4.77734375" style="1" customWidth="1"/>
    <col min="14083" max="14083" width="8" style="1" customWidth="1"/>
    <col min="14084" max="14084" width="40.77734375" style="1" customWidth="1"/>
    <col min="14085" max="14085" width="8.44140625" style="1" customWidth="1"/>
    <col min="14086" max="14087" width="7.5546875" style="1" customWidth="1"/>
    <col min="14088" max="14333" width="8.77734375" style="1"/>
    <col min="14334" max="14335" width="3.21875" style="1" customWidth="1"/>
    <col min="14336" max="14336" width="9.21875" style="1" customWidth="1"/>
    <col min="14337" max="14338" width="4.77734375" style="1" customWidth="1"/>
    <col min="14339" max="14339" width="8" style="1" customWidth="1"/>
    <col min="14340" max="14340" width="40.77734375" style="1" customWidth="1"/>
    <col min="14341" max="14341" width="8.44140625" style="1" customWidth="1"/>
    <col min="14342" max="14343" width="7.5546875" style="1" customWidth="1"/>
    <col min="14344" max="14589" width="8.77734375" style="1"/>
    <col min="14590" max="14591" width="3.21875" style="1" customWidth="1"/>
    <col min="14592" max="14592" width="9.21875" style="1" customWidth="1"/>
    <col min="14593" max="14594" width="4.77734375" style="1" customWidth="1"/>
    <col min="14595" max="14595" width="8" style="1" customWidth="1"/>
    <col min="14596" max="14596" width="40.77734375" style="1" customWidth="1"/>
    <col min="14597" max="14597" width="8.44140625" style="1" customWidth="1"/>
    <col min="14598" max="14599" width="7.5546875" style="1" customWidth="1"/>
    <col min="14600" max="14845" width="8.77734375" style="1"/>
    <col min="14846" max="14847" width="3.21875" style="1" customWidth="1"/>
    <col min="14848" max="14848" width="9.21875" style="1" customWidth="1"/>
    <col min="14849" max="14850" width="4.77734375" style="1" customWidth="1"/>
    <col min="14851" max="14851" width="8" style="1" customWidth="1"/>
    <col min="14852" max="14852" width="40.77734375" style="1" customWidth="1"/>
    <col min="14853" max="14853" width="8.44140625" style="1" customWidth="1"/>
    <col min="14854" max="14855" width="7.5546875" style="1" customWidth="1"/>
    <col min="14856" max="15101" width="8.77734375" style="1"/>
    <col min="15102" max="15103" width="3.21875" style="1" customWidth="1"/>
    <col min="15104" max="15104" width="9.21875" style="1" customWidth="1"/>
    <col min="15105" max="15106" width="4.77734375" style="1" customWidth="1"/>
    <col min="15107" max="15107" width="8" style="1" customWidth="1"/>
    <col min="15108" max="15108" width="40.77734375" style="1" customWidth="1"/>
    <col min="15109" max="15109" width="8.44140625" style="1" customWidth="1"/>
    <col min="15110" max="15111" width="7.5546875" style="1" customWidth="1"/>
    <col min="15112" max="15357" width="8.77734375" style="1"/>
    <col min="15358" max="15359" width="3.21875" style="1" customWidth="1"/>
    <col min="15360" max="15360" width="9.21875" style="1" customWidth="1"/>
    <col min="15361" max="15362" width="4.77734375" style="1" customWidth="1"/>
    <col min="15363" max="15363" width="8" style="1" customWidth="1"/>
    <col min="15364" max="15364" width="40.77734375" style="1" customWidth="1"/>
    <col min="15365" max="15365" width="8.44140625" style="1" customWidth="1"/>
    <col min="15366" max="15367" width="7.5546875" style="1" customWidth="1"/>
    <col min="15368" max="15613" width="8.77734375" style="1"/>
    <col min="15614" max="15615" width="3.21875" style="1" customWidth="1"/>
    <col min="15616" max="15616" width="9.21875" style="1" customWidth="1"/>
    <col min="15617" max="15618" width="4.77734375" style="1" customWidth="1"/>
    <col min="15619" max="15619" width="8" style="1" customWidth="1"/>
    <col min="15620" max="15620" width="40.77734375" style="1" customWidth="1"/>
    <col min="15621" max="15621" width="8.44140625" style="1" customWidth="1"/>
    <col min="15622" max="15623" width="7.5546875" style="1" customWidth="1"/>
    <col min="15624" max="15869" width="8.77734375" style="1"/>
    <col min="15870" max="15871" width="3.21875" style="1" customWidth="1"/>
    <col min="15872" max="15872" width="9.21875" style="1" customWidth="1"/>
    <col min="15873" max="15874" width="4.77734375" style="1" customWidth="1"/>
    <col min="15875" max="15875" width="8" style="1" customWidth="1"/>
    <col min="15876" max="15876" width="40.77734375" style="1" customWidth="1"/>
    <col min="15877" max="15877" width="8.44140625" style="1" customWidth="1"/>
    <col min="15878" max="15879" width="7.5546875" style="1" customWidth="1"/>
    <col min="15880" max="16125" width="8.77734375" style="1"/>
    <col min="16126" max="16127" width="3.21875" style="1" customWidth="1"/>
    <col min="16128" max="16128" width="9.21875" style="1" customWidth="1"/>
    <col min="16129" max="16130" width="4.77734375" style="1" customWidth="1"/>
    <col min="16131" max="16131" width="8" style="1" customWidth="1"/>
    <col min="16132" max="16132" width="40.77734375" style="1" customWidth="1"/>
    <col min="16133" max="16133" width="8.44140625" style="1" customWidth="1"/>
    <col min="16134" max="16135" width="7.5546875" style="1" customWidth="1"/>
    <col min="16136" max="16382" width="8.77734375" style="1"/>
    <col min="16383" max="16384" width="9.21875" style="1" customWidth="1"/>
  </cols>
  <sheetData>
    <row r="1" spans="1:14" x14ac:dyDescent="0.25">
      <c r="H1" s="946"/>
      <c r="I1" s="791"/>
      <c r="J1" s="825"/>
      <c r="K1" s="825"/>
      <c r="L1" s="825"/>
      <c r="M1" s="825"/>
      <c r="N1" s="825"/>
    </row>
    <row r="2" spans="1:14" ht="17.7" x14ac:dyDescent="0.3">
      <c r="A2" s="1386" t="s">
        <v>30</v>
      </c>
      <c r="B2" s="1386"/>
      <c r="C2" s="1386"/>
      <c r="D2" s="1386"/>
      <c r="E2" s="1386"/>
      <c r="F2" s="1386"/>
      <c r="G2" s="1386"/>
      <c r="H2" s="1386"/>
      <c r="I2" s="792"/>
      <c r="J2" s="825"/>
      <c r="K2" s="825"/>
      <c r="L2" s="825"/>
      <c r="M2" s="825"/>
      <c r="N2" s="825"/>
    </row>
    <row r="3" spans="1:14" x14ac:dyDescent="0.25">
      <c r="A3" s="3"/>
      <c r="B3" s="3"/>
      <c r="C3" s="3"/>
      <c r="D3" s="3"/>
      <c r="E3" s="3"/>
      <c r="F3" s="3"/>
      <c r="G3" s="950"/>
      <c r="H3" s="4"/>
      <c r="I3" s="793"/>
      <c r="J3" s="825"/>
      <c r="K3" s="825"/>
      <c r="L3" s="825"/>
      <c r="M3" s="825"/>
      <c r="N3" s="825"/>
    </row>
    <row r="4" spans="1:14" ht="15.75" thickBot="1" x14ac:dyDescent="0.3">
      <c r="A4" s="1387" t="s">
        <v>13</v>
      </c>
      <c r="B4" s="1387"/>
      <c r="C4" s="1387"/>
      <c r="D4" s="1387"/>
      <c r="E4" s="1387"/>
      <c r="F4" s="1387"/>
      <c r="G4" s="1387"/>
      <c r="H4" s="1387"/>
      <c r="I4" s="794"/>
      <c r="J4" s="825"/>
      <c r="K4" s="825"/>
      <c r="L4" s="825"/>
      <c r="M4" s="825"/>
      <c r="N4" s="825"/>
    </row>
    <row r="5" spans="1:14" x14ac:dyDescent="0.2">
      <c r="A5" s="3"/>
      <c r="B5" s="3"/>
      <c r="C5" s="3"/>
      <c r="D5" s="3"/>
      <c r="E5" s="3"/>
      <c r="F5" s="3"/>
      <c r="G5" s="950"/>
      <c r="H5" s="1396" t="s">
        <v>160</v>
      </c>
      <c r="I5" s="793"/>
      <c r="J5" s="825"/>
      <c r="K5" s="825"/>
      <c r="L5" s="825"/>
      <c r="M5" s="825"/>
      <c r="N5" s="825"/>
    </row>
    <row r="6" spans="1:14" s="9" customFormat="1" ht="15.05" x14ac:dyDescent="0.25">
      <c r="A6" s="93"/>
      <c r="B6" s="94"/>
      <c r="C6" s="94"/>
      <c r="D6" s="65"/>
      <c r="E6" s="65"/>
      <c r="F6" s="114" t="s">
        <v>36</v>
      </c>
      <c r="G6" s="951"/>
      <c r="H6" s="1449"/>
      <c r="I6" s="795"/>
      <c r="J6" s="147"/>
      <c r="K6" s="147"/>
      <c r="L6" s="147"/>
      <c r="M6" s="147"/>
      <c r="N6" s="147"/>
    </row>
    <row r="7" spans="1:14" s="9" customFormat="1" ht="13.1" thickBot="1" x14ac:dyDescent="0.25">
      <c r="A7" s="102"/>
      <c r="B7" s="102"/>
      <c r="C7" s="102"/>
      <c r="D7" s="102"/>
      <c r="E7" s="102"/>
      <c r="F7" s="102"/>
      <c r="G7" s="952"/>
      <c r="H7" s="1449"/>
      <c r="I7" s="97" t="s">
        <v>0</v>
      </c>
      <c r="J7" s="147"/>
      <c r="K7" s="147"/>
      <c r="L7" s="147"/>
      <c r="M7" s="147"/>
      <c r="N7" s="147"/>
    </row>
    <row r="8" spans="1:14" s="9" customFormat="1" ht="13.1" thickBot="1" x14ac:dyDescent="0.25">
      <c r="A8" s="98" t="s">
        <v>1</v>
      </c>
      <c r="B8" s="482" t="s">
        <v>4</v>
      </c>
      <c r="C8" s="476"/>
      <c r="D8" s="99" t="s">
        <v>14</v>
      </c>
      <c r="E8" s="100" t="s">
        <v>15</v>
      </c>
      <c r="F8" s="99" t="s">
        <v>35</v>
      </c>
      <c r="G8" s="953" t="s">
        <v>31</v>
      </c>
      <c r="H8" s="1402"/>
      <c r="I8" s="107" t="s">
        <v>32</v>
      </c>
      <c r="J8" s="147"/>
      <c r="K8" s="147"/>
      <c r="L8" s="147"/>
      <c r="M8" s="147"/>
      <c r="N8" s="147"/>
    </row>
    <row r="9" spans="1:14" s="9" customFormat="1" ht="13.1" thickBot="1" x14ac:dyDescent="0.25">
      <c r="A9" s="108" t="s">
        <v>2</v>
      </c>
      <c r="B9" s="113" t="s">
        <v>5</v>
      </c>
      <c r="C9" s="477" t="s">
        <v>5</v>
      </c>
      <c r="D9" s="113" t="s">
        <v>5</v>
      </c>
      <c r="E9" s="113" t="s">
        <v>5</v>
      </c>
      <c r="F9" s="24" t="s">
        <v>34</v>
      </c>
      <c r="G9" s="954">
        <f>G10+G55</f>
        <v>9450</v>
      </c>
      <c r="H9" s="942">
        <f>+H10+H55</f>
        <v>14536.8</v>
      </c>
      <c r="I9" s="943">
        <f>+G9+H9</f>
        <v>23986.799999999999</v>
      </c>
      <c r="J9" s="827" t="s">
        <v>158</v>
      </c>
      <c r="K9" s="826" t="s">
        <v>155</v>
      </c>
      <c r="L9" s="597" t="s">
        <v>91</v>
      </c>
      <c r="M9" s="147"/>
      <c r="N9" s="147"/>
    </row>
    <row r="10" spans="1:14" s="9" customFormat="1" ht="13.75" thickBot="1" x14ac:dyDescent="0.3">
      <c r="A10" s="934" t="s">
        <v>2</v>
      </c>
      <c r="B10" s="1454" t="s">
        <v>5</v>
      </c>
      <c r="C10" s="1455"/>
      <c r="D10" s="935" t="s">
        <v>5</v>
      </c>
      <c r="E10" s="936" t="s">
        <v>5</v>
      </c>
      <c r="F10" s="937" t="s">
        <v>18</v>
      </c>
      <c r="G10" s="938">
        <v>3410</v>
      </c>
      <c r="H10" s="939">
        <f>+H11+H14+H17+H19+H21+H23+H25+H27+H29+H31+H33+H35+H37+H39+H41+H43+H45+H47+H49+H51+H53</f>
        <v>0</v>
      </c>
      <c r="I10" s="940">
        <f t="shared" ref="I10:I73" si="0">+G10+H10</f>
        <v>3410</v>
      </c>
      <c r="J10" s="516" t="s">
        <v>46</v>
      </c>
      <c r="K10" s="628" t="s">
        <v>156</v>
      </c>
      <c r="L10" s="596" t="s">
        <v>47</v>
      </c>
      <c r="M10" s="944"/>
      <c r="N10" s="147"/>
    </row>
    <row r="11" spans="1:14" s="9" customFormat="1" x14ac:dyDescent="0.2">
      <c r="A11" s="71" t="s">
        <v>2</v>
      </c>
      <c r="B11" s="256" t="s">
        <v>67</v>
      </c>
      <c r="C11" s="256" t="s">
        <v>17</v>
      </c>
      <c r="D11" s="72" t="s">
        <v>5</v>
      </c>
      <c r="E11" s="72" t="s">
        <v>5</v>
      </c>
      <c r="F11" s="74" t="s">
        <v>20</v>
      </c>
      <c r="G11" s="955">
        <f>SUM(G12:G13)</f>
        <v>200</v>
      </c>
      <c r="H11" s="828">
        <f>SUM(H12:H13)</f>
        <v>0</v>
      </c>
      <c r="I11" s="892">
        <f t="shared" si="0"/>
        <v>200</v>
      </c>
      <c r="J11" s="147"/>
      <c r="K11" s="147"/>
      <c r="L11" s="147"/>
      <c r="M11" s="147"/>
      <c r="N11" s="147"/>
    </row>
    <row r="12" spans="1:14" s="9" customFormat="1" x14ac:dyDescent="0.2">
      <c r="A12" s="47"/>
      <c r="B12" s="236"/>
      <c r="C12" s="236"/>
      <c r="D12" s="50">
        <v>3299</v>
      </c>
      <c r="E12" s="8">
        <v>5321</v>
      </c>
      <c r="F12" s="33" t="s">
        <v>21</v>
      </c>
      <c r="G12" s="956">
        <v>150</v>
      </c>
      <c r="H12" s="829">
        <v>0</v>
      </c>
      <c r="I12" s="893">
        <f t="shared" si="0"/>
        <v>150</v>
      </c>
      <c r="J12" s="147"/>
      <c r="K12" s="147"/>
      <c r="L12" s="147"/>
      <c r="M12" s="147"/>
      <c r="N12" s="147"/>
    </row>
    <row r="13" spans="1:14" s="9" customFormat="1" x14ac:dyDescent="0.2">
      <c r="A13" s="47"/>
      <c r="B13" s="236"/>
      <c r="C13" s="236"/>
      <c r="D13" s="50">
        <v>3299</v>
      </c>
      <c r="E13" s="8">
        <v>5331</v>
      </c>
      <c r="F13" s="33" t="s">
        <v>19</v>
      </c>
      <c r="G13" s="956">
        <v>50</v>
      </c>
      <c r="H13" s="829">
        <v>0</v>
      </c>
      <c r="I13" s="893">
        <f t="shared" si="0"/>
        <v>50</v>
      </c>
      <c r="J13" s="147"/>
      <c r="K13" s="147"/>
      <c r="L13" s="147"/>
      <c r="M13" s="147"/>
      <c r="N13" s="147"/>
    </row>
    <row r="14" spans="1:14" s="9" customFormat="1" x14ac:dyDescent="0.2">
      <c r="A14" s="796" t="s">
        <v>2</v>
      </c>
      <c r="B14" s="797" t="s">
        <v>68</v>
      </c>
      <c r="C14" s="797" t="s">
        <v>17</v>
      </c>
      <c r="D14" s="798" t="s">
        <v>5</v>
      </c>
      <c r="E14" s="798" t="s">
        <v>5</v>
      </c>
      <c r="F14" s="799" t="s">
        <v>22</v>
      </c>
      <c r="G14" s="957">
        <f>SUM(G15:G16)</f>
        <v>120</v>
      </c>
      <c r="H14" s="830">
        <f>SUM(H15:H16)</f>
        <v>-120</v>
      </c>
      <c r="I14" s="894">
        <f t="shared" si="0"/>
        <v>0</v>
      </c>
      <c r="J14" s="516" t="s">
        <v>157</v>
      </c>
      <c r="K14" s="628" t="s">
        <v>156</v>
      </c>
      <c r="L14" s="147"/>
      <c r="M14" s="147"/>
      <c r="N14" s="147"/>
    </row>
    <row r="15" spans="1:14" s="9" customFormat="1" x14ac:dyDescent="0.2">
      <c r="A15" s="629"/>
      <c r="B15" s="800"/>
      <c r="C15" s="800"/>
      <c r="D15" s="630">
        <v>3299</v>
      </c>
      <c r="E15" s="801">
        <v>5321</v>
      </c>
      <c r="F15" s="802" t="s">
        <v>21</v>
      </c>
      <c r="G15" s="956">
        <v>60</v>
      </c>
      <c r="H15" s="831">
        <v>-60</v>
      </c>
      <c r="I15" s="893">
        <f t="shared" si="0"/>
        <v>0</v>
      </c>
      <c r="J15" s="516" t="s">
        <v>46</v>
      </c>
      <c r="K15" s="628" t="s">
        <v>156</v>
      </c>
      <c r="L15" s="147"/>
      <c r="M15" s="147"/>
      <c r="N15" s="147"/>
    </row>
    <row r="16" spans="1:14" s="9" customFormat="1" x14ac:dyDescent="0.2">
      <c r="A16" s="629"/>
      <c r="B16" s="800"/>
      <c r="C16" s="800"/>
      <c r="D16" s="630">
        <v>3299</v>
      </c>
      <c r="E16" s="801">
        <v>5331</v>
      </c>
      <c r="F16" s="802" t="s">
        <v>19</v>
      </c>
      <c r="G16" s="956">
        <v>60</v>
      </c>
      <c r="H16" s="831">
        <v>-60</v>
      </c>
      <c r="I16" s="893">
        <f t="shared" si="0"/>
        <v>0</v>
      </c>
      <c r="J16" s="516" t="s">
        <v>46</v>
      </c>
      <c r="K16" s="147"/>
      <c r="L16" s="147"/>
      <c r="M16" s="147"/>
      <c r="N16" s="147"/>
    </row>
    <row r="17" spans="1:14" s="9" customFormat="1" ht="20.95" x14ac:dyDescent="0.2">
      <c r="A17" s="796" t="s">
        <v>2</v>
      </c>
      <c r="B17" s="797" t="s">
        <v>69</v>
      </c>
      <c r="C17" s="797" t="s">
        <v>38</v>
      </c>
      <c r="D17" s="798" t="s">
        <v>5</v>
      </c>
      <c r="E17" s="798" t="s">
        <v>5</v>
      </c>
      <c r="F17" s="799" t="s">
        <v>39</v>
      </c>
      <c r="G17" s="957">
        <v>0</v>
      </c>
      <c r="H17" s="830">
        <f>+H18</f>
        <v>20</v>
      </c>
      <c r="I17" s="894">
        <f t="shared" si="0"/>
        <v>20</v>
      </c>
      <c r="J17" s="516" t="s">
        <v>46</v>
      </c>
      <c r="K17" s="147"/>
      <c r="L17" s="147"/>
      <c r="M17" s="147"/>
      <c r="N17" s="147"/>
    </row>
    <row r="18" spans="1:14" s="9" customFormat="1" x14ac:dyDescent="0.2">
      <c r="A18" s="629"/>
      <c r="B18" s="800"/>
      <c r="C18" s="800"/>
      <c r="D18" s="630">
        <v>3421</v>
      </c>
      <c r="E18" s="801">
        <v>5321</v>
      </c>
      <c r="F18" s="803" t="s">
        <v>21</v>
      </c>
      <c r="G18" s="956">
        <v>0</v>
      </c>
      <c r="H18" s="831">
        <v>20</v>
      </c>
      <c r="I18" s="893">
        <f t="shared" si="0"/>
        <v>20</v>
      </c>
      <c r="J18" s="550"/>
      <c r="K18" s="147"/>
      <c r="L18" s="147"/>
      <c r="M18" s="147"/>
      <c r="N18" s="147"/>
    </row>
    <row r="19" spans="1:14" s="9" customFormat="1" ht="20.95" x14ac:dyDescent="0.2">
      <c r="A19" s="796" t="s">
        <v>2</v>
      </c>
      <c r="B19" s="797" t="s">
        <v>70</v>
      </c>
      <c r="C19" s="797" t="s">
        <v>40</v>
      </c>
      <c r="D19" s="798" t="s">
        <v>5</v>
      </c>
      <c r="E19" s="798" t="s">
        <v>5</v>
      </c>
      <c r="F19" s="799" t="s">
        <v>41</v>
      </c>
      <c r="G19" s="957">
        <v>0</v>
      </c>
      <c r="H19" s="830">
        <f t="shared" ref="H19" si="1">+H20</f>
        <v>60</v>
      </c>
      <c r="I19" s="894">
        <f t="shared" si="0"/>
        <v>60</v>
      </c>
      <c r="J19" s="516" t="s">
        <v>46</v>
      </c>
      <c r="K19" s="147"/>
      <c r="L19" s="147"/>
      <c r="M19" s="147"/>
      <c r="N19" s="147"/>
    </row>
    <row r="20" spans="1:14" s="9" customFormat="1" x14ac:dyDescent="0.2">
      <c r="A20" s="629"/>
      <c r="B20" s="800"/>
      <c r="C20" s="800"/>
      <c r="D20" s="630">
        <v>3421</v>
      </c>
      <c r="E20" s="801">
        <v>5331</v>
      </c>
      <c r="F20" s="803" t="s">
        <v>19</v>
      </c>
      <c r="G20" s="956">
        <v>0</v>
      </c>
      <c r="H20" s="831">
        <v>60</v>
      </c>
      <c r="I20" s="893">
        <f t="shared" si="0"/>
        <v>60</v>
      </c>
      <c r="J20" s="550"/>
      <c r="K20" s="147"/>
      <c r="L20" s="147"/>
      <c r="M20" s="147"/>
      <c r="N20" s="147"/>
    </row>
    <row r="21" spans="1:14" s="9" customFormat="1" ht="20.95" x14ac:dyDescent="0.2">
      <c r="A21" s="796" t="s">
        <v>2</v>
      </c>
      <c r="B21" s="797" t="s">
        <v>71</v>
      </c>
      <c r="C21" s="797" t="s">
        <v>42</v>
      </c>
      <c r="D21" s="798" t="s">
        <v>5</v>
      </c>
      <c r="E21" s="798" t="s">
        <v>5</v>
      </c>
      <c r="F21" s="799" t="s">
        <v>43</v>
      </c>
      <c r="G21" s="957">
        <v>0</v>
      </c>
      <c r="H21" s="830">
        <f t="shared" ref="H21" si="2">+H22</f>
        <v>20</v>
      </c>
      <c r="I21" s="894">
        <f t="shared" si="0"/>
        <v>20</v>
      </c>
      <c r="J21" s="516" t="s">
        <v>46</v>
      </c>
      <c r="K21" s="147"/>
      <c r="L21" s="147"/>
      <c r="M21" s="147"/>
      <c r="N21" s="147"/>
    </row>
    <row r="22" spans="1:14" s="9" customFormat="1" x14ac:dyDescent="0.2">
      <c r="A22" s="629"/>
      <c r="B22" s="800"/>
      <c r="C22" s="800"/>
      <c r="D22" s="630">
        <v>3421</v>
      </c>
      <c r="E22" s="801">
        <v>5321</v>
      </c>
      <c r="F22" s="803" t="s">
        <v>21</v>
      </c>
      <c r="G22" s="956">
        <v>0</v>
      </c>
      <c r="H22" s="831">
        <v>20</v>
      </c>
      <c r="I22" s="893">
        <f t="shared" si="0"/>
        <v>20</v>
      </c>
      <c r="J22" s="550"/>
      <c r="K22" s="147"/>
      <c r="L22" s="147"/>
      <c r="M22" s="147"/>
      <c r="N22" s="147"/>
    </row>
    <row r="23" spans="1:14" s="9" customFormat="1" x14ac:dyDescent="0.2">
      <c r="A23" s="625" t="s">
        <v>3</v>
      </c>
      <c r="B23" s="804" t="s">
        <v>101</v>
      </c>
      <c r="C23" s="804" t="s">
        <v>102</v>
      </c>
      <c r="D23" s="626" t="s">
        <v>5</v>
      </c>
      <c r="E23" s="626" t="s">
        <v>5</v>
      </c>
      <c r="F23" s="627" t="s">
        <v>103</v>
      </c>
      <c r="G23" s="957">
        <v>0</v>
      </c>
      <c r="H23" s="832">
        <f>H24</f>
        <v>20</v>
      </c>
      <c r="I23" s="894">
        <f t="shared" si="0"/>
        <v>20</v>
      </c>
      <c r="J23" s="628" t="s">
        <v>100</v>
      </c>
      <c r="K23" s="147"/>
      <c r="L23" s="147"/>
      <c r="M23" s="147"/>
      <c r="N23" s="147"/>
    </row>
    <row r="24" spans="1:14" s="9" customFormat="1" x14ac:dyDescent="0.2">
      <c r="A24" s="805"/>
      <c r="B24" s="806"/>
      <c r="C24" s="806"/>
      <c r="D24" s="807">
        <v>3299</v>
      </c>
      <c r="E24" s="807">
        <v>5321</v>
      </c>
      <c r="F24" s="808" t="s">
        <v>21</v>
      </c>
      <c r="G24" s="956">
        <v>0</v>
      </c>
      <c r="H24" s="833">
        <v>20</v>
      </c>
      <c r="I24" s="893">
        <f t="shared" si="0"/>
        <v>20</v>
      </c>
      <c r="J24" s="628"/>
      <c r="K24" s="147"/>
      <c r="L24" s="147"/>
      <c r="M24" s="147"/>
      <c r="N24" s="147"/>
    </row>
    <row r="25" spans="1:14" s="9" customFormat="1" x14ac:dyDescent="0.2">
      <c r="A25" s="655" t="s">
        <v>2</v>
      </c>
      <c r="B25" s="809" t="s">
        <v>72</v>
      </c>
      <c r="C25" s="809" t="s">
        <v>17</v>
      </c>
      <c r="D25" s="658" t="s">
        <v>5</v>
      </c>
      <c r="E25" s="658" t="s">
        <v>5</v>
      </c>
      <c r="F25" s="810" t="s">
        <v>23</v>
      </c>
      <c r="G25" s="957">
        <f>+G26</f>
        <v>90</v>
      </c>
      <c r="H25" s="834">
        <f>+H26</f>
        <v>-65</v>
      </c>
      <c r="I25" s="894">
        <f t="shared" si="0"/>
        <v>25</v>
      </c>
      <c r="J25" s="663" t="s">
        <v>117</v>
      </c>
      <c r="K25" s="147"/>
      <c r="L25" s="147"/>
      <c r="M25" s="147"/>
      <c r="N25" s="147"/>
    </row>
    <row r="26" spans="1:14" s="9" customFormat="1" x14ac:dyDescent="0.2">
      <c r="A26" s="811"/>
      <c r="B26" s="812"/>
      <c r="C26" s="812"/>
      <c r="D26" s="813">
        <v>3299</v>
      </c>
      <c r="E26" s="814">
        <v>5331</v>
      </c>
      <c r="F26" s="815" t="s">
        <v>19</v>
      </c>
      <c r="G26" s="956">
        <v>90</v>
      </c>
      <c r="H26" s="835">
        <v>-65</v>
      </c>
      <c r="I26" s="893">
        <f t="shared" si="0"/>
        <v>25</v>
      </c>
      <c r="J26" s="663" t="s">
        <v>117</v>
      </c>
      <c r="K26" s="147"/>
      <c r="L26" s="147"/>
      <c r="M26" s="147"/>
      <c r="N26" s="147"/>
    </row>
    <row r="27" spans="1:14" s="9" customFormat="1" x14ac:dyDescent="0.2">
      <c r="A27" s="655" t="s">
        <v>2</v>
      </c>
      <c r="B27" s="809" t="s">
        <v>118</v>
      </c>
      <c r="C27" s="809" t="s">
        <v>122</v>
      </c>
      <c r="D27" s="658" t="s">
        <v>5</v>
      </c>
      <c r="E27" s="658" t="s">
        <v>5</v>
      </c>
      <c r="F27" s="810" t="s">
        <v>120</v>
      </c>
      <c r="G27" s="957">
        <f>+G28</f>
        <v>0</v>
      </c>
      <c r="H27" s="834">
        <f>+H28</f>
        <v>50</v>
      </c>
      <c r="I27" s="894">
        <f t="shared" si="0"/>
        <v>50</v>
      </c>
      <c r="J27" s="663" t="s">
        <v>117</v>
      </c>
      <c r="K27" s="147"/>
      <c r="L27" s="147"/>
      <c r="M27" s="147"/>
      <c r="N27" s="147"/>
    </row>
    <row r="28" spans="1:14" s="9" customFormat="1" x14ac:dyDescent="0.2">
      <c r="A28" s="811"/>
      <c r="B28" s="812"/>
      <c r="C28" s="812"/>
      <c r="D28" s="813">
        <v>3299</v>
      </c>
      <c r="E28" s="814">
        <v>5321</v>
      </c>
      <c r="F28" s="815" t="s">
        <v>21</v>
      </c>
      <c r="G28" s="956">
        <v>0</v>
      </c>
      <c r="H28" s="835">
        <v>50</v>
      </c>
      <c r="I28" s="893">
        <f t="shared" si="0"/>
        <v>50</v>
      </c>
      <c r="J28" s="663"/>
      <c r="K28" s="147"/>
      <c r="L28" s="147"/>
      <c r="M28" s="147"/>
      <c r="N28" s="147"/>
    </row>
    <row r="29" spans="1:14" s="9" customFormat="1" ht="20.95" x14ac:dyDescent="0.2">
      <c r="A29" s="655" t="s">
        <v>2</v>
      </c>
      <c r="B29" s="809" t="s">
        <v>119</v>
      </c>
      <c r="C29" s="809" t="s">
        <v>58</v>
      </c>
      <c r="D29" s="658" t="s">
        <v>5</v>
      </c>
      <c r="E29" s="658" t="s">
        <v>5</v>
      </c>
      <c r="F29" s="810" t="s">
        <v>121</v>
      </c>
      <c r="G29" s="957">
        <f>+G30</f>
        <v>0</v>
      </c>
      <c r="H29" s="834">
        <f>+H30</f>
        <v>15</v>
      </c>
      <c r="I29" s="894">
        <f t="shared" si="0"/>
        <v>15</v>
      </c>
      <c r="J29" s="663" t="s">
        <v>117</v>
      </c>
      <c r="K29" s="147"/>
      <c r="L29" s="147"/>
      <c r="M29" s="147"/>
      <c r="N29" s="147"/>
    </row>
    <row r="30" spans="1:14" s="9" customFormat="1" x14ac:dyDescent="0.2">
      <c r="A30" s="811"/>
      <c r="B30" s="812"/>
      <c r="C30" s="812"/>
      <c r="D30" s="813">
        <v>3122</v>
      </c>
      <c r="E30" s="814">
        <v>5331</v>
      </c>
      <c r="F30" s="815" t="s">
        <v>19</v>
      </c>
      <c r="G30" s="956">
        <v>0</v>
      </c>
      <c r="H30" s="835">
        <v>15</v>
      </c>
      <c r="I30" s="893">
        <f t="shared" si="0"/>
        <v>15</v>
      </c>
      <c r="J30" s="663"/>
      <c r="K30" s="147"/>
      <c r="L30" s="147"/>
      <c r="M30" s="147"/>
      <c r="N30" s="147"/>
    </row>
    <row r="31" spans="1:14" s="9" customFormat="1" x14ac:dyDescent="0.2">
      <c r="A31" s="816" t="s">
        <v>2</v>
      </c>
      <c r="B31" s="817" t="s">
        <v>73</v>
      </c>
      <c r="C31" s="817" t="s">
        <v>17</v>
      </c>
      <c r="D31" s="818" t="s">
        <v>5</v>
      </c>
      <c r="E31" s="818" t="s">
        <v>5</v>
      </c>
      <c r="F31" s="819" t="s">
        <v>6</v>
      </c>
      <c r="G31" s="957">
        <f>+G32</f>
        <v>2000</v>
      </c>
      <c r="H31" s="836">
        <f>+H32</f>
        <v>-2000</v>
      </c>
      <c r="I31" s="894">
        <f t="shared" si="0"/>
        <v>0</v>
      </c>
      <c r="J31" s="596" t="s">
        <v>47</v>
      </c>
      <c r="K31" s="147"/>
      <c r="L31" s="147"/>
      <c r="M31" s="147"/>
      <c r="N31" s="147"/>
    </row>
    <row r="32" spans="1:14" s="9" customFormat="1" x14ac:dyDescent="0.2">
      <c r="A32" s="820"/>
      <c r="B32" s="821"/>
      <c r="C32" s="821"/>
      <c r="D32" s="822">
        <v>3299</v>
      </c>
      <c r="E32" s="822">
        <v>5331</v>
      </c>
      <c r="F32" s="823" t="s">
        <v>19</v>
      </c>
      <c r="G32" s="956">
        <v>2000</v>
      </c>
      <c r="H32" s="837">
        <v>-2000</v>
      </c>
      <c r="I32" s="893">
        <f t="shared" si="0"/>
        <v>0</v>
      </c>
      <c r="J32" s="596"/>
      <c r="K32" s="147"/>
      <c r="L32" s="147"/>
      <c r="M32" s="147"/>
      <c r="N32" s="147"/>
    </row>
    <row r="33" spans="1:14" s="9" customFormat="1" ht="20.95" x14ac:dyDescent="0.2">
      <c r="A33" s="816" t="s">
        <v>2</v>
      </c>
      <c r="B33" s="817" t="s">
        <v>82</v>
      </c>
      <c r="C33" s="817" t="s">
        <v>48</v>
      </c>
      <c r="D33" s="818" t="s">
        <v>5</v>
      </c>
      <c r="E33" s="818" t="s">
        <v>5</v>
      </c>
      <c r="F33" s="819" t="s">
        <v>49</v>
      </c>
      <c r="G33" s="957">
        <v>0</v>
      </c>
      <c r="H33" s="836">
        <f>+H34</f>
        <v>430</v>
      </c>
      <c r="I33" s="894">
        <f t="shared" si="0"/>
        <v>430</v>
      </c>
      <c r="J33" s="596" t="s">
        <v>47</v>
      </c>
      <c r="K33" s="147"/>
      <c r="L33" s="147"/>
      <c r="M33" s="147"/>
      <c r="N33" s="147"/>
    </row>
    <row r="34" spans="1:14" s="9" customFormat="1" x14ac:dyDescent="0.2">
      <c r="A34" s="820"/>
      <c r="B34" s="821"/>
      <c r="C34" s="821"/>
      <c r="D34" s="822">
        <v>3123</v>
      </c>
      <c r="E34" s="822">
        <v>5331</v>
      </c>
      <c r="F34" s="823" t="s">
        <v>19</v>
      </c>
      <c r="G34" s="956">
        <v>0</v>
      </c>
      <c r="H34" s="837">
        <v>430</v>
      </c>
      <c r="I34" s="893">
        <f t="shared" si="0"/>
        <v>430</v>
      </c>
      <c r="J34" s="596"/>
      <c r="K34" s="147"/>
      <c r="L34" s="147"/>
      <c r="M34" s="147"/>
      <c r="N34" s="147"/>
    </row>
    <row r="35" spans="1:14" s="9" customFormat="1" ht="20.95" x14ac:dyDescent="0.2">
      <c r="A35" s="816" t="s">
        <v>2</v>
      </c>
      <c r="B35" s="817" t="s">
        <v>83</v>
      </c>
      <c r="C35" s="817" t="s">
        <v>50</v>
      </c>
      <c r="D35" s="818" t="s">
        <v>5</v>
      </c>
      <c r="E35" s="818" t="s">
        <v>5</v>
      </c>
      <c r="F35" s="819" t="s">
        <v>51</v>
      </c>
      <c r="G35" s="957">
        <v>0</v>
      </c>
      <c r="H35" s="836">
        <f t="shared" ref="H35" si="3">+H36</f>
        <v>480</v>
      </c>
      <c r="I35" s="894">
        <f t="shared" si="0"/>
        <v>480</v>
      </c>
      <c r="J35" s="596" t="s">
        <v>47</v>
      </c>
      <c r="K35" s="147"/>
      <c r="L35" s="147"/>
      <c r="M35" s="147"/>
      <c r="N35" s="147"/>
    </row>
    <row r="36" spans="1:14" s="9" customFormat="1" x14ac:dyDescent="0.2">
      <c r="A36" s="820"/>
      <c r="B36" s="821"/>
      <c r="C36" s="821"/>
      <c r="D36" s="822">
        <v>3123</v>
      </c>
      <c r="E36" s="822">
        <v>5331</v>
      </c>
      <c r="F36" s="823" t="s">
        <v>19</v>
      </c>
      <c r="G36" s="956">
        <v>0</v>
      </c>
      <c r="H36" s="837">
        <v>480</v>
      </c>
      <c r="I36" s="893">
        <f t="shared" si="0"/>
        <v>480</v>
      </c>
      <c r="J36" s="596"/>
      <c r="K36" s="147"/>
      <c r="L36" s="147"/>
      <c r="M36" s="147"/>
      <c r="N36" s="147"/>
    </row>
    <row r="37" spans="1:14" s="9" customFormat="1" ht="20.95" x14ac:dyDescent="0.2">
      <c r="A37" s="816" t="s">
        <v>2</v>
      </c>
      <c r="B37" s="817" t="s">
        <v>84</v>
      </c>
      <c r="C37" s="817" t="s">
        <v>52</v>
      </c>
      <c r="D37" s="818" t="s">
        <v>5</v>
      </c>
      <c r="E37" s="818" t="s">
        <v>5</v>
      </c>
      <c r="F37" s="819" t="s">
        <v>53</v>
      </c>
      <c r="G37" s="957">
        <v>0</v>
      </c>
      <c r="H37" s="836">
        <f t="shared" ref="H37" si="4">+H38</f>
        <v>70</v>
      </c>
      <c r="I37" s="894">
        <f t="shared" si="0"/>
        <v>70</v>
      </c>
      <c r="J37" s="596" t="s">
        <v>47</v>
      </c>
      <c r="K37" s="147"/>
      <c r="L37" s="147"/>
      <c r="M37" s="147"/>
      <c r="N37" s="147"/>
    </row>
    <row r="38" spans="1:14" s="9" customFormat="1" x14ac:dyDescent="0.2">
      <c r="A38" s="820"/>
      <c r="B38" s="821"/>
      <c r="C38" s="821"/>
      <c r="D38" s="822">
        <v>3123</v>
      </c>
      <c r="E38" s="822">
        <v>5331</v>
      </c>
      <c r="F38" s="823" t="s">
        <v>19</v>
      </c>
      <c r="G38" s="956">
        <v>0</v>
      </c>
      <c r="H38" s="837">
        <v>70</v>
      </c>
      <c r="I38" s="893">
        <f t="shared" si="0"/>
        <v>70</v>
      </c>
      <c r="J38" s="596"/>
      <c r="K38" s="147"/>
      <c r="L38" s="147"/>
      <c r="M38" s="147"/>
      <c r="N38" s="147"/>
    </row>
    <row r="39" spans="1:14" s="9" customFormat="1" ht="20.95" x14ac:dyDescent="0.2">
      <c r="A39" s="816" t="s">
        <v>2</v>
      </c>
      <c r="B39" s="817" t="s">
        <v>85</v>
      </c>
      <c r="C39" s="817" t="s">
        <v>54</v>
      </c>
      <c r="D39" s="818" t="s">
        <v>5</v>
      </c>
      <c r="E39" s="818" t="s">
        <v>5</v>
      </c>
      <c r="F39" s="819" t="s">
        <v>55</v>
      </c>
      <c r="G39" s="957">
        <v>0</v>
      </c>
      <c r="H39" s="836">
        <f t="shared" ref="H39" si="5">+H40</f>
        <v>120</v>
      </c>
      <c r="I39" s="894">
        <f t="shared" si="0"/>
        <v>120</v>
      </c>
      <c r="J39" s="596" t="s">
        <v>47</v>
      </c>
      <c r="K39" s="147"/>
      <c r="L39" s="147"/>
      <c r="M39" s="147"/>
      <c r="N39" s="147"/>
    </row>
    <row r="40" spans="1:14" s="9" customFormat="1" x14ac:dyDescent="0.2">
      <c r="A40" s="820"/>
      <c r="B40" s="821"/>
      <c r="C40" s="821"/>
      <c r="D40" s="822">
        <v>3122</v>
      </c>
      <c r="E40" s="822">
        <v>5331</v>
      </c>
      <c r="F40" s="823" t="s">
        <v>19</v>
      </c>
      <c r="G40" s="956">
        <v>0</v>
      </c>
      <c r="H40" s="837">
        <v>120</v>
      </c>
      <c r="I40" s="893">
        <f t="shared" si="0"/>
        <v>120</v>
      </c>
      <c r="J40" s="596"/>
      <c r="K40" s="147"/>
      <c r="L40" s="147"/>
      <c r="M40" s="147"/>
      <c r="N40" s="147"/>
    </row>
    <row r="41" spans="1:14" s="9" customFormat="1" ht="20.95" x14ac:dyDescent="0.2">
      <c r="A41" s="816" t="s">
        <v>2</v>
      </c>
      <c r="B41" s="817" t="s">
        <v>86</v>
      </c>
      <c r="C41" s="817" t="s">
        <v>56</v>
      </c>
      <c r="D41" s="818" t="s">
        <v>5</v>
      </c>
      <c r="E41" s="818" t="s">
        <v>5</v>
      </c>
      <c r="F41" s="819" t="s">
        <v>57</v>
      </c>
      <c r="G41" s="957">
        <v>0</v>
      </c>
      <c r="H41" s="836">
        <f t="shared" ref="H41" si="6">+H42</f>
        <v>330</v>
      </c>
      <c r="I41" s="894">
        <f t="shared" si="0"/>
        <v>330</v>
      </c>
      <c r="J41" s="596" t="s">
        <v>47</v>
      </c>
      <c r="K41" s="147"/>
      <c r="L41" s="147"/>
      <c r="M41" s="147"/>
      <c r="N41" s="147"/>
    </row>
    <row r="42" spans="1:14" s="9" customFormat="1" x14ac:dyDescent="0.2">
      <c r="A42" s="820"/>
      <c r="B42" s="821"/>
      <c r="C42" s="821"/>
      <c r="D42" s="822">
        <v>3123</v>
      </c>
      <c r="E42" s="822">
        <v>5331</v>
      </c>
      <c r="F42" s="823" t="s">
        <v>19</v>
      </c>
      <c r="G42" s="956">
        <v>0</v>
      </c>
      <c r="H42" s="837">
        <v>330</v>
      </c>
      <c r="I42" s="893">
        <f t="shared" si="0"/>
        <v>330</v>
      </c>
      <c r="J42" s="596"/>
      <c r="K42" s="147"/>
      <c r="L42" s="147"/>
      <c r="M42" s="147"/>
      <c r="N42" s="147"/>
    </row>
    <row r="43" spans="1:14" s="9" customFormat="1" ht="20.95" x14ac:dyDescent="0.2">
      <c r="A43" s="816" t="s">
        <v>2</v>
      </c>
      <c r="B43" s="817" t="s">
        <v>87</v>
      </c>
      <c r="C43" s="817" t="s">
        <v>58</v>
      </c>
      <c r="D43" s="818" t="s">
        <v>5</v>
      </c>
      <c r="E43" s="818" t="s">
        <v>5</v>
      </c>
      <c r="F43" s="819" t="s">
        <v>59</v>
      </c>
      <c r="G43" s="957">
        <v>0</v>
      </c>
      <c r="H43" s="836">
        <f t="shared" ref="H43" si="7">+H44</f>
        <v>230</v>
      </c>
      <c r="I43" s="894">
        <f t="shared" si="0"/>
        <v>230</v>
      </c>
      <c r="J43" s="596" t="s">
        <v>47</v>
      </c>
      <c r="K43" s="147"/>
      <c r="L43" s="147"/>
      <c r="M43" s="147"/>
      <c r="N43" s="147"/>
    </row>
    <row r="44" spans="1:14" s="9" customFormat="1" x14ac:dyDescent="0.2">
      <c r="A44" s="820"/>
      <c r="B44" s="821"/>
      <c r="C44" s="821"/>
      <c r="D44" s="822">
        <v>3122</v>
      </c>
      <c r="E44" s="822">
        <v>5331</v>
      </c>
      <c r="F44" s="823" t="s">
        <v>19</v>
      </c>
      <c r="G44" s="956">
        <v>0</v>
      </c>
      <c r="H44" s="837">
        <v>230</v>
      </c>
      <c r="I44" s="893">
        <f t="shared" si="0"/>
        <v>230</v>
      </c>
      <c r="J44" s="596"/>
      <c r="K44" s="147"/>
      <c r="L44" s="147"/>
      <c r="M44" s="147"/>
      <c r="N44" s="147"/>
    </row>
    <row r="45" spans="1:14" s="9" customFormat="1" ht="20.95" x14ac:dyDescent="0.2">
      <c r="A45" s="816" t="s">
        <v>2</v>
      </c>
      <c r="B45" s="817" t="s">
        <v>88</v>
      </c>
      <c r="C45" s="817" t="s">
        <v>60</v>
      </c>
      <c r="D45" s="818" t="s">
        <v>5</v>
      </c>
      <c r="E45" s="818" t="s">
        <v>5</v>
      </c>
      <c r="F45" s="819" t="s">
        <v>61</v>
      </c>
      <c r="G45" s="957">
        <v>0</v>
      </c>
      <c r="H45" s="836">
        <f t="shared" ref="H45" si="8">+H46</f>
        <v>160</v>
      </c>
      <c r="I45" s="894">
        <f t="shared" si="0"/>
        <v>160</v>
      </c>
      <c r="J45" s="596" t="s">
        <v>47</v>
      </c>
      <c r="K45" s="147"/>
      <c r="L45" s="147"/>
      <c r="M45" s="147"/>
      <c r="N45" s="147"/>
    </row>
    <row r="46" spans="1:14" s="9" customFormat="1" x14ac:dyDescent="0.2">
      <c r="A46" s="820"/>
      <c r="B46" s="821"/>
      <c r="C46" s="821"/>
      <c r="D46" s="822">
        <v>3122</v>
      </c>
      <c r="E46" s="822">
        <v>5331</v>
      </c>
      <c r="F46" s="823" t="s">
        <v>19</v>
      </c>
      <c r="G46" s="956">
        <v>0</v>
      </c>
      <c r="H46" s="837">
        <v>160</v>
      </c>
      <c r="I46" s="893">
        <f t="shared" si="0"/>
        <v>160</v>
      </c>
      <c r="J46" s="596"/>
      <c r="K46" s="147"/>
      <c r="L46" s="147"/>
      <c r="M46" s="147"/>
      <c r="N46" s="147"/>
    </row>
    <row r="47" spans="1:14" s="9" customFormat="1" ht="20.95" x14ac:dyDescent="0.2">
      <c r="A47" s="816" t="s">
        <v>2</v>
      </c>
      <c r="B47" s="817" t="s">
        <v>89</v>
      </c>
      <c r="C47" s="817" t="s">
        <v>62</v>
      </c>
      <c r="D47" s="818" t="s">
        <v>5</v>
      </c>
      <c r="E47" s="818" t="s">
        <v>5</v>
      </c>
      <c r="F47" s="819" t="s">
        <v>63</v>
      </c>
      <c r="G47" s="957">
        <v>0</v>
      </c>
      <c r="H47" s="836">
        <f t="shared" ref="H47" si="9">+H48</f>
        <v>150</v>
      </c>
      <c r="I47" s="894">
        <f t="shared" si="0"/>
        <v>150</v>
      </c>
      <c r="J47" s="596" t="s">
        <v>47</v>
      </c>
      <c r="K47" s="147"/>
      <c r="L47" s="147"/>
      <c r="M47" s="147"/>
      <c r="N47" s="147"/>
    </row>
    <row r="48" spans="1:14" s="9" customFormat="1" x14ac:dyDescent="0.2">
      <c r="A48" s="820"/>
      <c r="B48" s="821"/>
      <c r="C48" s="821"/>
      <c r="D48" s="822">
        <v>3123</v>
      </c>
      <c r="E48" s="822">
        <v>5331</v>
      </c>
      <c r="F48" s="823" t="s">
        <v>19</v>
      </c>
      <c r="G48" s="956">
        <v>0</v>
      </c>
      <c r="H48" s="837">
        <v>150</v>
      </c>
      <c r="I48" s="893">
        <f t="shared" si="0"/>
        <v>150</v>
      </c>
      <c r="J48" s="596"/>
      <c r="K48" s="147"/>
      <c r="L48" s="147"/>
      <c r="M48" s="147"/>
      <c r="N48" s="147"/>
    </row>
    <row r="49" spans="1:14" s="9" customFormat="1" ht="20.95" x14ac:dyDescent="0.2">
      <c r="A49" s="816" t="s">
        <v>2</v>
      </c>
      <c r="B49" s="817" t="s">
        <v>90</v>
      </c>
      <c r="C49" s="817" t="s">
        <v>64</v>
      </c>
      <c r="D49" s="818" t="s">
        <v>5</v>
      </c>
      <c r="E49" s="818" t="s">
        <v>5</v>
      </c>
      <c r="F49" s="819" t="s">
        <v>65</v>
      </c>
      <c r="G49" s="957">
        <v>0</v>
      </c>
      <c r="H49" s="836">
        <f t="shared" ref="H49" si="10">+H50</f>
        <v>30</v>
      </c>
      <c r="I49" s="894">
        <f t="shared" si="0"/>
        <v>30</v>
      </c>
      <c r="J49" s="596" t="s">
        <v>47</v>
      </c>
      <c r="K49" s="147"/>
      <c r="L49" s="147"/>
      <c r="M49" s="147"/>
      <c r="N49" s="147"/>
    </row>
    <row r="50" spans="1:14" s="9" customFormat="1" x14ac:dyDescent="0.2">
      <c r="A50" s="820"/>
      <c r="B50" s="821"/>
      <c r="C50" s="821"/>
      <c r="D50" s="822">
        <v>3123</v>
      </c>
      <c r="E50" s="822">
        <v>5331</v>
      </c>
      <c r="F50" s="823" t="s">
        <v>19</v>
      </c>
      <c r="G50" s="956">
        <v>0</v>
      </c>
      <c r="H50" s="837">
        <v>30</v>
      </c>
      <c r="I50" s="893">
        <f t="shared" si="0"/>
        <v>30</v>
      </c>
      <c r="J50" s="596"/>
      <c r="K50" s="147"/>
      <c r="L50" s="147"/>
      <c r="M50" s="147"/>
      <c r="N50" s="147"/>
    </row>
    <row r="51" spans="1:14" s="9" customFormat="1" x14ac:dyDescent="0.2">
      <c r="A51" s="35" t="s">
        <v>2</v>
      </c>
      <c r="B51" s="824" t="s">
        <v>74</v>
      </c>
      <c r="C51" s="824" t="s">
        <v>17</v>
      </c>
      <c r="D51" s="38" t="s">
        <v>5</v>
      </c>
      <c r="E51" s="38" t="s">
        <v>5</v>
      </c>
      <c r="F51" s="53" t="s">
        <v>7</v>
      </c>
      <c r="G51" s="957">
        <f>+G52</f>
        <v>500</v>
      </c>
      <c r="H51" s="838">
        <v>0</v>
      </c>
      <c r="I51" s="894">
        <f t="shared" si="0"/>
        <v>500</v>
      </c>
      <c r="J51" s="147"/>
      <c r="K51" s="147"/>
      <c r="L51" s="147"/>
      <c r="M51" s="147"/>
      <c r="N51" s="147"/>
    </row>
    <row r="52" spans="1:14" s="9" customFormat="1" x14ac:dyDescent="0.2">
      <c r="A52" s="47"/>
      <c r="B52" s="236"/>
      <c r="C52" s="236"/>
      <c r="D52" s="50">
        <v>3299</v>
      </c>
      <c r="E52" s="50">
        <v>5331</v>
      </c>
      <c r="F52" s="33" t="s">
        <v>19</v>
      </c>
      <c r="G52" s="956">
        <v>500</v>
      </c>
      <c r="H52" s="829">
        <v>0</v>
      </c>
      <c r="I52" s="893">
        <f t="shared" si="0"/>
        <v>500</v>
      </c>
      <c r="J52" s="147"/>
      <c r="K52" s="147"/>
      <c r="L52" s="147"/>
      <c r="M52" s="147"/>
      <c r="N52" s="147"/>
    </row>
    <row r="53" spans="1:14" s="9" customFormat="1" x14ac:dyDescent="0.2">
      <c r="A53" s="35" t="s">
        <v>2</v>
      </c>
      <c r="B53" s="824" t="s">
        <v>75</v>
      </c>
      <c r="C53" s="824" t="s">
        <v>17</v>
      </c>
      <c r="D53" s="38" t="s">
        <v>5</v>
      </c>
      <c r="E53" s="38" t="s">
        <v>5</v>
      </c>
      <c r="F53" s="53" t="s">
        <v>8</v>
      </c>
      <c r="G53" s="957">
        <f>+G54</f>
        <v>500</v>
      </c>
      <c r="H53" s="838">
        <v>0</v>
      </c>
      <c r="I53" s="894">
        <f t="shared" si="0"/>
        <v>500</v>
      </c>
      <c r="J53" s="147"/>
      <c r="K53" s="147"/>
      <c r="L53" s="147"/>
      <c r="M53" s="147"/>
      <c r="N53" s="147"/>
    </row>
    <row r="54" spans="1:14" s="9" customFormat="1" ht="13.1" thickBot="1" x14ac:dyDescent="0.25">
      <c r="A54" s="60"/>
      <c r="B54" s="259"/>
      <c r="C54" s="259"/>
      <c r="D54" s="61">
        <v>3299</v>
      </c>
      <c r="E54" s="133">
        <v>5321</v>
      </c>
      <c r="F54" s="43" t="s">
        <v>21</v>
      </c>
      <c r="G54" s="958">
        <v>500</v>
      </c>
      <c r="H54" s="839">
        <v>0</v>
      </c>
      <c r="I54" s="895">
        <f t="shared" si="0"/>
        <v>500</v>
      </c>
      <c r="J54" s="147"/>
      <c r="K54" s="147"/>
      <c r="L54" s="147"/>
      <c r="M54" s="147"/>
      <c r="N54" s="147"/>
    </row>
    <row r="55" spans="1:14" s="9" customFormat="1" ht="13.6" thickBot="1" x14ac:dyDescent="0.35">
      <c r="A55" s="934" t="s">
        <v>2</v>
      </c>
      <c r="B55" s="1456" t="s">
        <v>5</v>
      </c>
      <c r="C55" s="1457"/>
      <c r="D55" s="935" t="s">
        <v>5</v>
      </c>
      <c r="E55" s="935" t="s">
        <v>5</v>
      </c>
      <c r="F55" s="937" t="s">
        <v>25</v>
      </c>
      <c r="G55" s="939">
        <v>6040</v>
      </c>
      <c r="H55" s="939">
        <f>+H56+H61+H68+H79+H90+H93</f>
        <v>14536.8</v>
      </c>
      <c r="I55" s="941">
        <f t="shared" si="0"/>
        <v>20576.8</v>
      </c>
      <c r="J55" s="597" t="s">
        <v>154</v>
      </c>
      <c r="K55" s="827" t="s">
        <v>158</v>
      </c>
      <c r="L55" s="654" t="s">
        <v>110</v>
      </c>
      <c r="M55" s="147"/>
      <c r="N55" s="147"/>
    </row>
    <row r="56" spans="1:14" s="9" customFormat="1" ht="13.1" thickBot="1" x14ac:dyDescent="0.25">
      <c r="A56" s="900" t="s">
        <v>2</v>
      </c>
      <c r="B56" s="1452" t="s">
        <v>5</v>
      </c>
      <c r="C56" s="1452"/>
      <c r="D56" s="901" t="s">
        <v>5</v>
      </c>
      <c r="E56" s="901" t="s">
        <v>5</v>
      </c>
      <c r="F56" s="902" t="s">
        <v>26</v>
      </c>
      <c r="G56" s="959">
        <f>+G57</f>
        <v>2810</v>
      </c>
      <c r="H56" s="903">
        <f>+H57+H59</f>
        <v>2200</v>
      </c>
      <c r="I56" s="896">
        <f t="shared" si="0"/>
        <v>5010</v>
      </c>
      <c r="J56" s="827" t="s">
        <v>158</v>
      </c>
      <c r="K56" s="147"/>
      <c r="L56" s="147"/>
      <c r="M56" s="147"/>
      <c r="N56" s="147"/>
    </row>
    <row r="57" spans="1:14" s="9" customFormat="1" x14ac:dyDescent="0.2">
      <c r="A57" s="788" t="s">
        <v>3</v>
      </c>
      <c r="B57" s="899" t="s">
        <v>76</v>
      </c>
      <c r="C57" s="899" t="s">
        <v>17</v>
      </c>
      <c r="D57" s="789" t="s">
        <v>5</v>
      </c>
      <c r="E57" s="789" t="s">
        <v>5</v>
      </c>
      <c r="F57" s="790" t="s">
        <v>26</v>
      </c>
      <c r="G57" s="960">
        <f>+G58</f>
        <v>2810</v>
      </c>
      <c r="H57" s="840">
        <v>1700</v>
      </c>
      <c r="I57" s="904">
        <f t="shared" si="0"/>
        <v>4510</v>
      </c>
      <c r="J57" s="827" t="s">
        <v>158</v>
      </c>
      <c r="K57" s="147"/>
      <c r="L57" s="147"/>
      <c r="M57" s="147"/>
      <c r="N57" s="147"/>
    </row>
    <row r="58" spans="1:14" s="9" customFormat="1" x14ac:dyDescent="0.2">
      <c r="A58" s="844"/>
      <c r="B58" s="845"/>
      <c r="C58" s="845"/>
      <c r="D58" s="846">
        <v>3419</v>
      </c>
      <c r="E58" s="847">
        <v>5229</v>
      </c>
      <c r="F58" s="848" t="s">
        <v>24</v>
      </c>
      <c r="G58" s="956">
        <v>2810</v>
      </c>
      <c r="H58" s="849">
        <v>1700</v>
      </c>
      <c r="I58" s="893">
        <f t="shared" si="0"/>
        <v>4510</v>
      </c>
      <c r="J58" s="827" t="s">
        <v>158</v>
      </c>
      <c r="K58" s="147"/>
      <c r="L58" s="147"/>
      <c r="M58" s="147"/>
      <c r="N58" s="147"/>
    </row>
    <row r="59" spans="1:14" s="9" customFormat="1" x14ac:dyDescent="0.2">
      <c r="A59" s="765" t="s">
        <v>2</v>
      </c>
      <c r="B59" s="850" t="s">
        <v>136</v>
      </c>
      <c r="C59" s="850" t="s">
        <v>17</v>
      </c>
      <c r="D59" s="851" t="s">
        <v>5</v>
      </c>
      <c r="E59" s="851" t="s">
        <v>5</v>
      </c>
      <c r="F59" s="719" t="s">
        <v>137</v>
      </c>
      <c r="G59" s="957">
        <v>0</v>
      </c>
      <c r="H59" s="843">
        <f>+H60</f>
        <v>500</v>
      </c>
      <c r="I59" s="894">
        <f t="shared" si="0"/>
        <v>500</v>
      </c>
      <c r="J59" s="827" t="s">
        <v>158</v>
      </c>
      <c r="K59" s="147"/>
      <c r="L59" s="147"/>
      <c r="M59" s="147"/>
      <c r="N59" s="147"/>
    </row>
    <row r="60" spans="1:14" s="9" customFormat="1" x14ac:dyDescent="0.2">
      <c r="A60" s="733"/>
      <c r="B60" s="852"/>
      <c r="C60" s="852"/>
      <c r="D60" s="736">
        <v>3419</v>
      </c>
      <c r="E60" s="768">
        <v>5229</v>
      </c>
      <c r="F60" s="738" t="s">
        <v>24</v>
      </c>
      <c r="G60" s="956">
        <v>0</v>
      </c>
      <c r="H60" s="849">
        <v>500</v>
      </c>
      <c r="I60" s="893">
        <f t="shared" si="0"/>
        <v>500</v>
      </c>
      <c r="J60" s="827" t="s">
        <v>158</v>
      </c>
      <c r="K60" s="147"/>
      <c r="L60" s="147"/>
      <c r="M60" s="147"/>
      <c r="N60" s="147"/>
    </row>
    <row r="61" spans="1:14" s="9" customFormat="1" ht="13.1" x14ac:dyDescent="0.25">
      <c r="A61" s="905" t="s">
        <v>3</v>
      </c>
      <c r="B61" s="1450" t="s">
        <v>5</v>
      </c>
      <c r="C61" s="1451"/>
      <c r="D61" s="906" t="s">
        <v>5</v>
      </c>
      <c r="E61" s="906" t="s">
        <v>5</v>
      </c>
      <c r="F61" s="907" t="s">
        <v>27</v>
      </c>
      <c r="G61" s="961">
        <f>+G62</f>
        <v>200</v>
      </c>
      <c r="H61" s="908">
        <f>+H62+H64+H66</f>
        <v>200</v>
      </c>
      <c r="I61" s="909">
        <f t="shared" si="0"/>
        <v>400</v>
      </c>
      <c r="J61" s="827" t="s">
        <v>158</v>
      </c>
      <c r="K61" s="686" t="s">
        <v>159</v>
      </c>
      <c r="L61" s="147"/>
      <c r="M61" s="147"/>
      <c r="N61" s="147"/>
    </row>
    <row r="62" spans="1:14" s="9" customFormat="1" x14ac:dyDescent="0.2">
      <c r="A62" s="853" t="s">
        <v>2</v>
      </c>
      <c r="B62" s="854" t="s">
        <v>77</v>
      </c>
      <c r="C62" s="854" t="s">
        <v>17</v>
      </c>
      <c r="D62" s="855" t="s">
        <v>5</v>
      </c>
      <c r="E62" s="855" t="s">
        <v>5</v>
      </c>
      <c r="F62" s="856" t="s">
        <v>9</v>
      </c>
      <c r="G62" s="957">
        <f>+G63</f>
        <v>200</v>
      </c>
      <c r="H62" s="857">
        <f>H63</f>
        <v>-200</v>
      </c>
      <c r="I62" s="894">
        <f t="shared" si="0"/>
        <v>0</v>
      </c>
      <c r="J62" s="686" t="s">
        <v>125</v>
      </c>
      <c r="K62" s="147"/>
      <c r="L62" s="147"/>
      <c r="M62" s="147"/>
      <c r="N62" s="147"/>
    </row>
    <row r="63" spans="1:14" s="9" customFormat="1" x14ac:dyDescent="0.2">
      <c r="A63" s="687"/>
      <c r="B63" s="858"/>
      <c r="C63" s="858"/>
      <c r="D63" s="690">
        <v>3419</v>
      </c>
      <c r="E63" s="859">
        <v>5229</v>
      </c>
      <c r="F63" s="692" t="s">
        <v>24</v>
      </c>
      <c r="G63" s="956">
        <v>200</v>
      </c>
      <c r="H63" s="842">
        <v>-200</v>
      </c>
      <c r="I63" s="893">
        <f t="shared" si="0"/>
        <v>0</v>
      </c>
      <c r="J63" s="686"/>
      <c r="K63" s="147"/>
      <c r="L63" s="147"/>
      <c r="M63" s="147"/>
      <c r="N63" s="147"/>
    </row>
    <row r="64" spans="1:14" s="9" customFormat="1" ht="20.95" x14ac:dyDescent="0.2">
      <c r="A64" s="860" t="s">
        <v>2</v>
      </c>
      <c r="B64" s="861" t="s">
        <v>126</v>
      </c>
      <c r="C64" s="861" t="s">
        <v>17</v>
      </c>
      <c r="D64" s="862" t="s">
        <v>5</v>
      </c>
      <c r="E64" s="862" t="s">
        <v>5</v>
      </c>
      <c r="F64" s="863" t="s">
        <v>127</v>
      </c>
      <c r="G64" s="957">
        <v>0</v>
      </c>
      <c r="H64" s="857">
        <f>H65</f>
        <v>200</v>
      </c>
      <c r="I64" s="894">
        <f t="shared" si="0"/>
        <v>200</v>
      </c>
      <c r="J64" s="686" t="s">
        <v>125</v>
      </c>
      <c r="K64" s="147"/>
      <c r="L64" s="147"/>
      <c r="M64" s="147"/>
      <c r="N64" s="147"/>
    </row>
    <row r="65" spans="1:14" s="9" customFormat="1" x14ac:dyDescent="0.2">
      <c r="A65" s="864"/>
      <c r="B65" s="865"/>
      <c r="C65" s="865"/>
      <c r="D65" s="866">
        <v>3419</v>
      </c>
      <c r="E65" s="866">
        <v>5222</v>
      </c>
      <c r="F65" s="867" t="s">
        <v>128</v>
      </c>
      <c r="G65" s="956">
        <v>0</v>
      </c>
      <c r="H65" s="842">
        <v>200</v>
      </c>
      <c r="I65" s="893">
        <f t="shared" si="0"/>
        <v>200</v>
      </c>
      <c r="J65" s="686"/>
      <c r="K65" s="147"/>
      <c r="L65" s="147"/>
      <c r="M65" s="147"/>
      <c r="N65" s="147"/>
    </row>
    <row r="66" spans="1:14" s="9" customFormat="1" x14ac:dyDescent="0.2">
      <c r="A66" s="765" t="s">
        <v>2</v>
      </c>
      <c r="B66" s="868" t="s">
        <v>101</v>
      </c>
      <c r="C66" s="868" t="s">
        <v>17</v>
      </c>
      <c r="D66" s="736"/>
      <c r="E66" s="736"/>
      <c r="F66" s="869" t="s">
        <v>138</v>
      </c>
      <c r="G66" s="962">
        <v>0</v>
      </c>
      <c r="H66" s="897">
        <v>200</v>
      </c>
      <c r="I66" s="894">
        <f t="shared" si="0"/>
        <v>200</v>
      </c>
      <c r="J66" s="827" t="s">
        <v>158</v>
      </c>
      <c r="K66" s="147"/>
      <c r="L66" s="147"/>
      <c r="M66" s="147"/>
      <c r="N66" s="147"/>
    </row>
    <row r="67" spans="1:14" s="9" customFormat="1" ht="13.1" thickBot="1" x14ac:dyDescent="0.25">
      <c r="A67" s="910"/>
      <c r="B67" s="911"/>
      <c r="C67" s="911"/>
      <c r="D67" s="912">
        <v>3419</v>
      </c>
      <c r="E67" s="912">
        <v>5229</v>
      </c>
      <c r="F67" s="913" t="s">
        <v>24</v>
      </c>
      <c r="G67" s="963">
        <v>0</v>
      </c>
      <c r="H67" s="914">
        <v>200</v>
      </c>
      <c r="I67" s="915">
        <f t="shared" si="0"/>
        <v>200</v>
      </c>
      <c r="J67" s="827" t="s">
        <v>158</v>
      </c>
      <c r="K67" s="147"/>
      <c r="L67" s="147"/>
      <c r="M67" s="147"/>
      <c r="N67" s="147"/>
    </row>
    <row r="68" spans="1:14" s="9" customFormat="1" ht="13.75" thickBot="1" x14ac:dyDescent="0.3">
      <c r="A68" s="900" t="s">
        <v>3</v>
      </c>
      <c r="B68" s="1452" t="s">
        <v>5</v>
      </c>
      <c r="C68" s="1453"/>
      <c r="D68" s="901" t="s">
        <v>5</v>
      </c>
      <c r="E68" s="901" t="s">
        <v>5</v>
      </c>
      <c r="F68" s="902" t="s">
        <v>10</v>
      </c>
      <c r="G68" s="959">
        <f>+G69+G71</f>
        <v>1500</v>
      </c>
      <c r="H68" s="903">
        <f>+H69+H71+H73+H75+H77</f>
        <v>1200</v>
      </c>
      <c r="I68" s="896">
        <f t="shared" si="0"/>
        <v>2700</v>
      </c>
      <c r="J68" s="827" t="s">
        <v>158</v>
      </c>
      <c r="K68" s="147"/>
      <c r="L68" s="147"/>
      <c r="M68" s="147"/>
      <c r="N68" s="147"/>
    </row>
    <row r="69" spans="1:14" s="9" customFormat="1" x14ac:dyDescent="0.2">
      <c r="A69" s="71" t="s">
        <v>2</v>
      </c>
      <c r="B69" s="256" t="s">
        <v>78</v>
      </c>
      <c r="C69" s="256" t="s">
        <v>17</v>
      </c>
      <c r="D69" s="72" t="s">
        <v>5</v>
      </c>
      <c r="E69" s="72" t="s">
        <v>5</v>
      </c>
      <c r="F69" s="74" t="s">
        <v>10</v>
      </c>
      <c r="G69" s="955">
        <f>+G70</f>
        <v>1000</v>
      </c>
      <c r="H69" s="828">
        <v>0</v>
      </c>
      <c r="I69" s="918">
        <f t="shared" si="0"/>
        <v>1000</v>
      </c>
      <c r="J69" s="147"/>
      <c r="K69" s="147"/>
      <c r="L69" s="147"/>
      <c r="M69" s="147"/>
      <c r="N69" s="147"/>
    </row>
    <row r="70" spans="1:14" s="9" customFormat="1" x14ac:dyDescent="0.2">
      <c r="A70" s="47"/>
      <c r="B70" s="236"/>
      <c r="C70" s="236"/>
      <c r="D70" s="50">
        <v>3419</v>
      </c>
      <c r="E70" s="8">
        <v>5221</v>
      </c>
      <c r="F70" s="33" t="s">
        <v>28</v>
      </c>
      <c r="G70" s="956">
        <v>1000</v>
      </c>
      <c r="H70" s="829">
        <v>0</v>
      </c>
      <c r="I70" s="893">
        <f t="shared" si="0"/>
        <v>1000</v>
      </c>
      <c r="J70" s="147"/>
      <c r="K70" s="147"/>
      <c r="L70" s="147"/>
      <c r="M70" s="147" t="s">
        <v>66</v>
      </c>
      <c r="N70" s="147"/>
    </row>
    <row r="71" spans="1:14" s="9" customFormat="1" x14ac:dyDescent="0.2">
      <c r="A71" s="35" t="s">
        <v>2</v>
      </c>
      <c r="B71" s="824" t="s">
        <v>79</v>
      </c>
      <c r="C71" s="824" t="s">
        <v>17</v>
      </c>
      <c r="D71" s="38" t="s">
        <v>5</v>
      </c>
      <c r="E71" s="38" t="s">
        <v>5</v>
      </c>
      <c r="F71" s="53" t="s">
        <v>11</v>
      </c>
      <c r="G71" s="957">
        <f>+G72</f>
        <v>500</v>
      </c>
      <c r="H71" s="838">
        <v>0</v>
      </c>
      <c r="I71" s="894">
        <f t="shared" si="0"/>
        <v>500</v>
      </c>
      <c r="J71" s="147"/>
      <c r="K71" s="147"/>
      <c r="L71" s="147"/>
      <c r="M71" s="147"/>
      <c r="N71" s="147"/>
    </row>
    <row r="72" spans="1:14" s="9" customFormat="1" x14ac:dyDescent="0.2">
      <c r="A72" s="35"/>
      <c r="B72" s="824"/>
      <c r="C72" s="824"/>
      <c r="D72" s="8">
        <v>3419</v>
      </c>
      <c r="E72" s="8">
        <v>5221</v>
      </c>
      <c r="F72" s="33" t="s">
        <v>28</v>
      </c>
      <c r="G72" s="956">
        <v>500</v>
      </c>
      <c r="H72" s="829">
        <v>0</v>
      </c>
      <c r="I72" s="893">
        <f t="shared" si="0"/>
        <v>500</v>
      </c>
      <c r="J72" s="147"/>
      <c r="K72" s="147"/>
      <c r="L72" s="147"/>
      <c r="M72" s="147"/>
      <c r="N72" s="147"/>
    </row>
    <row r="73" spans="1:14" s="9" customFormat="1" x14ac:dyDescent="0.2">
      <c r="A73" s="765" t="s">
        <v>2</v>
      </c>
      <c r="B73" s="850" t="s">
        <v>126</v>
      </c>
      <c r="C73" s="850" t="s">
        <v>17</v>
      </c>
      <c r="D73" s="851"/>
      <c r="E73" s="851"/>
      <c r="F73" s="870" t="s">
        <v>139</v>
      </c>
      <c r="G73" s="957">
        <v>0</v>
      </c>
      <c r="H73" s="843">
        <v>600</v>
      </c>
      <c r="I73" s="894">
        <f t="shared" si="0"/>
        <v>600</v>
      </c>
      <c r="J73" s="827" t="s">
        <v>158</v>
      </c>
      <c r="K73" s="147"/>
      <c r="L73" s="147"/>
      <c r="M73" s="147"/>
      <c r="N73" s="147"/>
    </row>
    <row r="74" spans="1:14" s="9" customFormat="1" x14ac:dyDescent="0.2">
      <c r="A74" s="765"/>
      <c r="B74" s="850"/>
      <c r="C74" s="850"/>
      <c r="D74" s="768">
        <v>3419</v>
      </c>
      <c r="E74" s="768">
        <v>5221</v>
      </c>
      <c r="F74" s="738" t="s">
        <v>28</v>
      </c>
      <c r="G74" s="956">
        <v>0</v>
      </c>
      <c r="H74" s="849">
        <v>600</v>
      </c>
      <c r="I74" s="893">
        <f t="shared" ref="I74:I95" si="11">+G74+H74</f>
        <v>600</v>
      </c>
      <c r="J74" s="827" t="s">
        <v>158</v>
      </c>
      <c r="K74" s="147"/>
      <c r="L74" s="147"/>
      <c r="M74" s="147"/>
      <c r="N74" s="147"/>
    </row>
    <row r="75" spans="1:14" s="9" customFormat="1" x14ac:dyDescent="0.2">
      <c r="A75" s="765" t="s">
        <v>2</v>
      </c>
      <c r="B75" s="850" t="s">
        <v>140</v>
      </c>
      <c r="C75" s="850" t="s">
        <v>17</v>
      </c>
      <c r="D75" s="768"/>
      <c r="E75" s="768"/>
      <c r="F75" s="870" t="s">
        <v>141</v>
      </c>
      <c r="G75" s="957">
        <v>0</v>
      </c>
      <c r="H75" s="843">
        <v>400</v>
      </c>
      <c r="I75" s="894">
        <f t="shared" si="11"/>
        <v>400</v>
      </c>
      <c r="J75" s="827" t="s">
        <v>158</v>
      </c>
      <c r="K75" s="147"/>
      <c r="L75" s="147"/>
      <c r="M75" s="147"/>
      <c r="N75" s="147"/>
    </row>
    <row r="76" spans="1:14" s="9" customFormat="1" x14ac:dyDescent="0.2">
      <c r="A76" s="765"/>
      <c r="B76" s="850"/>
      <c r="C76" s="850"/>
      <c r="D76" s="768">
        <v>3419</v>
      </c>
      <c r="E76" s="768">
        <v>5329</v>
      </c>
      <c r="F76" s="871" t="s">
        <v>142</v>
      </c>
      <c r="G76" s="956">
        <v>0</v>
      </c>
      <c r="H76" s="849">
        <v>400</v>
      </c>
      <c r="I76" s="893">
        <f t="shared" si="11"/>
        <v>400</v>
      </c>
      <c r="J76" s="827" t="s">
        <v>158</v>
      </c>
      <c r="K76" s="147"/>
      <c r="L76" s="147"/>
      <c r="M76" s="147"/>
      <c r="N76" s="147"/>
    </row>
    <row r="77" spans="1:14" s="9" customFormat="1" x14ac:dyDescent="0.2">
      <c r="A77" s="765" t="s">
        <v>2</v>
      </c>
      <c r="B77" s="850" t="s">
        <v>143</v>
      </c>
      <c r="C77" s="850" t="s">
        <v>144</v>
      </c>
      <c r="D77" s="768"/>
      <c r="E77" s="768"/>
      <c r="F77" s="870" t="s">
        <v>145</v>
      </c>
      <c r="G77" s="957">
        <v>0</v>
      </c>
      <c r="H77" s="843">
        <v>200</v>
      </c>
      <c r="I77" s="894">
        <f t="shared" si="11"/>
        <v>200</v>
      </c>
      <c r="J77" s="827" t="s">
        <v>158</v>
      </c>
      <c r="K77" s="147"/>
      <c r="L77" s="147"/>
      <c r="M77" s="147"/>
      <c r="N77" s="147"/>
    </row>
    <row r="78" spans="1:14" s="9" customFormat="1" ht="13.1" thickBot="1" x14ac:dyDescent="0.25">
      <c r="A78" s="771"/>
      <c r="B78" s="916"/>
      <c r="C78" s="916"/>
      <c r="D78" s="774">
        <v>3419</v>
      </c>
      <c r="E78" s="774">
        <v>5329</v>
      </c>
      <c r="F78" s="917" t="s">
        <v>142</v>
      </c>
      <c r="G78" s="958">
        <v>0</v>
      </c>
      <c r="H78" s="841">
        <v>200</v>
      </c>
      <c r="I78" s="895">
        <f t="shared" si="11"/>
        <v>200</v>
      </c>
      <c r="J78" s="827" t="s">
        <v>158</v>
      </c>
      <c r="K78" s="147"/>
      <c r="L78" s="147"/>
      <c r="M78" s="147"/>
      <c r="N78" s="147"/>
    </row>
    <row r="79" spans="1:14" s="9" customFormat="1" ht="13.75" thickBot="1" x14ac:dyDescent="0.3">
      <c r="A79" s="900" t="s">
        <v>3</v>
      </c>
      <c r="B79" s="1452" t="s">
        <v>5</v>
      </c>
      <c r="C79" s="1453"/>
      <c r="D79" s="901" t="s">
        <v>5</v>
      </c>
      <c r="E79" s="901" t="s">
        <v>5</v>
      </c>
      <c r="F79" s="902" t="s">
        <v>29</v>
      </c>
      <c r="G79" s="959">
        <f>+G80+G82</f>
        <v>1530</v>
      </c>
      <c r="H79" s="903">
        <f>+H80+H82+H84+H86+H88</f>
        <v>4436.8</v>
      </c>
      <c r="I79" s="896">
        <f t="shared" si="11"/>
        <v>5966.8</v>
      </c>
      <c r="J79" s="597" t="s">
        <v>154</v>
      </c>
      <c r="K79" s="826" t="s">
        <v>155</v>
      </c>
      <c r="L79" s="827" t="s">
        <v>158</v>
      </c>
      <c r="M79" s="147"/>
      <c r="N79" s="147"/>
    </row>
    <row r="80" spans="1:14" s="9" customFormat="1" x14ac:dyDescent="0.2">
      <c r="A80" s="71" t="s">
        <v>2</v>
      </c>
      <c r="B80" s="256" t="s">
        <v>80</v>
      </c>
      <c r="C80" s="256" t="s">
        <v>17</v>
      </c>
      <c r="D80" s="72" t="s">
        <v>5</v>
      </c>
      <c r="E80" s="72" t="s">
        <v>5</v>
      </c>
      <c r="F80" s="919" t="s">
        <v>29</v>
      </c>
      <c r="G80" s="955">
        <f>+G81</f>
        <v>1230</v>
      </c>
      <c r="H80" s="828">
        <v>0</v>
      </c>
      <c r="I80" s="918">
        <f t="shared" si="11"/>
        <v>1230</v>
      </c>
      <c r="J80" s="147"/>
      <c r="K80" s="147"/>
      <c r="L80" s="147"/>
      <c r="M80" s="147"/>
      <c r="N80" s="147"/>
    </row>
    <row r="81" spans="1:14" s="9" customFormat="1" x14ac:dyDescent="0.2">
      <c r="A81" s="35"/>
      <c r="B81" s="824"/>
      <c r="C81" s="824"/>
      <c r="D81" s="8">
        <v>3419</v>
      </c>
      <c r="E81" s="8">
        <v>5229</v>
      </c>
      <c r="F81" s="33" t="s">
        <v>24</v>
      </c>
      <c r="G81" s="956">
        <v>1230</v>
      </c>
      <c r="H81" s="829">
        <v>0</v>
      </c>
      <c r="I81" s="893">
        <f t="shared" si="11"/>
        <v>1230</v>
      </c>
      <c r="J81" s="147"/>
      <c r="K81" s="147"/>
      <c r="L81" s="147"/>
      <c r="M81" s="147"/>
      <c r="N81" s="147"/>
    </row>
    <row r="82" spans="1:14" s="9" customFormat="1" x14ac:dyDescent="0.2">
      <c r="A82" s="35" t="s">
        <v>2</v>
      </c>
      <c r="B82" s="824" t="s">
        <v>81</v>
      </c>
      <c r="C82" s="824" t="s">
        <v>17</v>
      </c>
      <c r="D82" s="38" t="s">
        <v>5</v>
      </c>
      <c r="E82" s="38" t="s">
        <v>5</v>
      </c>
      <c r="F82" s="53" t="s">
        <v>12</v>
      </c>
      <c r="G82" s="957">
        <f>+G83</f>
        <v>300</v>
      </c>
      <c r="H82" s="838">
        <v>0</v>
      </c>
      <c r="I82" s="894">
        <f t="shared" si="11"/>
        <v>300</v>
      </c>
      <c r="J82" s="147"/>
      <c r="K82" s="147"/>
      <c r="L82" s="147"/>
      <c r="M82" s="147"/>
      <c r="N82" s="147"/>
    </row>
    <row r="83" spans="1:14" s="9" customFormat="1" x14ac:dyDescent="0.2">
      <c r="A83" s="35"/>
      <c r="B83" s="824"/>
      <c r="C83" s="824"/>
      <c r="D83" s="8">
        <v>3419</v>
      </c>
      <c r="E83" s="8">
        <v>5229</v>
      </c>
      <c r="F83" s="33" t="s">
        <v>24</v>
      </c>
      <c r="G83" s="956">
        <v>300</v>
      </c>
      <c r="H83" s="829">
        <v>0</v>
      </c>
      <c r="I83" s="893">
        <f t="shared" si="11"/>
        <v>300</v>
      </c>
      <c r="J83" s="147"/>
      <c r="K83" s="147"/>
      <c r="L83" s="147"/>
      <c r="M83" s="147"/>
      <c r="N83" s="147"/>
    </row>
    <row r="84" spans="1:14" s="9" customFormat="1" ht="20.95" x14ac:dyDescent="0.2">
      <c r="A84" s="872" t="s">
        <v>2</v>
      </c>
      <c r="B84" s="873" t="s">
        <v>95</v>
      </c>
      <c r="C84" s="873" t="s">
        <v>17</v>
      </c>
      <c r="D84" s="874" t="s">
        <v>5</v>
      </c>
      <c r="E84" s="874" t="s">
        <v>5</v>
      </c>
      <c r="F84" s="875" t="s">
        <v>96</v>
      </c>
      <c r="G84" s="956">
        <v>0</v>
      </c>
      <c r="H84" s="876">
        <f>+H85</f>
        <v>4000</v>
      </c>
      <c r="I84" s="894">
        <f t="shared" si="11"/>
        <v>4000</v>
      </c>
      <c r="J84" s="597" t="s">
        <v>91</v>
      </c>
      <c r="K84" s="147"/>
      <c r="L84" s="147"/>
      <c r="M84" s="147"/>
      <c r="N84" s="147"/>
    </row>
    <row r="85" spans="1:14" s="9" customFormat="1" x14ac:dyDescent="0.2">
      <c r="A85" s="877"/>
      <c r="B85" s="878"/>
      <c r="C85" s="878"/>
      <c r="D85" s="879">
        <v>3419</v>
      </c>
      <c r="E85" s="879">
        <v>5222</v>
      </c>
      <c r="F85" s="880" t="s">
        <v>94</v>
      </c>
      <c r="G85" s="956">
        <v>0</v>
      </c>
      <c r="H85" s="881">
        <v>4000</v>
      </c>
      <c r="I85" s="893">
        <f t="shared" si="11"/>
        <v>4000</v>
      </c>
      <c r="J85" s="597"/>
      <c r="K85" s="147"/>
      <c r="L85" s="147"/>
      <c r="M85" s="147"/>
      <c r="N85" s="147"/>
    </row>
    <row r="86" spans="1:14" s="9" customFormat="1" x14ac:dyDescent="0.2">
      <c r="A86" s="882" t="s">
        <v>2</v>
      </c>
      <c r="B86" s="883" t="s">
        <v>111</v>
      </c>
      <c r="C86" s="883" t="s">
        <v>17</v>
      </c>
      <c r="D86" s="884" t="s">
        <v>5</v>
      </c>
      <c r="E86" s="884" t="s">
        <v>5</v>
      </c>
      <c r="F86" s="885" t="s">
        <v>112</v>
      </c>
      <c r="G86" s="957">
        <f>G87</f>
        <v>0</v>
      </c>
      <c r="H86" s="886">
        <f>H87</f>
        <v>36.799999999999997</v>
      </c>
      <c r="I86" s="894">
        <f t="shared" si="11"/>
        <v>36.799999999999997</v>
      </c>
      <c r="J86" s="654" t="s">
        <v>110</v>
      </c>
      <c r="K86" s="147"/>
      <c r="L86" s="147"/>
      <c r="M86" s="147"/>
      <c r="N86" s="147"/>
    </row>
    <row r="87" spans="1:14" x14ac:dyDescent="0.25">
      <c r="A87" s="882"/>
      <c r="B87" s="883"/>
      <c r="C87" s="883"/>
      <c r="D87" s="887">
        <v>3419</v>
      </c>
      <c r="E87" s="888">
        <v>5492</v>
      </c>
      <c r="F87" s="889" t="s">
        <v>113</v>
      </c>
      <c r="G87" s="956">
        <v>0</v>
      </c>
      <c r="H87" s="890">
        <v>36.799999999999997</v>
      </c>
      <c r="I87" s="893">
        <f t="shared" si="11"/>
        <v>36.799999999999997</v>
      </c>
      <c r="J87" s="826"/>
      <c r="K87" s="825"/>
      <c r="L87" s="825"/>
      <c r="M87" s="825"/>
      <c r="N87" s="825"/>
    </row>
    <row r="88" spans="1:14" x14ac:dyDescent="0.2">
      <c r="A88" s="765" t="s">
        <v>2</v>
      </c>
      <c r="B88" s="850" t="s">
        <v>146</v>
      </c>
      <c r="C88" s="850" t="s">
        <v>17</v>
      </c>
      <c r="D88" s="768"/>
      <c r="E88" s="768"/>
      <c r="F88" s="719" t="s">
        <v>147</v>
      </c>
      <c r="G88" s="957">
        <v>0</v>
      </c>
      <c r="H88" s="843">
        <v>400</v>
      </c>
      <c r="I88" s="894">
        <f t="shared" si="11"/>
        <v>400</v>
      </c>
      <c r="J88" s="827" t="s">
        <v>158</v>
      </c>
      <c r="K88" s="825"/>
      <c r="L88" s="825"/>
      <c r="M88" s="825"/>
      <c r="N88" s="825"/>
    </row>
    <row r="89" spans="1:14" ht="13.1" thickBot="1" x14ac:dyDescent="0.25">
      <c r="A89" s="771"/>
      <c r="B89" s="916"/>
      <c r="C89" s="916"/>
      <c r="D89" s="774">
        <v>3419</v>
      </c>
      <c r="E89" s="774">
        <v>5229</v>
      </c>
      <c r="F89" s="783" t="s">
        <v>24</v>
      </c>
      <c r="G89" s="958">
        <v>0</v>
      </c>
      <c r="H89" s="841">
        <v>400</v>
      </c>
      <c r="I89" s="895">
        <f t="shared" si="11"/>
        <v>400</v>
      </c>
      <c r="J89" s="827" t="s">
        <v>158</v>
      </c>
      <c r="K89" s="825"/>
      <c r="L89" s="825"/>
      <c r="M89" s="825"/>
      <c r="N89" s="825"/>
    </row>
    <row r="90" spans="1:14" ht="13.75" thickBot="1" x14ac:dyDescent="0.25">
      <c r="A90" s="931" t="s">
        <v>2</v>
      </c>
      <c r="B90" s="1447" t="s">
        <v>5</v>
      </c>
      <c r="C90" s="1448"/>
      <c r="D90" s="932" t="s">
        <v>5</v>
      </c>
      <c r="E90" s="932" t="s">
        <v>5</v>
      </c>
      <c r="F90" s="933" t="s">
        <v>148</v>
      </c>
      <c r="G90" s="959">
        <v>0</v>
      </c>
      <c r="H90" s="903">
        <f>+H91</f>
        <v>5500</v>
      </c>
      <c r="I90" s="896">
        <f t="shared" si="11"/>
        <v>5500</v>
      </c>
      <c r="J90" s="827" t="s">
        <v>158</v>
      </c>
      <c r="K90" s="825"/>
      <c r="L90" s="825"/>
      <c r="M90" s="825"/>
      <c r="N90" s="825"/>
    </row>
    <row r="91" spans="1:14" x14ac:dyDescent="0.2">
      <c r="A91" s="714"/>
      <c r="B91" s="920" t="s">
        <v>149</v>
      </c>
      <c r="C91" s="920" t="s">
        <v>17</v>
      </c>
      <c r="D91" s="759"/>
      <c r="E91" s="759"/>
      <c r="F91" s="921" t="s">
        <v>150</v>
      </c>
      <c r="G91" s="960">
        <v>0</v>
      </c>
      <c r="H91" s="840">
        <v>5500</v>
      </c>
      <c r="I91" s="904">
        <f t="shared" si="11"/>
        <v>5500</v>
      </c>
      <c r="J91" s="827" t="s">
        <v>158</v>
      </c>
      <c r="K91" s="825"/>
      <c r="L91" s="825"/>
      <c r="M91" s="825"/>
      <c r="N91" s="825"/>
    </row>
    <row r="92" spans="1:14" ht="13.1" thickBot="1" x14ac:dyDescent="0.25">
      <c r="A92" s="922"/>
      <c r="B92" s="923"/>
      <c r="C92" s="923"/>
      <c r="D92" s="924">
        <v>3419</v>
      </c>
      <c r="E92" s="924">
        <v>5229</v>
      </c>
      <c r="F92" s="925" t="s">
        <v>24</v>
      </c>
      <c r="G92" s="964">
        <v>0</v>
      </c>
      <c r="H92" s="926">
        <v>5500</v>
      </c>
      <c r="I92" s="915">
        <f t="shared" si="11"/>
        <v>5500</v>
      </c>
      <c r="J92" s="827" t="s">
        <v>158</v>
      </c>
      <c r="K92" s="825"/>
      <c r="L92" s="825"/>
      <c r="M92" s="825"/>
      <c r="N92" s="825"/>
    </row>
    <row r="93" spans="1:14" ht="13.75" thickBot="1" x14ac:dyDescent="0.25">
      <c r="A93" s="931" t="s">
        <v>2</v>
      </c>
      <c r="B93" s="1447" t="s">
        <v>5</v>
      </c>
      <c r="C93" s="1448"/>
      <c r="D93" s="932" t="s">
        <v>5</v>
      </c>
      <c r="E93" s="932" t="s">
        <v>5</v>
      </c>
      <c r="F93" s="933" t="s">
        <v>151</v>
      </c>
      <c r="G93" s="959">
        <v>0</v>
      </c>
      <c r="H93" s="903">
        <f>+H94</f>
        <v>1000</v>
      </c>
      <c r="I93" s="896">
        <f t="shared" si="11"/>
        <v>1000</v>
      </c>
      <c r="J93" s="827" t="s">
        <v>158</v>
      </c>
      <c r="K93" s="825"/>
      <c r="L93" s="825"/>
      <c r="M93" s="930"/>
      <c r="N93" s="825"/>
    </row>
    <row r="94" spans="1:14" x14ac:dyDescent="0.2">
      <c r="A94" s="927"/>
      <c r="B94" s="920" t="s">
        <v>152</v>
      </c>
      <c r="C94" s="920" t="s">
        <v>17</v>
      </c>
      <c r="D94" s="928"/>
      <c r="E94" s="928"/>
      <c r="F94" s="929" t="s">
        <v>153</v>
      </c>
      <c r="G94" s="960">
        <v>0</v>
      </c>
      <c r="H94" s="840">
        <v>1000</v>
      </c>
      <c r="I94" s="904">
        <f t="shared" si="11"/>
        <v>1000</v>
      </c>
      <c r="J94" s="827" t="s">
        <v>158</v>
      </c>
      <c r="K94" s="825"/>
      <c r="L94" s="825"/>
      <c r="M94" s="825"/>
      <c r="N94" s="825"/>
    </row>
    <row r="95" spans="1:14" ht="13.1" thickBot="1" x14ac:dyDescent="0.25">
      <c r="A95" s="780"/>
      <c r="B95" s="891"/>
      <c r="C95" s="891"/>
      <c r="D95" s="774">
        <v>3419</v>
      </c>
      <c r="E95" s="774">
        <v>5229</v>
      </c>
      <c r="F95" s="783" t="s">
        <v>24</v>
      </c>
      <c r="G95" s="965">
        <v>0</v>
      </c>
      <c r="H95" s="898">
        <v>1000</v>
      </c>
      <c r="I95" s="895">
        <f t="shared" si="11"/>
        <v>1000</v>
      </c>
      <c r="J95" s="827" t="s">
        <v>158</v>
      </c>
      <c r="K95" s="825"/>
      <c r="L95" s="825"/>
      <c r="M95" s="825"/>
      <c r="N95" s="825"/>
    </row>
    <row r="96" spans="1:14" x14ac:dyDescent="0.25">
      <c r="J96" s="825"/>
      <c r="K96" s="825"/>
      <c r="L96" s="825"/>
      <c r="M96" s="825"/>
      <c r="N96" s="825"/>
    </row>
    <row r="97" spans="2:14" x14ac:dyDescent="0.25">
      <c r="B97" s="311">
        <v>41709</v>
      </c>
      <c r="E97" s="945"/>
      <c r="J97" s="825"/>
      <c r="K97" s="825"/>
      <c r="L97" s="825"/>
      <c r="M97" s="825"/>
      <c r="N97" s="825"/>
    </row>
    <row r="98" spans="2:14" x14ac:dyDescent="0.25">
      <c r="J98" s="825"/>
      <c r="K98" s="825"/>
      <c r="L98" s="825"/>
      <c r="M98" s="825"/>
      <c r="N98" s="825"/>
    </row>
    <row r="99" spans="2:14" x14ac:dyDescent="0.25">
      <c r="J99" s="825"/>
      <c r="K99" s="825"/>
      <c r="L99" s="825"/>
      <c r="M99" s="825"/>
      <c r="N99" s="825"/>
    </row>
    <row r="100" spans="2:14" x14ac:dyDescent="0.25">
      <c r="J100" s="825"/>
      <c r="K100" s="825"/>
      <c r="L100" s="825"/>
      <c r="M100" s="825"/>
      <c r="N100" s="825"/>
    </row>
    <row r="101" spans="2:14" x14ac:dyDescent="0.25">
      <c r="J101" s="825"/>
      <c r="K101" s="825"/>
      <c r="L101" s="825"/>
      <c r="M101" s="825"/>
      <c r="N101" s="825"/>
    </row>
    <row r="102" spans="2:14" x14ac:dyDescent="0.25">
      <c r="J102" s="825"/>
      <c r="K102" s="825"/>
      <c r="L102" s="825"/>
      <c r="M102" s="825"/>
      <c r="N102" s="825"/>
    </row>
    <row r="103" spans="2:14" x14ac:dyDescent="0.25">
      <c r="J103" s="825"/>
      <c r="K103" s="825"/>
      <c r="L103" s="825"/>
      <c r="M103" s="825"/>
      <c r="N103" s="825"/>
    </row>
    <row r="104" spans="2:14" x14ac:dyDescent="0.25">
      <c r="J104" s="825"/>
      <c r="K104" s="825"/>
      <c r="L104" s="825"/>
      <c r="M104" s="825"/>
      <c r="N104" s="825"/>
    </row>
    <row r="105" spans="2:14" x14ac:dyDescent="0.25">
      <c r="J105" s="825"/>
      <c r="K105" s="825"/>
      <c r="L105" s="825"/>
      <c r="M105" s="825"/>
      <c r="N105" s="825"/>
    </row>
    <row r="106" spans="2:14" x14ac:dyDescent="0.25">
      <c r="J106" s="825"/>
      <c r="K106" s="825"/>
      <c r="L106" s="825"/>
      <c r="M106" s="825"/>
      <c r="N106" s="825"/>
    </row>
    <row r="107" spans="2:14" x14ac:dyDescent="0.25">
      <c r="J107" s="825"/>
      <c r="K107" s="825"/>
      <c r="L107" s="825"/>
      <c r="M107" s="825"/>
      <c r="N107" s="825"/>
    </row>
    <row r="108" spans="2:14" x14ac:dyDescent="0.25">
      <c r="J108" s="825"/>
      <c r="K108" s="825"/>
      <c r="L108" s="825"/>
      <c r="M108" s="825"/>
      <c r="N108" s="825"/>
    </row>
    <row r="109" spans="2:14" x14ac:dyDescent="0.25">
      <c r="J109" s="825"/>
      <c r="K109" s="825"/>
      <c r="L109" s="825"/>
      <c r="M109" s="825"/>
      <c r="N109" s="825"/>
    </row>
    <row r="110" spans="2:14" x14ac:dyDescent="0.25">
      <c r="J110" s="825"/>
      <c r="K110" s="825"/>
      <c r="L110" s="825"/>
      <c r="M110" s="825"/>
      <c r="N110" s="825"/>
    </row>
    <row r="111" spans="2:14" x14ac:dyDescent="0.25">
      <c r="J111" s="825"/>
      <c r="K111" s="825"/>
      <c r="L111" s="825"/>
      <c r="M111" s="825"/>
      <c r="N111" s="825"/>
    </row>
    <row r="112" spans="2:14" x14ac:dyDescent="0.25">
      <c r="J112" s="825"/>
      <c r="K112" s="825"/>
      <c r="L112" s="825"/>
      <c r="M112" s="825"/>
      <c r="N112" s="825"/>
    </row>
    <row r="113" spans="10:14" s="1" customFormat="1" x14ac:dyDescent="0.25">
      <c r="J113" s="825"/>
      <c r="K113" s="825"/>
      <c r="L113" s="825"/>
      <c r="M113" s="825"/>
      <c r="N113" s="825"/>
    </row>
    <row r="114" spans="10:14" s="1" customFormat="1" x14ac:dyDescent="0.25">
      <c r="J114" s="825"/>
      <c r="K114" s="825"/>
      <c r="L114" s="825"/>
      <c r="M114" s="825"/>
      <c r="N114" s="825"/>
    </row>
    <row r="115" spans="10:14" s="1" customFormat="1" x14ac:dyDescent="0.25">
      <c r="J115" s="825"/>
      <c r="K115" s="825"/>
      <c r="L115" s="825"/>
      <c r="M115" s="825"/>
      <c r="N115" s="825"/>
    </row>
    <row r="116" spans="10:14" s="1" customFormat="1" x14ac:dyDescent="0.25">
      <c r="J116" s="825"/>
      <c r="K116" s="825"/>
      <c r="L116" s="825"/>
      <c r="M116" s="825"/>
      <c r="N116" s="825"/>
    </row>
    <row r="117" spans="10:14" s="1" customFormat="1" x14ac:dyDescent="0.25">
      <c r="J117" s="825"/>
      <c r="K117" s="825"/>
      <c r="L117" s="825"/>
      <c r="M117" s="825"/>
      <c r="N117" s="825"/>
    </row>
    <row r="118" spans="10:14" s="1" customFormat="1" x14ac:dyDescent="0.25">
      <c r="J118" s="825"/>
      <c r="K118" s="825"/>
      <c r="L118" s="825"/>
      <c r="M118" s="825"/>
      <c r="N118" s="825"/>
    </row>
    <row r="119" spans="10:14" s="1" customFormat="1" x14ac:dyDescent="0.25">
      <c r="J119" s="825"/>
      <c r="K119" s="825"/>
      <c r="L119" s="825"/>
      <c r="M119" s="825"/>
      <c r="N119" s="825"/>
    </row>
    <row r="120" spans="10:14" s="1" customFormat="1" x14ac:dyDescent="0.25">
      <c r="J120" s="825"/>
      <c r="K120" s="825"/>
      <c r="L120" s="825"/>
      <c r="M120" s="825"/>
      <c r="N120" s="825"/>
    </row>
    <row r="121" spans="10:14" s="1" customFormat="1" x14ac:dyDescent="0.25">
      <c r="J121" s="825"/>
      <c r="K121" s="825"/>
      <c r="L121" s="825"/>
      <c r="M121" s="825"/>
      <c r="N121" s="825"/>
    </row>
    <row r="122" spans="10:14" s="1" customFormat="1" x14ac:dyDescent="0.25">
      <c r="J122" s="825"/>
      <c r="K122" s="825"/>
      <c r="L122" s="825"/>
      <c r="M122" s="825"/>
      <c r="N122" s="825"/>
    </row>
    <row r="123" spans="10:14" s="1" customFormat="1" x14ac:dyDescent="0.25">
      <c r="J123" s="825"/>
      <c r="K123" s="825"/>
      <c r="L123" s="825"/>
      <c r="M123" s="825"/>
      <c r="N123" s="825"/>
    </row>
    <row r="124" spans="10:14" s="1" customFormat="1" x14ac:dyDescent="0.25">
      <c r="J124" s="825"/>
      <c r="K124" s="825"/>
      <c r="L124" s="825"/>
      <c r="M124" s="825"/>
      <c r="N124" s="825"/>
    </row>
    <row r="125" spans="10:14" s="1" customFormat="1" x14ac:dyDescent="0.25">
      <c r="J125" s="825"/>
      <c r="K125" s="825"/>
      <c r="L125" s="825"/>
      <c r="M125" s="825"/>
      <c r="N125" s="825"/>
    </row>
    <row r="126" spans="10:14" s="1" customFormat="1" x14ac:dyDescent="0.2">
      <c r="J126" s="825"/>
      <c r="K126" s="825"/>
      <c r="L126" s="825"/>
      <c r="M126" s="825"/>
      <c r="N126" s="825"/>
    </row>
    <row r="127" spans="10:14" s="1" customFormat="1" x14ac:dyDescent="0.2">
      <c r="J127" s="825"/>
      <c r="K127" s="825"/>
      <c r="L127" s="825"/>
      <c r="M127" s="825"/>
      <c r="N127" s="825"/>
    </row>
    <row r="128" spans="10:14" s="1" customFormat="1" x14ac:dyDescent="0.2">
      <c r="J128" s="825"/>
      <c r="K128" s="825"/>
      <c r="L128" s="825"/>
      <c r="M128" s="825"/>
      <c r="N128" s="825"/>
    </row>
    <row r="129" spans="10:14" s="1" customFormat="1" x14ac:dyDescent="0.2">
      <c r="J129" s="825"/>
      <c r="K129" s="825"/>
      <c r="L129" s="825"/>
      <c r="M129" s="825"/>
      <c r="N129" s="825"/>
    </row>
    <row r="130" spans="10:14" s="1" customFormat="1" x14ac:dyDescent="0.2">
      <c r="J130" s="825"/>
      <c r="K130" s="825"/>
      <c r="L130" s="825"/>
      <c r="M130" s="825"/>
      <c r="N130" s="825"/>
    </row>
    <row r="131" spans="10:14" s="1" customFormat="1" x14ac:dyDescent="0.2">
      <c r="J131" s="825"/>
      <c r="K131" s="825"/>
      <c r="L131" s="825"/>
      <c r="M131" s="825"/>
      <c r="N131" s="825"/>
    </row>
    <row r="132" spans="10:14" s="1" customFormat="1" x14ac:dyDescent="0.2">
      <c r="J132" s="825"/>
      <c r="K132" s="825"/>
      <c r="L132" s="825"/>
      <c r="M132" s="825"/>
      <c r="N132" s="825"/>
    </row>
    <row r="133" spans="10:14" s="1" customFormat="1" x14ac:dyDescent="0.2">
      <c r="J133" s="825"/>
      <c r="K133" s="825"/>
      <c r="L133" s="825"/>
      <c r="M133" s="825"/>
      <c r="N133" s="825"/>
    </row>
    <row r="134" spans="10:14" s="1" customFormat="1" x14ac:dyDescent="0.2">
      <c r="J134" s="825"/>
      <c r="K134" s="825"/>
      <c r="L134" s="825"/>
      <c r="M134" s="825"/>
      <c r="N134" s="825"/>
    </row>
    <row r="135" spans="10:14" s="1" customFormat="1" x14ac:dyDescent="0.2">
      <c r="J135" s="825"/>
      <c r="K135" s="825"/>
      <c r="L135" s="825"/>
      <c r="M135" s="825"/>
      <c r="N135" s="825"/>
    </row>
    <row r="136" spans="10:14" s="1" customFormat="1" x14ac:dyDescent="0.2">
      <c r="J136" s="825"/>
      <c r="K136" s="825"/>
      <c r="L136" s="825"/>
      <c r="M136" s="825"/>
      <c r="N136" s="825"/>
    </row>
    <row r="137" spans="10:14" s="1" customFormat="1" x14ac:dyDescent="0.2">
      <c r="J137" s="825"/>
      <c r="K137" s="825"/>
      <c r="L137" s="825"/>
      <c r="M137" s="825"/>
      <c r="N137" s="825"/>
    </row>
    <row r="138" spans="10:14" s="1" customFormat="1" x14ac:dyDescent="0.2">
      <c r="J138" s="825"/>
      <c r="K138" s="825"/>
      <c r="L138" s="825"/>
      <c r="M138" s="825"/>
      <c r="N138" s="825"/>
    </row>
    <row r="139" spans="10:14" s="1" customFormat="1" x14ac:dyDescent="0.2">
      <c r="J139" s="825"/>
      <c r="K139" s="825"/>
      <c r="L139" s="825"/>
      <c r="M139" s="825"/>
      <c r="N139" s="825"/>
    </row>
    <row r="140" spans="10:14" s="1" customFormat="1" x14ac:dyDescent="0.2">
      <c r="J140" s="825"/>
      <c r="K140" s="825"/>
      <c r="L140" s="825"/>
      <c r="M140" s="825"/>
      <c r="N140" s="825"/>
    </row>
    <row r="141" spans="10:14" s="1" customFormat="1" x14ac:dyDescent="0.2">
      <c r="J141" s="825"/>
      <c r="K141" s="825"/>
      <c r="L141" s="825"/>
      <c r="M141" s="825"/>
      <c r="N141" s="825"/>
    </row>
    <row r="142" spans="10:14" s="1" customFormat="1" x14ac:dyDescent="0.2">
      <c r="J142" s="825"/>
      <c r="K142" s="825"/>
      <c r="L142" s="825"/>
      <c r="M142" s="825"/>
      <c r="N142" s="825"/>
    </row>
    <row r="143" spans="10:14" s="1" customFormat="1" x14ac:dyDescent="0.2">
      <c r="J143" s="825"/>
      <c r="K143" s="825"/>
      <c r="L143" s="825"/>
      <c r="M143" s="825"/>
      <c r="N143" s="825"/>
    </row>
    <row r="144" spans="10:14" s="1" customFormat="1" x14ac:dyDescent="0.2">
      <c r="J144" s="825"/>
      <c r="K144" s="825"/>
      <c r="L144" s="825"/>
      <c r="M144" s="825"/>
      <c r="N144" s="825"/>
    </row>
    <row r="145" spans="10:14" s="1" customFormat="1" x14ac:dyDescent="0.2">
      <c r="J145" s="825"/>
      <c r="K145" s="825"/>
      <c r="L145" s="825"/>
      <c r="M145" s="825"/>
      <c r="N145" s="825"/>
    </row>
    <row r="146" spans="10:14" s="1" customFormat="1" x14ac:dyDescent="0.2">
      <c r="J146" s="825"/>
      <c r="K146" s="825"/>
      <c r="L146" s="825"/>
      <c r="M146" s="825"/>
      <c r="N146" s="825"/>
    </row>
    <row r="147" spans="10:14" s="1" customFormat="1" x14ac:dyDescent="0.2">
      <c r="J147" s="825"/>
      <c r="K147" s="825"/>
      <c r="L147" s="825"/>
      <c r="M147" s="825"/>
      <c r="N147" s="825"/>
    </row>
    <row r="148" spans="10:14" s="1" customFormat="1" x14ac:dyDescent="0.2">
      <c r="J148" s="825"/>
      <c r="K148" s="825"/>
      <c r="L148" s="825"/>
      <c r="M148" s="825"/>
      <c r="N148" s="825"/>
    </row>
    <row r="149" spans="10:14" s="1" customFormat="1" x14ac:dyDescent="0.2">
      <c r="J149" s="825"/>
      <c r="K149" s="825"/>
      <c r="L149" s="825"/>
      <c r="M149" s="825"/>
      <c r="N149" s="825"/>
    </row>
    <row r="150" spans="10:14" s="1" customFormat="1" x14ac:dyDescent="0.2">
      <c r="J150" s="825"/>
      <c r="K150" s="825"/>
      <c r="L150" s="825"/>
      <c r="M150" s="825"/>
      <c r="N150" s="825"/>
    </row>
    <row r="151" spans="10:14" s="1" customFormat="1" x14ac:dyDescent="0.2">
      <c r="J151" s="825"/>
      <c r="K151" s="825"/>
      <c r="L151" s="825"/>
      <c r="M151" s="825"/>
      <c r="N151" s="825"/>
    </row>
    <row r="152" spans="10:14" s="1" customFormat="1" x14ac:dyDescent="0.2">
      <c r="J152" s="825"/>
      <c r="K152" s="825"/>
      <c r="L152" s="825"/>
      <c r="M152" s="825"/>
      <c r="N152" s="825"/>
    </row>
    <row r="153" spans="10:14" s="1" customFormat="1" x14ac:dyDescent="0.2">
      <c r="J153" s="825"/>
      <c r="K153" s="825"/>
      <c r="L153" s="825"/>
      <c r="M153" s="825"/>
      <c r="N153" s="825"/>
    </row>
    <row r="154" spans="10:14" s="1" customFormat="1" x14ac:dyDescent="0.2">
      <c r="J154" s="825"/>
      <c r="K154" s="825"/>
      <c r="L154" s="825"/>
      <c r="M154" s="825"/>
      <c r="N154" s="825"/>
    </row>
    <row r="155" spans="10:14" s="1" customFormat="1" x14ac:dyDescent="0.2">
      <c r="J155" s="825"/>
      <c r="K155" s="825"/>
      <c r="L155" s="825"/>
      <c r="M155" s="825"/>
      <c r="N155" s="825"/>
    </row>
    <row r="156" spans="10:14" s="1" customFormat="1" x14ac:dyDescent="0.2">
      <c r="J156" s="825"/>
      <c r="K156" s="825"/>
      <c r="L156" s="825"/>
      <c r="M156" s="825"/>
      <c r="N156" s="825"/>
    </row>
    <row r="157" spans="10:14" s="1" customFormat="1" x14ac:dyDescent="0.2">
      <c r="J157" s="825"/>
      <c r="K157" s="825"/>
      <c r="L157" s="825"/>
      <c r="M157" s="825"/>
      <c r="N157" s="825"/>
    </row>
    <row r="158" spans="10:14" s="1" customFormat="1" x14ac:dyDescent="0.2">
      <c r="J158" s="825"/>
      <c r="K158" s="825"/>
      <c r="L158" s="825"/>
      <c r="M158" s="825"/>
      <c r="N158" s="825"/>
    </row>
    <row r="159" spans="10:14" s="1" customFormat="1" x14ac:dyDescent="0.2">
      <c r="J159" s="825"/>
      <c r="K159" s="825"/>
      <c r="L159" s="825"/>
      <c r="M159" s="825"/>
      <c r="N159" s="825"/>
    </row>
    <row r="160" spans="10:14" s="1" customFormat="1" x14ac:dyDescent="0.2">
      <c r="J160" s="825"/>
      <c r="K160" s="825"/>
      <c r="L160" s="825"/>
      <c r="M160" s="825"/>
      <c r="N160" s="825"/>
    </row>
    <row r="161" spans="10:14" s="1" customFormat="1" x14ac:dyDescent="0.2">
      <c r="J161" s="825"/>
      <c r="K161" s="825"/>
      <c r="L161" s="825"/>
      <c r="M161" s="825"/>
      <c r="N161" s="825"/>
    </row>
    <row r="162" spans="10:14" s="1" customFormat="1" x14ac:dyDescent="0.2">
      <c r="J162" s="825"/>
      <c r="K162" s="825"/>
      <c r="L162" s="825"/>
      <c r="M162" s="825"/>
      <c r="N162" s="825"/>
    </row>
    <row r="163" spans="10:14" s="1" customFormat="1" x14ac:dyDescent="0.2">
      <c r="J163" s="825"/>
      <c r="K163" s="825"/>
      <c r="L163" s="825"/>
      <c r="M163" s="825"/>
      <c r="N163" s="825"/>
    </row>
    <row r="164" spans="10:14" s="1" customFormat="1" x14ac:dyDescent="0.2">
      <c r="J164" s="825"/>
      <c r="K164" s="825"/>
      <c r="L164" s="825"/>
      <c r="M164" s="825"/>
      <c r="N164" s="825"/>
    </row>
    <row r="165" spans="10:14" s="1" customFormat="1" x14ac:dyDescent="0.2">
      <c r="J165" s="825"/>
      <c r="K165" s="825"/>
      <c r="L165" s="825"/>
      <c r="M165" s="825"/>
      <c r="N165" s="825"/>
    </row>
    <row r="166" spans="10:14" s="1" customFormat="1" x14ac:dyDescent="0.2">
      <c r="J166" s="825"/>
      <c r="K166" s="825"/>
      <c r="L166" s="825"/>
      <c r="M166" s="825"/>
      <c r="N166" s="825"/>
    </row>
    <row r="167" spans="10:14" s="1" customFormat="1" x14ac:dyDescent="0.2">
      <c r="J167" s="825"/>
      <c r="K167" s="825"/>
      <c r="L167" s="825"/>
      <c r="M167" s="825"/>
      <c r="N167" s="825"/>
    </row>
    <row r="168" spans="10:14" s="1" customFormat="1" x14ac:dyDescent="0.2">
      <c r="J168" s="825"/>
      <c r="K168" s="825"/>
      <c r="L168" s="825"/>
      <c r="M168" s="825"/>
      <c r="N168" s="825"/>
    </row>
    <row r="169" spans="10:14" s="1" customFormat="1" x14ac:dyDescent="0.2">
      <c r="J169" s="825"/>
      <c r="K169" s="825"/>
      <c r="L169" s="825"/>
      <c r="M169" s="825"/>
      <c r="N169" s="825"/>
    </row>
    <row r="170" spans="10:14" s="1" customFormat="1" x14ac:dyDescent="0.2">
      <c r="J170" s="825"/>
      <c r="K170" s="825"/>
      <c r="L170" s="825"/>
      <c r="M170" s="825"/>
      <c r="N170" s="825"/>
    </row>
    <row r="171" spans="10:14" s="1" customFormat="1" x14ac:dyDescent="0.2">
      <c r="J171" s="825"/>
      <c r="K171" s="825"/>
      <c r="L171" s="825"/>
      <c r="M171" s="825"/>
      <c r="N171" s="825"/>
    </row>
    <row r="172" spans="10:14" s="1" customFormat="1" x14ac:dyDescent="0.2">
      <c r="J172" s="825"/>
      <c r="K172" s="825"/>
      <c r="L172" s="825"/>
      <c r="M172" s="825"/>
      <c r="N172" s="825"/>
    </row>
  </sheetData>
  <mergeCells count="11">
    <mergeCell ref="A2:H2"/>
    <mergeCell ref="A4:H4"/>
    <mergeCell ref="B10:C10"/>
    <mergeCell ref="B55:C55"/>
    <mergeCell ref="B90:C90"/>
    <mergeCell ref="B93:C93"/>
    <mergeCell ref="H5:H8"/>
    <mergeCell ref="B61:C61"/>
    <mergeCell ref="B68:C68"/>
    <mergeCell ref="B79:C79"/>
    <mergeCell ref="B56:C56"/>
  </mergeCells>
  <pageMargins left="0.70866141732283472" right="0.70866141732283472" top="0.78740157480314965" bottom="0.78740157480314965" header="0.31496062992125984" footer="0.31496062992125984"/>
  <pageSetup paperSize="9" orientation="landscape" r:id="rId1"/>
  <colBreaks count="1" manualBreakCount="1">
    <brk id="12" max="96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72"/>
  <sheetViews>
    <sheetView workbookViewId="0">
      <selection activeCell="L89" sqref="L89"/>
    </sheetView>
  </sheetViews>
  <sheetFormatPr defaultRowHeight="12.45" x14ac:dyDescent="0.2"/>
  <cols>
    <col min="1" max="1" width="3.21875" style="1" customWidth="1"/>
    <col min="2" max="2" width="9.21875" style="1" customWidth="1"/>
    <col min="3" max="4" width="4.77734375" style="1" customWidth="1"/>
    <col min="5" max="5" width="8" style="1" customWidth="1"/>
    <col min="6" max="6" width="40.77734375" style="1" customWidth="1"/>
    <col min="7" max="7" width="8.44140625" style="949" customWidth="1"/>
    <col min="8" max="8" width="8.21875" style="1" customWidth="1"/>
    <col min="9" max="9" width="8.6640625" style="713" customWidth="1"/>
    <col min="10" max="253" width="8.77734375" style="1"/>
    <col min="254" max="255" width="3.21875" style="1" customWidth="1"/>
    <col min="256" max="256" width="9.21875" style="1" customWidth="1"/>
    <col min="257" max="258" width="4.77734375" style="1" customWidth="1"/>
    <col min="259" max="259" width="8" style="1" customWidth="1"/>
    <col min="260" max="260" width="40.77734375" style="1" customWidth="1"/>
    <col min="261" max="261" width="8.44140625" style="1" customWidth="1"/>
    <col min="262" max="263" width="7.5546875" style="1" customWidth="1"/>
    <col min="264" max="509" width="8.77734375" style="1"/>
    <col min="510" max="511" width="3.21875" style="1" customWidth="1"/>
    <col min="512" max="512" width="9.21875" style="1" customWidth="1"/>
    <col min="513" max="514" width="4.77734375" style="1" customWidth="1"/>
    <col min="515" max="515" width="8" style="1" customWidth="1"/>
    <col min="516" max="516" width="40.77734375" style="1" customWidth="1"/>
    <col min="517" max="517" width="8.44140625" style="1" customWidth="1"/>
    <col min="518" max="519" width="7.5546875" style="1" customWidth="1"/>
    <col min="520" max="765" width="8.77734375" style="1"/>
    <col min="766" max="767" width="3.21875" style="1" customWidth="1"/>
    <col min="768" max="768" width="9.21875" style="1" customWidth="1"/>
    <col min="769" max="770" width="4.77734375" style="1" customWidth="1"/>
    <col min="771" max="771" width="8" style="1" customWidth="1"/>
    <col min="772" max="772" width="40.77734375" style="1" customWidth="1"/>
    <col min="773" max="773" width="8.44140625" style="1" customWidth="1"/>
    <col min="774" max="775" width="7.5546875" style="1" customWidth="1"/>
    <col min="776" max="1021" width="8.77734375" style="1"/>
    <col min="1022" max="1023" width="3.21875" style="1" customWidth="1"/>
    <col min="1024" max="1024" width="9.21875" style="1" customWidth="1"/>
    <col min="1025" max="1026" width="4.77734375" style="1" customWidth="1"/>
    <col min="1027" max="1027" width="8" style="1" customWidth="1"/>
    <col min="1028" max="1028" width="40.77734375" style="1" customWidth="1"/>
    <col min="1029" max="1029" width="8.44140625" style="1" customWidth="1"/>
    <col min="1030" max="1031" width="7.5546875" style="1" customWidth="1"/>
    <col min="1032" max="1277" width="8.77734375" style="1"/>
    <col min="1278" max="1279" width="3.21875" style="1" customWidth="1"/>
    <col min="1280" max="1280" width="9.21875" style="1" customWidth="1"/>
    <col min="1281" max="1282" width="4.77734375" style="1" customWidth="1"/>
    <col min="1283" max="1283" width="8" style="1" customWidth="1"/>
    <col min="1284" max="1284" width="40.77734375" style="1" customWidth="1"/>
    <col min="1285" max="1285" width="8.44140625" style="1" customWidth="1"/>
    <col min="1286" max="1287" width="7.5546875" style="1" customWidth="1"/>
    <col min="1288" max="1533" width="8.77734375" style="1"/>
    <col min="1534" max="1535" width="3.21875" style="1" customWidth="1"/>
    <col min="1536" max="1536" width="9.21875" style="1" customWidth="1"/>
    <col min="1537" max="1538" width="4.77734375" style="1" customWidth="1"/>
    <col min="1539" max="1539" width="8" style="1" customWidth="1"/>
    <col min="1540" max="1540" width="40.77734375" style="1" customWidth="1"/>
    <col min="1541" max="1541" width="8.44140625" style="1" customWidth="1"/>
    <col min="1542" max="1543" width="7.5546875" style="1" customWidth="1"/>
    <col min="1544" max="1789" width="8.77734375" style="1"/>
    <col min="1790" max="1791" width="3.21875" style="1" customWidth="1"/>
    <col min="1792" max="1792" width="9.21875" style="1" customWidth="1"/>
    <col min="1793" max="1794" width="4.77734375" style="1" customWidth="1"/>
    <col min="1795" max="1795" width="8" style="1" customWidth="1"/>
    <col min="1796" max="1796" width="40.77734375" style="1" customWidth="1"/>
    <col min="1797" max="1797" width="8.44140625" style="1" customWidth="1"/>
    <col min="1798" max="1799" width="7.5546875" style="1" customWidth="1"/>
    <col min="1800" max="2045" width="8.77734375" style="1"/>
    <col min="2046" max="2047" width="3.21875" style="1" customWidth="1"/>
    <col min="2048" max="2048" width="9.21875" style="1" customWidth="1"/>
    <col min="2049" max="2050" width="4.77734375" style="1" customWidth="1"/>
    <col min="2051" max="2051" width="8" style="1" customWidth="1"/>
    <col min="2052" max="2052" width="40.77734375" style="1" customWidth="1"/>
    <col min="2053" max="2053" width="8.44140625" style="1" customWidth="1"/>
    <col min="2054" max="2055" width="7.5546875" style="1" customWidth="1"/>
    <col min="2056" max="2301" width="8.77734375" style="1"/>
    <col min="2302" max="2303" width="3.21875" style="1" customWidth="1"/>
    <col min="2304" max="2304" width="9.21875" style="1" customWidth="1"/>
    <col min="2305" max="2306" width="4.77734375" style="1" customWidth="1"/>
    <col min="2307" max="2307" width="8" style="1" customWidth="1"/>
    <col min="2308" max="2308" width="40.77734375" style="1" customWidth="1"/>
    <col min="2309" max="2309" width="8.44140625" style="1" customWidth="1"/>
    <col min="2310" max="2311" width="7.5546875" style="1" customWidth="1"/>
    <col min="2312" max="2557" width="8.77734375" style="1"/>
    <col min="2558" max="2559" width="3.21875" style="1" customWidth="1"/>
    <col min="2560" max="2560" width="9.21875" style="1" customWidth="1"/>
    <col min="2561" max="2562" width="4.77734375" style="1" customWidth="1"/>
    <col min="2563" max="2563" width="8" style="1" customWidth="1"/>
    <col min="2564" max="2564" width="40.77734375" style="1" customWidth="1"/>
    <col min="2565" max="2565" width="8.44140625" style="1" customWidth="1"/>
    <col min="2566" max="2567" width="7.5546875" style="1" customWidth="1"/>
    <col min="2568" max="2813" width="8.77734375" style="1"/>
    <col min="2814" max="2815" width="3.21875" style="1" customWidth="1"/>
    <col min="2816" max="2816" width="9.21875" style="1" customWidth="1"/>
    <col min="2817" max="2818" width="4.77734375" style="1" customWidth="1"/>
    <col min="2819" max="2819" width="8" style="1" customWidth="1"/>
    <col min="2820" max="2820" width="40.77734375" style="1" customWidth="1"/>
    <col min="2821" max="2821" width="8.44140625" style="1" customWidth="1"/>
    <col min="2822" max="2823" width="7.5546875" style="1" customWidth="1"/>
    <col min="2824" max="3069" width="8.77734375" style="1"/>
    <col min="3070" max="3071" width="3.21875" style="1" customWidth="1"/>
    <col min="3072" max="3072" width="9.21875" style="1" customWidth="1"/>
    <col min="3073" max="3074" width="4.77734375" style="1" customWidth="1"/>
    <col min="3075" max="3075" width="8" style="1" customWidth="1"/>
    <col min="3076" max="3076" width="40.77734375" style="1" customWidth="1"/>
    <col min="3077" max="3077" width="8.44140625" style="1" customWidth="1"/>
    <col min="3078" max="3079" width="7.5546875" style="1" customWidth="1"/>
    <col min="3080" max="3325" width="8.77734375" style="1"/>
    <col min="3326" max="3327" width="3.21875" style="1" customWidth="1"/>
    <col min="3328" max="3328" width="9.21875" style="1" customWidth="1"/>
    <col min="3329" max="3330" width="4.77734375" style="1" customWidth="1"/>
    <col min="3331" max="3331" width="8" style="1" customWidth="1"/>
    <col min="3332" max="3332" width="40.77734375" style="1" customWidth="1"/>
    <col min="3333" max="3333" width="8.44140625" style="1" customWidth="1"/>
    <col min="3334" max="3335" width="7.5546875" style="1" customWidth="1"/>
    <col min="3336" max="3581" width="8.77734375" style="1"/>
    <col min="3582" max="3583" width="3.21875" style="1" customWidth="1"/>
    <col min="3584" max="3584" width="9.21875" style="1" customWidth="1"/>
    <col min="3585" max="3586" width="4.77734375" style="1" customWidth="1"/>
    <col min="3587" max="3587" width="8" style="1" customWidth="1"/>
    <col min="3588" max="3588" width="40.77734375" style="1" customWidth="1"/>
    <col min="3589" max="3589" width="8.44140625" style="1" customWidth="1"/>
    <col min="3590" max="3591" width="7.5546875" style="1" customWidth="1"/>
    <col min="3592" max="3837" width="8.77734375" style="1"/>
    <col min="3838" max="3839" width="3.21875" style="1" customWidth="1"/>
    <col min="3840" max="3840" width="9.21875" style="1" customWidth="1"/>
    <col min="3841" max="3842" width="4.77734375" style="1" customWidth="1"/>
    <col min="3843" max="3843" width="8" style="1" customWidth="1"/>
    <col min="3844" max="3844" width="40.77734375" style="1" customWidth="1"/>
    <col min="3845" max="3845" width="8.44140625" style="1" customWidth="1"/>
    <col min="3846" max="3847" width="7.5546875" style="1" customWidth="1"/>
    <col min="3848" max="4093" width="8.77734375" style="1"/>
    <col min="4094" max="4095" width="3.21875" style="1" customWidth="1"/>
    <col min="4096" max="4096" width="9.21875" style="1" customWidth="1"/>
    <col min="4097" max="4098" width="4.77734375" style="1" customWidth="1"/>
    <col min="4099" max="4099" width="8" style="1" customWidth="1"/>
    <col min="4100" max="4100" width="40.77734375" style="1" customWidth="1"/>
    <col min="4101" max="4101" width="8.44140625" style="1" customWidth="1"/>
    <col min="4102" max="4103" width="7.5546875" style="1" customWidth="1"/>
    <col min="4104" max="4349" width="8.77734375" style="1"/>
    <col min="4350" max="4351" width="3.21875" style="1" customWidth="1"/>
    <col min="4352" max="4352" width="9.21875" style="1" customWidth="1"/>
    <col min="4353" max="4354" width="4.77734375" style="1" customWidth="1"/>
    <col min="4355" max="4355" width="8" style="1" customWidth="1"/>
    <col min="4356" max="4356" width="40.77734375" style="1" customWidth="1"/>
    <col min="4357" max="4357" width="8.44140625" style="1" customWidth="1"/>
    <col min="4358" max="4359" width="7.5546875" style="1" customWidth="1"/>
    <col min="4360" max="4605" width="8.77734375" style="1"/>
    <col min="4606" max="4607" width="3.21875" style="1" customWidth="1"/>
    <col min="4608" max="4608" width="9.21875" style="1" customWidth="1"/>
    <col min="4609" max="4610" width="4.77734375" style="1" customWidth="1"/>
    <col min="4611" max="4611" width="8" style="1" customWidth="1"/>
    <col min="4612" max="4612" width="40.77734375" style="1" customWidth="1"/>
    <col min="4613" max="4613" width="8.44140625" style="1" customWidth="1"/>
    <col min="4614" max="4615" width="7.5546875" style="1" customWidth="1"/>
    <col min="4616" max="4861" width="8.77734375" style="1"/>
    <col min="4862" max="4863" width="3.21875" style="1" customWidth="1"/>
    <col min="4864" max="4864" width="9.21875" style="1" customWidth="1"/>
    <col min="4865" max="4866" width="4.77734375" style="1" customWidth="1"/>
    <col min="4867" max="4867" width="8" style="1" customWidth="1"/>
    <col min="4868" max="4868" width="40.77734375" style="1" customWidth="1"/>
    <col min="4869" max="4869" width="8.44140625" style="1" customWidth="1"/>
    <col min="4870" max="4871" width="7.5546875" style="1" customWidth="1"/>
    <col min="4872" max="5117" width="8.77734375" style="1"/>
    <col min="5118" max="5119" width="3.21875" style="1" customWidth="1"/>
    <col min="5120" max="5120" width="9.21875" style="1" customWidth="1"/>
    <col min="5121" max="5122" width="4.77734375" style="1" customWidth="1"/>
    <col min="5123" max="5123" width="8" style="1" customWidth="1"/>
    <col min="5124" max="5124" width="40.77734375" style="1" customWidth="1"/>
    <col min="5125" max="5125" width="8.44140625" style="1" customWidth="1"/>
    <col min="5126" max="5127" width="7.5546875" style="1" customWidth="1"/>
    <col min="5128" max="5373" width="8.77734375" style="1"/>
    <col min="5374" max="5375" width="3.21875" style="1" customWidth="1"/>
    <col min="5376" max="5376" width="9.21875" style="1" customWidth="1"/>
    <col min="5377" max="5378" width="4.77734375" style="1" customWidth="1"/>
    <col min="5379" max="5379" width="8" style="1" customWidth="1"/>
    <col min="5380" max="5380" width="40.77734375" style="1" customWidth="1"/>
    <col min="5381" max="5381" width="8.44140625" style="1" customWidth="1"/>
    <col min="5382" max="5383" width="7.5546875" style="1" customWidth="1"/>
    <col min="5384" max="5629" width="8.77734375" style="1"/>
    <col min="5630" max="5631" width="3.21875" style="1" customWidth="1"/>
    <col min="5632" max="5632" width="9.21875" style="1" customWidth="1"/>
    <col min="5633" max="5634" width="4.77734375" style="1" customWidth="1"/>
    <col min="5635" max="5635" width="8" style="1" customWidth="1"/>
    <col min="5636" max="5636" width="40.77734375" style="1" customWidth="1"/>
    <col min="5637" max="5637" width="8.44140625" style="1" customWidth="1"/>
    <col min="5638" max="5639" width="7.5546875" style="1" customWidth="1"/>
    <col min="5640" max="5885" width="8.77734375" style="1"/>
    <col min="5886" max="5887" width="3.21875" style="1" customWidth="1"/>
    <col min="5888" max="5888" width="9.21875" style="1" customWidth="1"/>
    <col min="5889" max="5890" width="4.77734375" style="1" customWidth="1"/>
    <col min="5891" max="5891" width="8" style="1" customWidth="1"/>
    <col min="5892" max="5892" width="40.77734375" style="1" customWidth="1"/>
    <col min="5893" max="5893" width="8.44140625" style="1" customWidth="1"/>
    <col min="5894" max="5895" width="7.5546875" style="1" customWidth="1"/>
    <col min="5896" max="6141" width="8.77734375" style="1"/>
    <col min="6142" max="6143" width="3.21875" style="1" customWidth="1"/>
    <col min="6144" max="6144" width="9.21875" style="1" customWidth="1"/>
    <col min="6145" max="6146" width="4.77734375" style="1" customWidth="1"/>
    <col min="6147" max="6147" width="8" style="1" customWidth="1"/>
    <col min="6148" max="6148" width="40.77734375" style="1" customWidth="1"/>
    <col min="6149" max="6149" width="8.44140625" style="1" customWidth="1"/>
    <col min="6150" max="6151" width="7.5546875" style="1" customWidth="1"/>
    <col min="6152" max="6397" width="8.77734375" style="1"/>
    <col min="6398" max="6399" width="3.21875" style="1" customWidth="1"/>
    <col min="6400" max="6400" width="9.21875" style="1" customWidth="1"/>
    <col min="6401" max="6402" width="4.77734375" style="1" customWidth="1"/>
    <col min="6403" max="6403" width="8" style="1" customWidth="1"/>
    <col min="6404" max="6404" width="40.77734375" style="1" customWidth="1"/>
    <col min="6405" max="6405" width="8.44140625" style="1" customWidth="1"/>
    <col min="6406" max="6407" width="7.5546875" style="1" customWidth="1"/>
    <col min="6408" max="6653" width="8.77734375" style="1"/>
    <col min="6654" max="6655" width="3.21875" style="1" customWidth="1"/>
    <col min="6656" max="6656" width="9.21875" style="1" customWidth="1"/>
    <col min="6657" max="6658" width="4.77734375" style="1" customWidth="1"/>
    <col min="6659" max="6659" width="8" style="1" customWidth="1"/>
    <col min="6660" max="6660" width="40.77734375" style="1" customWidth="1"/>
    <col min="6661" max="6661" width="8.44140625" style="1" customWidth="1"/>
    <col min="6662" max="6663" width="7.5546875" style="1" customWidth="1"/>
    <col min="6664" max="6909" width="8.77734375" style="1"/>
    <col min="6910" max="6911" width="3.21875" style="1" customWidth="1"/>
    <col min="6912" max="6912" width="9.21875" style="1" customWidth="1"/>
    <col min="6913" max="6914" width="4.77734375" style="1" customWidth="1"/>
    <col min="6915" max="6915" width="8" style="1" customWidth="1"/>
    <col min="6916" max="6916" width="40.77734375" style="1" customWidth="1"/>
    <col min="6917" max="6917" width="8.44140625" style="1" customWidth="1"/>
    <col min="6918" max="6919" width="7.5546875" style="1" customWidth="1"/>
    <col min="6920" max="7165" width="8.77734375" style="1"/>
    <col min="7166" max="7167" width="3.21875" style="1" customWidth="1"/>
    <col min="7168" max="7168" width="9.21875" style="1" customWidth="1"/>
    <col min="7169" max="7170" width="4.77734375" style="1" customWidth="1"/>
    <col min="7171" max="7171" width="8" style="1" customWidth="1"/>
    <col min="7172" max="7172" width="40.77734375" style="1" customWidth="1"/>
    <col min="7173" max="7173" width="8.44140625" style="1" customWidth="1"/>
    <col min="7174" max="7175" width="7.5546875" style="1" customWidth="1"/>
    <col min="7176" max="7421" width="8.77734375" style="1"/>
    <col min="7422" max="7423" width="3.21875" style="1" customWidth="1"/>
    <col min="7424" max="7424" width="9.21875" style="1" customWidth="1"/>
    <col min="7425" max="7426" width="4.77734375" style="1" customWidth="1"/>
    <col min="7427" max="7427" width="8" style="1" customWidth="1"/>
    <col min="7428" max="7428" width="40.77734375" style="1" customWidth="1"/>
    <col min="7429" max="7429" width="8.44140625" style="1" customWidth="1"/>
    <col min="7430" max="7431" width="7.5546875" style="1" customWidth="1"/>
    <col min="7432" max="7677" width="8.77734375" style="1"/>
    <col min="7678" max="7679" width="3.21875" style="1" customWidth="1"/>
    <col min="7680" max="7680" width="9.21875" style="1" customWidth="1"/>
    <col min="7681" max="7682" width="4.77734375" style="1" customWidth="1"/>
    <col min="7683" max="7683" width="8" style="1" customWidth="1"/>
    <col min="7684" max="7684" width="40.77734375" style="1" customWidth="1"/>
    <col min="7685" max="7685" width="8.44140625" style="1" customWidth="1"/>
    <col min="7686" max="7687" width="7.5546875" style="1" customWidth="1"/>
    <col min="7688" max="7933" width="8.77734375" style="1"/>
    <col min="7934" max="7935" width="3.21875" style="1" customWidth="1"/>
    <col min="7936" max="7936" width="9.21875" style="1" customWidth="1"/>
    <col min="7937" max="7938" width="4.77734375" style="1" customWidth="1"/>
    <col min="7939" max="7939" width="8" style="1" customWidth="1"/>
    <col min="7940" max="7940" width="40.77734375" style="1" customWidth="1"/>
    <col min="7941" max="7941" width="8.44140625" style="1" customWidth="1"/>
    <col min="7942" max="7943" width="7.5546875" style="1" customWidth="1"/>
    <col min="7944" max="8189" width="8.77734375" style="1"/>
    <col min="8190" max="8191" width="3.21875" style="1" customWidth="1"/>
    <col min="8192" max="8192" width="9.21875" style="1" customWidth="1"/>
    <col min="8193" max="8194" width="4.77734375" style="1" customWidth="1"/>
    <col min="8195" max="8195" width="8" style="1" customWidth="1"/>
    <col min="8196" max="8196" width="40.77734375" style="1" customWidth="1"/>
    <col min="8197" max="8197" width="8.44140625" style="1" customWidth="1"/>
    <col min="8198" max="8199" width="7.5546875" style="1" customWidth="1"/>
    <col min="8200" max="8445" width="8.77734375" style="1"/>
    <col min="8446" max="8447" width="3.21875" style="1" customWidth="1"/>
    <col min="8448" max="8448" width="9.21875" style="1" customWidth="1"/>
    <col min="8449" max="8450" width="4.77734375" style="1" customWidth="1"/>
    <col min="8451" max="8451" width="8" style="1" customWidth="1"/>
    <col min="8452" max="8452" width="40.77734375" style="1" customWidth="1"/>
    <col min="8453" max="8453" width="8.44140625" style="1" customWidth="1"/>
    <col min="8454" max="8455" width="7.5546875" style="1" customWidth="1"/>
    <col min="8456" max="8701" width="8.77734375" style="1"/>
    <col min="8702" max="8703" width="3.21875" style="1" customWidth="1"/>
    <col min="8704" max="8704" width="9.21875" style="1" customWidth="1"/>
    <col min="8705" max="8706" width="4.77734375" style="1" customWidth="1"/>
    <col min="8707" max="8707" width="8" style="1" customWidth="1"/>
    <col min="8708" max="8708" width="40.77734375" style="1" customWidth="1"/>
    <col min="8709" max="8709" width="8.44140625" style="1" customWidth="1"/>
    <col min="8710" max="8711" width="7.5546875" style="1" customWidth="1"/>
    <col min="8712" max="8957" width="8.77734375" style="1"/>
    <col min="8958" max="8959" width="3.21875" style="1" customWidth="1"/>
    <col min="8960" max="8960" width="9.21875" style="1" customWidth="1"/>
    <col min="8961" max="8962" width="4.77734375" style="1" customWidth="1"/>
    <col min="8963" max="8963" width="8" style="1" customWidth="1"/>
    <col min="8964" max="8964" width="40.77734375" style="1" customWidth="1"/>
    <col min="8965" max="8965" width="8.44140625" style="1" customWidth="1"/>
    <col min="8966" max="8967" width="7.5546875" style="1" customWidth="1"/>
    <col min="8968" max="9213" width="8.77734375" style="1"/>
    <col min="9214" max="9215" width="3.21875" style="1" customWidth="1"/>
    <col min="9216" max="9216" width="9.21875" style="1" customWidth="1"/>
    <col min="9217" max="9218" width="4.77734375" style="1" customWidth="1"/>
    <col min="9219" max="9219" width="8" style="1" customWidth="1"/>
    <col min="9220" max="9220" width="40.77734375" style="1" customWidth="1"/>
    <col min="9221" max="9221" width="8.44140625" style="1" customWidth="1"/>
    <col min="9222" max="9223" width="7.5546875" style="1" customWidth="1"/>
    <col min="9224" max="9469" width="8.77734375" style="1"/>
    <col min="9470" max="9471" width="3.21875" style="1" customWidth="1"/>
    <col min="9472" max="9472" width="9.21875" style="1" customWidth="1"/>
    <col min="9473" max="9474" width="4.77734375" style="1" customWidth="1"/>
    <col min="9475" max="9475" width="8" style="1" customWidth="1"/>
    <col min="9476" max="9476" width="40.77734375" style="1" customWidth="1"/>
    <col min="9477" max="9477" width="8.44140625" style="1" customWidth="1"/>
    <col min="9478" max="9479" width="7.5546875" style="1" customWidth="1"/>
    <col min="9480" max="9725" width="8.77734375" style="1"/>
    <col min="9726" max="9727" width="3.21875" style="1" customWidth="1"/>
    <col min="9728" max="9728" width="9.21875" style="1" customWidth="1"/>
    <col min="9729" max="9730" width="4.77734375" style="1" customWidth="1"/>
    <col min="9731" max="9731" width="8" style="1" customWidth="1"/>
    <col min="9732" max="9732" width="40.77734375" style="1" customWidth="1"/>
    <col min="9733" max="9733" width="8.44140625" style="1" customWidth="1"/>
    <col min="9734" max="9735" width="7.5546875" style="1" customWidth="1"/>
    <col min="9736" max="9981" width="8.77734375" style="1"/>
    <col min="9982" max="9983" width="3.21875" style="1" customWidth="1"/>
    <col min="9984" max="9984" width="9.21875" style="1" customWidth="1"/>
    <col min="9985" max="9986" width="4.77734375" style="1" customWidth="1"/>
    <col min="9987" max="9987" width="8" style="1" customWidth="1"/>
    <col min="9988" max="9988" width="40.77734375" style="1" customWidth="1"/>
    <col min="9989" max="9989" width="8.44140625" style="1" customWidth="1"/>
    <col min="9990" max="9991" width="7.5546875" style="1" customWidth="1"/>
    <col min="9992" max="10237" width="8.77734375" style="1"/>
    <col min="10238" max="10239" width="3.21875" style="1" customWidth="1"/>
    <col min="10240" max="10240" width="9.21875" style="1" customWidth="1"/>
    <col min="10241" max="10242" width="4.77734375" style="1" customWidth="1"/>
    <col min="10243" max="10243" width="8" style="1" customWidth="1"/>
    <col min="10244" max="10244" width="40.77734375" style="1" customWidth="1"/>
    <col min="10245" max="10245" width="8.44140625" style="1" customWidth="1"/>
    <col min="10246" max="10247" width="7.5546875" style="1" customWidth="1"/>
    <col min="10248" max="10493" width="8.77734375" style="1"/>
    <col min="10494" max="10495" width="3.21875" style="1" customWidth="1"/>
    <col min="10496" max="10496" width="9.21875" style="1" customWidth="1"/>
    <col min="10497" max="10498" width="4.77734375" style="1" customWidth="1"/>
    <col min="10499" max="10499" width="8" style="1" customWidth="1"/>
    <col min="10500" max="10500" width="40.77734375" style="1" customWidth="1"/>
    <col min="10501" max="10501" width="8.44140625" style="1" customWidth="1"/>
    <col min="10502" max="10503" width="7.5546875" style="1" customWidth="1"/>
    <col min="10504" max="10749" width="8.77734375" style="1"/>
    <col min="10750" max="10751" width="3.21875" style="1" customWidth="1"/>
    <col min="10752" max="10752" width="9.21875" style="1" customWidth="1"/>
    <col min="10753" max="10754" width="4.77734375" style="1" customWidth="1"/>
    <col min="10755" max="10755" width="8" style="1" customWidth="1"/>
    <col min="10756" max="10756" width="40.77734375" style="1" customWidth="1"/>
    <col min="10757" max="10757" width="8.44140625" style="1" customWidth="1"/>
    <col min="10758" max="10759" width="7.5546875" style="1" customWidth="1"/>
    <col min="10760" max="11005" width="8.77734375" style="1"/>
    <col min="11006" max="11007" width="3.21875" style="1" customWidth="1"/>
    <col min="11008" max="11008" width="9.21875" style="1" customWidth="1"/>
    <col min="11009" max="11010" width="4.77734375" style="1" customWidth="1"/>
    <col min="11011" max="11011" width="8" style="1" customWidth="1"/>
    <col min="11012" max="11012" width="40.77734375" style="1" customWidth="1"/>
    <col min="11013" max="11013" width="8.44140625" style="1" customWidth="1"/>
    <col min="11014" max="11015" width="7.5546875" style="1" customWidth="1"/>
    <col min="11016" max="11261" width="8.77734375" style="1"/>
    <col min="11262" max="11263" width="3.21875" style="1" customWidth="1"/>
    <col min="11264" max="11264" width="9.21875" style="1" customWidth="1"/>
    <col min="11265" max="11266" width="4.77734375" style="1" customWidth="1"/>
    <col min="11267" max="11267" width="8" style="1" customWidth="1"/>
    <col min="11268" max="11268" width="40.77734375" style="1" customWidth="1"/>
    <col min="11269" max="11269" width="8.44140625" style="1" customWidth="1"/>
    <col min="11270" max="11271" width="7.5546875" style="1" customWidth="1"/>
    <col min="11272" max="11517" width="8.77734375" style="1"/>
    <col min="11518" max="11519" width="3.21875" style="1" customWidth="1"/>
    <col min="11520" max="11520" width="9.21875" style="1" customWidth="1"/>
    <col min="11521" max="11522" width="4.77734375" style="1" customWidth="1"/>
    <col min="11523" max="11523" width="8" style="1" customWidth="1"/>
    <col min="11524" max="11524" width="40.77734375" style="1" customWidth="1"/>
    <col min="11525" max="11525" width="8.44140625" style="1" customWidth="1"/>
    <col min="11526" max="11527" width="7.5546875" style="1" customWidth="1"/>
    <col min="11528" max="11773" width="8.77734375" style="1"/>
    <col min="11774" max="11775" width="3.21875" style="1" customWidth="1"/>
    <col min="11776" max="11776" width="9.21875" style="1" customWidth="1"/>
    <col min="11777" max="11778" width="4.77734375" style="1" customWidth="1"/>
    <col min="11779" max="11779" width="8" style="1" customWidth="1"/>
    <col min="11780" max="11780" width="40.77734375" style="1" customWidth="1"/>
    <col min="11781" max="11781" width="8.44140625" style="1" customWidth="1"/>
    <col min="11782" max="11783" width="7.5546875" style="1" customWidth="1"/>
    <col min="11784" max="12029" width="8.77734375" style="1"/>
    <col min="12030" max="12031" width="3.21875" style="1" customWidth="1"/>
    <col min="12032" max="12032" width="9.21875" style="1" customWidth="1"/>
    <col min="12033" max="12034" width="4.77734375" style="1" customWidth="1"/>
    <col min="12035" max="12035" width="8" style="1" customWidth="1"/>
    <col min="12036" max="12036" width="40.77734375" style="1" customWidth="1"/>
    <col min="12037" max="12037" width="8.44140625" style="1" customWidth="1"/>
    <col min="12038" max="12039" width="7.5546875" style="1" customWidth="1"/>
    <col min="12040" max="12285" width="8.77734375" style="1"/>
    <col min="12286" max="12287" width="3.21875" style="1" customWidth="1"/>
    <col min="12288" max="12288" width="9.21875" style="1" customWidth="1"/>
    <col min="12289" max="12290" width="4.77734375" style="1" customWidth="1"/>
    <col min="12291" max="12291" width="8" style="1" customWidth="1"/>
    <col min="12292" max="12292" width="40.77734375" style="1" customWidth="1"/>
    <col min="12293" max="12293" width="8.44140625" style="1" customWidth="1"/>
    <col min="12294" max="12295" width="7.5546875" style="1" customWidth="1"/>
    <col min="12296" max="12541" width="8.77734375" style="1"/>
    <col min="12542" max="12543" width="3.21875" style="1" customWidth="1"/>
    <col min="12544" max="12544" width="9.21875" style="1" customWidth="1"/>
    <col min="12545" max="12546" width="4.77734375" style="1" customWidth="1"/>
    <col min="12547" max="12547" width="8" style="1" customWidth="1"/>
    <col min="12548" max="12548" width="40.77734375" style="1" customWidth="1"/>
    <col min="12549" max="12549" width="8.44140625" style="1" customWidth="1"/>
    <col min="12550" max="12551" width="7.5546875" style="1" customWidth="1"/>
    <col min="12552" max="12797" width="8.77734375" style="1"/>
    <col min="12798" max="12799" width="3.21875" style="1" customWidth="1"/>
    <col min="12800" max="12800" width="9.21875" style="1" customWidth="1"/>
    <col min="12801" max="12802" width="4.77734375" style="1" customWidth="1"/>
    <col min="12803" max="12803" width="8" style="1" customWidth="1"/>
    <col min="12804" max="12804" width="40.77734375" style="1" customWidth="1"/>
    <col min="12805" max="12805" width="8.44140625" style="1" customWidth="1"/>
    <col min="12806" max="12807" width="7.5546875" style="1" customWidth="1"/>
    <col min="12808" max="13053" width="8.77734375" style="1"/>
    <col min="13054" max="13055" width="3.21875" style="1" customWidth="1"/>
    <col min="13056" max="13056" width="9.21875" style="1" customWidth="1"/>
    <col min="13057" max="13058" width="4.77734375" style="1" customWidth="1"/>
    <col min="13059" max="13059" width="8" style="1" customWidth="1"/>
    <col min="13060" max="13060" width="40.77734375" style="1" customWidth="1"/>
    <col min="13061" max="13061" width="8.44140625" style="1" customWidth="1"/>
    <col min="13062" max="13063" width="7.5546875" style="1" customWidth="1"/>
    <col min="13064" max="13309" width="8.77734375" style="1"/>
    <col min="13310" max="13311" width="3.21875" style="1" customWidth="1"/>
    <col min="13312" max="13312" width="9.21875" style="1" customWidth="1"/>
    <col min="13313" max="13314" width="4.77734375" style="1" customWidth="1"/>
    <col min="13315" max="13315" width="8" style="1" customWidth="1"/>
    <col min="13316" max="13316" width="40.77734375" style="1" customWidth="1"/>
    <col min="13317" max="13317" width="8.44140625" style="1" customWidth="1"/>
    <col min="13318" max="13319" width="7.5546875" style="1" customWidth="1"/>
    <col min="13320" max="13565" width="8.77734375" style="1"/>
    <col min="13566" max="13567" width="3.21875" style="1" customWidth="1"/>
    <col min="13568" max="13568" width="9.21875" style="1" customWidth="1"/>
    <col min="13569" max="13570" width="4.77734375" style="1" customWidth="1"/>
    <col min="13571" max="13571" width="8" style="1" customWidth="1"/>
    <col min="13572" max="13572" width="40.77734375" style="1" customWidth="1"/>
    <col min="13573" max="13573" width="8.44140625" style="1" customWidth="1"/>
    <col min="13574" max="13575" width="7.5546875" style="1" customWidth="1"/>
    <col min="13576" max="13821" width="8.77734375" style="1"/>
    <col min="13822" max="13823" width="3.21875" style="1" customWidth="1"/>
    <col min="13824" max="13824" width="9.21875" style="1" customWidth="1"/>
    <col min="13825" max="13826" width="4.77734375" style="1" customWidth="1"/>
    <col min="13827" max="13827" width="8" style="1" customWidth="1"/>
    <col min="13828" max="13828" width="40.77734375" style="1" customWidth="1"/>
    <col min="13829" max="13829" width="8.44140625" style="1" customWidth="1"/>
    <col min="13830" max="13831" width="7.5546875" style="1" customWidth="1"/>
    <col min="13832" max="14077" width="8.77734375" style="1"/>
    <col min="14078" max="14079" width="3.21875" style="1" customWidth="1"/>
    <col min="14080" max="14080" width="9.21875" style="1" customWidth="1"/>
    <col min="14081" max="14082" width="4.77734375" style="1" customWidth="1"/>
    <col min="14083" max="14083" width="8" style="1" customWidth="1"/>
    <col min="14084" max="14084" width="40.77734375" style="1" customWidth="1"/>
    <col min="14085" max="14085" width="8.44140625" style="1" customWidth="1"/>
    <col min="14086" max="14087" width="7.5546875" style="1" customWidth="1"/>
    <col min="14088" max="14333" width="8.77734375" style="1"/>
    <col min="14334" max="14335" width="3.21875" style="1" customWidth="1"/>
    <col min="14336" max="14336" width="9.21875" style="1" customWidth="1"/>
    <col min="14337" max="14338" width="4.77734375" style="1" customWidth="1"/>
    <col min="14339" max="14339" width="8" style="1" customWidth="1"/>
    <col min="14340" max="14340" width="40.77734375" style="1" customWidth="1"/>
    <col min="14341" max="14341" width="8.44140625" style="1" customWidth="1"/>
    <col min="14342" max="14343" width="7.5546875" style="1" customWidth="1"/>
    <col min="14344" max="14589" width="8.77734375" style="1"/>
    <col min="14590" max="14591" width="3.21875" style="1" customWidth="1"/>
    <col min="14592" max="14592" width="9.21875" style="1" customWidth="1"/>
    <col min="14593" max="14594" width="4.77734375" style="1" customWidth="1"/>
    <col min="14595" max="14595" width="8" style="1" customWidth="1"/>
    <col min="14596" max="14596" width="40.77734375" style="1" customWidth="1"/>
    <col min="14597" max="14597" width="8.44140625" style="1" customWidth="1"/>
    <col min="14598" max="14599" width="7.5546875" style="1" customWidth="1"/>
    <col min="14600" max="14845" width="8.77734375" style="1"/>
    <col min="14846" max="14847" width="3.21875" style="1" customWidth="1"/>
    <col min="14848" max="14848" width="9.21875" style="1" customWidth="1"/>
    <col min="14849" max="14850" width="4.77734375" style="1" customWidth="1"/>
    <col min="14851" max="14851" width="8" style="1" customWidth="1"/>
    <col min="14852" max="14852" width="40.77734375" style="1" customWidth="1"/>
    <col min="14853" max="14853" width="8.44140625" style="1" customWidth="1"/>
    <col min="14854" max="14855" width="7.5546875" style="1" customWidth="1"/>
    <col min="14856" max="15101" width="8.77734375" style="1"/>
    <col min="15102" max="15103" width="3.21875" style="1" customWidth="1"/>
    <col min="15104" max="15104" width="9.21875" style="1" customWidth="1"/>
    <col min="15105" max="15106" width="4.77734375" style="1" customWidth="1"/>
    <col min="15107" max="15107" width="8" style="1" customWidth="1"/>
    <col min="15108" max="15108" width="40.77734375" style="1" customWidth="1"/>
    <col min="15109" max="15109" width="8.44140625" style="1" customWidth="1"/>
    <col min="15110" max="15111" width="7.5546875" style="1" customWidth="1"/>
    <col min="15112" max="15357" width="8.77734375" style="1"/>
    <col min="15358" max="15359" width="3.21875" style="1" customWidth="1"/>
    <col min="15360" max="15360" width="9.21875" style="1" customWidth="1"/>
    <col min="15361" max="15362" width="4.77734375" style="1" customWidth="1"/>
    <col min="15363" max="15363" width="8" style="1" customWidth="1"/>
    <col min="15364" max="15364" width="40.77734375" style="1" customWidth="1"/>
    <col min="15365" max="15365" width="8.44140625" style="1" customWidth="1"/>
    <col min="15366" max="15367" width="7.5546875" style="1" customWidth="1"/>
    <col min="15368" max="15613" width="8.77734375" style="1"/>
    <col min="15614" max="15615" width="3.21875" style="1" customWidth="1"/>
    <col min="15616" max="15616" width="9.21875" style="1" customWidth="1"/>
    <col min="15617" max="15618" width="4.77734375" style="1" customWidth="1"/>
    <col min="15619" max="15619" width="8" style="1" customWidth="1"/>
    <col min="15620" max="15620" width="40.77734375" style="1" customWidth="1"/>
    <col min="15621" max="15621" width="8.44140625" style="1" customWidth="1"/>
    <col min="15622" max="15623" width="7.5546875" style="1" customWidth="1"/>
    <col min="15624" max="15869" width="8.77734375" style="1"/>
    <col min="15870" max="15871" width="3.21875" style="1" customWidth="1"/>
    <col min="15872" max="15872" width="9.21875" style="1" customWidth="1"/>
    <col min="15873" max="15874" width="4.77734375" style="1" customWidth="1"/>
    <col min="15875" max="15875" width="8" style="1" customWidth="1"/>
    <col min="15876" max="15876" width="40.77734375" style="1" customWidth="1"/>
    <col min="15877" max="15877" width="8.44140625" style="1" customWidth="1"/>
    <col min="15878" max="15879" width="7.5546875" style="1" customWidth="1"/>
    <col min="15880" max="16125" width="8.77734375" style="1"/>
    <col min="16126" max="16127" width="3.21875" style="1" customWidth="1"/>
    <col min="16128" max="16128" width="9.21875" style="1" customWidth="1"/>
    <col min="16129" max="16130" width="4.77734375" style="1" customWidth="1"/>
    <col min="16131" max="16131" width="8" style="1" customWidth="1"/>
    <col min="16132" max="16132" width="40.77734375" style="1" customWidth="1"/>
    <col min="16133" max="16133" width="8.44140625" style="1" customWidth="1"/>
    <col min="16134" max="16135" width="7.5546875" style="1" customWidth="1"/>
    <col min="16136" max="16382" width="8.77734375" style="1"/>
    <col min="16383" max="16384" width="9.21875" style="1" customWidth="1"/>
  </cols>
  <sheetData>
    <row r="1" spans="1:14" x14ac:dyDescent="0.25">
      <c r="H1" s="947"/>
      <c r="I1" s="791"/>
      <c r="J1" s="825"/>
      <c r="K1" s="825"/>
      <c r="L1" s="825"/>
      <c r="M1" s="825"/>
      <c r="N1" s="825"/>
    </row>
    <row r="2" spans="1:14" ht="17.7" x14ac:dyDescent="0.3">
      <c r="A2" s="1386" t="s">
        <v>30</v>
      </c>
      <c r="B2" s="1386"/>
      <c r="C2" s="1386"/>
      <c r="D2" s="1386"/>
      <c r="E2" s="1386"/>
      <c r="F2" s="1386"/>
      <c r="G2" s="1386"/>
      <c r="H2" s="1386"/>
      <c r="I2" s="792"/>
      <c r="J2" s="825"/>
      <c r="K2" s="825"/>
      <c r="L2" s="825"/>
      <c r="M2" s="825"/>
      <c r="N2" s="825"/>
    </row>
    <row r="3" spans="1:14" x14ac:dyDescent="0.25">
      <c r="A3" s="3"/>
      <c r="B3" s="3"/>
      <c r="C3" s="3"/>
      <c r="D3" s="3"/>
      <c r="E3" s="3"/>
      <c r="F3" s="3"/>
      <c r="G3" s="950"/>
      <c r="H3" s="4"/>
      <c r="I3" s="793"/>
      <c r="J3" s="825"/>
      <c r="K3" s="825"/>
      <c r="L3" s="825"/>
      <c r="M3" s="825"/>
      <c r="N3" s="825"/>
    </row>
    <row r="4" spans="1:14" ht="15.75" thickBot="1" x14ac:dyDescent="0.3">
      <c r="A4" s="1387" t="s">
        <v>13</v>
      </c>
      <c r="B4" s="1387"/>
      <c r="C4" s="1387"/>
      <c r="D4" s="1387"/>
      <c r="E4" s="1387"/>
      <c r="F4" s="1387"/>
      <c r="G4" s="1387"/>
      <c r="H4" s="1387"/>
      <c r="I4" s="794"/>
      <c r="J4" s="825"/>
      <c r="K4" s="825"/>
      <c r="L4" s="825"/>
      <c r="M4" s="825"/>
      <c r="N4" s="825"/>
    </row>
    <row r="5" spans="1:14" x14ac:dyDescent="0.2">
      <c r="A5" s="3"/>
      <c r="B5" s="3"/>
      <c r="C5" s="3"/>
      <c r="D5" s="3"/>
      <c r="E5" s="3"/>
      <c r="F5" s="3"/>
      <c r="G5" s="950"/>
      <c r="H5" s="1396" t="s">
        <v>160</v>
      </c>
      <c r="I5" s="793"/>
      <c r="J5" s="825"/>
      <c r="K5" s="825"/>
      <c r="L5" s="825"/>
      <c r="M5" s="825"/>
      <c r="N5" s="825"/>
    </row>
    <row r="6" spans="1:14" s="9" customFormat="1" ht="15.05" x14ac:dyDescent="0.25">
      <c r="A6" s="93"/>
      <c r="B6" s="94"/>
      <c r="C6" s="94"/>
      <c r="D6" s="65"/>
      <c r="E6" s="65"/>
      <c r="F6" s="114" t="s">
        <v>36</v>
      </c>
      <c r="G6" s="951"/>
      <c r="H6" s="1449"/>
      <c r="I6" s="795"/>
      <c r="J6" s="147"/>
      <c r="K6" s="147"/>
      <c r="L6" s="147"/>
      <c r="M6" s="147"/>
      <c r="N6" s="147"/>
    </row>
    <row r="7" spans="1:14" s="9" customFormat="1" ht="13.1" thickBot="1" x14ac:dyDescent="0.25">
      <c r="A7" s="102"/>
      <c r="B7" s="102"/>
      <c r="C7" s="102"/>
      <c r="D7" s="102"/>
      <c r="E7" s="102"/>
      <c r="F7" s="102"/>
      <c r="G7" s="952"/>
      <c r="H7" s="1449"/>
      <c r="I7" s="97" t="s">
        <v>0</v>
      </c>
      <c r="J7" s="147"/>
      <c r="K7" s="147"/>
      <c r="L7" s="147"/>
      <c r="M7" s="147"/>
      <c r="N7" s="147"/>
    </row>
    <row r="8" spans="1:14" s="9" customFormat="1" ht="13.1" thickBot="1" x14ac:dyDescent="0.25">
      <c r="A8" s="98" t="s">
        <v>1</v>
      </c>
      <c r="B8" s="948" t="s">
        <v>4</v>
      </c>
      <c r="C8" s="476"/>
      <c r="D8" s="99" t="s">
        <v>14</v>
      </c>
      <c r="E8" s="100" t="s">
        <v>15</v>
      </c>
      <c r="F8" s="99" t="s">
        <v>35</v>
      </c>
      <c r="G8" s="953" t="s">
        <v>31</v>
      </c>
      <c r="H8" s="1402"/>
      <c r="I8" s="107" t="s">
        <v>32</v>
      </c>
      <c r="J8" s="147"/>
      <c r="K8" s="147"/>
      <c r="L8" s="147"/>
      <c r="M8" s="147"/>
      <c r="N8" s="147"/>
    </row>
    <row r="9" spans="1:14" s="9" customFormat="1" ht="13.1" thickBot="1" x14ac:dyDescent="0.25">
      <c r="A9" s="968" t="s">
        <v>2</v>
      </c>
      <c r="B9" s="969" t="s">
        <v>5</v>
      </c>
      <c r="C9" s="970" t="s">
        <v>5</v>
      </c>
      <c r="D9" s="969" t="s">
        <v>5</v>
      </c>
      <c r="E9" s="969" t="s">
        <v>5</v>
      </c>
      <c r="F9" s="971" t="s">
        <v>34</v>
      </c>
      <c r="G9" s="954">
        <f>G10+G55</f>
        <v>9450</v>
      </c>
      <c r="H9" s="942">
        <f>+H10+H55</f>
        <v>14536.8</v>
      </c>
      <c r="I9" s="943">
        <f>+G9+H9</f>
        <v>23986.799999999999</v>
      </c>
      <c r="J9" s="944" t="s">
        <v>158</v>
      </c>
      <c r="K9" s="944" t="s">
        <v>155</v>
      </c>
      <c r="L9" s="944" t="s">
        <v>91</v>
      </c>
      <c r="M9" s="944"/>
      <c r="N9" s="944"/>
    </row>
    <row r="10" spans="1:14" s="9" customFormat="1" ht="13.75" thickBot="1" x14ac:dyDescent="0.3">
      <c r="A10" s="934" t="s">
        <v>2</v>
      </c>
      <c r="B10" s="1454" t="s">
        <v>5</v>
      </c>
      <c r="C10" s="1455"/>
      <c r="D10" s="935" t="s">
        <v>5</v>
      </c>
      <c r="E10" s="936" t="s">
        <v>5</v>
      </c>
      <c r="F10" s="937" t="s">
        <v>18</v>
      </c>
      <c r="G10" s="938">
        <v>3410</v>
      </c>
      <c r="H10" s="939">
        <f>+H11+H14+H17+H19+H21+H23+H25+H27+H29+H31+H33+H35+H37+H39+H41+H43+H45+H47+H49+H51+H53</f>
        <v>0</v>
      </c>
      <c r="I10" s="940">
        <f t="shared" ref="I10:I73" si="0">+G10+H10</f>
        <v>3410</v>
      </c>
      <c r="J10" s="223" t="s">
        <v>46</v>
      </c>
      <c r="K10" s="944" t="s">
        <v>156</v>
      </c>
      <c r="L10" s="944" t="s">
        <v>47</v>
      </c>
      <c r="M10" s="944"/>
      <c r="N10" s="944"/>
    </row>
    <row r="11" spans="1:14" s="9" customFormat="1" x14ac:dyDescent="0.2">
      <c r="A11" s="189" t="s">
        <v>2</v>
      </c>
      <c r="B11" s="256" t="s">
        <v>67</v>
      </c>
      <c r="C11" s="256" t="s">
        <v>17</v>
      </c>
      <c r="D11" s="192" t="s">
        <v>5</v>
      </c>
      <c r="E11" s="192" t="s">
        <v>5</v>
      </c>
      <c r="F11" s="257" t="s">
        <v>20</v>
      </c>
      <c r="G11" s="955">
        <f>SUM(G12:G13)</f>
        <v>200</v>
      </c>
      <c r="H11" s="955">
        <f>SUM(H12:H13)</f>
        <v>0</v>
      </c>
      <c r="I11" s="892">
        <f t="shared" si="0"/>
        <v>200</v>
      </c>
      <c r="J11" s="944"/>
      <c r="K11" s="944"/>
      <c r="L11" s="944"/>
      <c r="M11" s="944"/>
      <c r="N11" s="944"/>
    </row>
    <row r="12" spans="1:14" s="9" customFormat="1" x14ac:dyDescent="0.2">
      <c r="A12" s="235"/>
      <c r="B12" s="236"/>
      <c r="C12" s="236"/>
      <c r="D12" s="237">
        <v>3299</v>
      </c>
      <c r="E12" s="238">
        <v>5321</v>
      </c>
      <c r="F12" s="239" t="s">
        <v>21</v>
      </c>
      <c r="G12" s="956">
        <v>150</v>
      </c>
      <c r="H12" s="956">
        <v>0</v>
      </c>
      <c r="I12" s="893">
        <f t="shared" si="0"/>
        <v>150</v>
      </c>
      <c r="J12" s="944"/>
      <c r="K12" s="944"/>
      <c r="L12" s="944"/>
      <c r="M12" s="944"/>
      <c r="N12" s="944"/>
    </row>
    <row r="13" spans="1:14" s="9" customFormat="1" x14ac:dyDescent="0.2">
      <c r="A13" s="235"/>
      <c r="B13" s="236"/>
      <c r="C13" s="236"/>
      <c r="D13" s="237">
        <v>3299</v>
      </c>
      <c r="E13" s="238">
        <v>5331</v>
      </c>
      <c r="F13" s="239" t="s">
        <v>19</v>
      </c>
      <c r="G13" s="956">
        <v>50</v>
      </c>
      <c r="H13" s="956">
        <v>0</v>
      </c>
      <c r="I13" s="893">
        <f t="shared" si="0"/>
        <v>50</v>
      </c>
      <c r="J13" s="944"/>
      <c r="K13" s="944"/>
      <c r="L13" s="944"/>
      <c r="M13" s="944"/>
      <c r="N13" s="944"/>
    </row>
    <row r="14" spans="1:14" s="9" customFormat="1" x14ac:dyDescent="0.2">
      <c r="A14" s="972" t="s">
        <v>2</v>
      </c>
      <c r="B14" s="824" t="s">
        <v>68</v>
      </c>
      <c r="C14" s="824" t="s">
        <v>17</v>
      </c>
      <c r="D14" s="445" t="s">
        <v>5</v>
      </c>
      <c r="E14" s="445" t="s">
        <v>5</v>
      </c>
      <c r="F14" s="973" t="s">
        <v>22</v>
      </c>
      <c r="G14" s="957">
        <f>SUM(G15:G16)</f>
        <v>120</v>
      </c>
      <c r="H14" s="957">
        <f>SUM(H15:H16)</f>
        <v>-120</v>
      </c>
      <c r="I14" s="894">
        <f t="shared" si="0"/>
        <v>0</v>
      </c>
      <c r="J14" s="223" t="s">
        <v>157</v>
      </c>
      <c r="K14" s="944" t="s">
        <v>156</v>
      </c>
      <c r="L14" s="944"/>
      <c r="M14" s="944"/>
      <c r="N14" s="944"/>
    </row>
    <row r="15" spans="1:14" s="9" customFormat="1" x14ac:dyDescent="0.2">
      <c r="A15" s="235"/>
      <c r="B15" s="236"/>
      <c r="C15" s="236"/>
      <c r="D15" s="237">
        <v>3299</v>
      </c>
      <c r="E15" s="238">
        <v>5321</v>
      </c>
      <c r="F15" s="239" t="s">
        <v>21</v>
      </c>
      <c r="G15" s="956">
        <v>60</v>
      </c>
      <c r="H15" s="956">
        <v>-60</v>
      </c>
      <c r="I15" s="893">
        <f t="shared" si="0"/>
        <v>0</v>
      </c>
      <c r="J15" s="223" t="s">
        <v>46</v>
      </c>
      <c r="K15" s="944" t="s">
        <v>156</v>
      </c>
      <c r="L15" s="944"/>
      <c r="M15" s="944"/>
      <c r="N15" s="944"/>
    </row>
    <row r="16" spans="1:14" s="9" customFormat="1" x14ac:dyDescent="0.2">
      <c r="A16" s="235"/>
      <c r="B16" s="236"/>
      <c r="C16" s="236"/>
      <c r="D16" s="237">
        <v>3299</v>
      </c>
      <c r="E16" s="238">
        <v>5331</v>
      </c>
      <c r="F16" s="239" t="s">
        <v>19</v>
      </c>
      <c r="G16" s="956">
        <v>60</v>
      </c>
      <c r="H16" s="956">
        <v>-60</v>
      </c>
      <c r="I16" s="893">
        <f t="shared" si="0"/>
        <v>0</v>
      </c>
      <c r="J16" s="223" t="s">
        <v>46</v>
      </c>
      <c r="K16" s="944"/>
      <c r="L16" s="944"/>
      <c r="M16" s="944"/>
      <c r="N16" s="944"/>
    </row>
    <row r="17" spans="1:14" s="9" customFormat="1" ht="20.95" x14ac:dyDescent="0.2">
      <c r="A17" s="972" t="s">
        <v>2</v>
      </c>
      <c r="B17" s="824" t="s">
        <v>69</v>
      </c>
      <c r="C17" s="824" t="s">
        <v>38</v>
      </c>
      <c r="D17" s="445" t="s">
        <v>5</v>
      </c>
      <c r="E17" s="445" t="s">
        <v>5</v>
      </c>
      <c r="F17" s="973" t="s">
        <v>39</v>
      </c>
      <c r="G17" s="957">
        <v>0</v>
      </c>
      <c r="H17" s="957">
        <f>+H18</f>
        <v>20</v>
      </c>
      <c r="I17" s="894">
        <f t="shared" si="0"/>
        <v>20</v>
      </c>
      <c r="J17" s="223" t="s">
        <v>46</v>
      </c>
      <c r="K17" s="944"/>
      <c r="L17" s="944"/>
      <c r="M17" s="944"/>
      <c r="N17" s="944"/>
    </row>
    <row r="18" spans="1:14" s="9" customFormat="1" x14ac:dyDescent="0.2">
      <c r="A18" s="235"/>
      <c r="B18" s="236"/>
      <c r="C18" s="236"/>
      <c r="D18" s="237">
        <v>3421</v>
      </c>
      <c r="E18" s="238">
        <v>5321</v>
      </c>
      <c r="F18" s="974" t="s">
        <v>21</v>
      </c>
      <c r="G18" s="956">
        <v>0</v>
      </c>
      <c r="H18" s="956">
        <v>20</v>
      </c>
      <c r="I18" s="893">
        <f t="shared" si="0"/>
        <v>20</v>
      </c>
      <c r="J18" s="944"/>
      <c r="K18" s="944"/>
      <c r="L18" s="944"/>
      <c r="M18" s="944"/>
      <c r="N18" s="944"/>
    </row>
    <row r="19" spans="1:14" s="9" customFormat="1" ht="20.95" x14ac:dyDescent="0.2">
      <c r="A19" s="972" t="s">
        <v>2</v>
      </c>
      <c r="B19" s="824" t="s">
        <v>70</v>
      </c>
      <c r="C19" s="824" t="s">
        <v>40</v>
      </c>
      <c r="D19" s="445" t="s">
        <v>5</v>
      </c>
      <c r="E19" s="445" t="s">
        <v>5</v>
      </c>
      <c r="F19" s="973" t="s">
        <v>41</v>
      </c>
      <c r="G19" s="957">
        <v>0</v>
      </c>
      <c r="H19" s="957">
        <f t="shared" ref="H19" si="1">+H20</f>
        <v>60</v>
      </c>
      <c r="I19" s="894">
        <f t="shared" si="0"/>
        <v>60</v>
      </c>
      <c r="J19" s="223" t="s">
        <v>46</v>
      </c>
      <c r="K19" s="944"/>
      <c r="L19" s="944"/>
      <c r="M19" s="944"/>
      <c r="N19" s="944"/>
    </row>
    <row r="20" spans="1:14" s="9" customFormat="1" x14ac:dyDescent="0.2">
      <c r="A20" s="235"/>
      <c r="B20" s="236"/>
      <c r="C20" s="236"/>
      <c r="D20" s="237">
        <v>3421</v>
      </c>
      <c r="E20" s="238">
        <v>5331</v>
      </c>
      <c r="F20" s="974" t="s">
        <v>19</v>
      </c>
      <c r="G20" s="956">
        <v>0</v>
      </c>
      <c r="H20" s="956">
        <v>60</v>
      </c>
      <c r="I20" s="893">
        <f t="shared" si="0"/>
        <v>60</v>
      </c>
      <c r="J20" s="944"/>
      <c r="K20" s="944"/>
      <c r="L20" s="944"/>
      <c r="M20" s="944"/>
      <c r="N20" s="944"/>
    </row>
    <row r="21" spans="1:14" s="9" customFormat="1" ht="20.95" x14ac:dyDescent="0.2">
      <c r="A21" s="972" t="s">
        <v>2</v>
      </c>
      <c r="B21" s="824" t="s">
        <v>71</v>
      </c>
      <c r="C21" s="824" t="s">
        <v>42</v>
      </c>
      <c r="D21" s="445" t="s">
        <v>5</v>
      </c>
      <c r="E21" s="445" t="s">
        <v>5</v>
      </c>
      <c r="F21" s="973" t="s">
        <v>43</v>
      </c>
      <c r="G21" s="957">
        <v>0</v>
      </c>
      <c r="H21" s="957">
        <f t="shared" ref="H21" si="2">+H22</f>
        <v>20</v>
      </c>
      <c r="I21" s="894">
        <f t="shared" si="0"/>
        <v>20</v>
      </c>
      <c r="J21" s="223" t="s">
        <v>46</v>
      </c>
      <c r="K21" s="944"/>
      <c r="L21" s="944"/>
      <c r="M21" s="944"/>
      <c r="N21" s="944"/>
    </row>
    <row r="22" spans="1:14" s="9" customFormat="1" x14ac:dyDescent="0.2">
      <c r="A22" s="235"/>
      <c r="B22" s="236"/>
      <c r="C22" s="236"/>
      <c r="D22" s="237">
        <v>3421</v>
      </c>
      <c r="E22" s="238">
        <v>5321</v>
      </c>
      <c r="F22" s="974" t="s">
        <v>21</v>
      </c>
      <c r="G22" s="956">
        <v>0</v>
      </c>
      <c r="H22" s="956">
        <v>20</v>
      </c>
      <c r="I22" s="893">
        <f t="shared" si="0"/>
        <v>20</v>
      </c>
      <c r="J22" s="944"/>
      <c r="K22" s="944"/>
      <c r="L22" s="944"/>
      <c r="M22" s="944"/>
      <c r="N22" s="944"/>
    </row>
    <row r="23" spans="1:14" s="9" customFormat="1" x14ac:dyDescent="0.2">
      <c r="A23" s="975" t="s">
        <v>3</v>
      </c>
      <c r="B23" s="976" t="s">
        <v>101</v>
      </c>
      <c r="C23" s="976" t="s">
        <v>102</v>
      </c>
      <c r="D23" s="977" t="s">
        <v>5</v>
      </c>
      <c r="E23" s="977" t="s">
        <v>5</v>
      </c>
      <c r="F23" s="978" t="s">
        <v>103</v>
      </c>
      <c r="G23" s="957">
        <v>0</v>
      </c>
      <c r="H23" s="957">
        <f>H24</f>
        <v>20</v>
      </c>
      <c r="I23" s="894">
        <f t="shared" si="0"/>
        <v>20</v>
      </c>
      <c r="J23" s="944" t="s">
        <v>100</v>
      </c>
      <c r="K23" s="944"/>
      <c r="L23" s="944"/>
      <c r="M23" s="944"/>
      <c r="N23" s="944"/>
    </row>
    <row r="24" spans="1:14" s="9" customFormat="1" x14ac:dyDescent="0.2">
      <c r="A24" s="979"/>
      <c r="B24" s="980"/>
      <c r="C24" s="980"/>
      <c r="D24" s="981">
        <v>3299</v>
      </c>
      <c r="E24" s="981">
        <v>5321</v>
      </c>
      <c r="F24" s="982" t="s">
        <v>21</v>
      </c>
      <c r="G24" s="956">
        <v>0</v>
      </c>
      <c r="H24" s="956">
        <v>20</v>
      </c>
      <c r="I24" s="893">
        <f t="shared" si="0"/>
        <v>20</v>
      </c>
      <c r="J24" s="944"/>
      <c r="K24" s="944"/>
      <c r="L24" s="944"/>
      <c r="M24" s="944"/>
      <c r="N24" s="944"/>
    </row>
    <row r="25" spans="1:14" s="9" customFormat="1" x14ac:dyDescent="0.2">
      <c r="A25" s="972" t="s">
        <v>2</v>
      </c>
      <c r="B25" s="824" t="s">
        <v>72</v>
      </c>
      <c r="C25" s="824" t="s">
        <v>17</v>
      </c>
      <c r="D25" s="445" t="s">
        <v>5</v>
      </c>
      <c r="E25" s="445" t="s">
        <v>5</v>
      </c>
      <c r="F25" s="973" t="s">
        <v>23</v>
      </c>
      <c r="G25" s="957">
        <f>+G26</f>
        <v>90</v>
      </c>
      <c r="H25" s="957">
        <f>+H26</f>
        <v>-65</v>
      </c>
      <c r="I25" s="894">
        <f t="shared" si="0"/>
        <v>25</v>
      </c>
      <c r="J25" s="944" t="s">
        <v>117</v>
      </c>
      <c r="K25" s="944"/>
      <c r="L25" s="944"/>
      <c r="M25" s="944"/>
      <c r="N25" s="944"/>
    </row>
    <row r="26" spans="1:14" s="9" customFormat="1" x14ac:dyDescent="0.2">
      <c r="A26" s="235"/>
      <c r="B26" s="236"/>
      <c r="C26" s="236"/>
      <c r="D26" s="237">
        <v>3299</v>
      </c>
      <c r="E26" s="238">
        <v>5331</v>
      </c>
      <c r="F26" s="239" t="s">
        <v>19</v>
      </c>
      <c r="G26" s="956">
        <v>90</v>
      </c>
      <c r="H26" s="956">
        <v>-65</v>
      </c>
      <c r="I26" s="893">
        <f t="shared" si="0"/>
        <v>25</v>
      </c>
      <c r="J26" s="944" t="s">
        <v>117</v>
      </c>
      <c r="K26" s="944"/>
      <c r="L26" s="944"/>
      <c r="M26" s="944"/>
      <c r="N26" s="944"/>
    </row>
    <row r="27" spans="1:14" s="9" customFormat="1" x14ac:dyDescent="0.2">
      <c r="A27" s="972" t="s">
        <v>2</v>
      </c>
      <c r="B27" s="824" t="s">
        <v>118</v>
      </c>
      <c r="C27" s="824" t="s">
        <v>122</v>
      </c>
      <c r="D27" s="445" t="s">
        <v>5</v>
      </c>
      <c r="E27" s="445" t="s">
        <v>5</v>
      </c>
      <c r="F27" s="973" t="s">
        <v>120</v>
      </c>
      <c r="G27" s="957">
        <f>+G28</f>
        <v>0</v>
      </c>
      <c r="H27" s="957">
        <f>+H28</f>
        <v>50</v>
      </c>
      <c r="I27" s="894">
        <f t="shared" si="0"/>
        <v>50</v>
      </c>
      <c r="J27" s="944" t="s">
        <v>117</v>
      </c>
      <c r="K27" s="944"/>
      <c r="L27" s="944"/>
      <c r="M27" s="944"/>
      <c r="N27" s="944"/>
    </row>
    <row r="28" spans="1:14" s="9" customFormat="1" x14ac:dyDescent="0.2">
      <c r="A28" s="235"/>
      <c r="B28" s="236"/>
      <c r="C28" s="236"/>
      <c r="D28" s="237">
        <v>3299</v>
      </c>
      <c r="E28" s="238">
        <v>5321</v>
      </c>
      <c r="F28" s="239" t="s">
        <v>21</v>
      </c>
      <c r="G28" s="956">
        <v>0</v>
      </c>
      <c r="H28" s="956">
        <v>50</v>
      </c>
      <c r="I28" s="893">
        <f t="shared" si="0"/>
        <v>50</v>
      </c>
      <c r="J28" s="944"/>
      <c r="K28" s="944"/>
      <c r="L28" s="944"/>
      <c r="M28" s="944"/>
      <c r="N28" s="944"/>
    </row>
    <row r="29" spans="1:14" s="9" customFormat="1" ht="20.95" x14ac:dyDescent="0.2">
      <c r="A29" s="972" t="s">
        <v>2</v>
      </c>
      <c r="B29" s="824" t="s">
        <v>119</v>
      </c>
      <c r="C29" s="824" t="s">
        <v>58</v>
      </c>
      <c r="D29" s="445" t="s">
        <v>5</v>
      </c>
      <c r="E29" s="445" t="s">
        <v>5</v>
      </c>
      <c r="F29" s="973" t="s">
        <v>121</v>
      </c>
      <c r="G29" s="957">
        <f>+G30</f>
        <v>0</v>
      </c>
      <c r="H29" s="957">
        <f>+H30</f>
        <v>15</v>
      </c>
      <c r="I29" s="894">
        <f t="shared" si="0"/>
        <v>15</v>
      </c>
      <c r="J29" s="944" t="s">
        <v>117</v>
      </c>
      <c r="K29" s="944"/>
      <c r="L29" s="944"/>
      <c r="M29" s="944"/>
      <c r="N29" s="944"/>
    </row>
    <row r="30" spans="1:14" s="9" customFormat="1" x14ac:dyDescent="0.2">
      <c r="A30" s="235"/>
      <c r="B30" s="236"/>
      <c r="C30" s="236"/>
      <c r="D30" s="237">
        <v>3122</v>
      </c>
      <c r="E30" s="238">
        <v>5331</v>
      </c>
      <c r="F30" s="239" t="s">
        <v>19</v>
      </c>
      <c r="G30" s="956">
        <v>0</v>
      </c>
      <c r="H30" s="956">
        <v>15</v>
      </c>
      <c r="I30" s="893">
        <f t="shared" si="0"/>
        <v>15</v>
      </c>
      <c r="J30" s="944"/>
      <c r="K30" s="944"/>
      <c r="L30" s="944"/>
      <c r="M30" s="944"/>
      <c r="N30" s="944"/>
    </row>
    <row r="31" spans="1:14" s="9" customFormat="1" x14ac:dyDescent="0.2">
      <c r="A31" s="972" t="s">
        <v>2</v>
      </c>
      <c r="B31" s="824" t="s">
        <v>73</v>
      </c>
      <c r="C31" s="824" t="s">
        <v>17</v>
      </c>
      <c r="D31" s="445" t="s">
        <v>5</v>
      </c>
      <c r="E31" s="445" t="s">
        <v>5</v>
      </c>
      <c r="F31" s="973" t="s">
        <v>6</v>
      </c>
      <c r="G31" s="957">
        <f>+G32</f>
        <v>2000</v>
      </c>
      <c r="H31" s="957">
        <f>+H32</f>
        <v>-2000</v>
      </c>
      <c r="I31" s="894">
        <f t="shared" si="0"/>
        <v>0</v>
      </c>
      <c r="J31" s="944" t="s">
        <v>47</v>
      </c>
      <c r="K31" s="944"/>
      <c r="L31" s="944"/>
      <c r="M31" s="944"/>
      <c r="N31" s="944"/>
    </row>
    <row r="32" spans="1:14" s="9" customFormat="1" x14ac:dyDescent="0.2">
      <c r="A32" s="235"/>
      <c r="B32" s="236"/>
      <c r="C32" s="236"/>
      <c r="D32" s="237">
        <v>3299</v>
      </c>
      <c r="E32" s="237">
        <v>5331</v>
      </c>
      <c r="F32" s="239" t="s">
        <v>19</v>
      </c>
      <c r="G32" s="956">
        <v>2000</v>
      </c>
      <c r="H32" s="956">
        <v>-2000</v>
      </c>
      <c r="I32" s="893">
        <f t="shared" si="0"/>
        <v>0</v>
      </c>
      <c r="J32" s="944"/>
      <c r="K32" s="944"/>
      <c r="L32" s="944"/>
      <c r="M32" s="944"/>
      <c r="N32" s="944"/>
    </row>
    <row r="33" spans="1:14" s="9" customFormat="1" ht="20.95" x14ac:dyDescent="0.2">
      <c r="A33" s="972" t="s">
        <v>2</v>
      </c>
      <c r="B33" s="824" t="s">
        <v>82</v>
      </c>
      <c r="C33" s="824" t="s">
        <v>48</v>
      </c>
      <c r="D33" s="445" t="s">
        <v>5</v>
      </c>
      <c r="E33" s="445" t="s">
        <v>5</v>
      </c>
      <c r="F33" s="973" t="s">
        <v>49</v>
      </c>
      <c r="G33" s="957">
        <v>0</v>
      </c>
      <c r="H33" s="957">
        <f>+H34</f>
        <v>430</v>
      </c>
      <c r="I33" s="894">
        <f t="shared" si="0"/>
        <v>430</v>
      </c>
      <c r="J33" s="944" t="s">
        <v>47</v>
      </c>
      <c r="K33" s="944"/>
      <c r="L33" s="944"/>
      <c r="M33" s="944"/>
      <c r="N33" s="944"/>
    </row>
    <row r="34" spans="1:14" s="9" customFormat="1" x14ac:dyDescent="0.2">
      <c r="A34" s="235"/>
      <c r="B34" s="236"/>
      <c r="C34" s="236"/>
      <c r="D34" s="237">
        <v>3123</v>
      </c>
      <c r="E34" s="237">
        <v>5331</v>
      </c>
      <c r="F34" s="239" t="s">
        <v>19</v>
      </c>
      <c r="G34" s="956">
        <v>0</v>
      </c>
      <c r="H34" s="956">
        <v>430</v>
      </c>
      <c r="I34" s="893">
        <f t="shared" si="0"/>
        <v>430</v>
      </c>
      <c r="J34" s="944"/>
      <c r="K34" s="944"/>
      <c r="L34" s="944"/>
      <c r="M34" s="944"/>
      <c r="N34" s="944"/>
    </row>
    <row r="35" spans="1:14" s="9" customFormat="1" ht="20.95" x14ac:dyDescent="0.2">
      <c r="A35" s="972" t="s">
        <v>2</v>
      </c>
      <c r="B35" s="824" t="s">
        <v>83</v>
      </c>
      <c r="C35" s="824" t="s">
        <v>50</v>
      </c>
      <c r="D35" s="445" t="s">
        <v>5</v>
      </c>
      <c r="E35" s="445" t="s">
        <v>5</v>
      </c>
      <c r="F35" s="973" t="s">
        <v>51</v>
      </c>
      <c r="G35" s="957">
        <v>0</v>
      </c>
      <c r="H35" s="957">
        <f t="shared" ref="H35" si="3">+H36</f>
        <v>480</v>
      </c>
      <c r="I35" s="894">
        <f t="shared" si="0"/>
        <v>480</v>
      </c>
      <c r="J35" s="944" t="s">
        <v>47</v>
      </c>
      <c r="K35" s="944"/>
      <c r="L35" s="944"/>
      <c r="M35" s="944"/>
      <c r="N35" s="944"/>
    </row>
    <row r="36" spans="1:14" s="9" customFormat="1" x14ac:dyDescent="0.2">
      <c r="A36" s="235"/>
      <c r="B36" s="236"/>
      <c r="C36" s="236"/>
      <c r="D36" s="237">
        <v>3123</v>
      </c>
      <c r="E36" s="237">
        <v>5331</v>
      </c>
      <c r="F36" s="239" t="s">
        <v>19</v>
      </c>
      <c r="G36" s="956">
        <v>0</v>
      </c>
      <c r="H36" s="956">
        <v>480</v>
      </c>
      <c r="I36" s="893">
        <f t="shared" si="0"/>
        <v>480</v>
      </c>
      <c r="J36" s="944"/>
      <c r="K36" s="944"/>
      <c r="L36" s="944"/>
      <c r="M36" s="944"/>
      <c r="N36" s="944"/>
    </row>
    <row r="37" spans="1:14" s="9" customFormat="1" ht="20.95" x14ac:dyDescent="0.2">
      <c r="A37" s="972" t="s">
        <v>2</v>
      </c>
      <c r="B37" s="824" t="s">
        <v>84</v>
      </c>
      <c r="C37" s="824" t="s">
        <v>52</v>
      </c>
      <c r="D37" s="445" t="s">
        <v>5</v>
      </c>
      <c r="E37" s="445" t="s">
        <v>5</v>
      </c>
      <c r="F37" s="973" t="s">
        <v>53</v>
      </c>
      <c r="G37" s="957">
        <v>0</v>
      </c>
      <c r="H37" s="957">
        <f t="shared" ref="H37" si="4">+H38</f>
        <v>70</v>
      </c>
      <c r="I37" s="894">
        <f t="shared" si="0"/>
        <v>70</v>
      </c>
      <c r="J37" s="944" t="s">
        <v>47</v>
      </c>
      <c r="K37" s="944"/>
      <c r="L37" s="944"/>
      <c r="M37" s="944"/>
      <c r="N37" s="944"/>
    </row>
    <row r="38" spans="1:14" s="9" customFormat="1" x14ac:dyDescent="0.2">
      <c r="A38" s="235"/>
      <c r="B38" s="236"/>
      <c r="C38" s="236"/>
      <c r="D38" s="237">
        <v>3123</v>
      </c>
      <c r="E38" s="237">
        <v>5331</v>
      </c>
      <c r="F38" s="239" t="s">
        <v>19</v>
      </c>
      <c r="G38" s="956">
        <v>0</v>
      </c>
      <c r="H38" s="956">
        <v>70</v>
      </c>
      <c r="I38" s="893">
        <f t="shared" si="0"/>
        <v>70</v>
      </c>
      <c r="J38" s="944"/>
      <c r="K38" s="944"/>
      <c r="L38" s="944"/>
      <c r="M38" s="944"/>
      <c r="N38" s="944"/>
    </row>
    <row r="39" spans="1:14" s="9" customFormat="1" ht="20.95" x14ac:dyDescent="0.2">
      <c r="A39" s="972" t="s">
        <v>2</v>
      </c>
      <c r="B39" s="824" t="s">
        <v>85</v>
      </c>
      <c r="C39" s="824" t="s">
        <v>54</v>
      </c>
      <c r="D39" s="445" t="s">
        <v>5</v>
      </c>
      <c r="E39" s="445" t="s">
        <v>5</v>
      </c>
      <c r="F39" s="973" t="s">
        <v>55</v>
      </c>
      <c r="G39" s="957">
        <v>0</v>
      </c>
      <c r="H39" s="957">
        <f t="shared" ref="H39" si="5">+H40</f>
        <v>120</v>
      </c>
      <c r="I39" s="894">
        <f t="shared" si="0"/>
        <v>120</v>
      </c>
      <c r="J39" s="944" t="s">
        <v>47</v>
      </c>
      <c r="K39" s="944"/>
      <c r="L39" s="944"/>
      <c r="M39" s="944"/>
      <c r="N39" s="944"/>
    </row>
    <row r="40" spans="1:14" s="9" customFormat="1" x14ac:dyDescent="0.2">
      <c r="A40" s="235"/>
      <c r="B40" s="236"/>
      <c r="C40" s="236"/>
      <c r="D40" s="237">
        <v>3122</v>
      </c>
      <c r="E40" s="237">
        <v>5331</v>
      </c>
      <c r="F40" s="239" t="s">
        <v>19</v>
      </c>
      <c r="G40" s="956">
        <v>0</v>
      </c>
      <c r="H40" s="956">
        <v>120</v>
      </c>
      <c r="I40" s="893">
        <f t="shared" si="0"/>
        <v>120</v>
      </c>
      <c r="J40" s="944"/>
      <c r="K40" s="944"/>
      <c r="L40" s="944"/>
      <c r="M40" s="944"/>
      <c r="N40" s="944"/>
    </row>
    <row r="41" spans="1:14" s="9" customFormat="1" ht="20.95" x14ac:dyDescent="0.2">
      <c r="A41" s="972" t="s">
        <v>2</v>
      </c>
      <c r="B41" s="824" t="s">
        <v>86</v>
      </c>
      <c r="C41" s="824" t="s">
        <v>56</v>
      </c>
      <c r="D41" s="445" t="s">
        <v>5</v>
      </c>
      <c r="E41" s="445" t="s">
        <v>5</v>
      </c>
      <c r="F41" s="973" t="s">
        <v>57</v>
      </c>
      <c r="G41" s="957">
        <v>0</v>
      </c>
      <c r="H41" s="957">
        <f t="shared" ref="H41" si="6">+H42</f>
        <v>330</v>
      </c>
      <c r="I41" s="894">
        <f t="shared" si="0"/>
        <v>330</v>
      </c>
      <c r="J41" s="944" t="s">
        <v>47</v>
      </c>
      <c r="K41" s="944"/>
      <c r="L41" s="944"/>
      <c r="M41" s="944"/>
      <c r="N41" s="944"/>
    </row>
    <row r="42" spans="1:14" s="9" customFormat="1" x14ac:dyDescent="0.2">
      <c r="A42" s="235"/>
      <c r="B42" s="236"/>
      <c r="C42" s="236"/>
      <c r="D42" s="237">
        <v>3123</v>
      </c>
      <c r="E42" s="237">
        <v>5331</v>
      </c>
      <c r="F42" s="239" t="s">
        <v>19</v>
      </c>
      <c r="G42" s="956">
        <v>0</v>
      </c>
      <c r="H42" s="956">
        <v>330</v>
      </c>
      <c r="I42" s="893">
        <f t="shared" si="0"/>
        <v>330</v>
      </c>
      <c r="J42" s="944"/>
      <c r="K42" s="944"/>
      <c r="L42" s="944"/>
      <c r="M42" s="944"/>
      <c r="N42" s="944"/>
    </row>
    <row r="43" spans="1:14" s="9" customFormat="1" ht="20.95" x14ac:dyDescent="0.2">
      <c r="A43" s="972" t="s">
        <v>2</v>
      </c>
      <c r="B43" s="824" t="s">
        <v>87</v>
      </c>
      <c r="C43" s="824" t="s">
        <v>58</v>
      </c>
      <c r="D43" s="445" t="s">
        <v>5</v>
      </c>
      <c r="E43" s="445" t="s">
        <v>5</v>
      </c>
      <c r="F43" s="973" t="s">
        <v>59</v>
      </c>
      <c r="G43" s="957">
        <v>0</v>
      </c>
      <c r="H43" s="957">
        <f t="shared" ref="H43" si="7">+H44</f>
        <v>230</v>
      </c>
      <c r="I43" s="894">
        <f t="shared" si="0"/>
        <v>230</v>
      </c>
      <c r="J43" s="944" t="s">
        <v>47</v>
      </c>
      <c r="K43" s="944"/>
      <c r="L43" s="944"/>
      <c r="M43" s="944"/>
      <c r="N43" s="944"/>
    </row>
    <row r="44" spans="1:14" s="9" customFormat="1" x14ac:dyDescent="0.2">
      <c r="A44" s="235"/>
      <c r="B44" s="236"/>
      <c r="C44" s="236"/>
      <c r="D44" s="237">
        <v>3122</v>
      </c>
      <c r="E44" s="237">
        <v>5331</v>
      </c>
      <c r="F44" s="239" t="s">
        <v>19</v>
      </c>
      <c r="G44" s="956">
        <v>0</v>
      </c>
      <c r="H44" s="956">
        <v>230</v>
      </c>
      <c r="I44" s="893">
        <f t="shared" si="0"/>
        <v>230</v>
      </c>
      <c r="J44" s="944"/>
      <c r="K44" s="944"/>
      <c r="L44" s="944"/>
      <c r="M44" s="944"/>
      <c r="N44" s="944"/>
    </row>
    <row r="45" spans="1:14" s="9" customFormat="1" ht="20.95" x14ac:dyDescent="0.2">
      <c r="A45" s="972" t="s">
        <v>2</v>
      </c>
      <c r="B45" s="824" t="s">
        <v>88</v>
      </c>
      <c r="C45" s="824" t="s">
        <v>60</v>
      </c>
      <c r="D45" s="445" t="s">
        <v>5</v>
      </c>
      <c r="E45" s="445" t="s">
        <v>5</v>
      </c>
      <c r="F45" s="973" t="s">
        <v>61</v>
      </c>
      <c r="G45" s="957">
        <v>0</v>
      </c>
      <c r="H45" s="957">
        <f t="shared" ref="H45" si="8">+H46</f>
        <v>160</v>
      </c>
      <c r="I45" s="894">
        <f t="shared" si="0"/>
        <v>160</v>
      </c>
      <c r="J45" s="944" t="s">
        <v>47</v>
      </c>
      <c r="K45" s="944"/>
      <c r="L45" s="944"/>
      <c r="M45" s="944"/>
      <c r="N45" s="944"/>
    </row>
    <row r="46" spans="1:14" s="9" customFormat="1" x14ac:dyDescent="0.2">
      <c r="A46" s="235"/>
      <c r="B46" s="236"/>
      <c r="C46" s="236"/>
      <c r="D46" s="237">
        <v>3122</v>
      </c>
      <c r="E46" s="237">
        <v>5331</v>
      </c>
      <c r="F46" s="239" t="s">
        <v>19</v>
      </c>
      <c r="G46" s="956">
        <v>0</v>
      </c>
      <c r="H46" s="956">
        <v>160</v>
      </c>
      <c r="I46" s="893">
        <f t="shared" si="0"/>
        <v>160</v>
      </c>
      <c r="J46" s="944"/>
      <c r="K46" s="944"/>
      <c r="L46" s="944"/>
      <c r="M46" s="944"/>
      <c r="N46" s="944"/>
    </row>
    <row r="47" spans="1:14" s="9" customFormat="1" ht="20.95" x14ac:dyDescent="0.2">
      <c r="A47" s="972" t="s">
        <v>2</v>
      </c>
      <c r="B47" s="824" t="s">
        <v>89</v>
      </c>
      <c r="C47" s="824" t="s">
        <v>62</v>
      </c>
      <c r="D47" s="445" t="s">
        <v>5</v>
      </c>
      <c r="E47" s="445" t="s">
        <v>5</v>
      </c>
      <c r="F47" s="973" t="s">
        <v>63</v>
      </c>
      <c r="G47" s="957">
        <v>0</v>
      </c>
      <c r="H47" s="957">
        <f t="shared" ref="H47" si="9">+H48</f>
        <v>150</v>
      </c>
      <c r="I47" s="894">
        <f t="shared" si="0"/>
        <v>150</v>
      </c>
      <c r="J47" s="944" t="s">
        <v>47</v>
      </c>
      <c r="K47" s="944"/>
      <c r="L47" s="944"/>
      <c r="M47" s="944"/>
      <c r="N47" s="944"/>
    </row>
    <row r="48" spans="1:14" s="9" customFormat="1" x14ac:dyDescent="0.2">
      <c r="A48" s="235"/>
      <c r="B48" s="236"/>
      <c r="C48" s="236"/>
      <c r="D48" s="237">
        <v>3123</v>
      </c>
      <c r="E48" s="237">
        <v>5331</v>
      </c>
      <c r="F48" s="239" t="s">
        <v>19</v>
      </c>
      <c r="G48" s="956">
        <v>0</v>
      </c>
      <c r="H48" s="956">
        <v>150</v>
      </c>
      <c r="I48" s="893">
        <f t="shared" si="0"/>
        <v>150</v>
      </c>
      <c r="J48" s="944"/>
      <c r="K48" s="944"/>
      <c r="L48" s="944"/>
      <c r="M48" s="944"/>
      <c r="N48" s="944"/>
    </row>
    <row r="49" spans="1:14" s="9" customFormat="1" ht="20.95" x14ac:dyDescent="0.2">
      <c r="A49" s="972" t="s">
        <v>2</v>
      </c>
      <c r="B49" s="824" t="s">
        <v>90</v>
      </c>
      <c r="C49" s="824" t="s">
        <v>64</v>
      </c>
      <c r="D49" s="445" t="s">
        <v>5</v>
      </c>
      <c r="E49" s="445" t="s">
        <v>5</v>
      </c>
      <c r="F49" s="973" t="s">
        <v>65</v>
      </c>
      <c r="G49" s="957">
        <v>0</v>
      </c>
      <c r="H49" s="957">
        <f t="shared" ref="H49" si="10">+H50</f>
        <v>30</v>
      </c>
      <c r="I49" s="894">
        <f t="shared" si="0"/>
        <v>30</v>
      </c>
      <c r="J49" s="944" t="s">
        <v>47</v>
      </c>
      <c r="K49" s="944"/>
      <c r="L49" s="944"/>
      <c r="M49" s="944"/>
      <c r="N49" s="944"/>
    </row>
    <row r="50" spans="1:14" s="9" customFormat="1" x14ac:dyDescent="0.2">
      <c r="A50" s="235"/>
      <c r="B50" s="236"/>
      <c r="C50" s="236"/>
      <c r="D50" s="237">
        <v>3123</v>
      </c>
      <c r="E50" s="237">
        <v>5331</v>
      </c>
      <c r="F50" s="239" t="s">
        <v>19</v>
      </c>
      <c r="G50" s="956">
        <v>0</v>
      </c>
      <c r="H50" s="956">
        <v>30</v>
      </c>
      <c r="I50" s="893">
        <f t="shared" si="0"/>
        <v>30</v>
      </c>
      <c r="J50" s="944"/>
      <c r="K50" s="944"/>
      <c r="L50" s="944"/>
      <c r="M50" s="944"/>
      <c r="N50" s="944"/>
    </row>
    <row r="51" spans="1:14" s="9" customFormat="1" x14ac:dyDescent="0.2">
      <c r="A51" s="972" t="s">
        <v>2</v>
      </c>
      <c r="B51" s="824" t="s">
        <v>74</v>
      </c>
      <c r="C51" s="824" t="s">
        <v>17</v>
      </c>
      <c r="D51" s="445" t="s">
        <v>5</v>
      </c>
      <c r="E51" s="445" t="s">
        <v>5</v>
      </c>
      <c r="F51" s="973" t="s">
        <v>7</v>
      </c>
      <c r="G51" s="957">
        <f>+G52</f>
        <v>500</v>
      </c>
      <c r="H51" s="957">
        <v>0</v>
      </c>
      <c r="I51" s="894">
        <f t="shared" si="0"/>
        <v>500</v>
      </c>
      <c r="J51" s="944"/>
      <c r="K51" s="944"/>
      <c r="L51" s="944"/>
      <c r="M51" s="944"/>
      <c r="N51" s="944"/>
    </row>
    <row r="52" spans="1:14" s="9" customFormat="1" x14ac:dyDescent="0.2">
      <c r="A52" s="235"/>
      <c r="B52" s="236"/>
      <c r="C52" s="236"/>
      <c r="D52" s="237">
        <v>3299</v>
      </c>
      <c r="E52" s="237">
        <v>5331</v>
      </c>
      <c r="F52" s="239" t="s">
        <v>19</v>
      </c>
      <c r="G52" s="956">
        <v>500</v>
      </c>
      <c r="H52" s="956">
        <v>0</v>
      </c>
      <c r="I52" s="893">
        <f t="shared" si="0"/>
        <v>500</v>
      </c>
      <c r="J52" s="944"/>
      <c r="K52" s="944"/>
      <c r="L52" s="944"/>
      <c r="M52" s="944"/>
      <c r="N52" s="944"/>
    </row>
    <row r="53" spans="1:14" s="9" customFormat="1" x14ac:dyDescent="0.2">
      <c r="A53" s="972" t="s">
        <v>2</v>
      </c>
      <c r="B53" s="824" t="s">
        <v>75</v>
      </c>
      <c r="C53" s="824" t="s">
        <v>17</v>
      </c>
      <c r="D53" s="445" t="s">
        <v>5</v>
      </c>
      <c r="E53" s="445" t="s">
        <v>5</v>
      </c>
      <c r="F53" s="973" t="s">
        <v>8</v>
      </c>
      <c r="G53" s="957">
        <f>+G54</f>
        <v>500</v>
      </c>
      <c r="H53" s="957">
        <v>0</v>
      </c>
      <c r="I53" s="894">
        <f t="shared" si="0"/>
        <v>500</v>
      </c>
      <c r="J53" s="944"/>
      <c r="K53" s="944"/>
      <c r="L53" s="944"/>
      <c r="M53" s="944"/>
      <c r="N53" s="944"/>
    </row>
    <row r="54" spans="1:14" s="9" customFormat="1" ht="13.1" thickBot="1" x14ac:dyDescent="0.25">
      <c r="A54" s="197"/>
      <c r="B54" s="259"/>
      <c r="C54" s="259"/>
      <c r="D54" s="200">
        <v>3299</v>
      </c>
      <c r="E54" s="983">
        <v>5321</v>
      </c>
      <c r="F54" s="265" t="s">
        <v>21</v>
      </c>
      <c r="G54" s="958">
        <v>500</v>
      </c>
      <c r="H54" s="958">
        <v>0</v>
      </c>
      <c r="I54" s="895">
        <f t="shared" si="0"/>
        <v>500</v>
      </c>
      <c r="J54" s="944"/>
      <c r="K54" s="944"/>
      <c r="L54" s="944"/>
      <c r="M54" s="944"/>
      <c r="N54" s="944"/>
    </row>
    <row r="55" spans="1:14" s="9" customFormat="1" ht="13.75" thickBot="1" x14ac:dyDescent="0.3">
      <c r="A55" s="934" t="s">
        <v>2</v>
      </c>
      <c r="B55" s="1456" t="s">
        <v>5</v>
      </c>
      <c r="C55" s="1457"/>
      <c r="D55" s="935" t="s">
        <v>5</v>
      </c>
      <c r="E55" s="935" t="s">
        <v>5</v>
      </c>
      <c r="F55" s="937" t="s">
        <v>25</v>
      </c>
      <c r="G55" s="939">
        <v>6040</v>
      </c>
      <c r="H55" s="939">
        <f>+H56+H61+H68+H79+H90+H93</f>
        <v>14536.8</v>
      </c>
      <c r="I55" s="941">
        <f t="shared" si="0"/>
        <v>20576.8</v>
      </c>
      <c r="J55" s="944" t="s">
        <v>154</v>
      </c>
      <c r="K55" s="944" t="s">
        <v>158</v>
      </c>
      <c r="L55" s="1024" t="s">
        <v>110</v>
      </c>
      <c r="M55" s="944"/>
      <c r="N55" s="944"/>
    </row>
    <row r="56" spans="1:14" s="9" customFormat="1" ht="13.1" thickBot="1" x14ac:dyDescent="0.25">
      <c r="A56" s="984" t="s">
        <v>2</v>
      </c>
      <c r="B56" s="1458" t="s">
        <v>5</v>
      </c>
      <c r="C56" s="1458"/>
      <c r="D56" s="985" t="s">
        <v>5</v>
      </c>
      <c r="E56" s="985" t="s">
        <v>5</v>
      </c>
      <c r="F56" s="986" t="s">
        <v>26</v>
      </c>
      <c r="G56" s="959">
        <f>+G57</f>
        <v>2810</v>
      </c>
      <c r="H56" s="959">
        <f>+H57+H59</f>
        <v>2200</v>
      </c>
      <c r="I56" s="896">
        <f t="shared" si="0"/>
        <v>5010</v>
      </c>
      <c r="J56" s="944" t="s">
        <v>158</v>
      </c>
      <c r="K56" s="944"/>
      <c r="L56" s="944"/>
      <c r="M56" s="944"/>
      <c r="N56" s="944"/>
    </row>
    <row r="57" spans="1:14" s="9" customFormat="1" x14ac:dyDescent="0.2">
      <c r="A57" s="229" t="s">
        <v>3</v>
      </c>
      <c r="B57" s="134" t="s">
        <v>76</v>
      </c>
      <c r="C57" s="134" t="s">
        <v>17</v>
      </c>
      <c r="D57" s="230" t="s">
        <v>5</v>
      </c>
      <c r="E57" s="230" t="s">
        <v>5</v>
      </c>
      <c r="F57" s="231" t="s">
        <v>26</v>
      </c>
      <c r="G57" s="960">
        <f>+G58</f>
        <v>2810</v>
      </c>
      <c r="H57" s="960">
        <v>1700</v>
      </c>
      <c r="I57" s="904">
        <f t="shared" si="0"/>
        <v>4510</v>
      </c>
      <c r="J57" s="944" t="s">
        <v>158</v>
      </c>
      <c r="K57" s="944"/>
      <c r="L57" s="944"/>
      <c r="M57" s="944"/>
      <c r="N57" s="944"/>
    </row>
    <row r="58" spans="1:14" s="9" customFormat="1" x14ac:dyDescent="0.2">
      <c r="A58" s="235"/>
      <c r="B58" s="236"/>
      <c r="C58" s="236"/>
      <c r="D58" s="237">
        <v>3419</v>
      </c>
      <c r="E58" s="238">
        <v>5229</v>
      </c>
      <c r="F58" s="239" t="s">
        <v>24</v>
      </c>
      <c r="G58" s="956">
        <v>2810</v>
      </c>
      <c r="H58" s="956">
        <v>1700</v>
      </c>
      <c r="I58" s="893">
        <f t="shared" si="0"/>
        <v>4510</v>
      </c>
      <c r="J58" s="944" t="s">
        <v>158</v>
      </c>
      <c r="K58" s="944"/>
      <c r="L58" s="944"/>
      <c r="M58" s="944"/>
      <c r="N58" s="944"/>
    </row>
    <row r="59" spans="1:14" s="9" customFormat="1" x14ac:dyDescent="0.2">
      <c r="A59" s="975" t="s">
        <v>2</v>
      </c>
      <c r="B59" s="976" t="s">
        <v>136</v>
      </c>
      <c r="C59" s="976" t="s">
        <v>17</v>
      </c>
      <c r="D59" s="977" t="s">
        <v>5</v>
      </c>
      <c r="E59" s="977" t="s">
        <v>5</v>
      </c>
      <c r="F59" s="987" t="s">
        <v>137</v>
      </c>
      <c r="G59" s="957">
        <v>0</v>
      </c>
      <c r="H59" s="957">
        <f>+H60</f>
        <v>500</v>
      </c>
      <c r="I59" s="894">
        <f t="shared" si="0"/>
        <v>500</v>
      </c>
      <c r="J59" s="944" t="s">
        <v>158</v>
      </c>
      <c r="K59" s="944"/>
      <c r="L59" s="944"/>
      <c r="M59" s="944"/>
      <c r="N59" s="944"/>
    </row>
    <row r="60" spans="1:14" s="9" customFormat="1" ht="13.1" thickBot="1" x14ac:dyDescent="0.25">
      <c r="A60" s="998"/>
      <c r="B60" s="999"/>
      <c r="C60" s="999"/>
      <c r="D60" s="1000">
        <v>3419</v>
      </c>
      <c r="E60" s="1018">
        <v>5229</v>
      </c>
      <c r="F60" s="1019" t="s">
        <v>24</v>
      </c>
      <c r="G60" s="1097">
        <v>0</v>
      </c>
      <c r="H60" s="1097">
        <v>500</v>
      </c>
      <c r="I60" s="915">
        <f t="shared" si="0"/>
        <v>500</v>
      </c>
      <c r="J60" s="944" t="s">
        <v>158</v>
      </c>
      <c r="K60" s="944"/>
      <c r="L60" s="944"/>
      <c r="M60" s="944"/>
      <c r="N60" s="944"/>
    </row>
    <row r="61" spans="1:14" s="9" customFormat="1" ht="13.75" thickBot="1" x14ac:dyDescent="0.3">
      <c r="A61" s="984" t="s">
        <v>3</v>
      </c>
      <c r="B61" s="1458" t="s">
        <v>5</v>
      </c>
      <c r="C61" s="1459"/>
      <c r="D61" s="985" t="s">
        <v>5</v>
      </c>
      <c r="E61" s="985" t="s">
        <v>5</v>
      </c>
      <c r="F61" s="986" t="s">
        <v>27</v>
      </c>
      <c r="G61" s="959">
        <f>+G62</f>
        <v>200</v>
      </c>
      <c r="H61" s="959">
        <f>+H62+H64+H66</f>
        <v>200</v>
      </c>
      <c r="I61" s="896">
        <f t="shared" si="0"/>
        <v>400</v>
      </c>
      <c r="J61" s="944" t="s">
        <v>158</v>
      </c>
      <c r="K61" s="944" t="s">
        <v>159</v>
      </c>
      <c r="L61" s="944"/>
      <c r="M61" s="944"/>
      <c r="N61" s="944"/>
    </row>
    <row r="62" spans="1:14" s="9" customFormat="1" x14ac:dyDescent="0.2">
      <c r="A62" s="1012" t="s">
        <v>2</v>
      </c>
      <c r="B62" s="1013" t="s">
        <v>77</v>
      </c>
      <c r="C62" s="1013" t="s">
        <v>17</v>
      </c>
      <c r="D62" s="1084" t="s">
        <v>5</v>
      </c>
      <c r="E62" s="1084" t="s">
        <v>5</v>
      </c>
      <c r="F62" s="1098" t="s">
        <v>9</v>
      </c>
      <c r="G62" s="960">
        <f>+G63</f>
        <v>200</v>
      </c>
      <c r="H62" s="960">
        <f>H63</f>
        <v>-200</v>
      </c>
      <c r="I62" s="904">
        <f t="shared" si="0"/>
        <v>0</v>
      </c>
      <c r="J62" s="944" t="s">
        <v>125</v>
      </c>
      <c r="K62" s="944"/>
      <c r="L62" s="944"/>
      <c r="M62" s="944"/>
      <c r="N62" s="944"/>
    </row>
    <row r="63" spans="1:14" s="9" customFormat="1" x14ac:dyDescent="0.2">
      <c r="A63" s="988"/>
      <c r="B63" s="989"/>
      <c r="C63" s="989"/>
      <c r="D63" s="990">
        <v>3419</v>
      </c>
      <c r="E63" s="981">
        <v>5229</v>
      </c>
      <c r="F63" s="982" t="s">
        <v>24</v>
      </c>
      <c r="G63" s="956">
        <v>200</v>
      </c>
      <c r="H63" s="956">
        <v>-200</v>
      </c>
      <c r="I63" s="893">
        <f t="shared" si="0"/>
        <v>0</v>
      </c>
      <c r="J63" s="944"/>
      <c r="K63" s="944"/>
      <c r="L63" s="944"/>
      <c r="M63" s="944"/>
      <c r="N63" s="944"/>
    </row>
    <row r="64" spans="1:14" s="9" customFormat="1" ht="20.95" x14ac:dyDescent="0.2">
      <c r="A64" s="972" t="s">
        <v>2</v>
      </c>
      <c r="B64" s="824" t="s">
        <v>126</v>
      </c>
      <c r="C64" s="824" t="s">
        <v>17</v>
      </c>
      <c r="D64" s="445" t="s">
        <v>5</v>
      </c>
      <c r="E64" s="445" t="s">
        <v>5</v>
      </c>
      <c r="F64" s="993" t="s">
        <v>127</v>
      </c>
      <c r="G64" s="957">
        <v>0</v>
      </c>
      <c r="H64" s="957">
        <f>H65</f>
        <v>200</v>
      </c>
      <c r="I64" s="894">
        <f t="shared" si="0"/>
        <v>200</v>
      </c>
      <c r="J64" s="944" t="s">
        <v>125</v>
      </c>
      <c r="K64" s="944"/>
      <c r="L64" s="944"/>
      <c r="M64" s="944"/>
      <c r="N64" s="944"/>
    </row>
    <row r="65" spans="1:14" s="9" customFormat="1" x14ac:dyDescent="0.2">
      <c r="A65" s="994"/>
      <c r="B65" s="995"/>
      <c r="C65" s="995"/>
      <c r="D65" s="238">
        <v>3419</v>
      </c>
      <c r="E65" s="238">
        <v>5222</v>
      </c>
      <c r="F65" s="239" t="s">
        <v>94</v>
      </c>
      <c r="G65" s="956">
        <v>0</v>
      </c>
      <c r="H65" s="956">
        <v>200</v>
      </c>
      <c r="I65" s="893">
        <f t="shared" si="0"/>
        <v>200</v>
      </c>
      <c r="J65" s="944"/>
      <c r="K65" s="944"/>
      <c r="L65" s="944"/>
      <c r="M65" s="944"/>
      <c r="N65" s="944"/>
    </row>
    <row r="66" spans="1:14" s="9" customFormat="1" x14ac:dyDescent="0.2">
      <c r="A66" s="975" t="s">
        <v>2</v>
      </c>
      <c r="B66" s="1026" t="s">
        <v>161</v>
      </c>
      <c r="C66" s="996" t="s">
        <v>17</v>
      </c>
      <c r="D66" s="445" t="s">
        <v>5</v>
      </c>
      <c r="E66" s="445" t="s">
        <v>5</v>
      </c>
      <c r="F66" s="997" t="s">
        <v>138</v>
      </c>
      <c r="G66" s="962">
        <v>0</v>
      </c>
      <c r="H66" s="962">
        <v>200</v>
      </c>
      <c r="I66" s="894">
        <f t="shared" si="0"/>
        <v>200</v>
      </c>
      <c r="J66" s="944" t="s">
        <v>158</v>
      </c>
      <c r="K66" s="550" t="s">
        <v>162</v>
      </c>
      <c r="L66" s="944"/>
      <c r="M66" s="944"/>
      <c r="N66" s="944"/>
    </row>
    <row r="67" spans="1:14" s="9" customFormat="1" ht="13.1" thickBot="1" x14ac:dyDescent="0.25">
      <c r="A67" s="998"/>
      <c r="B67" s="999"/>
      <c r="C67" s="999"/>
      <c r="D67" s="1000">
        <v>3419</v>
      </c>
      <c r="E67" s="1000">
        <v>5229</v>
      </c>
      <c r="F67" s="1001" t="s">
        <v>24</v>
      </c>
      <c r="G67" s="963">
        <v>0</v>
      </c>
      <c r="H67" s="963">
        <v>200</v>
      </c>
      <c r="I67" s="915">
        <f t="shared" si="0"/>
        <v>200</v>
      </c>
      <c r="J67" s="944" t="s">
        <v>158</v>
      </c>
      <c r="K67" s="944"/>
      <c r="L67" s="944"/>
      <c r="M67" s="944"/>
      <c r="N67" s="944"/>
    </row>
    <row r="68" spans="1:14" s="9" customFormat="1" ht="13.75" thickBot="1" x14ac:dyDescent="0.3">
      <c r="A68" s="984" t="s">
        <v>3</v>
      </c>
      <c r="B68" s="1458" t="s">
        <v>5</v>
      </c>
      <c r="C68" s="1459"/>
      <c r="D68" s="985" t="s">
        <v>5</v>
      </c>
      <c r="E68" s="985" t="s">
        <v>5</v>
      </c>
      <c r="F68" s="986" t="s">
        <v>10</v>
      </c>
      <c r="G68" s="959">
        <f>+G69+G71</f>
        <v>1500</v>
      </c>
      <c r="H68" s="959">
        <f>+H69+H71+H73+H75+H77</f>
        <v>1200</v>
      </c>
      <c r="I68" s="896">
        <f t="shared" si="0"/>
        <v>2700</v>
      </c>
      <c r="J68" s="944" t="s">
        <v>158</v>
      </c>
      <c r="K68" s="944"/>
      <c r="L68" s="944"/>
      <c r="M68" s="944"/>
      <c r="N68" s="944"/>
    </row>
    <row r="69" spans="1:14" s="9" customFormat="1" x14ac:dyDescent="0.2">
      <c r="A69" s="189" t="s">
        <v>2</v>
      </c>
      <c r="B69" s="256" t="s">
        <v>78</v>
      </c>
      <c r="C69" s="256" t="s">
        <v>17</v>
      </c>
      <c r="D69" s="192" t="s">
        <v>5</v>
      </c>
      <c r="E69" s="192" t="s">
        <v>5</v>
      </c>
      <c r="F69" s="257" t="s">
        <v>10</v>
      </c>
      <c r="G69" s="955">
        <f>+G70</f>
        <v>1000</v>
      </c>
      <c r="H69" s="955">
        <v>0</v>
      </c>
      <c r="I69" s="918">
        <f t="shared" si="0"/>
        <v>1000</v>
      </c>
      <c r="J69" s="944"/>
      <c r="K69" s="944"/>
      <c r="L69" s="944"/>
      <c r="M69" s="944"/>
      <c r="N69" s="944"/>
    </row>
    <row r="70" spans="1:14" s="9" customFormat="1" x14ac:dyDescent="0.2">
      <c r="A70" s="235"/>
      <c r="B70" s="236"/>
      <c r="C70" s="236"/>
      <c r="D70" s="237">
        <v>3419</v>
      </c>
      <c r="E70" s="238">
        <v>5221</v>
      </c>
      <c r="F70" s="239" t="s">
        <v>28</v>
      </c>
      <c r="G70" s="956">
        <v>1000</v>
      </c>
      <c r="H70" s="956">
        <v>0</v>
      </c>
      <c r="I70" s="893">
        <f t="shared" si="0"/>
        <v>1000</v>
      </c>
      <c r="J70" s="944"/>
      <c r="K70" s="944"/>
      <c r="L70" s="944"/>
      <c r="M70" s="944" t="s">
        <v>66</v>
      </c>
      <c r="N70" s="944"/>
    </row>
    <row r="71" spans="1:14" s="9" customFormat="1" x14ac:dyDescent="0.2">
      <c r="A71" s="972" t="s">
        <v>2</v>
      </c>
      <c r="B71" s="824" t="s">
        <v>79</v>
      </c>
      <c r="C71" s="824" t="s">
        <v>17</v>
      </c>
      <c r="D71" s="445" t="s">
        <v>5</v>
      </c>
      <c r="E71" s="445" t="s">
        <v>5</v>
      </c>
      <c r="F71" s="973" t="s">
        <v>11</v>
      </c>
      <c r="G71" s="957">
        <f>+G72</f>
        <v>500</v>
      </c>
      <c r="H71" s="957">
        <v>0</v>
      </c>
      <c r="I71" s="894">
        <f t="shared" si="0"/>
        <v>500</v>
      </c>
      <c r="J71" s="944"/>
      <c r="K71" s="944"/>
      <c r="L71" s="944"/>
      <c r="M71" s="944"/>
      <c r="N71" s="944"/>
    </row>
    <row r="72" spans="1:14" s="9" customFormat="1" x14ac:dyDescent="0.2">
      <c r="A72" s="972"/>
      <c r="B72" s="824"/>
      <c r="C72" s="824"/>
      <c r="D72" s="238">
        <v>3419</v>
      </c>
      <c r="E72" s="238">
        <v>5221</v>
      </c>
      <c r="F72" s="239" t="s">
        <v>28</v>
      </c>
      <c r="G72" s="956">
        <v>500</v>
      </c>
      <c r="H72" s="956">
        <v>0</v>
      </c>
      <c r="I72" s="893">
        <f t="shared" si="0"/>
        <v>500</v>
      </c>
      <c r="J72" s="944"/>
      <c r="K72" s="944"/>
      <c r="L72" s="944"/>
      <c r="M72" s="944"/>
      <c r="N72" s="944"/>
    </row>
    <row r="73" spans="1:14" s="9" customFormat="1" x14ac:dyDescent="0.2">
      <c r="A73" s="975" t="s">
        <v>2</v>
      </c>
      <c r="B73" s="1027" t="s">
        <v>163</v>
      </c>
      <c r="C73" s="976" t="s">
        <v>17</v>
      </c>
      <c r="D73" s="445" t="s">
        <v>5</v>
      </c>
      <c r="E73" s="445" t="s">
        <v>5</v>
      </c>
      <c r="F73" s="978" t="s">
        <v>139</v>
      </c>
      <c r="G73" s="957">
        <v>0</v>
      </c>
      <c r="H73" s="957">
        <v>600</v>
      </c>
      <c r="I73" s="894">
        <f t="shared" si="0"/>
        <v>600</v>
      </c>
      <c r="J73" s="944" t="s">
        <v>158</v>
      </c>
      <c r="K73" s="550" t="s">
        <v>162</v>
      </c>
      <c r="L73" s="944"/>
      <c r="M73" s="944"/>
      <c r="N73" s="944"/>
    </row>
    <row r="74" spans="1:14" s="9" customFormat="1" x14ac:dyDescent="0.2">
      <c r="A74" s="975"/>
      <c r="B74" s="976"/>
      <c r="C74" s="976"/>
      <c r="D74" s="981">
        <v>3419</v>
      </c>
      <c r="E74" s="981">
        <v>5221</v>
      </c>
      <c r="F74" s="982" t="s">
        <v>28</v>
      </c>
      <c r="G74" s="956">
        <v>0</v>
      </c>
      <c r="H74" s="956">
        <v>600</v>
      </c>
      <c r="I74" s="893">
        <f t="shared" ref="I74:I95" si="11">+G74+H74</f>
        <v>600</v>
      </c>
      <c r="J74" s="944" t="s">
        <v>158</v>
      </c>
      <c r="K74" s="944"/>
      <c r="L74" s="944"/>
      <c r="M74" s="944"/>
      <c r="N74" s="944"/>
    </row>
    <row r="75" spans="1:14" s="9" customFormat="1" x14ac:dyDescent="0.2">
      <c r="A75" s="975" t="s">
        <v>2</v>
      </c>
      <c r="B75" s="976" t="s">
        <v>140</v>
      </c>
      <c r="C75" s="976" t="s">
        <v>17</v>
      </c>
      <c r="D75" s="445" t="s">
        <v>5</v>
      </c>
      <c r="E75" s="445" t="s">
        <v>5</v>
      </c>
      <c r="F75" s="978" t="s">
        <v>141</v>
      </c>
      <c r="G75" s="957">
        <v>0</v>
      </c>
      <c r="H75" s="957">
        <v>400</v>
      </c>
      <c r="I75" s="894">
        <f t="shared" si="11"/>
        <v>400</v>
      </c>
      <c r="J75" s="944" t="s">
        <v>158</v>
      </c>
      <c r="K75" s="944"/>
      <c r="L75" s="944"/>
      <c r="M75" s="944"/>
      <c r="N75" s="944"/>
    </row>
    <row r="76" spans="1:14" s="9" customFormat="1" x14ac:dyDescent="0.2">
      <c r="A76" s="975"/>
      <c r="B76" s="976"/>
      <c r="C76" s="976"/>
      <c r="D76" s="981">
        <v>3419</v>
      </c>
      <c r="E76" s="981">
        <v>5329</v>
      </c>
      <c r="F76" s="1002" t="s">
        <v>142</v>
      </c>
      <c r="G76" s="956">
        <v>0</v>
      </c>
      <c r="H76" s="956">
        <v>400</v>
      </c>
      <c r="I76" s="893">
        <f t="shared" si="11"/>
        <v>400</v>
      </c>
      <c r="J76" s="944" t="s">
        <v>158</v>
      </c>
      <c r="K76" s="944"/>
      <c r="L76" s="944"/>
      <c r="M76" s="944"/>
      <c r="N76" s="944"/>
    </row>
    <row r="77" spans="1:14" s="9" customFormat="1" x14ac:dyDescent="0.2">
      <c r="A77" s="975" t="s">
        <v>2</v>
      </c>
      <c r="B77" s="976" t="s">
        <v>143</v>
      </c>
      <c r="C77" s="976" t="s">
        <v>144</v>
      </c>
      <c r="D77" s="445" t="s">
        <v>5</v>
      </c>
      <c r="E77" s="445" t="s">
        <v>5</v>
      </c>
      <c r="F77" s="978" t="s">
        <v>145</v>
      </c>
      <c r="G77" s="957">
        <v>0</v>
      </c>
      <c r="H77" s="957">
        <v>200</v>
      </c>
      <c r="I77" s="894">
        <f t="shared" si="11"/>
        <v>200</v>
      </c>
      <c r="J77" s="944" t="s">
        <v>158</v>
      </c>
      <c r="K77" s="944"/>
      <c r="L77" s="944"/>
      <c r="M77" s="944"/>
      <c r="N77" s="944"/>
    </row>
    <row r="78" spans="1:14" s="9" customFormat="1" ht="13.1" thickBot="1" x14ac:dyDescent="0.25">
      <c r="A78" s="1003"/>
      <c r="B78" s="1004"/>
      <c r="C78" s="1004"/>
      <c r="D78" s="1005">
        <v>3419</v>
      </c>
      <c r="E78" s="1005">
        <v>5329</v>
      </c>
      <c r="F78" s="1006" t="s">
        <v>142</v>
      </c>
      <c r="G78" s="958">
        <v>0</v>
      </c>
      <c r="H78" s="958">
        <v>200</v>
      </c>
      <c r="I78" s="895">
        <f t="shared" si="11"/>
        <v>200</v>
      </c>
      <c r="J78" s="944" t="s">
        <v>158</v>
      </c>
      <c r="K78" s="944"/>
      <c r="L78" s="944"/>
      <c r="M78" s="944"/>
      <c r="N78" s="944"/>
    </row>
    <row r="79" spans="1:14" s="9" customFormat="1" ht="13.75" thickBot="1" x14ac:dyDescent="0.3">
      <c r="A79" s="984" t="s">
        <v>3</v>
      </c>
      <c r="B79" s="1458" t="s">
        <v>5</v>
      </c>
      <c r="C79" s="1459"/>
      <c r="D79" s="985" t="s">
        <v>5</v>
      </c>
      <c r="E79" s="985" t="s">
        <v>5</v>
      </c>
      <c r="F79" s="986" t="s">
        <v>29</v>
      </c>
      <c r="G79" s="959">
        <f>+G80+G82</f>
        <v>1530</v>
      </c>
      <c r="H79" s="959">
        <f>+H80+H82+H84+H86+H88</f>
        <v>4436.8</v>
      </c>
      <c r="I79" s="896">
        <f t="shared" si="11"/>
        <v>5966.8</v>
      </c>
      <c r="J79" s="944" t="s">
        <v>154</v>
      </c>
      <c r="K79" s="944" t="s">
        <v>155</v>
      </c>
      <c r="L79" s="944" t="s">
        <v>158</v>
      </c>
      <c r="M79" s="944"/>
      <c r="N79" s="944"/>
    </row>
    <row r="80" spans="1:14" s="9" customFormat="1" x14ac:dyDescent="0.2">
      <c r="A80" s="189" t="s">
        <v>2</v>
      </c>
      <c r="B80" s="256" t="s">
        <v>80</v>
      </c>
      <c r="C80" s="256" t="s">
        <v>17</v>
      </c>
      <c r="D80" s="192" t="s">
        <v>5</v>
      </c>
      <c r="E80" s="192" t="s">
        <v>5</v>
      </c>
      <c r="F80" s="1007" t="s">
        <v>29</v>
      </c>
      <c r="G80" s="955">
        <f>+G81</f>
        <v>1230</v>
      </c>
      <c r="H80" s="955">
        <v>0</v>
      </c>
      <c r="I80" s="918">
        <f t="shared" si="11"/>
        <v>1230</v>
      </c>
      <c r="J80" s="944"/>
      <c r="K80" s="944"/>
      <c r="L80" s="944"/>
      <c r="M80" s="944"/>
      <c r="N80" s="944"/>
    </row>
    <row r="81" spans="1:14" s="9" customFormat="1" x14ac:dyDescent="0.2">
      <c r="A81" s="972"/>
      <c r="B81" s="824"/>
      <c r="C81" s="824"/>
      <c r="D81" s="238">
        <v>3419</v>
      </c>
      <c r="E81" s="238">
        <v>5229</v>
      </c>
      <c r="F81" s="239" t="s">
        <v>24</v>
      </c>
      <c r="G81" s="956">
        <v>1230</v>
      </c>
      <c r="H81" s="956">
        <v>0</v>
      </c>
      <c r="I81" s="893">
        <f t="shared" si="11"/>
        <v>1230</v>
      </c>
      <c r="J81" s="944"/>
      <c r="K81" s="944"/>
      <c r="L81" s="944"/>
      <c r="M81" s="944"/>
      <c r="N81" s="944"/>
    </row>
    <row r="82" spans="1:14" s="9" customFormat="1" x14ac:dyDescent="0.2">
      <c r="A82" s="972" t="s">
        <v>2</v>
      </c>
      <c r="B82" s="824" t="s">
        <v>81</v>
      </c>
      <c r="C82" s="824" t="s">
        <v>17</v>
      </c>
      <c r="D82" s="445" t="s">
        <v>5</v>
      </c>
      <c r="E82" s="445" t="s">
        <v>5</v>
      </c>
      <c r="F82" s="973" t="s">
        <v>12</v>
      </c>
      <c r="G82" s="957">
        <f>+G83</f>
        <v>300</v>
      </c>
      <c r="H82" s="957">
        <v>0</v>
      </c>
      <c r="I82" s="894">
        <f t="shared" si="11"/>
        <v>300</v>
      </c>
      <c r="J82" s="944"/>
      <c r="K82" s="944"/>
      <c r="L82" s="944"/>
      <c r="M82" s="944"/>
      <c r="N82" s="944"/>
    </row>
    <row r="83" spans="1:14" s="9" customFormat="1" x14ac:dyDescent="0.2">
      <c r="A83" s="972"/>
      <c r="B83" s="824"/>
      <c r="C83" s="824"/>
      <c r="D83" s="238">
        <v>3419</v>
      </c>
      <c r="E83" s="238">
        <v>5229</v>
      </c>
      <c r="F83" s="239" t="s">
        <v>24</v>
      </c>
      <c r="G83" s="956">
        <v>300</v>
      </c>
      <c r="H83" s="956">
        <v>0</v>
      </c>
      <c r="I83" s="893">
        <f t="shared" si="11"/>
        <v>300</v>
      </c>
      <c r="J83" s="944"/>
      <c r="K83" s="944"/>
      <c r="L83" s="944"/>
      <c r="M83" s="944"/>
      <c r="N83" s="944"/>
    </row>
    <row r="84" spans="1:14" s="9" customFormat="1" ht="20.95" x14ac:dyDescent="0.2">
      <c r="A84" s="972" t="s">
        <v>2</v>
      </c>
      <c r="B84" s="824" t="s">
        <v>95</v>
      </c>
      <c r="C84" s="824" t="s">
        <v>17</v>
      </c>
      <c r="D84" s="445" t="s">
        <v>5</v>
      </c>
      <c r="E84" s="445" t="s">
        <v>5</v>
      </c>
      <c r="F84" s="973" t="s">
        <v>96</v>
      </c>
      <c r="G84" s="956">
        <v>0</v>
      </c>
      <c r="H84" s="957">
        <f>+H85</f>
        <v>4000</v>
      </c>
      <c r="I84" s="894">
        <f t="shared" si="11"/>
        <v>4000</v>
      </c>
      <c r="J84" s="944" t="s">
        <v>91</v>
      </c>
      <c r="K84" s="944"/>
      <c r="L84" s="944"/>
      <c r="M84" s="944"/>
      <c r="N84" s="944"/>
    </row>
    <row r="85" spans="1:14" s="9" customFormat="1" x14ac:dyDescent="0.2">
      <c r="A85" s="994"/>
      <c r="B85" s="995"/>
      <c r="C85" s="995"/>
      <c r="D85" s="238">
        <v>3419</v>
      </c>
      <c r="E85" s="238">
        <v>5222</v>
      </c>
      <c r="F85" s="974" t="s">
        <v>94</v>
      </c>
      <c r="G85" s="956">
        <v>0</v>
      </c>
      <c r="H85" s="956">
        <v>4000</v>
      </c>
      <c r="I85" s="893">
        <f t="shared" si="11"/>
        <v>4000</v>
      </c>
      <c r="J85" s="944"/>
      <c r="K85" s="944"/>
      <c r="L85" s="944"/>
      <c r="M85" s="944"/>
      <c r="N85" s="944"/>
    </row>
    <row r="86" spans="1:14" s="9" customFormat="1" x14ac:dyDescent="0.2">
      <c r="A86" s="975" t="s">
        <v>2</v>
      </c>
      <c r="B86" s="976" t="s">
        <v>111</v>
      </c>
      <c r="C86" s="976" t="s">
        <v>17</v>
      </c>
      <c r="D86" s="977" t="s">
        <v>5</v>
      </c>
      <c r="E86" s="977" t="s">
        <v>5</v>
      </c>
      <c r="F86" s="978" t="s">
        <v>112</v>
      </c>
      <c r="G86" s="957">
        <f>G87</f>
        <v>0</v>
      </c>
      <c r="H86" s="957">
        <f>H87</f>
        <v>36.799999999999997</v>
      </c>
      <c r="I86" s="894">
        <f t="shared" si="11"/>
        <v>36.799999999999997</v>
      </c>
      <c r="J86" s="1024" t="s">
        <v>110</v>
      </c>
      <c r="K86" s="944"/>
      <c r="L86" s="944"/>
      <c r="M86" s="944"/>
      <c r="N86" s="944"/>
    </row>
    <row r="87" spans="1:14" x14ac:dyDescent="0.2">
      <c r="A87" s="975"/>
      <c r="B87" s="976"/>
      <c r="C87" s="976"/>
      <c r="D87" s="990">
        <v>3419</v>
      </c>
      <c r="E87" s="981">
        <v>5492</v>
      </c>
      <c r="F87" s="982" t="s">
        <v>113</v>
      </c>
      <c r="G87" s="956">
        <v>0</v>
      </c>
      <c r="H87" s="956">
        <v>36.799999999999997</v>
      </c>
      <c r="I87" s="893">
        <f t="shared" si="11"/>
        <v>36.799999999999997</v>
      </c>
      <c r="J87" s="944"/>
      <c r="K87" s="1024"/>
      <c r="L87" s="1024"/>
      <c r="M87" s="1024"/>
      <c r="N87" s="1024"/>
    </row>
    <row r="88" spans="1:14" x14ac:dyDescent="0.2">
      <c r="A88" s="975" t="s">
        <v>2</v>
      </c>
      <c r="B88" s="976" t="s">
        <v>146</v>
      </c>
      <c r="C88" s="976" t="s">
        <v>17</v>
      </c>
      <c r="D88" s="445" t="s">
        <v>5</v>
      </c>
      <c r="E88" s="445" t="s">
        <v>5</v>
      </c>
      <c r="F88" s="987" t="s">
        <v>147</v>
      </c>
      <c r="G88" s="957">
        <v>0</v>
      </c>
      <c r="H88" s="957">
        <v>400</v>
      </c>
      <c r="I88" s="894">
        <f t="shared" si="11"/>
        <v>400</v>
      </c>
      <c r="J88" s="944" t="s">
        <v>158</v>
      </c>
      <c r="K88" s="1024"/>
      <c r="L88" s="1024"/>
      <c r="M88" s="1024"/>
      <c r="N88" s="1024"/>
    </row>
    <row r="89" spans="1:14" ht="13.1" thickBot="1" x14ac:dyDescent="0.25">
      <c r="A89" s="1003"/>
      <c r="B89" s="1004"/>
      <c r="C89" s="1004"/>
      <c r="D89" s="1005">
        <v>3419</v>
      </c>
      <c r="E89" s="1005">
        <v>5229</v>
      </c>
      <c r="F89" s="1008" t="s">
        <v>24</v>
      </c>
      <c r="G89" s="958">
        <v>0</v>
      </c>
      <c r="H89" s="958">
        <v>400</v>
      </c>
      <c r="I89" s="895">
        <f t="shared" si="11"/>
        <v>400</v>
      </c>
      <c r="J89" s="944" t="s">
        <v>158</v>
      </c>
      <c r="K89" s="1024"/>
      <c r="L89" s="1024"/>
      <c r="M89" s="1024"/>
      <c r="N89" s="1024"/>
    </row>
    <row r="90" spans="1:14" ht="13.75" thickBot="1" x14ac:dyDescent="0.25">
      <c r="A90" s="1009" t="s">
        <v>2</v>
      </c>
      <c r="B90" s="1460" t="s">
        <v>5</v>
      </c>
      <c r="C90" s="1461"/>
      <c r="D90" s="1010" t="s">
        <v>5</v>
      </c>
      <c r="E90" s="1010" t="s">
        <v>5</v>
      </c>
      <c r="F90" s="1011" t="s">
        <v>148</v>
      </c>
      <c r="G90" s="959">
        <v>0</v>
      </c>
      <c r="H90" s="959">
        <f>+H91</f>
        <v>5500</v>
      </c>
      <c r="I90" s="896">
        <f t="shared" si="11"/>
        <v>5500</v>
      </c>
      <c r="J90" s="944" t="s">
        <v>158</v>
      </c>
      <c r="K90" s="1024"/>
      <c r="L90" s="1024"/>
      <c r="M90" s="1024"/>
      <c r="N90" s="1024"/>
    </row>
    <row r="91" spans="1:14" x14ac:dyDescent="0.2">
      <c r="A91" s="1012"/>
      <c r="B91" s="1013" t="s">
        <v>149</v>
      </c>
      <c r="C91" s="1013" t="s">
        <v>17</v>
      </c>
      <c r="D91" s="445" t="s">
        <v>5</v>
      </c>
      <c r="E91" s="445" t="s">
        <v>5</v>
      </c>
      <c r="F91" s="1015" t="s">
        <v>150</v>
      </c>
      <c r="G91" s="960">
        <v>0</v>
      </c>
      <c r="H91" s="960">
        <v>5500</v>
      </c>
      <c r="I91" s="904">
        <f t="shared" si="11"/>
        <v>5500</v>
      </c>
      <c r="J91" s="944" t="s">
        <v>158</v>
      </c>
      <c r="K91" s="1024"/>
      <c r="L91" s="1024"/>
      <c r="M91" s="1024"/>
      <c r="N91" s="1024"/>
    </row>
    <row r="92" spans="1:14" ht="13.1" thickBot="1" x14ac:dyDescent="0.25">
      <c r="A92" s="1016"/>
      <c r="B92" s="1017"/>
      <c r="C92" s="1017"/>
      <c r="D92" s="1018">
        <v>3419</v>
      </c>
      <c r="E92" s="1018">
        <v>5229</v>
      </c>
      <c r="F92" s="1019" t="s">
        <v>24</v>
      </c>
      <c r="G92" s="964">
        <v>0</v>
      </c>
      <c r="H92" s="964">
        <v>5500</v>
      </c>
      <c r="I92" s="915">
        <f t="shared" si="11"/>
        <v>5500</v>
      </c>
      <c r="J92" s="944" t="s">
        <v>158</v>
      </c>
      <c r="K92" s="1024"/>
      <c r="L92" s="1024"/>
      <c r="M92" s="1024"/>
      <c r="N92" s="1024"/>
    </row>
    <row r="93" spans="1:14" ht="13.75" thickBot="1" x14ac:dyDescent="0.25">
      <c r="A93" s="1009" t="s">
        <v>2</v>
      </c>
      <c r="B93" s="1460" t="s">
        <v>5</v>
      </c>
      <c r="C93" s="1461"/>
      <c r="D93" s="1010" t="s">
        <v>5</v>
      </c>
      <c r="E93" s="1010" t="s">
        <v>5</v>
      </c>
      <c r="F93" s="1011" t="s">
        <v>151</v>
      </c>
      <c r="G93" s="959">
        <v>0</v>
      </c>
      <c r="H93" s="959">
        <f>+H94</f>
        <v>1000</v>
      </c>
      <c r="I93" s="896">
        <f t="shared" si="11"/>
        <v>1000</v>
      </c>
      <c r="J93" s="944" t="s">
        <v>158</v>
      </c>
      <c r="K93" s="1024"/>
      <c r="L93" s="1024"/>
      <c r="M93" s="1025"/>
      <c r="N93" s="1024"/>
    </row>
    <row r="94" spans="1:14" x14ac:dyDescent="0.2">
      <c r="A94" s="1020"/>
      <c r="B94" s="1013" t="s">
        <v>152</v>
      </c>
      <c r="C94" s="1013" t="s">
        <v>17</v>
      </c>
      <c r="D94" s="445" t="s">
        <v>5</v>
      </c>
      <c r="E94" s="445" t="s">
        <v>5</v>
      </c>
      <c r="F94" s="1015" t="s">
        <v>153</v>
      </c>
      <c r="G94" s="960">
        <v>0</v>
      </c>
      <c r="H94" s="960">
        <v>1000</v>
      </c>
      <c r="I94" s="904">
        <f t="shared" si="11"/>
        <v>1000</v>
      </c>
      <c r="J94" s="944" t="s">
        <v>158</v>
      </c>
      <c r="K94" s="1024"/>
      <c r="L94" s="1024"/>
      <c r="M94" s="1024"/>
      <c r="N94" s="1024"/>
    </row>
    <row r="95" spans="1:14" ht="13.1" thickBot="1" x14ac:dyDescent="0.25">
      <c r="A95" s="1022"/>
      <c r="B95" s="1023"/>
      <c r="C95" s="1023"/>
      <c r="D95" s="1005">
        <v>3419</v>
      </c>
      <c r="E95" s="1005">
        <v>5229</v>
      </c>
      <c r="F95" s="1008" t="s">
        <v>24</v>
      </c>
      <c r="G95" s="965">
        <v>0</v>
      </c>
      <c r="H95" s="965">
        <v>1000</v>
      </c>
      <c r="I95" s="895">
        <f t="shared" si="11"/>
        <v>1000</v>
      </c>
      <c r="J95" s="944" t="s">
        <v>158</v>
      </c>
      <c r="K95" s="1024"/>
      <c r="L95" s="1024"/>
      <c r="M95" s="1024"/>
      <c r="N95" s="1024"/>
    </row>
    <row r="96" spans="1:14" x14ac:dyDescent="0.2">
      <c r="A96" s="713"/>
      <c r="B96" s="713"/>
      <c r="C96" s="713"/>
      <c r="D96" s="713"/>
      <c r="E96" s="713"/>
      <c r="F96" s="713"/>
      <c r="J96" s="825"/>
      <c r="K96" s="825"/>
      <c r="L96" s="825"/>
      <c r="M96" s="825"/>
      <c r="N96" s="825"/>
    </row>
    <row r="97" spans="2:14" x14ac:dyDescent="0.2">
      <c r="B97" s="311">
        <v>41709</v>
      </c>
      <c r="E97" s="945"/>
      <c r="J97" s="825"/>
      <c r="K97" s="825"/>
      <c r="L97" s="825"/>
      <c r="M97" s="825"/>
      <c r="N97" s="825"/>
    </row>
    <row r="98" spans="2:14" x14ac:dyDescent="0.2">
      <c r="J98" s="825"/>
      <c r="K98" s="825"/>
      <c r="L98" s="825"/>
      <c r="M98" s="825"/>
      <c r="N98" s="825"/>
    </row>
    <row r="99" spans="2:14" x14ac:dyDescent="0.2">
      <c r="J99" s="825"/>
      <c r="K99" s="825"/>
      <c r="L99" s="825"/>
      <c r="M99" s="825"/>
      <c r="N99" s="825"/>
    </row>
    <row r="100" spans="2:14" x14ac:dyDescent="0.2">
      <c r="J100" s="825"/>
      <c r="K100" s="825"/>
      <c r="L100" s="825"/>
      <c r="M100" s="825"/>
      <c r="N100" s="825"/>
    </row>
    <row r="101" spans="2:14" x14ac:dyDescent="0.2">
      <c r="J101" s="825"/>
      <c r="K101" s="825"/>
      <c r="L101" s="825"/>
      <c r="M101" s="825"/>
      <c r="N101" s="825"/>
    </row>
    <row r="102" spans="2:14" x14ac:dyDescent="0.2">
      <c r="J102" s="825"/>
      <c r="K102" s="825"/>
      <c r="L102" s="825"/>
      <c r="M102" s="825"/>
      <c r="N102" s="825"/>
    </row>
    <row r="103" spans="2:14" x14ac:dyDescent="0.2">
      <c r="J103" s="825"/>
      <c r="K103" s="825"/>
      <c r="L103" s="825"/>
      <c r="M103" s="825"/>
      <c r="N103" s="825"/>
    </row>
    <row r="104" spans="2:14" x14ac:dyDescent="0.2">
      <c r="J104" s="825"/>
      <c r="K104" s="825"/>
      <c r="L104" s="825"/>
      <c r="M104" s="825"/>
      <c r="N104" s="825"/>
    </row>
    <row r="105" spans="2:14" x14ac:dyDescent="0.2">
      <c r="J105" s="825"/>
      <c r="K105" s="825"/>
      <c r="L105" s="825"/>
      <c r="M105" s="825"/>
      <c r="N105" s="825"/>
    </row>
    <row r="106" spans="2:14" x14ac:dyDescent="0.2">
      <c r="J106" s="825"/>
      <c r="K106" s="825"/>
      <c r="L106" s="825"/>
      <c r="M106" s="825"/>
      <c r="N106" s="825"/>
    </row>
    <row r="107" spans="2:14" x14ac:dyDescent="0.2">
      <c r="J107" s="825"/>
      <c r="K107" s="825"/>
      <c r="L107" s="825"/>
      <c r="M107" s="825"/>
      <c r="N107" s="825"/>
    </row>
    <row r="108" spans="2:14" x14ac:dyDescent="0.2">
      <c r="J108" s="825"/>
      <c r="K108" s="825"/>
      <c r="L108" s="825"/>
      <c r="M108" s="825"/>
      <c r="N108" s="825"/>
    </row>
    <row r="109" spans="2:14" x14ac:dyDescent="0.2">
      <c r="J109" s="825"/>
      <c r="K109" s="825"/>
      <c r="L109" s="825"/>
      <c r="M109" s="825"/>
      <c r="N109" s="825"/>
    </row>
    <row r="110" spans="2:14" x14ac:dyDescent="0.2">
      <c r="J110" s="825"/>
      <c r="K110" s="825"/>
      <c r="L110" s="825"/>
      <c r="M110" s="825"/>
      <c r="N110" s="825"/>
    </row>
    <row r="111" spans="2:14" x14ac:dyDescent="0.2">
      <c r="J111" s="825"/>
      <c r="K111" s="825"/>
      <c r="L111" s="825"/>
      <c r="M111" s="825"/>
      <c r="N111" s="825"/>
    </row>
    <row r="112" spans="2:14" x14ac:dyDescent="0.2">
      <c r="J112" s="825"/>
      <c r="K112" s="825"/>
      <c r="L112" s="825"/>
      <c r="M112" s="825"/>
      <c r="N112" s="825"/>
    </row>
    <row r="113" spans="10:14" s="1" customFormat="1" x14ac:dyDescent="0.2">
      <c r="J113" s="825"/>
      <c r="K113" s="825"/>
      <c r="L113" s="825"/>
      <c r="M113" s="825"/>
      <c r="N113" s="825"/>
    </row>
    <row r="114" spans="10:14" s="1" customFormat="1" x14ac:dyDescent="0.2">
      <c r="J114" s="825"/>
      <c r="K114" s="825"/>
      <c r="L114" s="825"/>
      <c r="M114" s="825"/>
      <c r="N114" s="825"/>
    </row>
    <row r="115" spans="10:14" s="1" customFormat="1" x14ac:dyDescent="0.2">
      <c r="J115" s="825"/>
      <c r="K115" s="825"/>
      <c r="L115" s="825"/>
      <c r="M115" s="825"/>
      <c r="N115" s="825"/>
    </row>
    <row r="116" spans="10:14" s="1" customFormat="1" x14ac:dyDescent="0.2">
      <c r="J116" s="825"/>
      <c r="K116" s="825"/>
      <c r="L116" s="825"/>
      <c r="M116" s="825"/>
      <c r="N116" s="825"/>
    </row>
    <row r="117" spans="10:14" s="1" customFormat="1" x14ac:dyDescent="0.2">
      <c r="J117" s="825"/>
      <c r="K117" s="825"/>
      <c r="L117" s="825"/>
      <c r="M117" s="825"/>
      <c r="N117" s="825"/>
    </row>
    <row r="118" spans="10:14" s="1" customFormat="1" x14ac:dyDescent="0.2">
      <c r="J118" s="825"/>
      <c r="K118" s="825"/>
      <c r="L118" s="825"/>
      <c r="M118" s="825"/>
      <c r="N118" s="825"/>
    </row>
    <row r="119" spans="10:14" s="1" customFormat="1" x14ac:dyDescent="0.2">
      <c r="J119" s="825"/>
      <c r="K119" s="825"/>
      <c r="L119" s="825"/>
      <c r="M119" s="825"/>
      <c r="N119" s="825"/>
    </row>
    <row r="120" spans="10:14" s="1" customFormat="1" x14ac:dyDescent="0.2">
      <c r="J120" s="825"/>
      <c r="K120" s="825"/>
      <c r="L120" s="825"/>
      <c r="M120" s="825"/>
      <c r="N120" s="825"/>
    </row>
    <row r="121" spans="10:14" s="1" customFormat="1" x14ac:dyDescent="0.2">
      <c r="J121" s="825"/>
      <c r="K121" s="825"/>
      <c r="L121" s="825"/>
      <c r="M121" s="825"/>
      <c r="N121" s="825"/>
    </row>
    <row r="122" spans="10:14" s="1" customFormat="1" x14ac:dyDescent="0.2">
      <c r="J122" s="825"/>
      <c r="K122" s="825"/>
      <c r="L122" s="825"/>
      <c r="M122" s="825"/>
      <c r="N122" s="825"/>
    </row>
    <row r="123" spans="10:14" s="1" customFormat="1" x14ac:dyDescent="0.2">
      <c r="J123" s="825"/>
      <c r="K123" s="825"/>
      <c r="L123" s="825"/>
      <c r="M123" s="825"/>
      <c r="N123" s="825"/>
    </row>
    <row r="124" spans="10:14" s="1" customFormat="1" x14ac:dyDescent="0.2">
      <c r="J124" s="825"/>
      <c r="K124" s="825"/>
      <c r="L124" s="825"/>
      <c r="M124" s="825"/>
      <c r="N124" s="825"/>
    </row>
    <row r="125" spans="10:14" s="1" customFormat="1" x14ac:dyDescent="0.2">
      <c r="J125" s="825"/>
      <c r="K125" s="825"/>
      <c r="L125" s="825"/>
      <c r="M125" s="825"/>
      <c r="N125" s="825"/>
    </row>
    <row r="126" spans="10:14" s="1" customFormat="1" x14ac:dyDescent="0.2">
      <c r="J126" s="825"/>
      <c r="K126" s="825"/>
      <c r="L126" s="825"/>
      <c r="M126" s="825"/>
      <c r="N126" s="825"/>
    </row>
    <row r="127" spans="10:14" s="1" customFormat="1" x14ac:dyDescent="0.2">
      <c r="J127" s="825"/>
      <c r="K127" s="825"/>
      <c r="L127" s="825"/>
      <c r="M127" s="825"/>
      <c r="N127" s="825"/>
    </row>
    <row r="128" spans="10:14" s="1" customFormat="1" x14ac:dyDescent="0.2">
      <c r="J128" s="825"/>
      <c r="K128" s="825"/>
      <c r="L128" s="825"/>
      <c r="M128" s="825"/>
      <c r="N128" s="825"/>
    </row>
    <row r="129" spans="10:14" s="1" customFormat="1" x14ac:dyDescent="0.2">
      <c r="J129" s="825"/>
      <c r="K129" s="825"/>
      <c r="L129" s="825"/>
      <c r="M129" s="825"/>
      <c r="N129" s="825"/>
    </row>
    <row r="130" spans="10:14" s="1" customFormat="1" x14ac:dyDescent="0.2">
      <c r="J130" s="825"/>
      <c r="K130" s="825"/>
      <c r="L130" s="825"/>
      <c r="M130" s="825"/>
      <c r="N130" s="825"/>
    </row>
    <row r="131" spans="10:14" s="1" customFormat="1" x14ac:dyDescent="0.2">
      <c r="J131" s="825"/>
      <c r="K131" s="825"/>
      <c r="L131" s="825"/>
      <c r="M131" s="825"/>
      <c r="N131" s="825"/>
    </row>
    <row r="132" spans="10:14" s="1" customFormat="1" x14ac:dyDescent="0.2">
      <c r="J132" s="825"/>
      <c r="K132" s="825"/>
      <c r="L132" s="825"/>
      <c r="M132" s="825"/>
      <c r="N132" s="825"/>
    </row>
    <row r="133" spans="10:14" s="1" customFormat="1" x14ac:dyDescent="0.2">
      <c r="J133" s="825"/>
      <c r="K133" s="825"/>
      <c r="L133" s="825"/>
      <c r="M133" s="825"/>
      <c r="N133" s="825"/>
    </row>
    <row r="134" spans="10:14" s="1" customFormat="1" x14ac:dyDescent="0.2">
      <c r="J134" s="825"/>
      <c r="K134" s="825"/>
      <c r="L134" s="825"/>
      <c r="M134" s="825"/>
      <c r="N134" s="825"/>
    </row>
    <row r="135" spans="10:14" s="1" customFormat="1" x14ac:dyDescent="0.2">
      <c r="J135" s="825"/>
      <c r="K135" s="825"/>
      <c r="L135" s="825"/>
      <c r="M135" s="825"/>
      <c r="N135" s="825"/>
    </row>
    <row r="136" spans="10:14" s="1" customFormat="1" x14ac:dyDescent="0.2">
      <c r="J136" s="825"/>
      <c r="K136" s="825"/>
      <c r="L136" s="825"/>
      <c r="M136" s="825"/>
      <c r="N136" s="825"/>
    </row>
    <row r="137" spans="10:14" s="1" customFormat="1" x14ac:dyDescent="0.2">
      <c r="J137" s="825"/>
      <c r="K137" s="825"/>
      <c r="L137" s="825"/>
      <c r="M137" s="825"/>
      <c r="N137" s="825"/>
    </row>
    <row r="138" spans="10:14" s="1" customFormat="1" x14ac:dyDescent="0.2">
      <c r="J138" s="825"/>
      <c r="K138" s="825"/>
      <c r="L138" s="825"/>
      <c r="M138" s="825"/>
      <c r="N138" s="825"/>
    </row>
    <row r="139" spans="10:14" s="1" customFormat="1" x14ac:dyDescent="0.2">
      <c r="J139" s="825"/>
      <c r="K139" s="825"/>
      <c r="L139" s="825"/>
      <c r="M139" s="825"/>
      <c r="N139" s="825"/>
    </row>
    <row r="140" spans="10:14" s="1" customFormat="1" x14ac:dyDescent="0.2">
      <c r="J140" s="825"/>
      <c r="K140" s="825"/>
      <c r="L140" s="825"/>
      <c r="M140" s="825"/>
      <c r="N140" s="825"/>
    </row>
    <row r="141" spans="10:14" s="1" customFormat="1" x14ac:dyDescent="0.2">
      <c r="J141" s="825"/>
      <c r="K141" s="825"/>
      <c r="L141" s="825"/>
      <c r="M141" s="825"/>
      <c r="N141" s="825"/>
    </row>
    <row r="142" spans="10:14" s="1" customFormat="1" x14ac:dyDescent="0.2">
      <c r="J142" s="825"/>
      <c r="K142" s="825"/>
      <c r="L142" s="825"/>
      <c r="M142" s="825"/>
      <c r="N142" s="825"/>
    </row>
    <row r="143" spans="10:14" s="1" customFormat="1" x14ac:dyDescent="0.2">
      <c r="J143" s="825"/>
      <c r="K143" s="825"/>
      <c r="L143" s="825"/>
      <c r="M143" s="825"/>
      <c r="N143" s="825"/>
    </row>
    <row r="144" spans="10:14" s="1" customFormat="1" x14ac:dyDescent="0.2">
      <c r="J144" s="825"/>
      <c r="K144" s="825"/>
      <c r="L144" s="825"/>
      <c r="M144" s="825"/>
      <c r="N144" s="825"/>
    </row>
    <row r="145" spans="10:14" s="1" customFormat="1" x14ac:dyDescent="0.2">
      <c r="J145" s="825"/>
      <c r="K145" s="825"/>
      <c r="L145" s="825"/>
      <c r="M145" s="825"/>
      <c r="N145" s="825"/>
    </row>
    <row r="146" spans="10:14" s="1" customFormat="1" x14ac:dyDescent="0.2">
      <c r="J146" s="825"/>
      <c r="K146" s="825"/>
      <c r="L146" s="825"/>
      <c r="M146" s="825"/>
      <c r="N146" s="825"/>
    </row>
    <row r="147" spans="10:14" s="1" customFormat="1" x14ac:dyDescent="0.2">
      <c r="J147" s="825"/>
      <c r="K147" s="825"/>
      <c r="L147" s="825"/>
      <c r="M147" s="825"/>
      <c r="N147" s="825"/>
    </row>
    <row r="148" spans="10:14" s="1" customFormat="1" x14ac:dyDescent="0.2">
      <c r="J148" s="825"/>
      <c r="K148" s="825"/>
      <c r="L148" s="825"/>
      <c r="M148" s="825"/>
      <c r="N148" s="825"/>
    </row>
    <row r="149" spans="10:14" s="1" customFormat="1" x14ac:dyDescent="0.2">
      <c r="J149" s="825"/>
      <c r="K149" s="825"/>
      <c r="L149" s="825"/>
      <c r="M149" s="825"/>
      <c r="N149" s="825"/>
    </row>
    <row r="150" spans="10:14" s="1" customFormat="1" x14ac:dyDescent="0.2">
      <c r="J150" s="825"/>
      <c r="K150" s="825"/>
      <c r="L150" s="825"/>
      <c r="M150" s="825"/>
      <c r="N150" s="825"/>
    </row>
    <row r="151" spans="10:14" s="1" customFormat="1" x14ac:dyDescent="0.2">
      <c r="J151" s="825"/>
      <c r="K151" s="825"/>
      <c r="L151" s="825"/>
      <c r="M151" s="825"/>
      <c r="N151" s="825"/>
    </row>
    <row r="152" spans="10:14" s="1" customFormat="1" x14ac:dyDescent="0.2">
      <c r="J152" s="825"/>
      <c r="K152" s="825"/>
      <c r="L152" s="825"/>
      <c r="M152" s="825"/>
      <c r="N152" s="825"/>
    </row>
    <row r="153" spans="10:14" s="1" customFormat="1" x14ac:dyDescent="0.2">
      <c r="J153" s="825"/>
      <c r="K153" s="825"/>
      <c r="L153" s="825"/>
      <c r="M153" s="825"/>
      <c r="N153" s="825"/>
    </row>
    <row r="154" spans="10:14" s="1" customFormat="1" x14ac:dyDescent="0.2">
      <c r="J154" s="825"/>
      <c r="K154" s="825"/>
      <c r="L154" s="825"/>
      <c r="M154" s="825"/>
      <c r="N154" s="825"/>
    </row>
    <row r="155" spans="10:14" s="1" customFormat="1" x14ac:dyDescent="0.2">
      <c r="J155" s="825"/>
      <c r="K155" s="825"/>
      <c r="L155" s="825"/>
      <c r="M155" s="825"/>
      <c r="N155" s="825"/>
    </row>
    <row r="156" spans="10:14" s="1" customFormat="1" x14ac:dyDescent="0.2">
      <c r="J156" s="825"/>
      <c r="K156" s="825"/>
      <c r="L156" s="825"/>
      <c r="M156" s="825"/>
      <c r="N156" s="825"/>
    </row>
    <row r="157" spans="10:14" s="1" customFormat="1" x14ac:dyDescent="0.2">
      <c r="J157" s="825"/>
      <c r="K157" s="825"/>
      <c r="L157" s="825"/>
      <c r="M157" s="825"/>
      <c r="N157" s="825"/>
    </row>
    <row r="158" spans="10:14" s="1" customFormat="1" x14ac:dyDescent="0.2">
      <c r="J158" s="825"/>
      <c r="K158" s="825"/>
      <c r="L158" s="825"/>
      <c r="M158" s="825"/>
      <c r="N158" s="825"/>
    </row>
    <row r="159" spans="10:14" s="1" customFormat="1" x14ac:dyDescent="0.2">
      <c r="J159" s="825"/>
      <c r="K159" s="825"/>
      <c r="L159" s="825"/>
      <c r="M159" s="825"/>
      <c r="N159" s="825"/>
    </row>
    <row r="160" spans="10:14" s="1" customFormat="1" x14ac:dyDescent="0.2">
      <c r="J160" s="825"/>
      <c r="K160" s="825"/>
      <c r="L160" s="825"/>
      <c r="M160" s="825"/>
      <c r="N160" s="825"/>
    </row>
    <row r="161" spans="10:14" s="1" customFormat="1" x14ac:dyDescent="0.2">
      <c r="J161" s="825"/>
      <c r="K161" s="825"/>
      <c r="L161" s="825"/>
      <c r="M161" s="825"/>
      <c r="N161" s="825"/>
    </row>
    <row r="162" spans="10:14" s="1" customFormat="1" x14ac:dyDescent="0.2">
      <c r="J162" s="825"/>
      <c r="K162" s="825"/>
      <c r="L162" s="825"/>
      <c r="M162" s="825"/>
      <c r="N162" s="825"/>
    </row>
    <row r="163" spans="10:14" s="1" customFormat="1" x14ac:dyDescent="0.2">
      <c r="J163" s="825"/>
      <c r="K163" s="825"/>
      <c r="L163" s="825"/>
      <c r="M163" s="825"/>
      <c r="N163" s="825"/>
    </row>
    <row r="164" spans="10:14" s="1" customFormat="1" x14ac:dyDescent="0.2">
      <c r="J164" s="825"/>
      <c r="K164" s="825"/>
      <c r="L164" s="825"/>
      <c r="M164" s="825"/>
      <c r="N164" s="825"/>
    </row>
    <row r="165" spans="10:14" s="1" customFormat="1" x14ac:dyDescent="0.2">
      <c r="J165" s="825"/>
      <c r="K165" s="825"/>
      <c r="L165" s="825"/>
      <c r="M165" s="825"/>
      <c r="N165" s="825"/>
    </row>
    <row r="166" spans="10:14" s="1" customFormat="1" x14ac:dyDescent="0.2">
      <c r="J166" s="825"/>
      <c r="K166" s="825"/>
      <c r="L166" s="825"/>
      <c r="M166" s="825"/>
      <c r="N166" s="825"/>
    </row>
    <row r="167" spans="10:14" s="1" customFormat="1" x14ac:dyDescent="0.2">
      <c r="J167" s="825"/>
      <c r="K167" s="825"/>
      <c r="L167" s="825"/>
      <c r="M167" s="825"/>
      <c r="N167" s="825"/>
    </row>
    <row r="168" spans="10:14" s="1" customFormat="1" x14ac:dyDescent="0.2">
      <c r="J168" s="825"/>
      <c r="K168" s="825"/>
      <c r="L168" s="825"/>
      <c r="M168" s="825"/>
      <c r="N168" s="825"/>
    </row>
    <row r="169" spans="10:14" s="1" customFormat="1" x14ac:dyDescent="0.2">
      <c r="J169" s="825"/>
      <c r="K169" s="825"/>
      <c r="L169" s="825"/>
      <c r="M169" s="825"/>
      <c r="N169" s="825"/>
    </row>
    <row r="170" spans="10:14" s="1" customFormat="1" x14ac:dyDescent="0.2">
      <c r="J170" s="825"/>
      <c r="K170" s="825"/>
      <c r="L170" s="825"/>
      <c r="M170" s="825"/>
      <c r="N170" s="825"/>
    </row>
    <row r="171" spans="10:14" s="1" customFormat="1" x14ac:dyDescent="0.2">
      <c r="J171" s="825"/>
      <c r="K171" s="825"/>
      <c r="L171" s="825"/>
      <c r="M171" s="825"/>
      <c r="N171" s="825"/>
    </row>
    <row r="172" spans="10:14" s="1" customFormat="1" x14ac:dyDescent="0.2">
      <c r="J172" s="825"/>
      <c r="K172" s="825"/>
      <c r="L172" s="825"/>
      <c r="M172" s="825"/>
      <c r="N172" s="825"/>
    </row>
  </sheetData>
  <mergeCells count="11">
    <mergeCell ref="B61:C61"/>
    <mergeCell ref="B68:C68"/>
    <mergeCell ref="B79:C79"/>
    <mergeCell ref="B90:C90"/>
    <mergeCell ref="B93:C93"/>
    <mergeCell ref="B56:C56"/>
    <mergeCell ref="A2:H2"/>
    <mergeCell ref="A4:H4"/>
    <mergeCell ref="H5:H8"/>
    <mergeCell ref="B10:C10"/>
    <mergeCell ref="B55:C55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174"/>
  <sheetViews>
    <sheetView topLeftCell="A46" workbookViewId="0">
      <selection activeCell="G53" sqref="G53:L54"/>
    </sheetView>
  </sheetViews>
  <sheetFormatPr defaultRowHeight="12.45" x14ac:dyDescent="0.2"/>
  <cols>
    <col min="1" max="1" width="3.21875" style="1" customWidth="1"/>
    <col min="2" max="2" width="9.21875" style="1" customWidth="1"/>
    <col min="3" max="4" width="4.77734375" style="1" customWidth="1"/>
    <col min="5" max="5" width="8" style="1" customWidth="1"/>
    <col min="6" max="6" width="40.77734375" style="1" customWidth="1"/>
    <col min="7" max="7" width="8.44140625" style="949" customWidth="1"/>
    <col min="8" max="8" width="8.21875" style="1" hidden="1" customWidth="1"/>
    <col min="9" max="9" width="8.6640625" style="713" customWidth="1"/>
    <col min="10" max="253" width="8.77734375" style="1"/>
    <col min="254" max="255" width="3.21875" style="1" customWidth="1"/>
    <col min="256" max="256" width="9.21875" style="1" customWidth="1"/>
    <col min="257" max="258" width="4.77734375" style="1" customWidth="1"/>
    <col min="259" max="259" width="8" style="1" customWidth="1"/>
    <col min="260" max="260" width="40.77734375" style="1" customWidth="1"/>
    <col min="261" max="261" width="8.44140625" style="1" customWidth="1"/>
    <col min="262" max="263" width="7.5546875" style="1" customWidth="1"/>
    <col min="264" max="509" width="8.77734375" style="1"/>
    <col min="510" max="511" width="3.21875" style="1" customWidth="1"/>
    <col min="512" max="512" width="9.21875" style="1" customWidth="1"/>
    <col min="513" max="514" width="4.77734375" style="1" customWidth="1"/>
    <col min="515" max="515" width="8" style="1" customWidth="1"/>
    <col min="516" max="516" width="40.77734375" style="1" customWidth="1"/>
    <col min="517" max="517" width="8.44140625" style="1" customWidth="1"/>
    <col min="518" max="519" width="7.5546875" style="1" customWidth="1"/>
    <col min="520" max="765" width="8.77734375" style="1"/>
    <col min="766" max="767" width="3.21875" style="1" customWidth="1"/>
    <col min="768" max="768" width="9.21875" style="1" customWidth="1"/>
    <col min="769" max="770" width="4.77734375" style="1" customWidth="1"/>
    <col min="771" max="771" width="8" style="1" customWidth="1"/>
    <col min="772" max="772" width="40.77734375" style="1" customWidth="1"/>
    <col min="773" max="773" width="8.44140625" style="1" customWidth="1"/>
    <col min="774" max="775" width="7.5546875" style="1" customWidth="1"/>
    <col min="776" max="1021" width="8.77734375" style="1"/>
    <col min="1022" max="1023" width="3.21875" style="1" customWidth="1"/>
    <col min="1024" max="1024" width="9.21875" style="1" customWidth="1"/>
    <col min="1025" max="1026" width="4.77734375" style="1" customWidth="1"/>
    <col min="1027" max="1027" width="8" style="1" customWidth="1"/>
    <col min="1028" max="1028" width="40.77734375" style="1" customWidth="1"/>
    <col min="1029" max="1029" width="8.44140625" style="1" customWidth="1"/>
    <col min="1030" max="1031" width="7.5546875" style="1" customWidth="1"/>
    <col min="1032" max="1277" width="8.77734375" style="1"/>
    <col min="1278" max="1279" width="3.21875" style="1" customWidth="1"/>
    <col min="1280" max="1280" width="9.21875" style="1" customWidth="1"/>
    <col min="1281" max="1282" width="4.77734375" style="1" customWidth="1"/>
    <col min="1283" max="1283" width="8" style="1" customWidth="1"/>
    <col min="1284" max="1284" width="40.77734375" style="1" customWidth="1"/>
    <col min="1285" max="1285" width="8.44140625" style="1" customWidth="1"/>
    <col min="1286" max="1287" width="7.5546875" style="1" customWidth="1"/>
    <col min="1288" max="1533" width="8.77734375" style="1"/>
    <col min="1534" max="1535" width="3.21875" style="1" customWidth="1"/>
    <col min="1536" max="1536" width="9.21875" style="1" customWidth="1"/>
    <col min="1537" max="1538" width="4.77734375" style="1" customWidth="1"/>
    <col min="1539" max="1539" width="8" style="1" customWidth="1"/>
    <col min="1540" max="1540" width="40.77734375" style="1" customWidth="1"/>
    <col min="1541" max="1541" width="8.44140625" style="1" customWidth="1"/>
    <col min="1542" max="1543" width="7.5546875" style="1" customWidth="1"/>
    <col min="1544" max="1789" width="8.77734375" style="1"/>
    <col min="1790" max="1791" width="3.21875" style="1" customWidth="1"/>
    <col min="1792" max="1792" width="9.21875" style="1" customWidth="1"/>
    <col min="1793" max="1794" width="4.77734375" style="1" customWidth="1"/>
    <col min="1795" max="1795" width="8" style="1" customWidth="1"/>
    <col min="1796" max="1796" width="40.77734375" style="1" customWidth="1"/>
    <col min="1797" max="1797" width="8.44140625" style="1" customWidth="1"/>
    <col min="1798" max="1799" width="7.5546875" style="1" customWidth="1"/>
    <col min="1800" max="2045" width="8.77734375" style="1"/>
    <col min="2046" max="2047" width="3.21875" style="1" customWidth="1"/>
    <col min="2048" max="2048" width="9.21875" style="1" customWidth="1"/>
    <col min="2049" max="2050" width="4.77734375" style="1" customWidth="1"/>
    <col min="2051" max="2051" width="8" style="1" customWidth="1"/>
    <col min="2052" max="2052" width="40.77734375" style="1" customWidth="1"/>
    <col min="2053" max="2053" width="8.44140625" style="1" customWidth="1"/>
    <col min="2054" max="2055" width="7.5546875" style="1" customWidth="1"/>
    <col min="2056" max="2301" width="8.77734375" style="1"/>
    <col min="2302" max="2303" width="3.21875" style="1" customWidth="1"/>
    <col min="2304" max="2304" width="9.21875" style="1" customWidth="1"/>
    <col min="2305" max="2306" width="4.77734375" style="1" customWidth="1"/>
    <col min="2307" max="2307" width="8" style="1" customWidth="1"/>
    <col min="2308" max="2308" width="40.77734375" style="1" customWidth="1"/>
    <col min="2309" max="2309" width="8.44140625" style="1" customWidth="1"/>
    <col min="2310" max="2311" width="7.5546875" style="1" customWidth="1"/>
    <col min="2312" max="2557" width="8.77734375" style="1"/>
    <col min="2558" max="2559" width="3.21875" style="1" customWidth="1"/>
    <col min="2560" max="2560" width="9.21875" style="1" customWidth="1"/>
    <col min="2561" max="2562" width="4.77734375" style="1" customWidth="1"/>
    <col min="2563" max="2563" width="8" style="1" customWidth="1"/>
    <col min="2564" max="2564" width="40.77734375" style="1" customWidth="1"/>
    <col min="2565" max="2565" width="8.44140625" style="1" customWidth="1"/>
    <col min="2566" max="2567" width="7.5546875" style="1" customWidth="1"/>
    <col min="2568" max="2813" width="8.77734375" style="1"/>
    <col min="2814" max="2815" width="3.21875" style="1" customWidth="1"/>
    <col min="2816" max="2816" width="9.21875" style="1" customWidth="1"/>
    <col min="2817" max="2818" width="4.77734375" style="1" customWidth="1"/>
    <col min="2819" max="2819" width="8" style="1" customWidth="1"/>
    <col min="2820" max="2820" width="40.77734375" style="1" customWidth="1"/>
    <col min="2821" max="2821" width="8.44140625" style="1" customWidth="1"/>
    <col min="2822" max="2823" width="7.5546875" style="1" customWidth="1"/>
    <col min="2824" max="3069" width="8.77734375" style="1"/>
    <col min="3070" max="3071" width="3.21875" style="1" customWidth="1"/>
    <col min="3072" max="3072" width="9.21875" style="1" customWidth="1"/>
    <col min="3073" max="3074" width="4.77734375" style="1" customWidth="1"/>
    <col min="3075" max="3075" width="8" style="1" customWidth="1"/>
    <col min="3076" max="3076" width="40.77734375" style="1" customWidth="1"/>
    <col min="3077" max="3077" width="8.44140625" style="1" customWidth="1"/>
    <col min="3078" max="3079" width="7.5546875" style="1" customWidth="1"/>
    <col min="3080" max="3325" width="8.77734375" style="1"/>
    <col min="3326" max="3327" width="3.21875" style="1" customWidth="1"/>
    <col min="3328" max="3328" width="9.21875" style="1" customWidth="1"/>
    <col min="3329" max="3330" width="4.77734375" style="1" customWidth="1"/>
    <col min="3331" max="3331" width="8" style="1" customWidth="1"/>
    <col min="3332" max="3332" width="40.77734375" style="1" customWidth="1"/>
    <col min="3333" max="3333" width="8.44140625" style="1" customWidth="1"/>
    <col min="3334" max="3335" width="7.5546875" style="1" customWidth="1"/>
    <col min="3336" max="3581" width="8.77734375" style="1"/>
    <col min="3582" max="3583" width="3.21875" style="1" customWidth="1"/>
    <col min="3584" max="3584" width="9.21875" style="1" customWidth="1"/>
    <col min="3585" max="3586" width="4.77734375" style="1" customWidth="1"/>
    <col min="3587" max="3587" width="8" style="1" customWidth="1"/>
    <col min="3588" max="3588" width="40.77734375" style="1" customWidth="1"/>
    <col min="3589" max="3589" width="8.44140625" style="1" customWidth="1"/>
    <col min="3590" max="3591" width="7.5546875" style="1" customWidth="1"/>
    <col min="3592" max="3837" width="8.77734375" style="1"/>
    <col min="3838" max="3839" width="3.21875" style="1" customWidth="1"/>
    <col min="3840" max="3840" width="9.21875" style="1" customWidth="1"/>
    <col min="3841" max="3842" width="4.77734375" style="1" customWidth="1"/>
    <col min="3843" max="3843" width="8" style="1" customWidth="1"/>
    <col min="3844" max="3844" width="40.77734375" style="1" customWidth="1"/>
    <col min="3845" max="3845" width="8.44140625" style="1" customWidth="1"/>
    <col min="3846" max="3847" width="7.5546875" style="1" customWidth="1"/>
    <col min="3848" max="4093" width="8.77734375" style="1"/>
    <col min="4094" max="4095" width="3.21875" style="1" customWidth="1"/>
    <col min="4096" max="4096" width="9.21875" style="1" customWidth="1"/>
    <col min="4097" max="4098" width="4.77734375" style="1" customWidth="1"/>
    <col min="4099" max="4099" width="8" style="1" customWidth="1"/>
    <col min="4100" max="4100" width="40.77734375" style="1" customWidth="1"/>
    <col min="4101" max="4101" width="8.44140625" style="1" customWidth="1"/>
    <col min="4102" max="4103" width="7.5546875" style="1" customWidth="1"/>
    <col min="4104" max="4349" width="8.77734375" style="1"/>
    <col min="4350" max="4351" width="3.21875" style="1" customWidth="1"/>
    <col min="4352" max="4352" width="9.21875" style="1" customWidth="1"/>
    <col min="4353" max="4354" width="4.77734375" style="1" customWidth="1"/>
    <col min="4355" max="4355" width="8" style="1" customWidth="1"/>
    <col min="4356" max="4356" width="40.77734375" style="1" customWidth="1"/>
    <col min="4357" max="4357" width="8.44140625" style="1" customWidth="1"/>
    <col min="4358" max="4359" width="7.5546875" style="1" customWidth="1"/>
    <col min="4360" max="4605" width="8.77734375" style="1"/>
    <col min="4606" max="4607" width="3.21875" style="1" customWidth="1"/>
    <col min="4608" max="4608" width="9.21875" style="1" customWidth="1"/>
    <col min="4609" max="4610" width="4.77734375" style="1" customWidth="1"/>
    <col min="4611" max="4611" width="8" style="1" customWidth="1"/>
    <col min="4612" max="4612" width="40.77734375" style="1" customWidth="1"/>
    <col min="4613" max="4613" width="8.44140625" style="1" customWidth="1"/>
    <col min="4614" max="4615" width="7.5546875" style="1" customWidth="1"/>
    <col min="4616" max="4861" width="8.77734375" style="1"/>
    <col min="4862" max="4863" width="3.21875" style="1" customWidth="1"/>
    <col min="4864" max="4864" width="9.21875" style="1" customWidth="1"/>
    <col min="4865" max="4866" width="4.77734375" style="1" customWidth="1"/>
    <col min="4867" max="4867" width="8" style="1" customWidth="1"/>
    <col min="4868" max="4868" width="40.77734375" style="1" customWidth="1"/>
    <col min="4869" max="4869" width="8.44140625" style="1" customWidth="1"/>
    <col min="4870" max="4871" width="7.5546875" style="1" customWidth="1"/>
    <col min="4872" max="5117" width="8.77734375" style="1"/>
    <col min="5118" max="5119" width="3.21875" style="1" customWidth="1"/>
    <col min="5120" max="5120" width="9.21875" style="1" customWidth="1"/>
    <col min="5121" max="5122" width="4.77734375" style="1" customWidth="1"/>
    <col min="5123" max="5123" width="8" style="1" customWidth="1"/>
    <col min="5124" max="5124" width="40.77734375" style="1" customWidth="1"/>
    <col min="5125" max="5125" width="8.44140625" style="1" customWidth="1"/>
    <col min="5126" max="5127" width="7.5546875" style="1" customWidth="1"/>
    <col min="5128" max="5373" width="8.77734375" style="1"/>
    <col min="5374" max="5375" width="3.21875" style="1" customWidth="1"/>
    <col min="5376" max="5376" width="9.21875" style="1" customWidth="1"/>
    <col min="5377" max="5378" width="4.77734375" style="1" customWidth="1"/>
    <col min="5379" max="5379" width="8" style="1" customWidth="1"/>
    <col min="5380" max="5380" width="40.77734375" style="1" customWidth="1"/>
    <col min="5381" max="5381" width="8.44140625" style="1" customWidth="1"/>
    <col min="5382" max="5383" width="7.5546875" style="1" customWidth="1"/>
    <col min="5384" max="5629" width="8.77734375" style="1"/>
    <col min="5630" max="5631" width="3.21875" style="1" customWidth="1"/>
    <col min="5632" max="5632" width="9.21875" style="1" customWidth="1"/>
    <col min="5633" max="5634" width="4.77734375" style="1" customWidth="1"/>
    <col min="5635" max="5635" width="8" style="1" customWidth="1"/>
    <col min="5636" max="5636" width="40.77734375" style="1" customWidth="1"/>
    <col min="5637" max="5637" width="8.44140625" style="1" customWidth="1"/>
    <col min="5638" max="5639" width="7.5546875" style="1" customWidth="1"/>
    <col min="5640" max="5885" width="8.77734375" style="1"/>
    <col min="5886" max="5887" width="3.21875" style="1" customWidth="1"/>
    <col min="5888" max="5888" width="9.21875" style="1" customWidth="1"/>
    <col min="5889" max="5890" width="4.77734375" style="1" customWidth="1"/>
    <col min="5891" max="5891" width="8" style="1" customWidth="1"/>
    <col min="5892" max="5892" width="40.77734375" style="1" customWidth="1"/>
    <col min="5893" max="5893" width="8.44140625" style="1" customWidth="1"/>
    <col min="5894" max="5895" width="7.5546875" style="1" customWidth="1"/>
    <col min="5896" max="6141" width="8.77734375" style="1"/>
    <col min="6142" max="6143" width="3.21875" style="1" customWidth="1"/>
    <col min="6144" max="6144" width="9.21875" style="1" customWidth="1"/>
    <col min="6145" max="6146" width="4.77734375" style="1" customWidth="1"/>
    <col min="6147" max="6147" width="8" style="1" customWidth="1"/>
    <col min="6148" max="6148" width="40.77734375" style="1" customWidth="1"/>
    <col min="6149" max="6149" width="8.44140625" style="1" customWidth="1"/>
    <col min="6150" max="6151" width="7.5546875" style="1" customWidth="1"/>
    <col min="6152" max="6397" width="8.77734375" style="1"/>
    <col min="6398" max="6399" width="3.21875" style="1" customWidth="1"/>
    <col min="6400" max="6400" width="9.21875" style="1" customWidth="1"/>
    <col min="6401" max="6402" width="4.77734375" style="1" customWidth="1"/>
    <col min="6403" max="6403" width="8" style="1" customWidth="1"/>
    <col min="6404" max="6404" width="40.77734375" style="1" customWidth="1"/>
    <col min="6405" max="6405" width="8.44140625" style="1" customWidth="1"/>
    <col min="6406" max="6407" width="7.5546875" style="1" customWidth="1"/>
    <col min="6408" max="6653" width="8.77734375" style="1"/>
    <col min="6654" max="6655" width="3.21875" style="1" customWidth="1"/>
    <col min="6656" max="6656" width="9.21875" style="1" customWidth="1"/>
    <col min="6657" max="6658" width="4.77734375" style="1" customWidth="1"/>
    <col min="6659" max="6659" width="8" style="1" customWidth="1"/>
    <col min="6660" max="6660" width="40.77734375" style="1" customWidth="1"/>
    <col min="6661" max="6661" width="8.44140625" style="1" customWidth="1"/>
    <col min="6662" max="6663" width="7.5546875" style="1" customWidth="1"/>
    <col min="6664" max="6909" width="8.77734375" style="1"/>
    <col min="6910" max="6911" width="3.21875" style="1" customWidth="1"/>
    <col min="6912" max="6912" width="9.21875" style="1" customWidth="1"/>
    <col min="6913" max="6914" width="4.77734375" style="1" customWidth="1"/>
    <col min="6915" max="6915" width="8" style="1" customWidth="1"/>
    <col min="6916" max="6916" width="40.77734375" style="1" customWidth="1"/>
    <col min="6917" max="6917" width="8.44140625" style="1" customWidth="1"/>
    <col min="6918" max="6919" width="7.5546875" style="1" customWidth="1"/>
    <col min="6920" max="7165" width="8.77734375" style="1"/>
    <col min="7166" max="7167" width="3.21875" style="1" customWidth="1"/>
    <col min="7168" max="7168" width="9.21875" style="1" customWidth="1"/>
    <col min="7169" max="7170" width="4.77734375" style="1" customWidth="1"/>
    <col min="7171" max="7171" width="8" style="1" customWidth="1"/>
    <col min="7172" max="7172" width="40.77734375" style="1" customWidth="1"/>
    <col min="7173" max="7173" width="8.44140625" style="1" customWidth="1"/>
    <col min="7174" max="7175" width="7.5546875" style="1" customWidth="1"/>
    <col min="7176" max="7421" width="8.77734375" style="1"/>
    <col min="7422" max="7423" width="3.21875" style="1" customWidth="1"/>
    <col min="7424" max="7424" width="9.21875" style="1" customWidth="1"/>
    <col min="7425" max="7426" width="4.77734375" style="1" customWidth="1"/>
    <col min="7427" max="7427" width="8" style="1" customWidth="1"/>
    <col min="7428" max="7428" width="40.77734375" style="1" customWidth="1"/>
    <col min="7429" max="7429" width="8.44140625" style="1" customWidth="1"/>
    <col min="7430" max="7431" width="7.5546875" style="1" customWidth="1"/>
    <col min="7432" max="7677" width="8.77734375" style="1"/>
    <col min="7678" max="7679" width="3.21875" style="1" customWidth="1"/>
    <col min="7680" max="7680" width="9.21875" style="1" customWidth="1"/>
    <col min="7681" max="7682" width="4.77734375" style="1" customWidth="1"/>
    <col min="7683" max="7683" width="8" style="1" customWidth="1"/>
    <col min="7684" max="7684" width="40.77734375" style="1" customWidth="1"/>
    <col min="7685" max="7685" width="8.44140625" style="1" customWidth="1"/>
    <col min="7686" max="7687" width="7.5546875" style="1" customWidth="1"/>
    <col min="7688" max="7933" width="8.77734375" style="1"/>
    <col min="7934" max="7935" width="3.21875" style="1" customWidth="1"/>
    <col min="7936" max="7936" width="9.21875" style="1" customWidth="1"/>
    <col min="7937" max="7938" width="4.77734375" style="1" customWidth="1"/>
    <col min="7939" max="7939" width="8" style="1" customWidth="1"/>
    <col min="7940" max="7940" width="40.77734375" style="1" customWidth="1"/>
    <col min="7941" max="7941" width="8.44140625" style="1" customWidth="1"/>
    <col min="7942" max="7943" width="7.5546875" style="1" customWidth="1"/>
    <col min="7944" max="8189" width="8.77734375" style="1"/>
    <col min="8190" max="8191" width="3.21875" style="1" customWidth="1"/>
    <col min="8192" max="8192" width="9.21875" style="1" customWidth="1"/>
    <col min="8193" max="8194" width="4.77734375" style="1" customWidth="1"/>
    <col min="8195" max="8195" width="8" style="1" customWidth="1"/>
    <col min="8196" max="8196" width="40.77734375" style="1" customWidth="1"/>
    <col min="8197" max="8197" width="8.44140625" style="1" customWidth="1"/>
    <col min="8198" max="8199" width="7.5546875" style="1" customWidth="1"/>
    <col min="8200" max="8445" width="8.77734375" style="1"/>
    <col min="8446" max="8447" width="3.21875" style="1" customWidth="1"/>
    <col min="8448" max="8448" width="9.21875" style="1" customWidth="1"/>
    <col min="8449" max="8450" width="4.77734375" style="1" customWidth="1"/>
    <col min="8451" max="8451" width="8" style="1" customWidth="1"/>
    <col min="8452" max="8452" width="40.77734375" style="1" customWidth="1"/>
    <col min="8453" max="8453" width="8.44140625" style="1" customWidth="1"/>
    <col min="8454" max="8455" width="7.5546875" style="1" customWidth="1"/>
    <col min="8456" max="8701" width="8.77734375" style="1"/>
    <col min="8702" max="8703" width="3.21875" style="1" customWidth="1"/>
    <col min="8704" max="8704" width="9.21875" style="1" customWidth="1"/>
    <col min="8705" max="8706" width="4.77734375" style="1" customWidth="1"/>
    <col min="8707" max="8707" width="8" style="1" customWidth="1"/>
    <col min="8708" max="8708" width="40.77734375" style="1" customWidth="1"/>
    <col min="8709" max="8709" width="8.44140625" style="1" customWidth="1"/>
    <col min="8710" max="8711" width="7.5546875" style="1" customWidth="1"/>
    <col min="8712" max="8957" width="8.77734375" style="1"/>
    <col min="8958" max="8959" width="3.21875" style="1" customWidth="1"/>
    <col min="8960" max="8960" width="9.21875" style="1" customWidth="1"/>
    <col min="8961" max="8962" width="4.77734375" style="1" customWidth="1"/>
    <col min="8963" max="8963" width="8" style="1" customWidth="1"/>
    <col min="8964" max="8964" width="40.77734375" style="1" customWidth="1"/>
    <col min="8965" max="8965" width="8.44140625" style="1" customWidth="1"/>
    <col min="8966" max="8967" width="7.5546875" style="1" customWidth="1"/>
    <col min="8968" max="9213" width="8.77734375" style="1"/>
    <col min="9214" max="9215" width="3.21875" style="1" customWidth="1"/>
    <col min="9216" max="9216" width="9.21875" style="1" customWidth="1"/>
    <col min="9217" max="9218" width="4.77734375" style="1" customWidth="1"/>
    <col min="9219" max="9219" width="8" style="1" customWidth="1"/>
    <col min="9220" max="9220" width="40.77734375" style="1" customWidth="1"/>
    <col min="9221" max="9221" width="8.44140625" style="1" customWidth="1"/>
    <col min="9222" max="9223" width="7.5546875" style="1" customWidth="1"/>
    <col min="9224" max="9469" width="8.77734375" style="1"/>
    <col min="9470" max="9471" width="3.21875" style="1" customWidth="1"/>
    <col min="9472" max="9472" width="9.21875" style="1" customWidth="1"/>
    <col min="9473" max="9474" width="4.77734375" style="1" customWidth="1"/>
    <col min="9475" max="9475" width="8" style="1" customWidth="1"/>
    <col min="9476" max="9476" width="40.77734375" style="1" customWidth="1"/>
    <col min="9477" max="9477" width="8.44140625" style="1" customWidth="1"/>
    <col min="9478" max="9479" width="7.5546875" style="1" customWidth="1"/>
    <col min="9480" max="9725" width="8.77734375" style="1"/>
    <col min="9726" max="9727" width="3.21875" style="1" customWidth="1"/>
    <col min="9728" max="9728" width="9.21875" style="1" customWidth="1"/>
    <col min="9729" max="9730" width="4.77734375" style="1" customWidth="1"/>
    <col min="9731" max="9731" width="8" style="1" customWidth="1"/>
    <col min="9732" max="9732" width="40.77734375" style="1" customWidth="1"/>
    <col min="9733" max="9733" width="8.44140625" style="1" customWidth="1"/>
    <col min="9734" max="9735" width="7.5546875" style="1" customWidth="1"/>
    <col min="9736" max="9981" width="8.77734375" style="1"/>
    <col min="9982" max="9983" width="3.21875" style="1" customWidth="1"/>
    <col min="9984" max="9984" width="9.21875" style="1" customWidth="1"/>
    <col min="9985" max="9986" width="4.77734375" style="1" customWidth="1"/>
    <col min="9987" max="9987" width="8" style="1" customWidth="1"/>
    <col min="9988" max="9988" width="40.77734375" style="1" customWidth="1"/>
    <col min="9989" max="9989" width="8.44140625" style="1" customWidth="1"/>
    <col min="9990" max="9991" width="7.5546875" style="1" customWidth="1"/>
    <col min="9992" max="10237" width="8.77734375" style="1"/>
    <col min="10238" max="10239" width="3.21875" style="1" customWidth="1"/>
    <col min="10240" max="10240" width="9.21875" style="1" customWidth="1"/>
    <col min="10241" max="10242" width="4.77734375" style="1" customWidth="1"/>
    <col min="10243" max="10243" width="8" style="1" customWidth="1"/>
    <col min="10244" max="10244" width="40.77734375" style="1" customWidth="1"/>
    <col min="10245" max="10245" width="8.44140625" style="1" customWidth="1"/>
    <col min="10246" max="10247" width="7.5546875" style="1" customWidth="1"/>
    <col min="10248" max="10493" width="8.77734375" style="1"/>
    <col min="10494" max="10495" width="3.21875" style="1" customWidth="1"/>
    <col min="10496" max="10496" width="9.21875" style="1" customWidth="1"/>
    <col min="10497" max="10498" width="4.77734375" style="1" customWidth="1"/>
    <col min="10499" max="10499" width="8" style="1" customWidth="1"/>
    <col min="10500" max="10500" width="40.77734375" style="1" customWidth="1"/>
    <col min="10501" max="10501" width="8.44140625" style="1" customWidth="1"/>
    <col min="10502" max="10503" width="7.5546875" style="1" customWidth="1"/>
    <col min="10504" max="10749" width="8.77734375" style="1"/>
    <col min="10750" max="10751" width="3.21875" style="1" customWidth="1"/>
    <col min="10752" max="10752" width="9.21875" style="1" customWidth="1"/>
    <col min="10753" max="10754" width="4.77734375" style="1" customWidth="1"/>
    <col min="10755" max="10755" width="8" style="1" customWidth="1"/>
    <col min="10756" max="10756" width="40.77734375" style="1" customWidth="1"/>
    <col min="10757" max="10757" width="8.44140625" style="1" customWidth="1"/>
    <col min="10758" max="10759" width="7.5546875" style="1" customWidth="1"/>
    <col min="10760" max="11005" width="8.77734375" style="1"/>
    <col min="11006" max="11007" width="3.21875" style="1" customWidth="1"/>
    <col min="11008" max="11008" width="9.21875" style="1" customWidth="1"/>
    <col min="11009" max="11010" width="4.77734375" style="1" customWidth="1"/>
    <col min="11011" max="11011" width="8" style="1" customWidth="1"/>
    <col min="11012" max="11012" width="40.77734375" style="1" customWidth="1"/>
    <col min="11013" max="11013" width="8.44140625" style="1" customWidth="1"/>
    <col min="11014" max="11015" width="7.5546875" style="1" customWidth="1"/>
    <col min="11016" max="11261" width="8.77734375" style="1"/>
    <col min="11262" max="11263" width="3.21875" style="1" customWidth="1"/>
    <col min="11264" max="11264" width="9.21875" style="1" customWidth="1"/>
    <col min="11265" max="11266" width="4.77734375" style="1" customWidth="1"/>
    <col min="11267" max="11267" width="8" style="1" customWidth="1"/>
    <col min="11268" max="11268" width="40.77734375" style="1" customWidth="1"/>
    <col min="11269" max="11269" width="8.44140625" style="1" customWidth="1"/>
    <col min="11270" max="11271" width="7.5546875" style="1" customWidth="1"/>
    <col min="11272" max="11517" width="8.77734375" style="1"/>
    <col min="11518" max="11519" width="3.21875" style="1" customWidth="1"/>
    <col min="11520" max="11520" width="9.21875" style="1" customWidth="1"/>
    <col min="11521" max="11522" width="4.77734375" style="1" customWidth="1"/>
    <col min="11523" max="11523" width="8" style="1" customWidth="1"/>
    <col min="11524" max="11524" width="40.77734375" style="1" customWidth="1"/>
    <col min="11525" max="11525" width="8.44140625" style="1" customWidth="1"/>
    <col min="11526" max="11527" width="7.5546875" style="1" customWidth="1"/>
    <col min="11528" max="11773" width="8.77734375" style="1"/>
    <col min="11774" max="11775" width="3.21875" style="1" customWidth="1"/>
    <col min="11776" max="11776" width="9.21875" style="1" customWidth="1"/>
    <col min="11777" max="11778" width="4.77734375" style="1" customWidth="1"/>
    <col min="11779" max="11779" width="8" style="1" customWidth="1"/>
    <col min="11780" max="11780" width="40.77734375" style="1" customWidth="1"/>
    <col min="11781" max="11781" width="8.44140625" style="1" customWidth="1"/>
    <col min="11782" max="11783" width="7.5546875" style="1" customWidth="1"/>
    <col min="11784" max="12029" width="8.77734375" style="1"/>
    <col min="12030" max="12031" width="3.21875" style="1" customWidth="1"/>
    <col min="12032" max="12032" width="9.21875" style="1" customWidth="1"/>
    <col min="12033" max="12034" width="4.77734375" style="1" customWidth="1"/>
    <col min="12035" max="12035" width="8" style="1" customWidth="1"/>
    <col min="12036" max="12036" width="40.77734375" style="1" customWidth="1"/>
    <col min="12037" max="12037" width="8.44140625" style="1" customWidth="1"/>
    <col min="12038" max="12039" width="7.5546875" style="1" customWidth="1"/>
    <col min="12040" max="12285" width="8.77734375" style="1"/>
    <col min="12286" max="12287" width="3.21875" style="1" customWidth="1"/>
    <col min="12288" max="12288" width="9.21875" style="1" customWidth="1"/>
    <col min="12289" max="12290" width="4.77734375" style="1" customWidth="1"/>
    <col min="12291" max="12291" width="8" style="1" customWidth="1"/>
    <col min="12292" max="12292" width="40.77734375" style="1" customWidth="1"/>
    <col min="12293" max="12293" width="8.44140625" style="1" customWidth="1"/>
    <col min="12294" max="12295" width="7.5546875" style="1" customWidth="1"/>
    <col min="12296" max="12541" width="8.77734375" style="1"/>
    <col min="12542" max="12543" width="3.21875" style="1" customWidth="1"/>
    <col min="12544" max="12544" width="9.21875" style="1" customWidth="1"/>
    <col min="12545" max="12546" width="4.77734375" style="1" customWidth="1"/>
    <col min="12547" max="12547" width="8" style="1" customWidth="1"/>
    <col min="12548" max="12548" width="40.77734375" style="1" customWidth="1"/>
    <col min="12549" max="12549" width="8.44140625" style="1" customWidth="1"/>
    <col min="12550" max="12551" width="7.5546875" style="1" customWidth="1"/>
    <col min="12552" max="12797" width="8.77734375" style="1"/>
    <col min="12798" max="12799" width="3.21875" style="1" customWidth="1"/>
    <col min="12800" max="12800" width="9.21875" style="1" customWidth="1"/>
    <col min="12801" max="12802" width="4.77734375" style="1" customWidth="1"/>
    <col min="12803" max="12803" width="8" style="1" customWidth="1"/>
    <col min="12804" max="12804" width="40.77734375" style="1" customWidth="1"/>
    <col min="12805" max="12805" width="8.44140625" style="1" customWidth="1"/>
    <col min="12806" max="12807" width="7.5546875" style="1" customWidth="1"/>
    <col min="12808" max="13053" width="8.77734375" style="1"/>
    <col min="13054" max="13055" width="3.21875" style="1" customWidth="1"/>
    <col min="13056" max="13056" width="9.21875" style="1" customWidth="1"/>
    <col min="13057" max="13058" width="4.77734375" style="1" customWidth="1"/>
    <col min="13059" max="13059" width="8" style="1" customWidth="1"/>
    <col min="13060" max="13060" width="40.77734375" style="1" customWidth="1"/>
    <col min="13061" max="13061" width="8.44140625" style="1" customWidth="1"/>
    <col min="13062" max="13063" width="7.5546875" style="1" customWidth="1"/>
    <col min="13064" max="13309" width="8.77734375" style="1"/>
    <col min="13310" max="13311" width="3.21875" style="1" customWidth="1"/>
    <col min="13312" max="13312" width="9.21875" style="1" customWidth="1"/>
    <col min="13313" max="13314" width="4.77734375" style="1" customWidth="1"/>
    <col min="13315" max="13315" width="8" style="1" customWidth="1"/>
    <col min="13316" max="13316" width="40.77734375" style="1" customWidth="1"/>
    <col min="13317" max="13317" width="8.44140625" style="1" customWidth="1"/>
    <col min="13318" max="13319" width="7.5546875" style="1" customWidth="1"/>
    <col min="13320" max="13565" width="8.77734375" style="1"/>
    <col min="13566" max="13567" width="3.21875" style="1" customWidth="1"/>
    <col min="13568" max="13568" width="9.21875" style="1" customWidth="1"/>
    <col min="13569" max="13570" width="4.77734375" style="1" customWidth="1"/>
    <col min="13571" max="13571" width="8" style="1" customWidth="1"/>
    <col min="13572" max="13572" width="40.77734375" style="1" customWidth="1"/>
    <col min="13573" max="13573" width="8.44140625" style="1" customWidth="1"/>
    <col min="13574" max="13575" width="7.5546875" style="1" customWidth="1"/>
    <col min="13576" max="13821" width="8.77734375" style="1"/>
    <col min="13822" max="13823" width="3.21875" style="1" customWidth="1"/>
    <col min="13824" max="13824" width="9.21875" style="1" customWidth="1"/>
    <col min="13825" max="13826" width="4.77734375" style="1" customWidth="1"/>
    <col min="13827" max="13827" width="8" style="1" customWidth="1"/>
    <col min="13828" max="13828" width="40.77734375" style="1" customWidth="1"/>
    <col min="13829" max="13829" width="8.44140625" style="1" customWidth="1"/>
    <col min="13830" max="13831" width="7.5546875" style="1" customWidth="1"/>
    <col min="13832" max="14077" width="8.77734375" style="1"/>
    <col min="14078" max="14079" width="3.21875" style="1" customWidth="1"/>
    <col min="14080" max="14080" width="9.21875" style="1" customWidth="1"/>
    <col min="14081" max="14082" width="4.77734375" style="1" customWidth="1"/>
    <col min="14083" max="14083" width="8" style="1" customWidth="1"/>
    <col min="14084" max="14084" width="40.77734375" style="1" customWidth="1"/>
    <col min="14085" max="14085" width="8.44140625" style="1" customWidth="1"/>
    <col min="14086" max="14087" width="7.5546875" style="1" customWidth="1"/>
    <col min="14088" max="14333" width="8.77734375" style="1"/>
    <col min="14334" max="14335" width="3.21875" style="1" customWidth="1"/>
    <col min="14336" max="14336" width="9.21875" style="1" customWidth="1"/>
    <col min="14337" max="14338" width="4.77734375" style="1" customWidth="1"/>
    <col min="14339" max="14339" width="8" style="1" customWidth="1"/>
    <col min="14340" max="14340" width="40.77734375" style="1" customWidth="1"/>
    <col min="14341" max="14341" width="8.44140625" style="1" customWidth="1"/>
    <col min="14342" max="14343" width="7.5546875" style="1" customWidth="1"/>
    <col min="14344" max="14589" width="8.77734375" style="1"/>
    <col min="14590" max="14591" width="3.21875" style="1" customWidth="1"/>
    <col min="14592" max="14592" width="9.21875" style="1" customWidth="1"/>
    <col min="14593" max="14594" width="4.77734375" style="1" customWidth="1"/>
    <col min="14595" max="14595" width="8" style="1" customWidth="1"/>
    <col min="14596" max="14596" width="40.77734375" style="1" customWidth="1"/>
    <col min="14597" max="14597" width="8.44140625" style="1" customWidth="1"/>
    <col min="14598" max="14599" width="7.5546875" style="1" customWidth="1"/>
    <col min="14600" max="14845" width="8.77734375" style="1"/>
    <col min="14846" max="14847" width="3.21875" style="1" customWidth="1"/>
    <col min="14848" max="14848" width="9.21875" style="1" customWidth="1"/>
    <col min="14849" max="14850" width="4.77734375" style="1" customWidth="1"/>
    <col min="14851" max="14851" width="8" style="1" customWidth="1"/>
    <col min="14852" max="14852" width="40.77734375" style="1" customWidth="1"/>
    <col min="14853" max="14853" width="8.44140625" style="1" customWidth="1"/>
    <col min="14854" max="14855" width="7.5546875" style="1" customWidth="1"/>
    <col min="14856" max="15101" width="8.77734375" style="1"/>
    <col min="15102" max="15103" width="3.21875" style="1" customWidth="1"/>
    <col min="15104" max="15104" width="9.21875" style="1" customWidth="1"/>
    <col min="15105" max="15106" width="4.77734375" style="1" customWidth="1"/>
    <col min="15107" max="15107" width="8" style="1" customWidth="1"/>
    <col min="15108" max="15108" width="40.77734375" style="1" customWidth="1"/>
    <col min="15109" max="15109" width="8.44140625" style="1" customWidth="1"/>
    <col min="15110" max="15111" width="7.5546875" style="1" customWidth="1"/>
    <col min="15112" max="15357" width="8.77734375" style="1"/>
    <col min="15358" max="15359" width="3.21875" style="1" customWidth="1"/>
    <col min="15360" max="15360" width="9.21875" style="1" customWidth="1"/>
    <col min="15361" max="15362" width="4.77734375" style="1" customWidth="1"/>
    <col min="15363" max="15363" width="8" style="1" customWidth="1"/>
    <col min="15364" max="15364" width="40.77734375" style="1" customWidth="1"/>
    <col min="15365" max="15365" width="8.44140625" style="1" customWidth="1"/>
    <col min="15366" max="15367" width="7.5546875" style="1" customWidth="1"/>
    <col min="15368" max="15613" width="8.77734375" style="1"/>
    <col min="15614" max="15615" width="3.21875" style="1" customWidth="1"/>
    <col min="15616" max="15616" width="9.21875" style="1" customWidth="1"/>
    <col min="15617" max="15618" width="4.77734375" style="1" customWidth="1"/>
    <col min="15619" max="15619" width="8" style="1" customWidth="1"/>
    <col min="15620" max="15620" width="40.77734375" style="1" customWidth="1"/>
    <col min="15621" max="15621" width="8.44140625" style="1" customWidth="1"/>
    <col min="15622" max="15623" width="7.5546875" style="1" customWidth="1"/>
    <col min="15624" max="15869" width="8.77734375" style="1"/>
    <col min="15870" max="15871" width="3.21875" style="1" customWidth="1"/>
    <col min="15872" max="15872" width="9.21875" style="1" customWidth="1"/>
    <col min="15873" max="15874" width="4.77734375" style="1" customWidth="1"/>
    <col min="15875" max="15875" width="8" style="1" customWidth="1"/>
    <col min="15876" max="15876" width="40.77734375" style="1" customWidth="1"/>
    <col min="15877" max="15877" width="8.44140625" style="1" customWidth="1"/>
    <col min="15878" max="15879" width="7.5546875" style="1" customWidth="1"/>
    <col min="15880" max="16125" width="8.77734375" style="1"/>
    <col min="16126" max="16127" width="3.21875" style="1" customWidth="1"/>
    <col min="16128" max="16128" width="9.21875" style="1" customWidth="1"/>
    <col min="16129" max="16130" width="4.77734375" style="1" customWidth="1"/>
    <col min="16131" max="16131" width="8" style="1" customWidth="1"/>
    <col min="16132" max="16132" width="40.77734375" style="1" customWidth="1"/>
    <col min="16133" max="16133" width="8.44140625" style="1" customWidth="1"/>
    <col min="16134" max="16135" width="7.5546875" style="1" customWidth="1"/>
    <col min="16136" max="16382" width="8.77734375" style="1"/>
    <col min="16383" max="16384" width="9.21875" style="1" customWidth="1"/>
  </cols>
  <sheetData>
    <row r="1" spans="1:14" x14ac:dyDescent="0.2">
      <c r="H1" s="966"/>
      <c r="I1" s="791"/>
      <c r="J1" s="825"/>
      <c r="K1" s="1033" t="s">
        <v>37</v>
      </c>
      <c r="L1" s="825"/>
      <c r="M1" s="825"/>
      <c r="N1" s="825"/>
    </row>
    <row r="2" spans="1:14" ht="17.7" x14ac:dyDescent="0.3">
      <c r="A2" s="1386" t="s">
        <v>30</v>
      </c>
      <c r="B2" s="1386"/>
      <c r="C2" s="1386"/>
      <c r="D2" s="1386"/>
      <c r="E2" s="1386"/>
      <c r="F2" s="1386"/>
      <c r="G2" s="1386"/>
      <c r="H2" s="1386"/>
      <c r="I2" s="792"/>
      <c r="J2" s="825"/>
      <c r="K2" s="825"/>
      <c r="L2" s="825"/>
      <c r="M2" s="825"/>
      <c r="N2" s="825"/>
    </row>
    <row r="3" spans="1:14" x14ac:dyDescent="0.25">
      <c r="A3" s="3"/>
      <c r="B3" s="3"/>
      <c r="C3" s="3"/>
      <c r="D3" s="3"/>
      <c r="E3" s="3"/>
      <c r="F3" s="3"/>
      <c r="G3" s="950"/>
      <c r="H3" s="4"/>
      <c r="I3" s="793"/>
      <c r="J3" s="825"/>
      <c r="K3" s="825"/>
      <c r="L3" s="825"/>
      <c r="M3" s="825"/>
      <c r="N3" s="825"/>
    </row>
    <row r="4" spans="1:14" ht="15.75" thickBot="1" x14ac:dyDescent="0.3">
      <c r="A4" s="1387" t="s">
        <v>13</v>
      </c>
      <c r="B4" s="1387"/>
      <c r="C4" s="1387"/>
      <c r="D4" s="1387"/>
      <c r="E4" s="1387"/>
      <c r="F4" s="1387"/>
      <c r="G4" s="1387"/>
      <c r="H4" s="1387"/>
      <c r="I4" s="794"/>
      <c r="J4" s="825"/>
      <c r="K4" s="825"/>
      <c r="L4" s="825"/>
      <c r="M4" s="825"/>
      <c r="N4" s="825"/>
    </row>
    <row r="5" spans="1:14" x14ac:dyDescent="0.2">
      <c r="A5" s="3"/>
      <c r="B5" s="3"/>
      <c r="C5" s="3"/>
      <c r="D5" s="3"/>
      <c r="E5" s="3"/>
      <c r="F5" s="3"/>
      <c r="G5" s="950"/>
      <c r="H5" s="1396" t="s">
        <v>160</v>
      </c>
      <c r="I5" s="793"/>
      <c r="J5" s="825"/>
      <c r="K5" s="825"/>
      <c r="L5" s="825"/>
      <c r="M5" s="825"/>
      <c r="N5" s="825"/>
    </row>
    <row r="6" spans="1:14" s="9" customFormat="1" ht="15.75" thickBot="1" x14ac:dyDescent="0.3">
      <c r="A6" s="93"/>
      <c r="B6" s="94"/>
      <c r="C6" s="94"/>
      <c r="D6" s="65"/>
      <c r="E6" s="65"/>
      <c r="F6" s="114" t="s">
        <v>36</v>
      </c>
      <c r="G6" s="951"/>
      <c r="H6" s="1449"/>
      <c r="I6" s="795"/>
      <c r="J6" s="147"/>
      <c r="K6" s="1034" t="s">
        <v>169</v>
      </c>
      <c r="L6" s="147"/>
      <c r="M6" s="147"/>
      <c r="N6" s="147"/>
    </row>
    <row r="7" spans="1:14" s="9" customFormat="1" ht="13.1" thickBot="1" x14ac:dyDescent="0.25">
      <c r="A7" s="102"/>
      <c r="B7" s="102"/>
      <c r="C7" s="102"/>
      <c r="D7" s="102"/>
      <c r="E7" s="102"/>
      <c r="F7" s="102"/>
      <c r="G7" s="952"/>
      <c r="H7" s="1449"/>
      <c r="I7" s="97"/>
      <c r="J7" s="1464" t="s">
        <v>168</v>
      </c>
      <c r="K7" s="147"/>
      <c r="L7" s="147"/>
      <c r="M7" s="147"/>
      <c r="N7" s="147"/>
    </row>
    <row r="8" spans="1:14" s="9" customFormat="1" ht="13.1" thickBot="1" x14ac:dyDescent="0.25">
      <c r="A8" s="98" t="s">
        <v>1</v>
      </c>
      <c r="B8" s="967" t="s">
        <v>4</v>
      </c>
      <c r="C8" s="476"/>
      <c r="D8" s="99" t="s">
        <v>14</v>
      </c>
      <c r="E8" s="100" t="s">
        <v>15</v>
      </c>
      <c r="F8" s="100" t="s">
        <v>35</v>
      </c>
      <c r="G8" s="1074" t="s">
        <v>31</v>
      </c>
      <c r="H8" s="1402"/>
      <c r="I8" s="1035" t="s">
        <v>32</v>
      </c>
      <c r="J8" s="1465"/>
      <c r="K8" s="107" t="s">
        <v>32</v>
      </c>
      <c r="L8" s="944"/>
      <c r="M8" s="147"/>
      <c r="N8" s="147"/>
    </row>
    <row r="9" spans="1:14" s="9" customFormat="1" ht="13.1" thickBot="1" x14ac:dyDescent="0.25">
      <c r="A9" s="968" t="s">
        <v>2</v>
      </c>
      <c r="B9" s="969" t="s">
        <v>5</v>
      </c>
      <c r="C9" s="970" t="s">
        <v>5</v>
      </c>
      <c r="D9" s="969" t="s">
        <v>5</v>
      </c>
      <c r="E9" s="969" t="s">
        <v>5</v>
      </c>
      <c r="F9" s="1036" t="s">
        <v>34</v>
      </c>
      <c r="G9" s="1058">
        <f>G10+G57</f>
        <v>9450</v>
      </c>
      <c r="H9" s="1059">
        <f>+H10+H57</f>
        <v>14536.8</v>
      </c>
      <c r="I9" s="1058">
        <f>+G9+H9</f>
        <v>23986.799999999999</v>
      </c>
      <c r="J9" s="1076">
        <f>+J10+J57</f>
        <v>0</v>
      </c>
      <c r="K9" s="1076">
        <f>+I9+J9</f>
        <v>23986.799999999999</v>
      </c>
      <c r="L9" s="944"/>
      <c r="M9" s="944"/>
      <c r="N9" s="944"/>
    </row>
    <row r="10" spans="1:14" s="9" customFormat="1" ht="13.75" thickBot="1" x14ac:dyDescent="0.3">
      <c r="A10" s="934" t="s">
        <v>2</v>
      </c>
      <c r="B10" s="1454" t="s">
        <v>5</v>
      </c>
      <c r="C10" s="1455"/>
      <c r="D10" s="935" t="s">
        <v>5</v>
      </c>
      <c r="E10" s="936" t="s">
        <v>5</v>
      </c>
      <c r="F10" s="1037" t="s">
        <v>18</v>
      </c>
      <c r="G10" s="1060">
        <v>3410</v>
      </c>
      <c r="H10" s="1060">
        <f>+H11+H14+H17+H19+H21+H23+H25+H27+H29+H31+H33+H35+H37+H39+H41+H43+H45+H47+H49+H51+H55</f>
        <v>0</v>
      </c>
      <c r="I10" s="1060">
        <f t="shared" ref="I10:I75" si="0">+G10+H10</f>
        <v>3410</v>
      </c>
      <c r="J10" s="1078">
        <f>+J51+J53</f>
        <v>0</v>
      </c>
      <c r="K10" s="1078">
        <f t="shared" ref="K10:K73" si="1">+I10+J10</f>
        <v>3410</v>
      </c>
      <c r="L10" s="944"/>
      <c r="M10" s="944"/>
      <c r="N10" s="944"/>
    </row>
    <row r="11" spans="1:14" s="9" customFormat="1" x14ac:dyDescent="0.2">
      <c r="A11" s="189" t="s">
        <v>2</v>
      </c>
      <c r="B11" s="256" t="s">
        <v>67</v>
      </c>
      <c r="C11" s="256" t="s">
        <v>17</v>
      </c>
      <c r="D11" s="192" t="s">
        <v>5</v>
      </c>
      <c r="E11" s="192" t="s">
        <v>5</v>
      </c>
      <c r="F11" s="194" t="s">
        <v>20</v>
      </c>
      <c r="G11" s="1061">
        <f>SUM(G12:G13)</f>
        <v>200</v>
      </c>
      <c r="H11" s="1061">
        <f>SUM(H12:H13)</f>
        <v>0</v>
      </c>
      <c r="I11" s="1062">
        <f t="shared" si="0"/>
        <v>200</v>
      </c>
      <c r="J11" s="1077">
        <v>0</v>
      </c>
      <c r="K11" s="1077">
        <f t="shared" si="1"/>
        <v>200</v>
      </c>
      <c r="L11" s="944"/>
      <c r="M11" s="944"/>
      <c r="N11" s="944"/>
    </row>
    <row r="12" spans="1:14" s="9" customFormat="1" x14ac:dyDescent="0.2">
      <c r="A12" s="235"/>
      <c r="B12" s="236"/>
      <c r="C12" s="236"/>
      <c r="D12" s="237">
        <v>3299</v>
      </c>
      <c r="E12" s="238">
        <v>5321</v>
      </c>
      <c r="F12" s="1038" t="s">
        <v>21</v>
      </c>
      <c r="G12" s="1063">
        <v>150</v>
      </c>
      <c r="H12" s="1063">
        <v>0</v>
      </c>
      <c r="I12" s="1063">
        <f t="shared" si="0"/>
        <v>150</v>
      </c>
      <c r="J12" s="1030">
        <v>0</v>
      </c>
      <c r="K12" s="1030">
        <f t="shared" si="1"/>
        <v>150</v>
      </c>
      <c r="L12" s="944"/>
      <c r="M12" s="944"/>
      <c r="N12" s="944"/>
    </row>
    <row r="13" spans="1:14" s="9" customFormat="1" x14ac:dyDescent="0.2">
      <c r="A13" s="235"/>
      <c r="B13" s="236"/>
      <c r="C13" s="236"/>
      <c r="D13" s="237">
        <v>3299</v>
      </c>
      <c r="E13" s="238">
        <v>5331</v>
      </c>
      <c r="F13" s="1038" t="s">
        <v>19</v>
      </c>
      <c r="G13" s="1063">
        <v>50</v>
      </c>
      <c r="H13" s="1063">
        <v>0</v>
      </c>
      <c r="I13" s="1063">
        <f t="shared" si="0"/>
        <v>50</v>
      </c>
      <c r="J13" s="1030">
        <v>0</v>
      </c>
      <c r="K13" s="1030">
        <f t="shared" si="1"/>
        <v>50</v>
      </c>
      <c r="L13" s="944"/>
      <c r="M13" s="944"/>
      <c r="N13" s="944"/>
    </row>
    <row r="14" spans="1:14" s="9" customFormat="1" x14ac:dyDescent="0.2">
      <c r="A14" s="972" t="s">
        <v>2</v>
      </c>
      <c r="B14" s="824" t="s">
        <v>68</v>
      </c>
      <c r="C14" s="824" t="s">
        <v>17</v>
      </c>
      <c r="D14" s="445" t="s">
        <v>5</v>
      </c>
      <c r="E14" s="445" t="s">
        <v>5</v>
      </c>
      <c r="F14" s="1039" t="s">
        <v>22</v>
      </c>
      <c r="G14" s="1064">
        <f>SUM(G15:G16)</f>
        <v>120</v>
      </c>
      <c r="H14" s="1064">
        <f>SUM(H15:H16)</f>
        <v>-120</v>
      </c>
      <c r="I14" s="1064">
        <f t="shared" si="0"/>
        <v>0</v>
      </c>
      <c r="J14" s="1031">
        <v>0</v>
      </c>
      <c r="K14" s="1031">
        <f t="shared" si="1"/>
        <v>0</v>
      </c>
      <c r="L14" s="944"/>
      <c r="M14" s="944"/>
      <c r="N14" s="944"/>
    </row>
    <row r="15" spans="1:14" s="9" customFormat="1" x14ac:dyDescent="0.2">
      <c r="A15" s="235"/>
      <c r="B15" s="236"/>
      <c r="C15" s="236"/>
      <c r="D15" s="237">
        <v>3299</v>
      </c>
      <c r="E15" s="238">
        <v>5321</v>
      </c>
      <c r="F15" s="1038" t="s">
        <v>21</v>
      </c>
      <c r="G15" s="1063">
        <v>60</v>
      </c>
      <c r="H15" s="1063">
        <v>-60</v>
      </c>
      <c r="I15" s="1063">
        <f t="shared" si="0"/>
        <v>0</v>
      </c>
      <c r="J15" s="1030">
        <v>0</v>
      </c>
      <c r="K15" s="1030">
        <f t="shared" si="1"/>
        <v>0</v>
      </c>
      <c r="L15" s="944"/>
      <c r="M15" s="944"/>
      <c r="N15" s="944"/>
    </row>
    <row r="16" spans="1:14" s="9" customFormat="1" x14ac:dyDescent="0.2">
      <c r="A16" s="235"/>
      <c r="B16" s="236"/>
      <c r="C16" s="236"/>
      <c r="D16" s="237">
        <v>3299</v>
      </c>
      <c r="E16" s="238">
        <v>5331</v>
      </c>
      <c r="F16" s="1038" t="s">
        <v>19</v>
      </c>
      <c r="G16" s="1063">
        <v>60</v>
      </c>
      <c r="H16" s="1063">
        <v>-60</v>
      </c>
      <c r="I16" s="1063">
        <f t="shared" si="0"/>
        <v>0</v>
      </c>
      <c r="J16" s="1030">
        <v>0</v>
      </c>
      <c r="K16" s="1030">
        <f t="shared" si="1"/>
        <v>0</v>
      </c>
      <c r="L16" s="944"/>
      <c r="M16" s="944"/>
      <c r="N16" s="944"/>
    </row>
    <row r="17" spans="1:14" s="9" customFormat="1" ht="20.95" x14ac:dyDescent="0.2">
      <c r="A17" s="972" t="s">
        <v>2</v>
      </c>
      <c r="B17" s="824" t="s">
        <v>69</v>
      </c>
      <c r="C17" s="824" t="s">
        <v>38</v>
      </c>
      <c r="D17" s="445" t="s">
        <v>5</v>
      </c>
      <c r="E17" s="445" t="s">
        <v>5</v>
      </c>
      <c r="F17" s="1039" t="s">
        <v>39</v>
      </c>
      <c r="G17" s="1064">
        <v>0</v>
      </c>
      <c r="H17" s="1064">
        <f>+H18</f>
        <v>20</v>
      </c>
      <c r="I17" s="1064">
        <f t="shared" si="0"/>
        <v>20</v>
      </c>
      <c r="J17" s="1031">
        <v>0</v>
      </c>
      <c r="K17" s="1031">
        <f t="shared" si="1"/>
        <v>20</v>
      </c>
      <c r="L17" s="944"/>
      <c r="M17" s="944"/>
      <c r="N17" s="944"/>
    </row>
    <row r="18" spans="1:14" s="9" customFormat="1" x14ac:dyDescent="0.2">
      <c r="A18" s="235"/>
      <c r="B18" s="236"/>
      <c r="C18" s="236"/>
      <c r="D18" s="237">
        <v>3421</v>
      </c>
      <c r="E18" s="238">
        <v>5321</v>
      </c>
      <c r="F18" s="1040" t="s">
        <v>21</v>
      </c>
      <c r="G18" s="1063">
        <v>0</v>
      </c>
      <c r="H18" s="1063">
        <v>20</v>
      </c>
      <c r="I18" s="1063">
        <f t="shared" si="0"/>
        <v>20</v>
      </c>
      <c r="J18" s="1030">
        <v>0</v>
      </c>
      <c r="K18" s="1030">
        <f t="shared" si="1"/>
        <v>20</v>
      </c>
      <c r="L18" s="944"/>
      <c r="M18" s="944"/>
      <c r="N18" s="944"/>
    </row>
    <row r="19" spans="1:14" s="9" customFormat="1" ht="20.95" x14ac:dyDescent="0.2">
      <c r="A19" s="972" t="s">
        <v>2</v>
      </c>
      <c r="B19" s="824" t="s">
        <v>70</v>
      </c>
      <c r="C19" s="824" t="s">
        <v>40</v>
      </c>
      <c r="D19" s="445" t="s">
        <v>5</v>
      </c>
      <c r="E19" s="445" t="s">
        <v>5</v>
      </c>
      <c r="F19" s="1039" t="s">
        <v>41</v>
      </c>
      <c r="G19" s="1064">
        <v>0</v>
      </c>
      <c r="H19" s="1064">
        <f t="shared" ref="H19" si="2">+H20</f>
        <v>60</v>
      </c>
      <c r="I19" s="1064">
        <f t="shared" si="0"/>
        <v>60</v>
      </c>
      <c r="J19" s="1031">
        <v>0</v>
      </c>
      <c r="K19" s="1031">
        <f t="shared" si="1"/>
        <v>60</v>
      </c>
      <c r="L19" s="944"/>
      <c r="M19" s="944"/>
      <c r="N19" s="944"/>
    </row>
    <row r="20" spans="1:14" s="9" customFormat="1" x14ac:dyDescent="0.2">
      <c r="A20" s="235"/>
      <c r="B20" s="236"/>
      <c r="C20" s="236"/>
      <c r="D20" s="237">
        <v>3421</v>
      </c>
      <c r="E20" s="238">
        <v>5331</v>
      </c>
      <c r="F20" s="1040" t="s">
        <v>19</v>
      </c>
      <c r="G20" s="1063">
        <v>0</v>
      </c>
      <c r="H20" s="1063">
        <v>60</v>
      </c>
      <c r="I20" s="1063">
        <f t="shared" si="0"/>
        <v>60</v>
      </c>
      <c r="J20" s="1030">
        <v>0</v>
      </c>
      <c r="K20" s="1030">
        <f t="shared" si="1"/>
        <v>60</v>
      </c>
      <c r="L20" s="944"/>
      <c r="M20" s="944"/>
      <c r="N20" s="944"/>
    </row>
    <row r="21" spans="1:14" s="9" customFormat="1" ht="20.95" x14ac:dyDescent="0.2">
      <c r="A21" s="972" t="s">
        <v>2</v>
      </c>
      <c r="B21" s="824" t="s">
        <v>71</v>
      </c>
      <c r="C21" s="824" t="s">
        <v>42</v>
      </c>
      <c r="D21" s="445" t="s">
        <v>5</v>
      </c>
      <c r="E21" s="445" t="s">
        <v>5</v>
      </c>
      <c r="F21" s="1039" t="s">
        <v>43</v>
      </c>
      <c r="G21" s="1064">
        <v>0</v>
      </c>
      <c r="H21" s="1064">
        <f t="shared" ref="H21" si="3">+H22</f>
        <v>20</v>
      </c>
      <c r="I21" s="1064">
        <f t="shared" si="0"/>
        <v>20</v>
      </c>
      <c r="J21" s="1031">
        <v>0</v>
      </c>
      <c r="K21" s="1031">
        <f t="shared" si="1"/>
        <v>20</v>
      </c>
      <c r="L21" s="944"/>
      <c r="M21" s="944"/>
      <c r="N21" s="944"/>
    </row>
    <row r="22" spans="1:14" s="9" customFormat="1" x14ac:dyDescent="0.2">
      <c r="A22" s="235"/>
      <c r="B22" s="236"/>
      <c r="C22" s="236"/>
      <c r="D22" s="237">
        <v>3421</v>
      </c>
      <c r="E22" s="238">
        <v>5321</v>
      </c>
      <c r="F22" s="1040" t="s">
        <v>21</v>
      </c>
      <c r="G22" s="1063">
        <v>0</v>
      </c>
      <c r="H22" s="1063">
        <v>20</v>
      </c>
      <c r="I22" s="1063">
        <f t="shared" si="0"/>
        <v>20</v>
      </c>
      <c r="J22" s="1030">
        <v>0</v>
      </c>
      <c r="K22" s="1030">
        <f t="shared" si="1"/>
        <v>20</v>
      </c>
      <c r="L22" s="944"/>
      <c r="M22" s="944"/>
      <c r="N22" s="944"/>
    </row>
    <row r="23" spans="1:14" s="9" customFormat="1" x14ac:dyDescent="0.2">
      <c r="A23" s="975" t="s">
        <v>3</v>
      </c>
      <c r="B23" s="976" t="s">
        <v>101</v>
      </c>
      <c r="C23" s="976" t="s">
        <v>102</v>
      </c>
      <c r="D23" s="977" t="s">
        <v>5</v>
      </c>
      <c r="E23" s="977" t="s">
        <v>5</v>
      </c>
      <c r="F23" s="1041" t="s">
        <v>103</v>
      </c>
      <c r="G23" s="1064">
        <v>0</v>
      </c>
      <c r="H23" s="1064">
        <f>H24</f>
        <v>20</v>
      </c>
      <c r="I23" s="1064">
        <f t="shared" si="0"/>
        <v>20</v>
      </c>
      <c r="J23" s="1031">
        <v>0</v>
      </c>
      <c r="K23" s="1031">
        <f t="shared" si="1"/>
        <v>20</v>
      </c>
      <c r="L23" s="944"/>
      <c r="M23" s="944"/>
      <c r="N23" s="944"/>
    </row>
    <row r="24" spans="1:14" s="9" customFormat="1" x14ac:dyDescent="0.2">
      <c r="A24" s="979"/>
      <c r="B24" s="980"/>
      <c r="C24" s="980"/>
      <c r="D24" s="981">
        <v>3299</v>
      </c>
      <c r="E24" s="981">
        <v>5321</v>
      </c>
      <c r="F24" s="1042" t="s">
        <v>21</v>
      </c>
      <c r="G24" s="1063">
        <v>0</v>
      </c>
      <c r="H24" s="1063">
        <v>20</v>
      </c>
      <c r="I24" s="1063">
        <f t="shared" si="0"/>
        <v>20</v>
      </c>
      <c r="J24" s="1030">
        <v>0</v>
      </c>
      <c r="K24" s="1030">
        <f t="shared" si="1"/>
        <v>20</v>
      </c>
      <c r="L24" s="944"/>
      <c r="M24" s="944"/>
      <c r="N24" s="944"/>
    </row>
    <row r="25" spans="1:14" s="9" customFormat="1" x14ac:dyDescent="0.2">
      <c r="A25" s="972" t="s">
        <v>2</v>
      </c>
      <c r="B25" s="824" t="s">
        <v>72</v>
      </c>
      <c r="C25" s="824" t="s">
        <v>17</v>
      </c>
      <c r="D25" s="445" t="s">
        <v>5</v>
      </c>
      <c r="E25" s="445" t="s">
        <v>5</v>
      </c>
      <c r="F25" s="1039" t="s">
        <v>23</v>
      </c>
      <c r="G25" s="1064">
        <f>+G26</f>
        <v>90</v>
      </c>
      <c r="H25" s="1064">
        <f>+H26</f>
        <v>-65</v>
      </c>
      <c r="I25" s="1064">
        <f t="shared" si="0"/>
        <v>25</v>
      </c>
      <c r="J25" s="1031">
        <v>0</v>
      </c>
      <c r="K25" s="1031">
        <f t="shared" si="1"/>
        <v>25</v>
      </c>
      <c r="L25" s="944"/>
      <c r="M25" s="944"/>
      <c r="N25" s="944"/>
    </row>
    <row r="26" spans="1:14" s="9" customFormat="1" x14ac:dyDescent="0.2">
      <c r="A26" s="235"/>
      <c r="B26" s="236"/>
      <c r="C26" s="236"/>
      <c r="D26" s="237">
        <v>3299</v>
      </c>
      <c r="E26" s="238">
        <v>5331</v>
      </c>
      <c r="F26" s="1038" t="s">
        <v>19</v>
      </c>
      <c r="G26" s="1063">
        <v>90</v>
      </c>
      <c r="H26" s="1063">
        <v>-65</v>
      </c>
      <c r="I26" s="1063">
        <f t="shared" si="0"/>
        <v>25</v>
      </c>
      <c r="J26" s="1030">
        <v>0</v>
      </c>
      <c r="K26" s="1030">
        <f t="shared" si="1"/>
        <v>25</v>
      </c>
      <c r="L26" s="944"/>
      <c r="M26" s="944"/>
      <c r="N26" s="944"/>
    </row>
    <row r="27" spans="1:14" s="9" customFormat="1" x14ac:dyDescent="0.2">
      <c r="A27" s="972" t="s">
        <v>2</v>
      </c>
      <c r="B27" s="824" t="s">
        <v>118</v>
      </c>
      <c r="C27" s="824" t="s">
        <v>122</v>
      </c>
      <c r="D27" s="445" t="s">
        <v>5</v>
      </c>
      <c r="E27" s="445" t="s">
        <v>5</v>
      </c>
      <c r="F27" s="1039" t="s">
        <v>120</v>
      </c>
      <c r="G27" s="1064">
        <f>+G28</f>
        <v>0</v>
      </c>
      <c r="H27" s="1064">
        <f>+H28</f>
        <v>50</v>
      </c>
      <c r="I27" s="1064">
        <f t="shared" si="0"/>
        <v>50</v>
      </c>
      <c r="J27" s="1031">
        <v>0</v>
      </c>
      <c r="K27" s="1031">
        <f t="shared" si="1"/>
        <v>50</v>
      </c>
      <c r="L27" s="944"/>
      <c r="M27" s="944"/>
      <c r="N27" s="944"/>
    </row>
    <row r="28" spans="1:14" s="9" customFormat="1" x14ac:dyDescent="0.2">
      <c r="A28" s="235"/>
      <c r="B28" s="236"/>
      <c r="C28" s="236"/>
      <c r="D28" s="237">
        <v>3299</v>
      </c>
      <c r="E28" s="238">
        <v>5321</v>
      </c>
      <c r="F28" s="1038" t="s">
        <v>21</v>
      </c>
      <c r="G28" s="1063">
        <v>0</v>
      </c>
      <c r="H28" s="1063">
        <v>50</v>
      </c>
      <c r="I28" s="1063">
        <f t="shared" si="0"/>
        <v>50</v>
      </c>
      <c r="J28" s="1030">
        <v>0</v>
      </c>
      <c r="K28" s="1030">
        <f t="shared" si="1"/>
        <v>50</v>
      </c>
      <c r="L28" s="944"/>
      <c r="M28" s="944"/>
      <c r="N28" s="944"/>
    </row>
    <row r="29" spans="1:14" s="9" customFormat="1" ht="20.95" x14ac:dyDescent="0.2">
      <c r="A29" s="972" t="s">
        <v>2</v>
      </c>
      <c r="B29" s="824" t="s">
        <v>119</v>
      </c>
      <c r="C29" s="824" t="s">
        <v>58</v>
      </c>
      <c r="D29" s="445" t="s">
        <v>5</v>
      </c>
      <c r="E29" s="445" t="s">
        <v>5</v>
      </c>
      <c r="F29" s="1039" t="s">
        <v>121</v>
      </c>
      <c r="G29" s="1064">
        <f>+G30</f>
        <v>0</v>
      </c>
      <c r="H29" s="1064">
        <f>+H30</f>
        <v>15</v>
      </c>
      <c r="I29" s="1064">
        <f t="shared" si="0"/>
        <v>15</v>
      </c>
      <c r="J29" s="1031">
        <v>0</v>
      </c>
      <c r="K29" s="1031">
        <f t="shared" si="1"/>
        <v>15</v>
      </c>
      <c r="L29" s="944"/>
      <c r="M29" s="944"/>
      <c r="N29" s="944"/>
    </row>
    <row r="30" spans="1:14" s="9" customFormat="1" x14ac:dyDescent="0.2">
      <c r="A30" s="235"/>
      <c r="B30" s="236"/>
      <c r="C30" s="236"/>
      <c r="D30" s="237">
        <v>3122</v>
      </c>
      <c r="E30" s="238">
        <v>5331</v>
      </c>
      <c r="F30" s="1038" t="s">
        <v>19</v>
      </c>
      <c r="G30" s="1063">
        <v>0</v>
      </c>
      <c r="H30" s="1063">
        <v>15</v>
      </c>
      <c r="I30" s="1063">
        <f t="shared" si="0"/>
        <v>15</v>
      </c>
      <c r="J30" s="1030">
        <v>0</v>
      </c>
      <c r="K30" s="1030">
        <f t="shared" si="1"/>
        <v>15</v>
      </c>
      <c r="L30" s="944"/>
      <c r="M30" s="944"/>
      <c r="N30" s="944"/>
    </row>
    <row r="31" spans="1:14" s="9" customFormat="1" x14ac:dyDescent="0.2">
      <c r="A31" s="972" t="s">
        <v>2</v>
      </c>
      <c r="B31" s="824" t="s">
        <v>73</v>
      </c>
      <c r="C31" s="824" t="s">
        <v>17</v>
      </c>
      <c r="D31" s="445" t="s">
        <v>5</v>
      </c>
      <c r="E31" s="445" t="s">
        <v>5</v>
      </c>
      <c r="F31" s="1039" t="s">
        <v>6</v>
      </c>
      <c r="G31" s="1064">
        <f>+G32</f>
        <v>2000</v>
      </c>
      <c r="H31" s="1064">
        <f>+H32</f>
        <v>-2000</v>
      </c>
      <c r="I31" s="1064">
        <f t="shared" si="0"/>
        <v>0</v>
      </c>
      <c r="J31" s="1031">
        <v>0</v>
      </c>
      <c r="K31" s="1031">
        <f t="shared" si="1"/>
        <v>0</v>
      </c>
      <c r="L31" s="944"/>
      <c r="M31" s="944"/>
      <c r="N31" s="944"/>
    </row>
    <row r="32" spans="1:14" s="9" customFormat="1" x14ac:dyDescent="0.2">
      <c r="A32" s="235"/>
      <c r="B32" s="236"/>
      <c r="C32" s="236"/>
      <c r="D32" s="237">
        <v>3299</v>
      </c>
      <c r="E32" s="237">
        <v>5331</v>
      </c>
      <c r="F32" s="1038" t="s">
        <v>19</v>
      </c>
      <c r="G32" s="1063">
        <v>2000</v>
      </c>
      <c r="H32" s="1063">
        <v>-2000</v>
      </c>
      <c r="I32" s="1063">
        <f t="shared" si="0"/>
        <v>0</v>
      </c>
      <c r="J32" s="1030">
        <v>0</v>
      </c>
      <c r="K32" s="1030">
        <f t="shared" si="1"/>
        <v>0</v>
      </c>
      <c r="L32" s="944"/>
      <c r="M32" s="944"/>
      <c r="N32" s="944"/>
    </row>
    <row r="33" spans="1:14" s="9" customFormat="1" ht="20.95" x14ac:dyDescent="0.2">
      <c r="A33" s="972" t="s">
        <v>2</v>
      </c>
      <c r="B33" s="824" t="s">
        <v>82</v>
      </c>
      <c r="C33" s="824" t="s">
        <v>48</v>
      </c>
      <c r="D33" s="445" t="s">
        <v>5</v>
      </c>
      <c r="E33" s="445" t="s">
        <v>5</v>
      </c>
      <c r="F33" s="1039" t="s">
        <v>49</v>
      </c>
      <c r="G33" s="1064">
        <v>0</v>
      </c>
      <c r="H33" s="1064">
        <f>+H34</f>
        <v>430</v>
      </c>
      <c r="I33" s="1064">
        <f t="shared" si="0"/>
        <v>430</v>
      </c>
      <c r="J33" s="1031">
        <v>0</v>
      </c>
      <c r="K33" s="1031">
        <f t="shared" si="1"/>
        <v>430</v>
      </c>
      <c r="L33" s="944"/>
      <c r="M33" s="944"/>
      <c r="N33" s="944"/>
    </row>
    <row r="34" spans="1:14" s="9" customFormat="1" x14ac:dyDescent="0.2">
      <c r="A34" s="235"/>
      <c r="B34" s="236"/>
      <c r="C34" s="236"/>
      <c r="D34" s="237">
        <v>3123</v>
      </c>
      <c r="E34" s="237">
        <v>5331</v>
      </c>
      <c r="F34" s="1038" t="s">
        <v>19</v>
      </c>
      <c r="G34" s="1063">
        <v>0</v>
      </c>
      <c r="H34" s="1063">
        <v>430</v>
      </c>
      <c r="I34" s="1063">
        <f t="shared" si="0"/>
        <v>430</v>
      </c>
      <c r="J34" s="1030">
        <v>0</v>
      </c>
      <c r="K34" s="1030">
        <f t="shared" si="1"/>
        <v>430</v>
      </c>
      <c r="L34" s="944"/>
      <c r="M34" s="944"/>
      <c r="N34" s="944"/>
    </row>
    <row r="35" spans="1:14" s="9" customFormat="1" ht="20.95" x14ac:dyDescent="0.2">
      <c r="A35" s="972" t="s">
        <v>2</v>
      </c>
      <c r="B35" s="824" t="s">
        <v>83</v>
      </c>
      <c r="C35" s="824" t="s">
        <v>50</v>
      </c>
      <c r="D35" s="445" t="s">
        <v>5</v>
      </c>
      <c r="E35" s="445" t="s">
        <v>5</v>
      </c>
      <c r="F35" s="1039" t="s">
        <v>51</v>
      </c>
      <c r="G35" s="1064">
        <v>0</v>
      </c>
      <c r="H35" s="1064">
        <f t="shared" ref="H35" si="4">+H36</f>
        <v>480</v>
      </c>
      <c r="I35" s="1064">
        <f t="shared" si="0"/>
        <v>480</v>
      </c>
      <c r="J35" s="1031">
        <v>0</v>
      </c>
      <c r="K35" s="1031">
        <f t="shared" si="1"/>
        <v>480</v>
      </c>
      <c r="L35" s="944"/>
      <c r="M35" s="944"/>
      <c r="N35" s="944"/>
    </row>
    <row r="36" spans="1:14" s="9" customFormat="1" x14ac:dyDescent="0.2">
      <c r="A36" s="235"/>
      <c r="B36" s="236"/>
      <c r="C36" s="236"/>
      <c r="D36" s="237">
        <v>3123</v>
      </c>
      <c r="E36" s="237">
        <v>5331</v>
      </c>
      <c r="F36" s="1038" t="s">
        <v>19</v>
      </c>
      <c r="G36" s="1063">
        <v>0</v>
      </c>
      <c r="H36" s="1063">
        <v>480</v>
      </c>
      <c r="I36" s="1063">
        <f t="shared" si="0"/>
        <v>480</v>
      </c>
      <c r="J36" s="1030">
        <v>0</v>
      </c>
      <c r="K36" s="1030">
        <f t="shared" si="1"/>
        <v>480</v>
      </c>
      <c r="L36" s="944"/>
      <c r="M36" s="944"/>
      <c r="N36" s="944"/>
    </row>
    <row r="37" spans="1:14" s="9" customFormat="1" ht="20.95" x14ac:dyDescent="0.2">
      <c r="A37" s="972" t="s">
        <v>2</v>
      </c>
      <c r="B37" s="824" t="s">
        <v>84</v>
      </c>
      <c r="C37" s="824" t="s">
        <v>52</v>
      </c>
      <c r="D37" s="445" t="s">
        <v>5</v>
      </c>
      <c r="E37" s="445" t="s">
        <v>5</v>
      </c>
      <c r="F37" s="1039" t="s">
        <v>53</v>
      </c>
      <c r="G37" s="1064">
        <v>0</v>
      </c>
      <c r="H37" s="1064">
        <f t="shared" ref="H37" si="5">+H38</f>
        <v>70</v>
      </c>
      <c r="I37" s="1064">
        <f t="shared" si="0"/>
        <v>70</v>
      </c>
      <c r="J37" s="1031">
        <v>0</v>
      </c>
      <c r="K37" s="1031">
        <f t="shared" si="1"/>
        <v>70</v>
      </c>
      <c r="L37" s="944"/>
      <c r="M37" s="944"/>
      <c r="N37" s="944"/>
    </row>
    <row r="38" spans="1:14" s="9" customFormat="1" x14ac:dyDescent="0.2">
      <c r="A38" s="235"/>
      <c r="B38" s="236"/>
      <c r="C38" s="236"/>
      <c r="D38" s="237">
        <v>3123</v>
      </c>
      <c r="E38" s="237">
        <v>5331</v>
      </c>
      <c r="F38" s="1038" t="s">
        <v>19</v>
      </c>
      <c r="G38" s="1063">
        <v>0</v>
      </c>
      <c r="H38" s="1063">
        <v>70</v>
      </c>
      <c r="I38" s="1063">
        <f t="shared" si="0"/>
        <v>70</v>
      </c>
      <c r="J38" s="1030">
        <v>0</v>
      </c>
      <c r="K38" s="1030">
        <f t="shared" si="1"/>
        <v>70</v>
      </c>
      <c r="L38" s="944"/>
      <c r="M38" s="944"/>
      <c r="N38" s="944"/>
    </row>
    <row r="39" spans="1:14" s="9" customFormat="1" ht="20.95" x14ac:dyDescent="0.2">
      <c r="A39" s="972" t="s">
        <v>2</v>
      </c>
      <c r="B39" s="824" t="s">
        <v>85</v>
      </c>
      <c r="C39" s="824" t="s">
        <v>54</v>
      </c>
      <c r="D39" s="445" t="s">
        <v>5</v>
      </c>
      <c r="E39" s="445" t="s">
        <v>5</v>
      </c>
      <c r="F39" s="1039" t="s">
        <v>55</v>
      </c>
      <c r="G39" s="1064">
        <v>0</v>
      </c>
      <c r="H39" s="1064">
        <f t="shared" ref="H39" si="6">+H40</f>
        <v>120</v>
      </c>
      <c r="I39" s="1064">
        <f t="shared" si="0"/>
        <v>120</v>
      </c>
      <c r="J39" s="1031">
        <v>0</v>
      </c>
      <c r="K39" s="1031">
        <f t="shared" si="1"/>
        <v>120</v>
      </c>
      <c r="L39" s="944"/>
      <c r="M39" s="944"/>
      <c r="N39" s="944"/>
    </row>
    <row r="40" spans="1:14" s="9" customFormat="1" x14ac:dyDescent="0.2">
      <c r="A40" s="235"/>
      <c r="B40" s="236"/>
      <c r="C40" s="236"/>
      <c r="D40" s="237">
        <v>3122</v>
      </c>
      <c r="E40" s="237">
        <v>5331</v>
      </c>
      <c r="F40" s="1038" t="s">
        <v>19</v>
      </c>
      <c r="G40" s="1063">
        <v>0</v>
      </c>
      <c r="H40" s="1063">
        <v>120</v>
      </c>
      <c r="I40" s="1063">
        <f t="shared" si="0"/>
        <v>120</v>
      </c>
      <c r="J40" s="1030">
        <v>0</v>
      </c>
      <c r="K40" s="1030">
        <f t="shared" si="1"/>
        <v>120</v>
      </c>
      <c r="L40" s="944"/>
      <c r="M40" s="944"/>
      <c r="N40" s="944"/>
    </row>
    <row r="41" spans="1:14" s="9" customFormat="1" ht="20.95" x14ac:dyDescent="0.2">
      <c r="A41" s="972" t="s">
        <v>2</v>
      </c>
      <c r="B41" s="824" t="s">
        <v>86</v>
      </c>
      <c r="C41" s="824" t="s">
        <v>56</v>
      </c>
      <c r="D41" s="445" t="s">
        <v>5</v>
      </c>
      <c r="E41" s="445" t="s">
        <v>5</v>
      </c>
      <c r="F41" s="1039" t="s">
        <v>57</v>
      </c>
      <c r="G41" s="1064">
        <v>0</v>
      </c>
      <c r="H41" s="1064">
        <f t="shared" ref="H41" si="7">+H42</f>
        <v>330</v>
      </c>
      <c r="I41" s="1064">
        <f t="shared" si="0"/>
        <v>330</v>
      </c>
      <c r="J41" s="1031">
        <v>0</v>
      </c>
      <c r="K41" s="1031">
        <f t="shared" si="1"/>
        <v>330</v>
      </c>
      <c r="L41" s="944"/>
      <c r="M41" s="944"/>
      <c r="N41" s="944"/>
    </row>
    <row r="42" spans="1:14" s="9" customFormat="1" x14ac:dyDescent="0.2">
      <c r="A42" s="235"/>
      <c r="B42" s="236"/>
      <c r="C42" s="236"/>
      <c r="D42" s="237">
        <v>3123</v>
      </c>
      <c r="E42" s="237">
        <v>5331</v>
      </c>
      <c r="F42" s="1038" t="s">
        <v>19</v>
      </c>
      <c r="G42" s="1063">
        <v>0</v>
      </c>
      <c r="H42" s="1063">
        <v>330</v>
      </c>
      <c r="I42" s="1063">
        <f t="shared" si="0"/>
        <v>330</v>
      </c>
      <c r="J42" s="1030">
        <v>0</v>
      </c>
      <c r="K42" s="1030">
        <f t="shared" si="1"/>
        <v>330</v>
      </c>
      <c r="L42" s="944"/>
      <c r="M42" s="944"/>
      <c r="N42" s="944"/>
    </row>
    <row r="43" spans="1:14" s="9" customFormat="1" ht="20.95" x14ac:dyDescent="0.2">
      <c r="A43" s="972" t="s">
        <v>2</v>
      </c>
      <c r="B43" s="824" t="s">
        <v>87</v>
      </c>
      <c r="C43" s="824" t="s">
        <v>58</v>
      </c>
      <c r="D43" s="445" t="s">
        <v>5</v>
      </c>
      <c r="E43" s="445" t="s">
        <v>5</v>
      </c>
      <c r="F43" s="1039" t="s">
        <v>59</v>
      </c>
      <c r="G43" s="1064">
        <v>0</v>
      </c>
      <c r="H43" s="1064">
        <f t="shared" ref="H43" si="8">+H44</f>
        <v>230</v>
      </c>
      <c r="I43" s="1064">
        <f t="shared" si="0"/>
        <v>230</v>
      </c>
      <c r="J43" s="1031">
        <v>0</v>
      </c>
      <c r="K43" s="1031">
        <f t="shared" si="1"/>
        <v>230</v>
      </c>
      <c r="L43" s="944"/>
      <c r="M43" s="944"/>
      <c r="N43" s="944"/>
    </row>
    <row r="44" spans="1:14" s="9" customFormat="1" x14ac:dyDescent="0.2">
      <c r="A44" s="235"/>
      <c r="B44" s="236"/>
      <c r="C44" s="236"/>
      <c r="D44" s="237">
        <v>3122</v>
      </c>
      <c r="E44" s="237">
        <v>5331</v>
      </c>
      <c r="F44" s="1038" t="s">
        <v>19</v>
      </c>
      <c r="G44" s="1063">
        <v>0</v>
      </c>
      <c r="H44" s="1063">
        <v>230</v>
      </c>
      <c r="I44" s="1063">
        <f t="shared" si="0"/>
        <v>230</v>
      </c>
      <c r="J44" s="1030">
        <v>0</v>
      </c>
      <c r="K44" s="1030">
        <f t="shared" si="1"/>
        <v>230</v>
      </c>
      <c r="L44" s="944"/>
      <c r="M44" s="944"/>
      <c r="N44" s="944"/>
    </row>
    <row r="45" spans="1:14" s="9" customFormat="1" ht="20.95" x14ac:dyDescent="0.2">
      <c r="A45" s="972" t="s">
        <v>2</v>
      </c>
      <c r="B45" s="824" t="s">
        <v>88</v>
      </c>
      <c r="C45" s="824" t="s">
        <v>60</v>
      </c>
      <c r="D45" s="445" t="s">
        <v>5</v>
      </c>
      <c r="E45" s="445" t="s">
        <v>5</v>
      </c>
      <c r="F45" s="1039" t="s">
        <v>61</v>
      </c>
      <c r="G45" s="1064">
        <v>0</v>
      </c>
      <c r="H45" s="1064">
        <f t="shared" ref="H45" si="9">+H46</f>
        <v>160</v>
      </c>
      <c r="I45" s="1064">
        <f t="shared" si="0"/>
        <v>160</v>
      </c>
      <c r="J45" s="1031">
        <v>0</v>
      </c>
      <c r="K45" s="1031">
        <f t="shared" si="1"/>
        <v>160</v>
      </c>
      <c r="L45" s="944"/>
      <c r="M45" s="944"/>
      <c r="N45" s="944"/>
    </row>
    <row r="46" spans="1:14" s="9" customFormat="1" x14ac:dyDescent="0.2">
      <c r="A46" s="235"/>
      <c r="B46" s="236"/>
      <c r="C46" s="236"/>
      <c r="D46" s="237">
        <v>3122</v>
      </c>
      <c r="E46" s="237">
        <v>5331</v>
      </c>
      <c r="F46" s="1038" t="s">
        <v>19</v>
      </c>
      <c r="G46" s="1063">
        <v>0</v>
      </c>
      <c r="H46" s="1063">
        <v>160</v>
      </c>
      <c r="I46" s="1063">
        <f t="shared" si="0"/>
        <v>160</v>
      </c>
      <c r="J46" s="1030">
        <v>0</v>
      </c>
      <c r="K46" s="1030">
        <f t="shared" si="1"/>
        <v>160</v>
      </c>
      <c r="L46" s="944"/>
      <c r="M46" s="944"/>
      <c r="N46" s="944"/>
    </row>
    <row r="47" spans="1:14" s="9" customFormat="1" ht="20.95" x14ac:dyDescent="0.2">
      <c r="A47" s="972" t="s">
        <v>2</v>
      </c>
      <c r="B47" s="824" t="s">
        <v>89</v>
      </c>
      <c r="C47" s="824" t="s">
        <v>62</v>
      </c>
      <c r="D47" s="445" t="s">
        <v>5</v>
      </c>
      <c r="E47" s="445" t="s">
        <v>5</v>
      </c>
      <c r="F47" s="1039" t="s">
        <v>63</v>
      </c>
      <c r="G47" s="1064">
        <v>0</v>
      </c>
      <c r="H47" s="1064">
        <f t="shared" ref="H47" si="10">+H48</f>
        <v>150</v>
      </c>
      <c r="I47" s="1064">
        <f t="shared" si="0"/>
        <v>150</v>
      </c>
      <c r="J47" s="1031">
        <v>0</v>
      </c>
      <c r="K47" s="1031">
        <f t="shared" si="1"/>
        <v>150</v>
      </c>
      <c r="L47" s="944"/>
      <c r="M47" s="944"/>
      <c r="N47" s="944"/>
    </row>
    <row r="48" spans="1:14" s="9" customFormat="1" x14ac:dyDescent="0.2">
      <c r="A48" s="235"/>
      <c r="B48" s="236"/>
      <c r="C48" s="236"/>
      <c r="D48" s="237">
        <v>3123</v>
      </c>
      <c r="E48" s="237">
        <v>5331</v>
      </c>
      <c r="F48" s="1038" t="s">
        <v>19</v>
      </c>
      <c r="G48" s="1063">
        <v>0</v>
      </c>
      <c r="H48" s="1063">
        <v>150</v>
      </c>
      <c r="I48" s="1063">
        <f t="shared" si="0"/>
        <v>150</v>
      </c>
      <c r="J48" s="1030">
        <v>0</v>
      </c>
      <c r="K48" s="1030">
        <f t="shared" si="1"/>
        <v>150</v>
      </c>
      <c r="L48" s="944"/>
      <c r="M48" s="944"/>
      <c r="N48" s="944"/>
    </row>
    <row r="49" spans="1:14" s="9" customFormat="1" ht="20.95" x14ac:dyDescent="0.2">
      <c r="A49" s="972" t="s">
        <v>2</v>
      </c>
      <c r="B49" s="824" t="s">
        <v>90</v>
      </c>
      <c r="C49" s="824" t="s">
        <v>64</v>
      </c>
      <c r="D49" s="445" t="s">
        <v>5</v>
      </c>
      <c r="E49" s="445" t="s">
        <v>5</v>
      </c>
      <c r="F49" s="1039" t="s">
        <v>65</v>
      </c>
      <c r="G49" s="1064">
        <v>0</v>
      </c>
      <c r="H49" s="1064">
        <f t="shared" ref="H49" si="11">+H50</f>
        <v>30</v>
      </c>
      <c r="I49" s="1064">
        <f t="shared" si="0"/>
        <v>30</v>
      </c>
      <c r="J49" s="1031">
        <v>0</v>
      </c>
      <c r="K49" s="1031">
        <f t="shared" si="1"/>
        <v>30</v>
      </c>
      <c r="L49" s="944"/>
      <c r="M49" s="944"/>
      <c r="N49" s="944"/>
    </row>
    <row r="50" spans="1:14" s="9" customFormat="1" x14ac:dyDescent="0.2">
      <c r="A50" s="235"/>
      <c r="B50" s="236"/>
      <c r="C50" s="236"/>
      <c r="D50" s="237">
        <v>3123</v>
      </c>
      <c r="E50" s="237">
        <v>5331</v>
      </c>
      <c r="F50" s="1038" t="s">
        <v>19</v>
      </c>
      <c r="G50" s="1063">
        <v>0</v>
      </c>
      <c r="H50" s="1063">
        <v>30</v>
      </c>
      <c r="I50" s="1063">
        <f t="shared" si="0"/>
        <v>30</v>
      </c>
      <c r="J50" s="1030">
        <v>0</v>
      </c>
      <c r="K50" s="1030">
        <f t="shared" si="1"/>
        <v>30</v>
      </c>
      <c r="L50" s="944"/>
      <c r="M50" s="944"/>
      <c r="N50" s="944"/>
    </row>
    <row r="51" spans="1:14" s="9" customFormat="1" x14ac:dyDescent="0.2">
      <c r="A51" s="972" t="s">
        <v>2</v>
      </c>
      <c r="B51" s="824" t="s">
        <v>74</v>
      </c>
      <c r="C51" s="824" t="s">
        <v>17</v>
      </c>
      <c r="D51" s="445" t="s">
        <v>5</v>
      </c>
      <c r="E51" s="445" t="s">
        <v>5</v>
      </c>
      <c r="F51" s="1039" t="s">
        <v>7</v>
      </c>
      <c r="G51" s="1064">
        <f>+G52</f>
        <v>500</v>
      </c>
      <c r="H51" s="1064">
        <v>0</v>
      </c>
      <c r="I51" s="1064">
        <f t="shared" si="0"/>
        <v>500</v>
      </c>
      <c r="J51" s="1031">
        <f>+J52</f>
        <v>-50</v>
      </c>
      <c r="K51" s="1031">
        <f t="shared" si="1"/>
        <v>450</v>
      </c>
      <c r="L51" s="944" t="s">
        <v>166</v>
      </c>
      <c r="M51" s="944"/>
      <c r="N51" s="944"/>
    </row>
    <row r="52" spans="1:14" s="9" customFormat="1" x14ac:dyDescent="0.2">
      <c r="A52" s="235"/>
      <c r="B52" s="236"/>
      <c r="C52" s="236"/>
      <c r="D52" s="237">
        <v>3299</v>
      </c>
      <c r="E52" s="237">
        <v>5331</v>
      </c>
      <c r="F52" s="1038" t="s">
        <v>19</v>
      </c>
      <c r="G52" s="1063">
        <v>500</v>
      </c>
      <c r="H52" s="1063">
        <v>0</v>
      </c>
      <c r="I52" s="1063">
        <f t="shared" si="0"/>
        <v>500</v>
      </c>
      <c r="J52" s="1030">
        <v>-50</v>
      </c>
      <c r="K52" s="1030">
        <f t="shared" si="1"/>
        <v>450</v>
      </c>
      <c r="L52" s="944"/>
      <c r="M52" s="944"/>
      <c r="N52" s="944"/>
    </row>
    <row r="53" spans="1:14" s="9" customFormat="1" ht="20.95" x14ac:dyDescent="0.2">
      <c r="A53" s="972" t="s">
        <v>2</v>
      </c>
      <c r="B53" s="824" t="s">
        <v>165</v>
      </c>
      <c r="C53" s="824" t="s">
        <v>17</v>
      </c>
      <c r="D53" s="445" t="s">
        <v>5</v>
      </c>
      <c r="E53" s="445" t="s">
        <v>5</v>
      </c>
      <c r="F53" s="1039" t="s">
        <v>170</v>
      </c>
      <c r="G53" s="1064">
        <v>0</v>
      </c>
      <c r="H53" s="1064">
        <v>0</v>
      </c>
      <c r="I53" s="1064">
        <f t="shared" si="0"/>
        <v>0</v>
      </c>
      <c r="J53" s="1031">
        <f>+J54</f>
        <v>50</v>
      </c>
      <c r="K53" s="1031">
        <f t="shared" si="1"/>
        <v>50</v>
      </c>
      <c r="L53" s="944" t="s">
        <v>166</v>
      </c>
      <c r="M53" s="944"/>
      <c r="N53" s="944"/>
    </row>
    <row r="54" spans="1:14" s="9" customFormat="1" x14ac:dyDescent="0.2">
      <c r="A54" s="235"/>
      <c r="B54" s="236"/>
      <c r="C54" s="236"/>
      <c r="D54" s="237">
        <v>3299</v>
      </c>
      <c r="E54" s="237">
        <v>5332</v>
      </c>
      <c r="F54" s="1038" t="s">
        <v>167</v>
      </c>
      <c r="G54" s="1063">
        <v>0</v>
      </c>
      <c r="H54" s="1063">
        <v>0</v>
      </c>
      <c r="I54" s="1063">
        <v>0</v>
      </c>
      <c r="J54" s="1030">
        <v>50</v>
      </c>
      <c r="K54" s="1030">
        <f t="shared" si="1"/>
        <v>50</v>
      </c>
      <c r="L54" s="944"/>
      <c r="M54" s="944"/>
      <c r="N54" s="944"/>
    </row>
    <row r="55" spans="1:14" s="9" customFormat="1" x14ac:dyDescent="0.2">
      <c r="A55" s="972" t="s">
        <v>2</v>
      </c>
      <c r="B55" s="824" t="s">
        <v>75</v>
      </c>
      <c r="C55" s="824" t="s">
        <v>17</v>
      </c>
      <c r="D55" s="445" t="s">
        <v>5</v>
      </c>
      <c r="E55" s="445" t="s">
        <v>5</v>
      </c>
      <c r="F55" s="1039" t="s">
        <v>8</v>
      </c>
      <c r="G55" s="1064">
        <f>+G56</f>
        <v>500</v>
      </c>
      <c r="H55" s="1064">
        <v>0</v>
      </c>
      <c r="I55" s="1064">
        <f t="shared" si="0"/>
        <v>500</v>
      </c>
      <c r="J55" s="1031">
        <v>0</v>
      </c>
      <c r="K55" s="1031">
        <f t="shared" si="1"/>
        <v>500</v>
      </c>
      <c r="L55" s="944"/>
      <c r="M55" s="944"/>
      <c r="N55" s="944"/>
    </row>
    <row r="56" spans="1:14" s="9" customFormat="1" ht="13.1" thickBot="1" x14ac:dyDescent="0.25">
      <c r="A56" s="197"/>
      <c r="B56" s="259"/>
      <c r="C56" s="259"/>
      <c r="D56" s="200">
        <v>3299</v>
      </c>
      <c r="E56" s="983">
        <v>5321</v>
      </c>
      <c r="F56" s="202" t="s">
        <v>21</v>
      </c>
      <c r="G56" s="1065">
        <v>500</v>
      </c>
      <c r="H56" s="1065">
        <v>0</v>
      </c>
      <c r="I56" s="1065">
        <f t="shared" si="0"/>
        <v>500</v>
      </c>
      <c r="J56" s="1079">
        <v>0</v>
      </c>
      <c r="K56" s="1079">
        <f t="shared" si="1"/>
        <v>500</v>
      </c>
      <c r="L56" s="944"/>
      <c r="M56" s="944"/>
      <c r="N56" s="944"/>
    </row>
    <row r="57" spans="1:14" s="9" customFormat="1" ht="13.6" thickBot="1" x14ac:dyDescent="0.35">
      <c r="A57" s="934" t="s">
        <v>2</v>
      </c>
      <c r="B57" s="1456" t="s">
        <v>5</v>
      </c>
      <c r="C57" s="1457"/>
      <c r="D57" s="935" t="s">
        <v>5</v>
      </c>
      <c r="E57" s="935" t="s">
        <v>5</v>
      </c>
      <c r="F57" s="1037" t="s">
        <v>25</v>
      </c>
      <c r="G57" s="1060">
        <v>6040</v>
      </c>
      <c r="H57" s="1060">
        <f>+H58+H63+H70+H81+H92+H95</f>
        <v>14536.8</v>
      </c>
      <c r="I57" s="1060">
        <f t="shared" si="0"/>
        <v>20576.8</v>
      </c>
      <c r="J57" s="1078">
        <v>0</v>
      </c>
      <c r="K57" s="1078">
        <f t="shared" si="1"/>
        <v>20576.8</v>
      </c>
      <c r="L57" s="1024"/>
      <c r="M57" s="944"/>
      <c r="N57" s="944"/>
    </row>
    <row r="58" spans="1:14" s="9" customFormat="1" ht="13.1" thickBot="1" x14ac:dyDescent="0.25">
      <c r="A58" s="984" t="s">
        <v>2</v>
      </c>
      <c r="B58" s="1458" t="s">
        <v>5</v>
      </c>
      <c r="C58" s="1458"/>
      <c r="D58" s="985" t="s">
        <v>5</v>
      </c>
      <c r="E58" s="985" t="s">
        <v>5</v>
      </c>
      <c r="F58" s="1043" t="s">
        <v>26</v>
      </c>
      <c r="G58" s="1066">
        <f>+G59</f>
        <v>2810</v>
      </c>
      <c r="H58" s="1066">
        <f>+H59+H61</f>
        <v>2200</v>
      </c>
      <c r="I58" s="1066">
        <f t="shared" si="0"/>
        <v>5010</v>
      </c>
      <c r="J58" s="1080">
        <v>0</v>
      </c>
      <c r="K58" s="1080">
        <f t="shared" si="1"/>
        <v>5010</v>
      </c>
      <c r="L58" s="944"/>
      <c r="M58" s="944"/>
      <c r="N58" s="944"/>
    </row>
    <row r="59" spans="1:14" s="9" customFormat="1" x14ac:dyDescent="0.2">
      <c r="A59" s="229" t="s">
        <v>3</v>
      </c>
      <c r="B59" s="134" t="s">
        <v>76</v>
      </c>
      <c r="C59" s="134" t="s">
        <v>17</v>
      </c>
      <c r="D59" s="230" t="s">
        <v>5</v>
      </c>
      <c r="E59" s="230" t="s">
        <v>5</v>
      </c>
      <c r="F59" s="1044" t="s">
        <v>26</v>
      </c>
      <c r="G59" s="1067">
        <f>+G60</f>
        <v>2810</v>
      </c>
      <c r="H59" s="1067">
        <v>1700</v>
      </c>
      <c r="I59" s="1067">
        <f t="shared" si="0"/>
        <v>4510</v>
      </c>
      <c r="J59" s="1077">
        <v>0</v>
      </c>
      <c r="K59" s="1077">
        <f t="shared" si="1"/>
        <v>4510</v>
      </c>
      <c r="L59" s="944"/>
      <c r="M59" s="944"/>
      <c r="N59" s="944"/>
    </row>
    <row r="60" spans="1:14" s="9" customFormat="1" x14ac:dyDescent="0.2">
      <c r="A60" s="235"/>
      <c r="B60" s="236"/>
      <c r="C60" s="236"/>
      <c r="D60" s="237">
        <v>3419</v>
      </c>
      <c r="E60" s="238">
        <v>5229</v>
      </c>
      <c r="F60" s="1038" t="s">
        <v>24</v>
      </c>
      <c r="G60" s="1063">
        <v>2810</v>
      </c>
      <c r="H60" s="1063">
        <v>1700</v>
      </c>
      <c r="I60" s="1063">
        <f t="shared" si="0"/>
        <v>4510</v>
      </c>
      <c r="J60" s="1030">
        <v>0</v>
      </c>
      <c r="K60" s="1030">
        <f t="shared" si="1"/>
        <v>4510</v>
      </c>
      <c r="L60" s="944"/>
      <c r="M60" s="944"/>
      <c r="N60" s="944"/>
    </row>
    <row r="61" spans="1:14" s="9" customFormat="1" x14ac:dyDescent="0.2">
      <c r="A61" s="975" t="s">
        <v>2</v>
      </c>
      <c r="B61" s="976" t="s">
        <v>136</v>
      </c>
      <c r="C61" s="976" t="s">
        <v>17</v>
      </c>
      <c r="D61" s="977" t="s">
        <v>5</v>
      </c>
      <c r="E61" s="977" t="s">
        <v>5</v>
      </c>
      <c r="F61" s="1045" t="s">
        <v>137</v>
      </c>
      <c r="G61" s="1064">
        <v>0</v>
      </c>
      <c r="H61" s="1064">
        <f>+H62</f>
        <v>500</v>
      </c>
      <c r="I61" s="1064">
        <f t="shared" si="0"/>
        <v>500</v>
      </c>
      <c r="J61" s="1031">
        <v>0</v>
      </c>
      <c r="K61" s="1031">
        <f t="shared" si="1"/>
        <v>500</v>
      </c>
      <c r="L61" s="944"/>
      <c r="M61" s="944"/>
      <c r="N61" s="944"/>
    </row>
    <row r="62" spans="1:14" s="9" customFormat="1" x14ac:dyDescent="0.2">
      <c r="A62" s="988"/>
      <c r="B62" s="989"/>
      <c r="C62" s="989"/>
      <c r="D62" s="990">
        <v>3419</v>
      </c>
      <c r="E62" s="981">
        <v>5229</v>
      </c>
      <c r="F62" s="1042" t="s">
        <v>24</v>
      </c>
      <c r="G62" s="1063">
        <v>0</v>
      </c>
      <c r="H62" s="1063">
        <v>500</v>
      </c>
      <c r="I62" s="1063">
        <f t="shared" si="0"/>
        <v>500</v>
      </c>
      <c r="J62" s="1030">
        <v>0</v>
      </c>
      <c r="K62" s="1030">
        <f t="shared" si="1"/>
        <v>500</v>
      </c>
      <c r="L62" s="944"/>
      <c r="M62" s="944"/>
      <c r="N62" s="944"/>
    </row>
    <row r="63" spans="1:14" s="9" customFormat="1" ht="13.1" x14ac:dyDescent="0.25">
      <c r="A63" s="991" t="s">
        <v>3</v>
      </c>
      <c r="B63" s="1462" t="s">
        <v>5</v>
      </c>
      <c r="C63" s="1463"/>
      <c r="D63" s="992" t="s">
        <v>5</v>
      </c>
      <c r="E63" s="992" t="s">
        <v>5</v>
      </c>
      <c r="F63" s="1046" t="s">
        <v>27</v>
      </c>
      <c r="G63" s="1068">
        <f>+G64</f>
        <v>200</v>
      </c>
      <c r="H63" s="1068">
        <f>+H64+H66+H68</f>
        <v>200</v>
      </c>
      <c r="I63" s="1068">
        <f t="shared" si="0"/>
        <v>400</v>
      </c>
      <c r="J63" s="1075">
        <v>0</v>
      </c>
      <c r="K63" s="1075">
        <f t="shared" si="1"/>
        <v>400</v>
      </c>
      <c r="L63" s="944"/>
      <c r="M63" s="944"/>
      <c r="N63" s="944"/>
    </row>
    <row r="64" spans="1:14" s="9" customFormat="1" x14ac:dyDescent="0.2">
      <c r="A64" s="975" t="s">
        <v>2</v>
      </c>
      <c r="B64" s="976" t="s">
        <v>77</v>
      </c>
      <c r="C64" s="976" t="s">
        <v>17</v>
      </c>
      <c r="D64" s="977" t="s">
        <v>5</v>
      </c>
      <c r="E64" s="977" t="s">
        <v>5</v>
      </c>
      <c r="F64" s="1041" t="s">
        <v>9</v>
      </c>
      <c r="G64" s="1064">
        <f>+G65</f>
        <v>200</v>
      </c>
      <c r="H64" s="1064">
        <f>H65</f>
        <v>-200</v>
      </c>
      <c r="I64" s="1064">
        <f t="shared" si="0"/>
        <v>0</v>
      </c>
      <c r="J64" s="1031">
        <v>0</v>
      </c>
      <c r="K64" s="1031">
        <f t="shared" si="1"/>
        <v>0</v>
      </c>
      <c r="L64" s="944"/>
      <c r="M64" s="944"/>
      <c r="N64" s="944"/>
    </row>
    <row r="65" spans="1:14" s="9" customFormat="1" x14ac:dyDescent="0.2">
      <c r="A65" s="988"/>
      <c r="B65" s="989"/>
      <c r="C65" s="989"/>
      <c r="D65" s="990">
        <v>3419</v>
      </c>
      <c r="E65" s="981">
        <v>5229</v>
      </c>
      <c r="F65" s="1042" t="s">
        <v>24</v>
      </c>
      <c r="G65" s="1063">
        <v>200</v>
      </c>
      <c r="H65" s="1063">
        <v>-200</v>
      </c>
      <c r="I65" s="1063">
        <f t="shared" si="0"/>
        <v>0</v>
      </c>
      <c r="J65" s="1030">
        <v>0</v>
      </c>
      <c r="K65" s="1030">
        <f t="shared" si="1"/>
        <v>0</v>
      </c>
      <c r="L65" s="944"/>
      <c r="M65" s="944"/>
      <c r="N65" s="944"/>
    </row>
    <row r="66" spans="1:14" s="9" customFormat="1" ht="20.95" x14ac:dyDescent="0.2">
      <c r="A66" s="972" t="s">
        <v>2</v>
      </c>
      <c r="B66" s="824" t="s">
        <v>126</v>
      </c>
      <c r="C66" s="824" t="s">
        <v>17</v>
      </c>
      <c r="D66" s="445" t="s">
        <v>5</v>
      </c>
      <c r="E66" s="445" t="s">
        <v>5</v>
      </c>
      <c r="F66" s="1047" t="s">
        <v>127</v>
      </c>
      <c r="G66" s="1064">
        <v>0</v>
      </c>
      <c r="H66" s="1064">
        <f>H67</f>
        <v>200</v>
      </c>
      <c r="I66" s="1064">
        <f t="shared" si="0"/>
        <v>200</v>
      </c>
      <c r="J66" s="1031">
        <v>0</v>
      </c>
      <c r="K66" s="1031">
        <f t="shared" si="1"/>
        <v>200</v>
      </c>
      <c r="L66" s="944"/>
      <c r="M66" s="944"/>
      <c r="N66" s="944"/>
    </row>
    <row r="67" spans="1:14" s="9" customFormat="1" x14ac:dyDescent="0.2">
      <c r="A67" s="994"/>
      <c r="B67" s="995"/>
      <c r="C67" s="995"/>
      <c r="D67" s="238">
        <v>3419</v>
      </c>
      <c r="E67" s="238">
        <v>5222</v>
      </c>
      <c r="F67" s="1038" t="s">
        <v>128</v>
      </c>
      <c r="G67" s="1063">
        <v>0</v>
      </c>
      <c r="H67" s="1063">
        <v>200</v>
      </c>
      <c r="I67" s="1063">
        <f t="shared" si="0"/>
        <v>200</v>
      </c>
      <c r="J67" s="1030">
        <v>0</v>
      </c>
      <c r="K67" s="1030">
        <f t="shared" si="1"/>
        <v>200</v>
      </c>
      <c r="L67" s="944"/>
      <c r="M67" s="944"/>
      <c r="N67" s="944"/>
    </row>
    <row r="68" spans="1:14" s="9" customFormat="1" x14ac:dyDescent="0.2">
      <c r="A68" s="975" t="s">
        <v>2</v>
      </c>
      <c r="B68" s="996" t="s">
        <v>161</v>
      </c>
      <c r="C68" s="996" t="s">
        <v>17</v>
      </c>
      <c r="D68" s="990"/>
      <c r="E68" s="990"/>
      <c r="F68" s="1048" t="s">
        <v>138</v>
      </c>
      <c r="G68" s="1069">
        <v>0</v>
      </c>
      <c r="H68" s="1069">
        <v>200</v>
      </c>
      <c r="I68" s="1064">
        <f t="shared" si="0"/>
        <v>200</v>
      </c>
      <c r="J68" s="1031">
        <v>0</v>
      </c>
      <c r="K68" s="1031">
        <f t="shared" si="1"/>
        <v>200</v>
      </c>
      <c r="L68" s="944"/>
      <c r="M68" s="944"/>
      <c r="N68" s="944"/>
    </row>
    <row r="69" spans="1:14" s="9" customFormat="1" ht="13.1" thickBot="1" x14ac:dyDescent="0.25">
      <c r="A69" s="998"/>
      <c r="B69" s="999"/>
      <c r="C69" s="999"/>
      <c r="D69" s="1000">
        <v>3419</v>
      </c>
      <c r="E69" s="1000">
        <v>5229</v>
      </c>
      <c r="F69" s="1049" t="s">
        <v>24</v>
      </c>
      <c r="G69" s="1070">
        <v>0</v>
      </c>
      <c r="H69" s="1070">
        <v>200</v>
      </c>
      <c r="I69" s="1071">
        <f t="shared" si="0"/>
        <v>200</v>
      </c>
      <c r="J69" s="1079">
        <v>0</v>
      </c>
      <c r="K69" s="1079">
        <f t="shared" si="1"/>
        <v>200</v>
      </c>
      <c r="L69" s="944"/>
      <c r="M69" s="944"/>
      <c r="N69" s="944"/>
    </row>
    <row r="70" spans="1:14" s="9" customFormat="1" ht="13.75" thickBot="1" x14ac:dyDescent="0.3">
      <c r="A70" s="984" t="s">
        <v>3</v>
      </c>
      <c r="B70" s="1458" t="s">
        <v>5</v>
      </c>
      <c r="C70" s="1459"/>
      <c r="D70" s="985" t="s">
        <v>5</v>
      </c>
      <c r="E70" s="985" t="s">
        <v>5</v>
      </c>
      <c r="F70" s="1043" t="s">
        <v>10</v>
      </c>
      <c r="G70" s="1066">
        <f>+G71+G73</f>
        <v>1500</v>
      </c>
      <c r="H70" s="1066">
        <f>+H71+H73+H75+H77+H79</f>
        <v>1200</v>
      </c>
      <c r="I70" s="1066">
        <f t="shared" si="0"/>
        <v>2700</v>
      </c>
      <c r="J70" s="1080">
        <v>0</v>
      </c>
      <c r="K70" s="1080">
        <f t="shared" si="1"/>
        <v>2700</v>
      </c>
      <c r="L70" s="944"/>
      <c r="M70" s="944"/>
      <c r="N70" s="944"/>
    </row>
    <row r="71" spans="1:14" s="9" customFormat="1" x14ac:dyDescent="0.2">
      <c r="A71" s="189" t="s">
        <v>2</v>
      </c>
      <c r="B71" s="256" t="s">
        <v>78</v>
      </c>
      <c r="C71" s="256" t="s">
        <v>17</v>
      </c>
      <c r="D71" s="192" t="s">
        <v>5</v>
      </c>
      <c r="E71" s="192" t="s">
        <v>5</v>
      </c>
      <c r="F71" s="194" t="s">
        <v>10</v>
      </c>
      <c r="G71" s="1061">
        <f>+G72</f>
        <v>1000</v>
      </c>
      <c r="H71" s="1061">
        <v>0</v>
      </c>
      <c r="I71" s="1061">
        <f t="shared" si="0"/>
        <v>1000</v>
      </c>
      <c r="J71" s="1077">
        <v>0</v>
      </c>
      <c r="K71" s="1077">
        <f t="shared" si="1"/>
        <v>1000</v>
      </c>
      <c r="L71" s="944"/>
      <c r="M71" s="944"/>
      <c r="N71" s="944"/>
    </row>
    <row r="72" spans="1:14" s="9" customFormat="1" x14ac:dyDescent="0.2">
      <c r="A72" s="235"/>
      <c r="B72" s="236"/>
      <c r="C72" s="236"/>
      <c r="D72" s="237">
        <v>3419</v>
      </c>
      <c r="E72" s="238">
        <v>5221</v>
      </c>
      <c r="F72" s="1038" t="s">
        <v>28</v>
      </c>
      <c r="G72" s="1063">
        <v>1000</v>
      </c>
      <c r="H72" s="1063">
        <v>0</v>
      </c>
      <c r="I72" s="1063">
        <f t="shared" si="0"/>
        <v>1000</v>
      </c>
      <c r="J72" s="1030">
        <v>0</v>
      </c>
      <c r="K72" s="1030">
        <f t="shared" si="1"/>
        <v>1000</v>
      </c>
      <c r="L72" s="944"/>
      <c r="M72" s="944" t="s">
        <v>66</v>
      </c>
      <c r="N72" s="944"/>
    </row>
    <row r="73" spans="1:14" s="9" customFormat="1" x14ac:dyDescent="0.2">
      <c r="A73" s="972" t="s">
        <v>2</v>
      </c>
      <c r="B73" s="824" t="s">
        <v>79</v>
      </c>
      <c r="C73" s="824" t="s">
        <v>17</v>
      </c>
      <c r="D73" s="445" t="s">
        <v>5</v>
      </c>
      <c r="E73" s="445" t="s">
        <v>5</v>
      </c>
      <c r="F73" s="1039" t="s">
        <v>11</v>
      </c>
      <c r="G73" s="1064">
        <f>+G74</f>
        <v>500</v>
      </c>
      <c r="H73" s="1064">
        <v>0</v>
      </c>
      <c r="I73" s="1064">
        <f t="shared" si="0"/>
        <v>500</v>
      </c>
      <c r="J73" s="1031">
        <v>0</v>
      </c>
      <c r="K73" s="1031">
        <f t="shared" si="1"/>
        <v>500</v>
      </c>
      <c r="L73" s="944"/>
      <c r="M73" s="944"/>
      <c r="N73" s="944"/>
    </row>
    <row r="74" spans="1:14" s="9" customFormat="1" x14ac:dyDescent="0.2">
      <c r="A74" s="972"/>
      <c r="B74" s="824"/>
      <c r="C74" s="824"/>
      <c r="D74" s="238">
        <v>3419</v>
      </c>
      <c r="E74" s="238">
        <v>5221</v>
      </c>
      <c r="F74" s="1038" t="s">
        <v>28</v>
      </c>
      <c r="G74" s="1063">
        <v>500</v>
      </c>
      <c r="H74" s="1063">
        <v>0</v>
      </c>
      <c r="I74" s="1063">
        <f t="shared" si="0"/>
        <v>500</v>
      </c>
      <c r="J74" s="1030">
        <v>0</v>
      </c>
      <c r="K74" s="1030">
        <f t="shared" ref="K74:K97" si="12">+I74+J74</f>
        <v>500</v>
      </c>
      <c r="L74" s="944"/>
      <c r="M74" s="944"/>
      <c r="N74" s="944"/>
    </row>
    <row r="75" spans="1:14" s="9" customFormat="1" x14ac:dyDescent="0.2">
      <c r="A75" s="975" t="s">
        <v>2</v>
      </c>
      <c r="B75" s="976" t="s">
        <v>163</v>
      </c>
      <c r="C75" s="976" t="s">
        <v>17</v>
      </c>
      <c r="D75" s="977"/>
      <c r="E75" s="977"/>
      <c r="F75" s="1041" t="s">
        <v>139</v>
      </c>
      <c r="G75" s="1064">
        <v>0</v>
      </c>
      <c r="H75" s="1064">
        <v>600</v>
      </c>
      <c r="I75" s="1064">
        <f t="shared" si="0"/>
        <v>600</v>
      </c>
      <c r="J75" s="1031">
        <v>0</v>
      </c>
      <c r="K75" s="1031">
        <f t="shared" si="12"/>
        <v>600</v>
      </c>
      <c r="L75" s="944"/>
      <c r="M75" s="944"/>
      <c r="N75" s="944"/>
    </row>
    <row r="76" spans="1:14" s="9" customFormat="1" x14ac:dyDescent="0.2">
      <c r="A76" s="975"/>
      <c r="B76" s="976"/>
      <c r="C76" s="976"/>
      <c r="D76" s="981">
        <v>3419</v>
      </c>
      <c r="E76" s="981">
        <v>5221</v>
      </c>
      <c r="F76" s="1042" t="s">
        <v>28</v>
      </c>
      <c r="G76" s="1063">
        <v>0</v>
      </c>
      <c r="H76" s="1063">
        <v>600</v>
      </c>
      <c r="I76" s="1063">
        <f t="shared" ref="I76:I97" si="13">+G76+H76</f>
        <v>600</v>
      </c>
      <c r="J76" s="1030">
        <v>0</v>
      </c>
      <c r="K76" s="1030">
        <f t="shared" si="12"/>
        <v>600</v>
      </c>
      <c r="L76" s="944"/>
      <c r="M76" s="944"/>
      <c r="N76" s="944"/>
    </row>
    <row r="77" spans="1:14" s="9" customFormat="1" x14ac:dyDescent="0.2">
      <c r="A77" s="975" t="s">
        <v>2</v>
      </c>
      <c r="B77" s="976" t="s">
        <v>140</v>
      </c>
      <c r="C77" s="976" t="s">
        <v>17</v>
      </c>
      <c r="D77" s="981"/>
      <c r="E77" s="981"/>
      <c r="F77" s="1041" t="s">
        <v>141</v>
      </c>
      <c r="G77" s="1064">
        <v>0</v>
      </c>
      <c r="H77" s="1064">
        <v>400</v>
      </c>
      <c r="I77" s="1064">
        <f t="shared" si="13"/>
        <v>400</v>
      </c>
      <c r="J77" s="1031">
        <v>0</v>
      </c>
      <c r="K77" s="1031">
        <f t="shared" si="12"/>
        <v>400</v>
      </c>
      <c r="L77" s="944"/>
      <c r="M77" s="944"/>
      <c r="N77" s="944"/>
    </row>
    <row r="78" spans="1:14" s="9" customFormat="1" x14ac:dyDescent="0.2">
      <c r="A78" s="975"/>
      <c r="B78" s="976"/>
      <c r="C78" s="976"/>
      <c r="D78" s="981">
        <v>3419</v>
      </c>
      <c r="E78" s="981">
        <v>5329</v>
      </c>
      <c r="F78" s="1050" t="s">
        <v>142</v>
      </c>
      <c r="G78" s="1063">
        <v>0</v>
      </c>
      <c r="H78" s="1063">
        <v>400</v>
      </c>
      <c r="I78" s="1063">
        <f t="shared" si="13"/>
        <v>400</v>
      </c>
      <c r="J78" s="1030">
        <v>0</v>
      </c>
      <c r="K78" s="1030">
        <f t="shared" si="12"/>
        <v>400</v>
      </c>
      <c r="L78" s="944"/>
      <c r="M78" s="944"/>
      <c r="N78" s="944"/>
    </row>
    <row r="79" spans="1:14" s="9" customFormat="1" x14ac:dyDescent="0.2">
      <c r="A79" s="975" t="s">
        <v>2</v>
      </c>
      <c r="B79" s="976" t="s">
        <v>143</v>
      </c>
      <c r="C79" s="976" t="s">
        <v>144</v>
      </c>
      <c r="D79" s="981"/>
      <c r="E79" s="981"/>
      <c r="F79" s="1041" t="s">
        <v>145</v>
      </c>
      <c r="G79" s="1064">
        <v>0</v>
      </c>
      <c r="H79" s="1064">
        <v>200</v>
      </c>
      <c r="I79" s="1064">
        <f t="shared" si="13"/>
        <v>200</v>
      </c>
      <c r="J79" s="1031">
        <v>0</v>
      </c>
      <c r="K79" s="1031">
        <f t="shared" si="12"/>
        <v>200</v>
      </c>
      <c r="L79" s="944"/>
      <c r="M79" s="944"/>
      <c r="N79" s="944"/>
    </row>
    <row r="80" spans="1:14" s="9" customFormat="1" ht="13.1" thickBot="1" x14ac:dyDescent="0.25">
      <c r="A80" s="1003"/>
      <c r="B80" s="1004"/>
      <c r="C80" s="1004"/>
      <c r="D80" s="1005">
        <v>3419</v>
      </c>
      <c r="E80" s="1005">
        <v>5329</v>
      </c>
      <c r="F80" s="1051" t="s">
        <v>142</v>
      </c>
      <c r="G80" s="1065">
        <v>0</v>
      </c>
      <c r="H80" s="1065">
        <v>200</v>
      </c>
      <c r="I80" s="1065">
        <f t="shared" si="13"/>
        <v>200</v>
      </c>
      <c r="J80" s="1079">
        <v>0</v>
      </c>
      <c r="K80" s="1079">
        <f t="shared" si="12"/>
        <v>200</v>
      </c>
      <c r="L80" s="944"/>
      <c r="M80" s="944"/>
      <c r="N80" s="944"/>
    </row>
    <row r="81" spans="1:14" s="9" customFormat="1" ht="13.75" thickBot="1" x14ac:dyDescent="0.3">
      <c r="A81" s="984" t="s">
        <v>3</v>
      </c>
      <c r="B81" s="1458" t="s">
        <v>5</v>
      </c>
      <c r="C81" s="1459"/>
      <c r="D81" s="985" t="s">
        <v>5</v>
      </c>
      <c r="E81" s="985" t="s">
        <v>5</v>
      </c>
      <c r="F81" s="1043" t="s">
        <v>29</v>
      </c>
      <c r="G81" s="1066">
        <f>+G82+G84</f>
        <v>1530</v>
      </c>
      <c r="H81" s="1066">
        <f>+H82+H84+H86+H88+H90</f>
        <v>4436.8</v>
      </c>
      <c r="I81" s="1066">
        <f t="shared" si="13"/>
        <v>5966.8</v>
      </c>
      <c r="J81" s="1080">
        <v>0</v>
      </c>
      <c r="K81" s="1080">
        <f t="shared" si="12"/>
        <v>5966.8</v>
      </c>
      <c r="L81" s="944"/>
      <c r="M81" s="944"/>
      <c r="N81" s="944"/>
    </row>
    <row r="82" spans="1:14" s="9" customFormat="1" x14ac:dyDescent="0.2">
      <c r="A82" s="189" t="s">
        <v>2</v>
      </c>
      <c r="B82" s="256" t="s">
        <v>80</v>
      </c>
      <c r="C82" s="256" t="s">
        <v>17</v>
      </c>
      <c r="D82" s="192" t="s">
        <v>5</v>
      </c>
      <c r="E82" s="192" t="s">
        <v>5</v>
      </c>
      <c r="F82" s="1052" t="s">
        <v>29</v>
      </c>
      <c r="G82" s="1061">
        <f>+G83</f>
        <v>1230</v>
      </c>
      <c r="H82" s="1061">
        <v>0</v>
      </c>
      <c r="I82" s="1061">
        <f t="shared" si="13"/>
        <v>1230</v>
      </c>
      <c r="J82" s="1077">
        <v>0</v>
      </c>
      <c r="K82" s="1077">
        <f t="shared" si="12"/>
        <v>1230</v>
      </c>
      <c r="L82" s="944"/>
      <c r="M82" s="944"/>
      <c r="N82" s="944"/>
    </row>
    <row r="83" spans="1:14" s="9" customFormat="1" x14ac:dyDescent="0.2">
      <c r="A83" s="972"/>
      <c r="B83" s="824"/>
      <c r="C83" s="824"/>
      <c r="D83" s="238">
        <v>3419</v>
      </c>
      <c r="E83" s="238">
        <v>5229</v>
      </c>
      <c r="F83" s="1038" t="s">
        <v>24</v>
      </c>
      <c r="G83" s="1063">
        <v>1230</v>
      </c>
      <c r="H83" s="1063">
        <v>0</v>
      </c>
      <c r="I83" s="1063">
        <f t="shared" si="13"/>
        <v>1230</v>
      </c>
      <c r="J83" s="1030">
        <v>0</v>
      </c>
      <c r="K83" s="1030">
        <f t="shared" si="12"/>
        <v>1230</v>
      </c>
      <c r="L83" s="944"/>
      <c r="M83" s="944"/>
      <c r="N83" s="944"/>
    </row>
    <row r="84" spans="1:14" s="9" customFormat="1" x14ac:dyDescent="0.2">
      <c r="A84" s="972" t="s">
        <v>2</v>
      </c>
      <c r="B84" s="824" t="s">
        <v>81</v>
      </c>
      <c r="C84" s="824" t="s">
        <v>17</v>
      </c>
      <c r="D84" s="445" t="s">
        <v>5</v>
      </c>
      <c r="E84" s="445" t="s">
        <v>5</v>
      </c>
      <c r="F84" s="1039" t="s">
        <v>12</v>
      </c>
      <c r="G84" s="1064">
        <f>+G85</f>
        <v>300</v>
      </c>
      <c r="H84" s="1064">
        <v>0</v>
      </c>
      <c r="I84" s="1064">
        <f t="shared" si="13"/>
        <v>300</v>
      </c>
      <c r="J84" s="1031">
        <v>0</v>
      </c>
      <c r="K84" s="1031">
        <f t="shared" si="12"/>
        <v>300</v>
      </c>
      <c r="L84" s="944"/>
      <c r="M84" s="944"/>
      <c r="N84" s="944"/>
    </row>
    <row r="85" spans="1:14" s="9" customFormat="1" x14ac:dyDescent="0.2">
      <c r="A85" s="972"/>
      <c r="B85" s="824"/>
      <c r="C85" s="824"/>
      <c r="D85" s="238">
        <v>3419</v>
      </c>
      <c r="E85" s="238">
        <v>5229</v>
      </c>
      <c r="F85" s="1038" t="s">
        <v>24</v>
      </c>
      <c r="G85" s="1063">
        <v>300</v>
      </c>
      <c r="H85" s="1063">
        <v>0</v>
      </c>
      <c r="I85" s="1063">
        <f t="shared" si="13"/>
        <v>300</v>
      </c>
      <c r="J85" s="1030">
        <v>0</v>
      </c>
      <c r="K85" s="1030">
        <f t="shared" si="12"/>
        <v>300</v>
      </c>
      <c r="L85" s="944"/>
      <c r="M85" s="944"/>
      <c r="N85" s="944"/>
    </row>
    <row r="86" spans="1:14" s="9" customFormat="1" ht="20.95" x14ac:dyDescent="0.2">
      <c r="A86" s="972" t="s">
        <v>2</v>
      </c>
      <c r="B86" s="824" t="s">
        <v>95</v>
      </c>
      <c r="C86" s="824" t="s">
        <v>17</v>
      </c>
      <c r="D86" s="445" t="s">
        <v>5</v>
      </c>
      <c r="E86" s="445" t="s">
        <v>5</v>
      </c>
      <c r="F86" s="1039" t="s">
        <v>96</v>
      </c>
      <c r="G86" s="1063">
        <v>0</v>
      </c>
      <c r="H86" s="1064">
        <f>+H87</f>
        <v>4000</v>
      </c>
      <c r="I86" s="1064">
        <f t="shared" si="13"/>
        <v>4000</v>
      </c>
      <c r="J86" s="1031">
        <v>0</v>
      </c>
      <c r="K86" s="1031">
        <f t="shared" si="12"/>
        <v>4000</v>
      </c>
      <c r="L86" s="944"/>
      <c r="M86" s="944"/>
      <c r="N86" s="944"/>
    </row>
    <row r="87" spans="1:14" s="9" customFormat="1" x14ac:dyDescent="0.2">
      <c r="A87" s="994"/>
      <c r="B87" s="995"/>
      <c r="C87" s="995"/>
      <c r="D87" s="238">
        <v>3419</v>
      </c>
      <c r="E87" s="238">
        <v>5222</v>
      </c>
      <c r="F87" s="1040" t="s">
        <v>94</v>
      </c>
      <c r="G87" s="1063">
        <v>0</v>
      </c>
      <c r="H87" s="1063">
        <v>4000</v>
      </c>
      <c r="I87" s="1063">
        <f t="shared" si="13"/>
        <v>4000</v>
      </c>
      <c r="J87" s="1030">
        <v>0</v>
      </c>
      <c r="K87" s="1030">
        <f t="shared" si="12"/>
        <v>4000</v>
      </c>
      <c r="L87" s="944"/>
      <c r="M87" s="944"/>
      <c r="N87" s="944"/>
    </row>
    <row r="88" spans="1:14" s="9" customFormat="1" x14ac:dyDescent="0.2">
      <c r="A88" s="975" t="s">
        <v>2</v>
      </c>
      <c r="B88" s="976" t="s">
        <v>111</v>
      </c>
      <c r="C88" s="976" t="s">
        <v>17</v>
      </c>
      <c r="D88" s="977" t="s">
        <v>5</v>
      </c>
      <c r="E88" s="977" t="s">
        <v>5</v>
      </c>
      <c r="F88" s="1041" t="s">
        <v>112</v>
      </c>
      <c r="G88" s="1064">
        <f>G89</f>
        <v>0</v>
      </c>
      <c r="H88" s="1064">
        <f>H89</f>
        <v>36.799999999999997</v>
      </c>
      <c r="I88" s="1064">
        <f t="shared" si="13"/>
        <v>36.799999999999997</v>
      </c>
      <c r="J88" s="1031">
        <v>0</v>
      </c>
      <c r="K88" s="1031">
        <f t="shared" si="12"/>
        <v>36.799999999999997</v>
      </c>
      <c r="L88" s="944"/>
      <c r="M88" s="944"/>
      <c r="N88" s="944"/>
    </row>
    <row r="89" spans="1:14" x14ac:dyDescent="0.2">
      <c r="A89" s="975"/>
      <c r="B89" s="976"/>
      <c r="C89" s="976"/>
      <c r="D89" s="990">
        <v>3419</v>
      </c>
      <c r="E89" s="981">
        <v>5492</v>
      </c>
      <c r="F89" s="1042" t="s">
        <v>113</v>
      </c>
      <c r="G89" s="1063">
        <v>0</v>
      </c>
      <c r="H89" s="1063">
        <v>36.799999999999997</v>
      </c>
      <c r="I89" s="1063">
        <f t="shared" si="13"/>
        <v>36.799999999999997</v>
      </c>
      <c r="J89" s="1030">
        <v>0</v>
      </c>
      <c r="K89" s="1030">
        <f t="shared" si="12"/>
        <v>36.799999999999997</v>
      </c>
      <c r="L89" s="1024"/>
      <c r="M89" s="1024"/>
      <c r="N89" s="1024"/>
    </row>
    <row r="90" spans="1:14" x14ac:dyDescent="0.2">
      <c r="A90" s="975" t="s">
        <v>2</v>
      </c>
      <c r="B90" s="976" t="s">
        <v>146</v>
      </c>
      <c r="C90" s="976" t="s">
        <v>17</v>
      </c>
      <c r="D90" s="981"/>
      <c r="E90" s="981"/>
      <c r="F90" s="1045" t="s">
        <v>147</v>
      </c>
      <c r="G90" s="1064">
        <v>0</v>
      </c>
      <c r="H90" s="1064">
        <v>400</v>
      </c>
      <c r="I90" s="1064">
        <f t="shared" si="13"/>
        <v>400</v>
      </c>
      <c r="J90" s="1031">
        <v>0</v>
      </c>
      <c r="K90" s="1031">
        <f t="shared" si="12"/>
        <v>400</v>
      </c>
      <c r="L90" s="1024"/>
      <c r="M90" s="1024"/>
      <c r="N90" s="1024"/>
    </row>
    <row r="91" spans="1:14" ht="13.1" thickBot="1" x14ac:dyDescent="0.25">
      <c r="A91" s="1003"/>
      <c r="B91" s="1004"/>
      <c r="C91" s="1004"/>
      <c r="D91" s="1005">
        <v>3419</v>
      </c>
      <c r="E91" s="1005">
        <v>5229</v>
      </c>
      <c r="F91" s="1053" t="s">
        <v>24</v>
      </c>
      <c r="G91" s="1065">
        <v>0</v>
      </c>
      <c r="H91" s="1065">
        <v>400</v>
      </c>
      <c r="I91" s="1065">
        <f t="shared" si="13"/>
        <v>400</v>
      </c>
      <c r="J91" s="1079">
        <v>0</v>
      </c>
      <c r="K91" s="1079">
        <f t="shared" si="12"/>
        <v>400</v>
      </c>
      <c r="L91" s="1024"/>
      <c r="M91" s="1024"/>
      <c r="N91" s="1024"/>
    </row>
    <row r="92" spans="1:14" ht="13.75" thickBot="1" x14ac:dyDescent="0.25">
      <c r="A92" s="1009" t="s">
        <v>2</v>
      </c>
      <c r="B92" s="1460" t="s">
        <v>5</v>
      </c>
      <c r="C92" s="1461"/>
      <c r="D92" s="1010" t="s">
        <v>5</v>
      </c>
      <c r="E92" s="1010" t="s">
        <v>5</v>
      </c>
      <c r="F92" s="1054" t="s">
        <v>148</v>
      </c>
      <c r="G92" s="1066">
        <v>0</v>
      </c>
      <c r="H92" s="1066">
        <f>+H93</f>
        <v>5500</v>
      </c>
      <c r="I92" s="1066">
        <f t="shared" si="13"/>
        <v>5500</v>
      </c>
      <c r="J92" s="1080">
        <v>0</v>
      </c>
      <c r="K92" s="1080">
        <f t="shared" si="12"/>
        <v>5500</v>
      </c>
      <c r="L92" s="1024"/>
      <c r="M92" s="1024"/>
      <c r="N92" s="1024"/>
    </row>
    <row r="93" spans="1:14" x14ac:dyDescent="0.2">
      <c r="A93" s="1012"/>
      <c r="B93" s="1013" t="s">
        <v>149</v>
      </c>
      <c r="C93" s="1013" t="s">
        <v>17</v>
      </c>
      <c r="D93" s="1014"/>
      <c r="E93" s="1014"/>
      <c r="F93" s="1055" t="s">
        <v>150</v>
      </c>
      <c r="G93" s="1067">
        <v>0</v>
      </c>
      <c r="H93" s="1067">
        <v>5500</v>
      </c>
      <c r="I93" s="1067">
        <f t="shared" si="13"/>
        <v>5500</v>
      </c>
      <c r="J93" s="1077">
        <v>0</v>
      </c>
      <c r="K93" s="1077">
        <f t="shared" si="12"/>
        <v>5500</v>
      </c>
      <c r="L93" s="1024"/>
      <c r="M93" s="1024"/>
      <c r="N93" s="1024"/>
    </row>
    <row r="94" spans="1:14" ht="13.1" thickBot="1" x14ac:dyDescent="0.25">
      <c r="A94" s="1016"/>
      <c r="B94" s="1017"/>
      <c r="C94" s="1017"/>
      <c r="D94" s="1018">
        <v>3419</v>
      </c>
      <c r="E94" s="1018">
        <v>5229</v>
      </c>
      <c r="F94" s="1056" t="s">
        <v>24</v>
      </c>
      <c r="G94" s="1072">
        <v>0</v>
      </c>
      <c r="H94" s="1072">
        <v>5500</v>
      </c>
      <c r="I94" s="1071">
        <f t="shared" si="13"/>
        <v>5500</v>
      </c>
      <c r="J94" s="1079">
        <v>0</v>
      </c>
      <c r="K94" s="1079">
        <f t="shared" si="12"/>
        <v>5500</v>
      </c>
      <c r="L94" s="1024"/>
      <c r="M94" s="1024"/>
      <c r="N94" s="1024"/>
    </row>
    <row r="95" spans="1:14" ht="13.75" thickBot="1" x14ac:dyDescent="0.25">
      <c r="A95" s="1009" t="s">
        <v>2</v>
      </c>
      <c r="B95" s="1460" t="s">
        <v>5</v>
      </c>
      <c r="C95" s="1461"/>
      <c r="D95" s="1010" t="s">
        <v>5</v>
      </c>
      <c r="E95" s="1010" t="s">
        <v>5</v>
      </c>
      <c r="F95" s="1054" t="s">
        <v>151</v>
      </c>
      <c r="G95" s="1066">
        <v>0</v>
      </c>
      <c r="H95" s="1066">
        <f>+H96</f>
        <v>1000</v>
      </c>
      <c r="I95" s="1066">
        <f t="shared" si="13"/>
        <v>1000</v>
      </c>
      <c r="J95" s="1080">
        <v>0</v>
      </c>
      <c r="K95" s="1080">
        <f t="shared" si="12"/>
        <v>1000</v>
      </c>
      <c r="L95" s="1024"/>
      <c r="M95" s="1025"/>
      <c r="N95" s="1024"/>
    </row>
    <row r="96" spans="1:14" x14ac:dyDescent="0.2">
      <c r="A96" s="1020"/>
      <c r="B96" s="1013" t="s">
        <v>152</v>
      </c>
      <c r="C96" s="1013" t="s">
        <v>17</v>
      </c>
      <c r="D96" s="1021"/>
      <c r="E96" s="1021"/>
      <c r="F96" s="1057" t="s">
        <v>153</v>
      </c>
      <c r="G96" s="1067">
        <v>0</v>
      </c>
      <c r="H96" s="1067">
        <v>1000</v>
      </c>
      <c r="I96" s="1067">
        <f t="shared" si="13"/>
        <v>1000</v>
      </c>
      <c r="J96" s="1077">
        <v>0</v>
      </c>
      <c r="K96" s="1077">
        <f t="shared" si="12"/>
        <v>1000</v>
      </c>
      <c r="L96" s="1024"/>
      <c r="M96" s="1024"/>
      <c r="N96" s="1024"/>
    </row>
    <row r="97" spans="1:14" ht="13.1" thickBot="1" x14ac:dyDescent="0.25">
      <c r="A97" s="1022"/>
      <c r="B97" s="1023"/>
      <c r="C97" s="1023"/>
      <c r="D97" s="1005">
        <v>3419</v>
      </c>
      <c r="E97" s="1005">
        <v>5229</v>
      </c>
      <c r="F97" s="1053" t="s">
        <v>24</v>
      </c>
      <c r="G97" s="1073">
        <v>0</v>
      </c>
      <c r="H97" s="1073">
        <v>1000</v>
      </c>
      <c r="I97" s="1065">
        <f t="shared" si="13"/>
        <v>1000</v>
      </c>
      <c r="J97" s="1032">
        <v>0</v>
      </c>
      <c r="K97" s="1032">
        <f t="shared" si="12"/>
        <v>1000</v>
      </c>
      <c r="L97" s="1024"/>
      <c r="M97" s="1024"/>
      <c r="N97" s="1024"/>
    </row>
    <row r="98" spans="1:14" x14ac:dyDescent="0.2">
      <c r="A98" s="713"/>
      <c r="B98" s="713"/>
      <c r="C98" s="713"/>
      <c r="D98" s="713"/>
      <c r="E98" s="713"/>
      <c r="F98" s="713"/>
      <c r="J98" s="825"/>
      <c r="K98" s="825"/>
      <c r="L98" s="825"/>
      <c r="M98" s="825"/>
      <c r="N98" s="825"/>
    </row>
    <row r="99" spans="1:14" x14ac:dyDescent="0.2">
      <c r="B99" s="311">
        <v>41720</v>
      </c>
      <c r="E99" s="945"/>
      <c r="J99" s="825"/>
      <c r="K99" s="825"/>
      <c r="L99" s="825"/>
      <c r="M99" s="825"/>
      <c r="N99" s="825"/>
    </row>
    <row r="100" spans="1:14" x14ac:dyDescent="0.2">
      <c r="J100" s="825"/>
      <c r="K100" s="825"/>
      <c r="L100" s="825"/>
      <c r="M100" s="825"/>
      <c r="N100" s="825"/>
    </row>
    <row r="101" spans="1:14" x14ac:dyDescent="0.2">
      <c r="J101" s="825"/>
      <c r="K101" s="825"/>
      <c r="L101" s="825"/>
      <c r="M101" s="825"/>
      <c r="N101" s="825"/>
    </row>
    <row r="102" spans="1:14" x14ac:dyDescent="0.2">
      <c r="J102" s="825"/>
      <c r="K102" s="825"/>
      <c r="L102" s="825"/>
      <c r="M102" s="825"/>
      <c r="N102" s="825"/>
    </row>
    <row r="103" spans="1:14" x14ac:dyDescent="0.2">
      <c r="J103" s="825"/>
      <c r="K103" s="825"/>
      <c r="L103" s="825"/>
      <c r="M103" s="825"/>
      <c r="N103" s="825"/>
    </row>
    <row r="104" spans="1:14" x14ac:dyDescent="0.2">
      <c r="J104" s="825"/>
      <c r="K104" s="825"/>
      <c r="L104" s="825"/>
      <c r="M104" s="825"/>
      <c r="N104" s="825"/>
    </row>
    <row r="105" spans="1:14" x14ac:dyDescent="0.2">
      <c r="J105" s="825"/>
      <c r="K105" s="825"/>
      <c r="L105" s="825"/>
      <c r="M105" s="825"/>
      <c r="N105" s="825"/>
    </row>
    <row r="106" spans="1:14" x14ac:dyDescent="0.2">
      <c r="J106" s="825"/>
      <c r="K106" s="825"/>
      <c r="L106" s="825"/>
      <c r="M106" s="825"/>
      <c r="N106" s="825"/>
    </row>
    <row r="107" spans="1:14" x14ac:dyDescent="0.2">
      <c r="J107" s="825"/>
      <c r="K107" s="825"/>
      <c r="L107" s="825"/>
      <c r="M107" s="825"/>
      <c r="N107" s="825"/>
    </row>
    <row r="108" spans="1:14" x14ac:dyDescent="0.2">
      <c r="J108" s="825"/>
      <c r="K108" s="825"/>
      <c r="L108" s="825"/>
      <c r="M108" s="825"/>
      <c r="N108" s="825"/>
    </row>
    <row r="109" spans="1:14" x14ac:dyDescent="0.2">
      <c r="J109" s="825"/>
      <c r="K109" s="825"/>
      <c r="L109" s="825"/>
      <c r="M109" s="825"/>
      <c r="N109" s="825"/>
    </row>
    <row r="110" spans="1:14" x14ac:dyDescent="0.2">
      <c r="J110" s="825"/>
      <c r="K110" s="825"/>
      <c r="L110" s="825"/>
      <c r="M110" s="825"/>
      <c r="N110" s="825"/>
    </row>
    <row r="111" spans="1:14" x14ac:dyDescent="0.2">
      <c r="J111" s="825"/>
      <c r="K111" s="825"/>
      <c r="L111" s="825"/>
      <c r="M111" s="825"/>
      <c r="N111" s="825"/>
    </row>
    <row r="112" spans="1:14" x14ac:dyDescent="0.2">
      <c r="J112" s="825"/>
      <c r="K112" s="825"/>
      <c r="L112" s="825"/>
      <c r="M112" s="825"/>
      <c r="N112" s="825"/>
    </row>
    <row r="113" spans="7:14" x14ac:dyDescent="0.2">
      <c r="J113" s="825"/>
      <c r="K113" s="825"/>
      <c r="L113" s="825"/>
      <c r="M113" s="825"/>
      <c r="N113" s="825"/>
    </row>
    <row r="114" spans="7:14" x14ac:dyDescent="0.2">
      <c r="J114" s="825"/>
      <c r="K114" s="825"/>
      <c r="L114" s="825"/>
      <c r="M114" s="825"/>
      <c r="N114" s="825"/>
    </row>
    <row r="115" spans="7:14" x14ac:dyDescent="0.2">
      <c r="G115" s="1"/>
      <c r="I115" s="1"/>
      <c r="J115" s="825"/>
      <c r="K115" s="825"/>
      <c r="L115" s="825"/>
      <c r="M115" s="825"/>
      <c r="N115" s="825"/>
    </row>
    <row r="116" spans="7:14" x14ac:dyDescent="0.2">
      <c r="G116" s="1"/>
      <c r="I116" s="1"/>
      <c r="J116" s="825"/>
      <c r="K116" s="825"/>
      <c r="L116" s="825"/>
      <c r="M116" s="825"/>
      <c r="N116" s="825"/>
    </row>
    <row r="117" spans="7:14" x14ac:dyDescent="0.2">
      <c r="G117" s="1"/>
      <c r="I117" s="1"/>
      <c r="J117" s="825"/>
      <c r="K117" s="825"/>
      <c r="L117" s="825"/>
      <c r="M117" s="825"/>
      <c r="N117" s="825"/>
    </row>
    <row r="118" spans="7:14" x14ac:dyDescent="0.2">
      <c r="G118" s="1"/>
      <c r="I118" s="1"/>
      <c r="J118" s="825"/>
      <c r="K118" s="825"/>
      <c r="L118" s="825"/>
      <c r="M118" s="825"/>
      <c r="N118" s="825"/>
    </row>
    <row r="119" spans="7:14" x14ac:dyDescent="0.2">
      <c r="G119" s="1"/>
      <c r="I119" s="1"/>
      <c r="J119" s="825"/>
      <c r="K119" s="825"/>
      <c r="L119" s="825"/>
      <c r="M119" s="825"/>
      <c r="N119" s="825"/>
    </row>
    <row r="120" spans="7:14" x14ac:dyDescent="0.2">
      <c r="G120" s="1"/>
      <c r="I120" s="1"/>
      <c r="J120" s="825"/>
      <c r="K120" s="825"/>
      <c r="L120" s="825"/>
      <c r="M120" s="825"/>
      <c r="N120" s="825"/>
    </row>
    <row r="121" spans="7:14" x14ac:dyDescent="0.2">
      <c r="G121" s="1"/>
      <c r="I121" s="1"/>
      <c r="J121" s="825"/>
      <c r="K121" s="825"/>
      <c r="L121" s="825"/>
      <c r="M121" s="825"/>
      <c r="N121" s="825"/>
    </row>
    <row r="122" spans="7:14" x14ac:dyDescent="0.2">
      <c r="G122" s="1"/>
      <c r="I122" s="1"/>
      <c r="J122" s="825"/>
      <c r="K122" s="825"/>
      <c r="L122" s="825"/>
      <c r="M122" s="825"/>
      <c r="N122" s="825"/>
    </row>
    <row r="123" spans="7:14" x14ac:dyDescent="0.2">
      <c r="G123" s="1"/>
      <c r="I123" s="1"/>
      <c r="J123" s="825"/>
      <c r="K123" s="825"/>
      <c r="L123" s="825"/>
      <c r="M123" s="825"/>
      <c r="N123" s="825"/>
    </row>
    <row r="124" spans="7:14" x14ac:dyDescent="0.2">
      <c r="G124" s="1"/>
      <c r="I124" s="1"/>
      <c r="J124" s="825"/>
      <c r="K124" s="825"/>
      <c r="L124" s="825"/>
      <c r="M124" s="825"/>
      <c r="N124" s="825"/>
    </row>
    <row r="125" spans="7:14" x14ac:dyDescent="0.2">
      <c r="G125" s="1"/>
      <c r="I125" s="1"/>
      <c r="J125" s="825"/>
      <c r="K125" s="825"/>
      <c r="L125" s="825"/>
      <c r="M125" s="825"/>
      <c r="N125" s="825"/>
    </row>
    <row r="126" spans="7:14" x14ac:dyDescent="0.2">
      <c r="G126" s="1"/>
      <c r="I126" s="1"/>
      <c r="J126" s="825"/>
      <c r="K126" s="825"/>
      <c r="L126" s="825"/>
      <c r="M126" s="825"/>
      <c r="N126" s="825"/>
    </row>
    <row r="127" spans="7:14" x14ac:dyDescent="0.2">
      <c r="G127" s="1"/>
      <c r="I127" s="1"/>
      <c r="J127" s="825"/>
      <c r="K127" s="825"/>
      <c r="L127" s="825"/>
      <c r="M127" s="825"/>
      <c r="N127" s="825"/>
    </row>
    <row r="128" spans="7:14" x14ac:dyDescent="0.2">
      <c r="G128" s="1"/>
      <c r="I128" s="1"/>
      <c r="J128" s="825"/>
      <c r="K128" s="825"/>
      <c r="L128" s="825"/>
      <c r="M128" s="825"/>
      <c r="N128" s="825"/>
    </row>
    <row r="129" spans="7:14" x14ac:dyDescent="0.2">
      <c r="G129" s="1"/>
      <c r="I129" s="1"/>
      <c r="J129" s="825"/>
      <c r="K129" s="825"/>
      <c r="L129" s="825"/>
      <c r="M129" s="825"/>
      <c r="N129" s="825"/>
    </row>
    <row r="130" spans="7:14" x14ac:dyDescent="0.2">
      <c r="G130" s="1"/>
      <c r="I130" s="1"/>
      <c r="J130" s="825"/>
      <c r="K130" s="825"/>
      <c r="L130" s="825"/>
      <c r="M130" s="825"/>
      <c r="N130" s="825"/>
    </row>
    <row r="131" spans="7:14" x14ac:dyDescent="0.2">
      <c r="G131" s="1"/>
      <c r="I131" s="1"/>
      <c r="J131" s="825"/>
      <c r="K131" s="825"/>
      <c r="L131" s="825"/>
      <c r="M131" s="825"/>
      <c r="N131" s="825"/>
    </row>
    <row r="132" spans="7:14" x14ac:dyDescent="0.2">
      <c r="G132" s="1"/>
      <c r="I132" s="1"/>
      <c r="J132" s="825"/>
      <c r="K132" s="825"/>
      <c r="L132" s="825"/>
      <c r="M132" s="825"/>
      <c r="N132" s="825"/>
    </row>
    <row r="133" spans="7:14" x14ac:dyDescent="0.2">
      <c r="G133" s="1"/>
      <c r="I133" s="1"/>
      <c r="J133" s="825"/>
      <c r="K133" s="825"/>
      <c r="L133" s="825"/>
      <c r="M133" s="825"/>
      <c r="N133" s="825"/>
    </row>
    <row r="134" spans="7:14" x14ac:dyDescent="0.2">
      <c r="G134" s="1"/>
      <c r="I134" s="1"/>
      <c r="J134" s="825"/>
      <c r="K134" s="825"/>
      <c r="L134" s="825"/>
      <c r="M134" s="825"/>
      <c r="N134" s="825"/>
    </row>
    <row r="135" spans="7:14" x14ac:dyDescent="0.2">
      <c r="G135" s="1"/>
      <c r="I135" s="1"/>
      <c r="J135" s="825"/>
      <c r="K135" s="825"/>
      <c r="L135" s="825"/>
      <c r="M135" s="825"/>
      <c r="N135" s="825"/>
    </row>
    <row r="136" spans="7:14" x14ac:dyDescent="0.2">
      <c r="G136" s="1"/>
      <c r="I136" s="1"/>
      <c r="J136" s="825"/>
      <c r="K136" s="825"/>
      <c r="L136" s="825"/>
      <c r="M136" s="825"/>
      <c r="N136" s="825"/>
    </row>
    <row r="137" spans="7:14" x14ac:dyDescent="0.2">
      <c r="G137" s="1"/>
      <c r="I137" s="1"/>
      <c r="J137" s="825"/>
      <c r="K137" s="825"/>
      <c r="L137" s="825"/>
      <c r="M137" s="825"/>
      <c r="N137" s="825"/>
    </row>
    <row r="138" spans="7:14" x14ac:dyDescent="0.2">
      <c r="G138" s="1"/>
      <c r="I138" s="1"/>
      <c r="J138" s="825"/>
      <c r="K138" s="825"/>
      <c r="L138" s="825"/>
      <c r="M138" s="825"/>
      <c r="N138" s="825"/>
    </row>
    <row r="139" spans="7:14" x14ac:dyDescent="0.2">
      <c r="G139" s="1"/>
      <c r="I139" s="1"/>
      <c r="J139" s="825"/>
      <c r="K139" s="825"/>
      <c r="L139" s="825"/>
      <c r="M139" s="825"/>
      <c r="N139" s="825"/>
    </row>
    <row r="140" spans="7:14" x14ac:dyDescent="0.2">
      <c r="G140" s="1"/>
      <c r="I140" s="1"/>
      <c r="J140" s="825"/>
      <c r="K140" s="825"/>
      <c r="L140" s="825"/>
      <c r="M140" s="825"/>
      <c r="N140" s="825"/>
    </row>
    <row r="141" spans="7:14" x14ac:dyDescent="0.2">
      <c r="G141" s="1"/>
      <c r="I141" s="1"/>
      <c r="J141" s="825"/>
      <c r="K141" s="825"/>
      <c r="L141" s="825"/>
      <c r="M141" s="825"/>
      <c r="N141" s="825"/>
    </row>
    <row r="142" spans="7:14" x14ac:dyDescent="0.2">
      <c r="G142" s="1"/>
      <c r="I142" s="1"/>
      <c r="J142" s="825"/>
      <c r="K142" s="825"/>
      <c r="L142" s="825"/>
      <c r="M142" s="825"/>
      <c r="N142" s="825"/>
    </row>
    <row r="143" spans="7:14" x14ac:dyDescent="0.2">
      <c r="G143" s="1"/>
      <c r="I143" s="1"/>
      <c r="J143" s="825"/>
      <c r="K143" s="825"/>
      <c r="L143" s="825"/>
      <c r="M143" s="825"/>
      <c r="N143" s="825"/>
    </row>
    <row r="144" spans="7:14" x14ac:dyDescent="0.2">
      <c r="G144" s="1"/>
      <c r="I144" s="1"/>
      <c r="J144" s="825"/>
      <c r="K144" s="825"/>
      <c r="L144" s="825"/>
      <c r="M144" s="825"/>
      <c r="N144" s="825"/>
    </row>
    <row r="145" spans="7:14" x14ac:dyDescent="0.2">
      <c r="G145" s="1"/>
      <c r="I145" s="1"/>
      <c r="J145" s="825"/>
      <c r="K145" s="825"/>
      <c r="L145" s="825"/>
      <c r="M145" s="825"/>
      <c r="N145" s="825"/>
    </row>
    <row r="146" spans="7:14" x14ac:dyDescent="0.2">
      <c r="G146" s="1"/>
      <c r="I146" s="1"/>
      <c r="J146" s="825"/>
      <c r="K146" s="825"/>
      <c r="L146" s="825"/>
      <c r="M146" s="825"/>
      <c r="N146" s="825"/>
    </row>
    <row r="147" spans="7:14" x14ac:dyDescent="0.2">
      <c r="G147" s="1"/>
      <c r="I147" s="1"/>
      <c r="J147" s="825"/>
      <c r="K147" s="825"/>
      <c r="L147" s="825"/>
      <c r="M147" s="825"/>
      <c r="N147" s="825"/>
    </row>
    <row r="148" spans="7:14" x14ac:dyDescent="0.2">
      <c r="G148" s="1"/>
      <c r="I148" s="1"/>
      <c r="J148" s="825"/>
      <c r="K148" s="825"/>
      <c r="L148" s="825"/>
      <c r="M148" s="825"/>
      <c r="N148" s="825"/>
    </row>
    <row r="149" spans="7:14" x14ac:dyDescent="0.2">
      <c r="G149" s="1"/>
      <c r="I149" s="1"/>
      <c r="J149" s="825"/>
      <c r="K149" s="825"/>
      <c r="L149" s="825"/>
      <c r="M149" s="825"/>
      <c r="N149" s="825"/>
    </row>
    <row r="150" spans="7:14" x14ac:dyDescent="0.2">
      <c r="G150" s="1"/>
      <c r="I150" s="1"/>
      <c r="J150" s="825"/>
      <c r="K150" s="825"/>
      <c r="L150" s="825"/>
      <c r="M150" s="825"/>
      <c r="N150" s="825"/>
    </row>
    <row r="151" spans="7:14" x14ac:dyDescent="0.2">
      <c r="G151" s="1"/>
      <c r="I151" s="1"/>
      <c r="J151" s="825"/>
      <c r="K151" s="825"/>
      <c r="L151" s="825"/>
      <c r="M151" s="825"/>
      <c r="N151" s="825"/>
    </row>
    <row r="152" spans="7:14" x14ac:dyDescent="0.2">
      <c r="G152" s="1"/>
      <c r="I152" s="1"/>
      <c r="J152" s="825"/>
      <c r="K152" s="825"/>
      <c r="L152" s="825"/>
      <c r="M152" s="825"/>
      <c r="N152" s="825"/>
    </row>
    <row r="153" spans="7:14" x14ac:dyDescent="0.2">
      <c r="G153" s="1"/>
      <c r="I153" s="1"/>
      <c r="J153" s="825"/>
      <c r="K153" s="825"/>
      <c r="L153" s="825"/>
      <c r="M153" s="825"/>
      <c r="N153" s="825"/>
    </row>
    <row r="154" spans="7:14" x14ac:dyDescent="0.2">
      <c r="G154" s="1"/>
      <c r="I154" s="1"/>
      <c r="J154" s="825"/>
      <c r="K154" s="825"/>
      <c r="L154" s="825"/>
      <c r="M154" s="825"/>
      <c r="N154" s="825"/>
    </row>
    <row r="155" spans="7:14" x14ac:dyDescent="0.2">
      <c r="G155" s="1"/>
      <c r="I155" s="1"/>
      <c r="J155" s="825"/>
      <c r="K155" s="825"/>
      <c r="L155" s="825"/>
      <c r="M155" s="825"/>
      <c r="N155" s="825"/>
    </row>
    <row r="156" spans="7:14" x14ac:dyDescent="0.2">
      <c r="G156" s="1"/>
      <c r="I156" s="1"/>
      <c r="J156" s="825"/>
      <c r="K156" s="825"/>
      <c r="L156" s="825"/>
      <c r="M156" s="825"/>
      <c r="N156" s="825"/>
    </row>
    <row r="157" spans="7:14" x14ac:dyDescent="0.2">
      <c r="G157" s="1"/>
      <c r="I157" s="1"/>
      <c r="J157" s="825"/>
      <c r="K157" s="825"/>
      <c r="L157" s="825"/>
      <c r="M157" s="825"/>
      <c r="N157" s="825"/>
    </row>
    <row r="158" spans="7:14" x14ac:dyDescent="0.2">
      <c r="G158" s="1"/>
      <c r="I158" s="1"/>
      <c r="J158" s="825"/>
      <c r="K158" s="825"/>
      <c r="L158" s="825"/>
      <c r="M158" s="825"/>
      <c r="N158" s="825"/>
    </row>
    <row r="159" spans="7:14" x14ac:dyDescent="0.2">
      <c r="G159" s="1"/>
      <c r="I159" s="1"/>
      <c r="J159" s="825"/>
      <c r="K159" s="825"/>
      <c r="L159" s="825"/>
      <c r="M159" s="825"/>
      <c r="N159" s="825"/>
    </row>
    <row r="160" spans="7:14" x14ac:dyDescent="0.2">
      <c r="G160" s="1"/>
      <c r="I160" s="1"/>
      <c r="J160" s="825"/>
      <c r="K160" s="825"/>
      <c r="L160" s="825"/>
      <c r="M160" s="825"/>
      <c r="N160" s="825"/>
    </row>
    <row r="161" spans="7:14" x14ac:dyDescent="0.2">
      <c r="G161" s="1"/>
      <c r="I161" s="1"/>
      <c r="J161" s="825"/>
      <c r="K161" s="825"/>
      <c r="L161" s="825"/>
      <c r="M161" s="825"/>
      <c r="N161" s="825"/>
    </row>
    <row r="162" spans="7:14" x14ac:dyDescent="0.2">
      <c r="G162" s="1"/>
      <c r="I162" s="1"/>
      <c r="J162" s="825"/>
      <c r="K162" s="825"/>
      <c r="L162" s="825"/>
      <c r="M162" s="825"/>
      <c r="N162" s="825"/>
    </row>
    <row r="163" spans="7:14" x14ac:dyDescent="0.2">
      <c r="G163" s="1"/>
      <c r="I163" s="1"/>
      <c r="J163" s="825"/>
      <c r="K163" s="825"/>
      <c r="L163" s="825"/>
      <c r="M163" s="825"/>
      <c r="N163" s="825"/>
    </row>
    <row r="164" spans="7:14" x14ac:dyDescent="0.2">
      <c r="G164" s="1"/>
      <c r="I164" s="1"/>
      <c r="J164" s="825"/>
      <c r="K164" s="825"/>
      <c r="L164" s="825"/>
      <c r="M164" s="825"/>
      <c r="N164" s="825"/>
    </row>
    <row r="165" spans="7:14" x14ac:dyDescent="0.2">
      <c r="G165" s="1"/>
      <c r="I165" s="1"/>
      <c r="J165" s="825"/>
      <c r="K165" s="825"/>
      <c r="L165" s="825"/>
      <c r="M165" s="825"/>
      <c r="N165" s="825"/>
    </row>
    <row r="166" spans="7:14" x14ac:dyDescent="0.2">
      <c r="G166" s="1"/>
      <c r="I166" s="1"/>
      <c r="J166" s="825"/>
      <c r="K166" s="825"/>
      <c r="L166" s="825"/>
      <c r="M166" s="825"/>
      <c r="N166" s="825"/>
    </row>
    <row r="167" spans="7:14" x14ac:dyDescent="0.2">
      <c r="G167" s="1"/>
      <c r="I167" s="1"/>
      <c r="J167" s="825"/>
      <c r="K167" s="825"/>
      <c r="L167" s="825"/>
      <c r="M167" s="825"/>
      <c r="N167" s="825"/>
    </row>
    <row r="168" spans="7:14" x14ac:dyDescent="0.2">
      <c r="G168" s="1"/>
      <c r="I168" s="1"/>
      <c r="J168" s="825"/>
      <c r="K168" s="825"/>
      <c r="L168" s="825"/>
      <c r="M168" s="825"/>
      <c r="N168" s="825"/>
    </row>
    <row r="169" spans="7:14" x14ac:dyDescent="0.2">
      <c r="G169" s="1"/>
      <c r="I169" s="1"/>
      <c r="J169" s="825"/>
      <c r="K169" s="825"/>
      <c r="L169" s="825"/>
      <c r="M169" s="825"/>
      <c r="N169" s="825"/>
    </row>
    <row r="170" spans="7:14" x14ac:dyDescent="0.2">
      <c r="G170" s="1"/>
      <c r="I170" s="1"/>
      <c r="J170" s="825"/>
      <c r="K170" s="825"/>
      <c r="L170" s="825"/>
      <c r="M170" s="825"/>
      <c r="N170" s="825"/>
    </row>
    <row r="171" spans="7:14" x14ac:dyDescent="0.2">
      <c r="G171" s="1"/>
      <c r="I171" s="1"/>
      <c r="J171" s="825"/>
      <c r="K171" s="825"/>
      <c r="L171" s="825"/>
      <c r="M171" s="825"/>
      <c r="N171" s="825"/>
    </row>
    <row r="172" spans="7:14" x14ac:dyDescent="0.2">
      <c r="G172" s="1"/>
      <c r="I172" s="1"/>
      <c r="J172" s="825"/>
      <c r="K172" s="825"/>
      <c r="L172" s="825"/>
      <c r="M172" s="825"/>
      <c r="N172" s="825"/>
    </row>
    <row r="173" spans="7:14" x14ac:dyDescent="0.2">
      <c r="G173" s="1"/>
      <c r="I173" s="1"/>
      <c r="J173" s="825"/>
      <c r="K173" s="825"/>
      <c r="L173" s="825"/>
      <c r="M173" s="825"/>
      <c r="N173" s="825"/>
    </row>
    <row r="174" spans="7:14" x14ac:dyDescent="0.2">
      <c r="G174" s="1"/>
      <c r="I174" s="1"/>
      <c r="J174" s="825"/>
      <c r="K174" s="825"/>
      <c r="L174" s="825"/>
      <c r="M174" s="825"/>
      <c r="N174" s="825"/>
    </row>
  </sheetData>
  <mergeCells count="12">
    <mergeCell ref="B57:C57"/>
    <mergeCell ref="B58:C58"/>
    <mergeCell ref="J7:J8"/>
    <mergeCell ref="A2:H2"/>
    <mergeCell ref="A4:H4"/>
    <mergeCell ref="H5:H8"/>
    <mergeCell ref="B10:C10"/>
    <mergeCell ref="B63:C63"/>
    <mergeCell ref="B70:C70"/>
    <mergeCell ref="B81:C81"/>
    <mergeCell ref="B92:C92"/>
    <mergeCell ref="B95:C95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186"/>
  <sheetViews>
    <sheetView topLeftCell="A6" zoomScale="120" zoomScaleNormal="120" workbookViewId="0">
      <selection activeCell="A6" sqref="A1:XFD1048576"/>
    </sheetView>
  </sheetViews>
  <sheetFormatPr defaultRowHeight="12.45" x14ac:dyDescent="0.2"/>
  <cols>
    <col min="1" max="1" width="3.21875" style="1" customWidth="1"/>
    <col min="2" max="2" width="9.21875" style="1" customWidth="1"/>
    <col min="3" max="4" width="4.77734375" style="1" customWidth="1"/>
    <col min="5" max="5" width="8" style="1" customWidth="1"/>
    <col min="6" max="6" width="40.77734375" style="1" customWidth="1"/>
    <col min="7" max="7" width="8.44140625" style="949" customWidth="1"/>
    <col min="8" max="8" width="8.21875" style="1" hidden="1" customWidth="1"/>
    <col min="9" max="9" width="8.6640625" style="713" customWidth="1"/>
    <col min="10" max="253" width="8.77734375" style="1"/>
    <col min="254" max="255" width="3.21875" style="1" customWidth="1"/>
    <col min="256" max="256" width="9.21875" style="1" customWidth="1"/>
    <col min="257" max="258" width="4.77734375" style="1" customWidth="1"/>
    <col min="259" max="259" width="8" style="1" customWidth="1"/>
    <col min="260" max="260" width="40.77734375" style="1" customWidth="1"/>
    <col min="261" max="261" width="8.44140625" style="1" customWidth="1"/>
    <col min="262" max="263" width="7.5546875" style="1" customWidth="1"/>
    <col min="264" max="509" width="8.77734375" style="1"/>
    <col min="510" max="511" width="3.21875" style="1" customWidth="1"/>
    <col min="512" max="512" width="9.21875" style="1" customWidth="1"/>
    <col min="513" max="514" width="4.77734375" style="1" customWidth="1"/>
    <col min="515" max="515" width="8" style="1" customWidth="1"/>
    <col min="516" max="516" width="40.77734375" style="1" customWidth="1"/>
    <col min="517" max="517" width="8.44140625" style="1" customWidth="1"/>
    <col min="518" max="519" width="7.5546875" style="1" customWidth="1"/>
    <col min="520" max="765" width="8.77734375" style="1"/>
    <col min="766" max="767" width="3.21875" style="1" customWidth="1"/>
    <col min="768" max="768" width="9.21875" style="1" customWidth="1"/>
    <col min="769" max="770" width="4.77734375" style="1" customWidth="1"/>
    <col min="771" max="771" width="8" style="1" customWidth="1"/>
    <col min="772" max="772" width="40.77734375" style="1" customWidth="1"/>
    <col min="773" max="773" width="8.44140625" style="1" customWidth="1"/>
    <col min="774" max="775" width="7.5546875" style="1" customWidth="1"/>
    <col min="776" max="1021" width="8.77734375" style="1"/>
    <col min="1022" max="1023" width="3.21875" style="1" customWidth="1"/>
    <col min="1024" max="1024" width="9.21875" style="1" customWidth="1"/>
    <col min="1025" max="1026" width="4.77734375" style="1" customWidth="1"/>
    <col min="1027" max="1027" width="8" style="1" customWidth="1"/>
    <col min="1028" max="1028" width="40.77734375" style="1" customWidth="1"/>
    <col min="1029" max="1029" width="8.44140625" style="1" customWidth="1"/>
    <col min="1030" max="1031" width="7.5546875" style="1" customWidth="1"/>
    <col min="1032" max="1277" width="8.77734375" style="1"/>
    <col min="1278" max="1279" width="3.21875" style="1" customWidth="1"/>
    <col min="1280" max="1280" width="9.21875" style="1" customWidth="1"/>
    <col min="1281" max="1282" width="4.77734375" style="1" customWidth="1"/>
    <col min="1283" max="1283" width="8" style="1" customWidth="1"/>
    <col min="1284" max="1284" width="40.77734375" style="1" customWidth="1"/>
    <col min="1285" max="1285" width="8.44140625" style="1" customWidth="1"/>
    <col min="1286" max="1287" width="7.5546875" style="1" customWidth="1"/>
    <col min="1288" max="1533" width="8.77734375" style="1"/>
    <col min="1534" max="1535" width="3.21875" style="1" customWidth="1"/>
    <col min="1536" max="1536" width="9.21875" style="1" customWidth="1"/>
    <col min="1537" max="1538" width="4.77734375" style="1" customWidth="1"/>
    <col min="1539" max="1539" width="8" style="1" customWidth="1"/>
    <col min="1540" max="1540" width="40.77734375" style="1" customWidth="1"/>
    <col min="1541" max="1541" width="8.44140625" style="1" customWidth="1"/>
    <col min="1542" max="1543" width="7.5546875" style="1" customWidth="1"/>
    <col min="1544" max="1789" width="8.77734375" style="1"/>
    <col min="1790" max="1791" width="3.21875" style="1" customWidth="1"/>
    <col min="1792" max="1792" width="9.21875" style="1" customWidth="1"/>
    <col min="1793" max="1794" width="4.77734375" style="1" customWidth="1"/>
    <col min="1795" max="1795" width="8" style="1" customWidth="1"/>
    <col min="1796" max="1796" width="40.77734375" style="1" customWidth="1"/>
    <col min="1797" max="1797" width="8.44140625" style="1" customWidth="1"/>
    <col min="1798" max="1799" width="7.5546875" style="1" customWidth="1"/>
    <col min="1800" max="2045" width="8.77734375" style="1"/>
    <col min="2046" max="2047" width="3.21875" style="1" customWidth="1"/>
    <col min="2048" max="2048" width="9.21875" style="1" customWidth="1"/>
    <col min="2049" max="2050" width="4.77734375" style="1" customWidth="1"/>
    <col min="2051" max="2051" width="8" style="1" customWidth="1"/>
    <col min="2052" max="2052" width="40.77734375" style="1" customWidth="1"/>
    <col min="2053" max="2053" width="8.44140625" style="1" customWidth="1"/>
    <col min="2054" max="2055" width="7.5546875" style="1" customWidth="1"/>
    <col min="2056" max="2301" width="8.77734375" style="1"/>
    <col min="2302" max="2303" width="3.21875" style="1" customWidth="1"/>
    <col min="2304" max="2304" width="9.21875" style="1" customWidth="1"/>
    <col min="2305" max="2306" width="4.77734375" style="1" customWidth="1"/>
    <col min="2307" max="2307" width="8" style="1" customWidth="1"/>
    <col min="2308" max="2308" width="40.77734375" style="1" customWidth="1"/>
    <col min="2309" max="2309" width="8.44140625" style="1" customWidth="1"/>
    <col min="2310" max="2311" width="7.5546875" style="1" customWidth="1"/>
    <col min="2312" max="2557" width="8.77734375" style="1"/>
    <col min="2558" max="2559" width="3.21875" style="1" customWidth="1"/>
    <col min="2560" max="2560" width="9.21875" style="1" customWidth="1"/>
    <col min="2561" max="2562" width="4.77734375" style="1" customWidth="1"/>
    <col min="2563" max="2563" width="8" style="1" customWidth="1"/>
    <col min="2564" max="2564" width="40.77734375" style="1" customWidth="1"/>
    <col min="2565" max="2565" width="8.44140625" style="1" customWidth="1"/>
    <col min="2566" max="2567" width="7.5546875" style="1" customWidth="1"/>
    <col min="2568" max="2813" width="8.77734375" style="1"/>
    <col min="2814" max="2815" width="3.21875" style="1" customWidth="1"/>
    <col min="2816" max="2816" width="9.21875" style="1" customWidth="1"/>
    <col min="2817" max="2818" width="4.77734375" style="1" customWidth="1"/>
    <col min="2819" max="2819" width="8" style="1" customWidth="1"/>
    <col min="2820" max="2820" width="40.77734375" style="1" customWidth="1"/>
    <col min="2821" max="2821" width="8.44140625" style="1" customWidth="1"/>
    <col min="2822" max="2823" width="7.5546875" style="1" customWidth="1"/>
    <col min="2824" max="3069" width="8.77734375" style="1"/>
    <col min="3070" max="3071" width="3.21875" style="1" customWidth="1"/>
    <col min="3072" max="3072" width="9.21875" style="1" customWidth="1"/>
    <col min="3073" max="3074" width="4.77734375" style="1" customWidth="1"/>
    <col min="3075" max="3075" width="8" style="1" customWidth="1"/>
    <col min="3076" max="3076" width="40.77734375" style="1" customWidth="1"/>
    <col min="3077" max="3077" width="8.44140625" style="1" customWidth="1"/>
    <col min="3078" max="3079" width="7.5546875" style="1" customWidth="1"/>
    <col min="3080" max="3325" width="8.77734375" style="1"/>
    <col min="3326" max="3327" width="3.21875" style="1" customWidth="1"/>
    <col min="3328" max="3328" width="9.21875" style="1" customWidth="1"/>
    <col min="3329" max="3330" width="4.77734375" style="1" customWidth="1"/>
    <col min="3331" max="3331" width="8" style="1" customWidth="1"/>
    <col min="3332" max="3332" width="40.77734375" style="1" customWidth="1"/>
    <col min="3333" max="3333" width="8.44140625" style="1" customWidth="1"/>
    <col min="3334" max="3335" width="7.5546875" style="1" customWidth="1"/>
    <col min="3336" max="3581" width="8.77734375" style="1"/>
    <col min="3582" max="3583" width="3.21875" style="1" customWidth="1"/>
    <col min="3584" max="3584" width="9.21875" style="1" customWidth="1"/>
    <col min="3585" max="3586" width="4.77734375" style="1" customWidth="1"/>
    <col min="3587" max="3587" width="8" style="1" customWidth="1"/>
    <col min="3588" max="3588" width="40.77734375" style="1" customWidth="1"/>
    <col min="3589" max="3589" width="8.44140625" style="1" customWidth="1"/>
    <col min="3590" max="3591" width="7.5546875" style="1" customWidth="1"/>
    <col min="3592" max="3837" width="8.77734375" style="1"/>
    <col min="3838" max="3839" width="3.21875" style="1" customWidth="1"/>
    <col min="3840" max="3840" width="9.21875" style="1" customWidth="1"/>
    <col min="3841" max="3842" width="4.77734375" style="1" customWidth="1"/>
    <col min="3843" max="3843" width="8" style="1" customWidth="1"/>
    <col min="3844" max="3844" width="40.77734375" style="1" customWidth="1"/>
    <col min="3845" max="3845" width="8.44140625" style="1" customWidth="1"/>
    <col min="3846" max="3847" width="7.5546875" style="1" customWidth="1"/>
    <col min="3848" max="4093" width="8.77734375" style="1"/>
    <col min="4094" max="4095" width="3.21875" style="1" customWidth="1"/>
    <col min="4096" max="4096" width="9.21875" style="1" customWidth="1"/>
    <col min="4097" max="4098" width="4.77734375" style="1" customWidth="1"/>
    <col min="4099" max="4099" width="8" style="1" customWidth="1"/>
    <col min="4100" max="4100" width="40.77734375" style="1" customWidth="1"/>
    <col min="4101" max="4101" width="8.44140625" style="1" customWidth="1"/>
    <col min="4102" max="4103" width="7.5546875" style="1" customWidth="1"/>
    <col min="4104" max="4349" width="8.77734375" style="1"/>
    <col min="4350" max="4351" width="3.21875" style="1" customWidth="1"/>
    <col min="4352" max="4352" width="9.21875" style="1" customWidth="1"/>
    <col min="4353" max="4354" width="4.77734375" style="1" customWidth="1"/>
    <col min="4355" max="4355" width="8" style="1" customWidth="1"/>
    <col min="4356" max="4356" width="40.77734375" style="1" customWidth="1"/>
    <col min="4357" max="4357" width="8.44140625" style="1" customWidth="1"/>
    <col min="4358" max="4359" width="7.5546875" style="1" customWidth="1"/>
    <col min="4360" max="4605" width="8.77734375" style="1"/>
    <col min="4606" max="4607" width="3.21875" style="1" customWidth="1"/>
    <col min="4608" max="4608" width="9.21875" style="1" customWidth="1"/>
    <col min="4609" max="4610" width="4.77734375" style="1" customWidth="1"/>
    <col min="4611" max="4611" width="8" style="1" customWidth="1"/>
    <col min="4612" max="4612" width="40.77734375" style="1" customWidth="1"/>
    <col min="4613" max="4613" width="8.44140625" style="1" customWidth="1"/>
    <col min="4614" max="4615" width="7.5546875" style="1" customWidth="1"/>
    <col min="4616" max="4861" width="8.77734375" style="1"/>
    <col min="4862" max="4863" width="3.21875" style="1" customWidth="1"/>
    <col min="4864" max="4864" width="9.21875" style="1" customWidth="1"/>
    <col min="4865" max="4866" width="4.77734375" style="1" customWidth="1"/>
    <col min="4867" max="4867" width="8" style="1" customWidth="1"/>
    <col min="4868" max="4868" width="40.77734375" style="1" customWidth="1"/>
    <col min="4869" max="4869" width="8.44140625" style="1" customWidth="1"/>
    <col min="4870" max="4871" width="7.5546875" style="1" customWidth="1"/>
    <col min="4872" max="5117" width="8.77734375" style="1"/>
    <col min="5118" max="5119" width="3.21875" style="1" customWidth="1"/>
    <col min="5120" max="5120" width="9.21875" style="1" customWidth="1"/>
    <col min="5121" max="5122" width="4.77734375" style="1" customWidth="1"/>
    <col min="5123" max="5123" width="8" style="1" customWidth="1"/>
    <col min="5124" max="5124" width="40.77734375" style="1" customWidth="1"/>
    <col min="5125" max="5125" width="8.44140625" style="1" customWidth="1"/>
    <col min="5126" max="5127" width="7.5546875" style="1" customWidth="1"/>
    <col min="5128" max="5373" width="8.77734375" style="1"/>
    <col min="5374" max="5375" width="3.21875" style="1" customWidth="1"/>
    <col min="5376" max="5376" width="9.21875" style="1" customWidth="1"/>
    <col min="5377" max="5378" width="4.77734375" style="1" customWidth="1"/>
    <col min="5379" max="5379" width="8" style="1" customWidth="1"/>
    <col min="5380" max="5380" width="40.77734375" style="1" customWidth="1"/>
    <col min="5381" max="5381" width="8.44140625" style="1" customWidth="1"/>
    <col min="5382" max="5383" width="7.5546875" style="1" customWidth="1"/>
    <col min="5384" max="5629" width="8.77734375" style="1"/>
    <col min="5630" max="5631" width="3.21875" style="1" customWidth="1"/>
    <col min="5632" max="5632" width="9.21875" style="1" customWidth="1"/>
    <col min="5633" max="5634" width="4.77734375" style="1" customWidth="1"/>
    <col min="5635" max="5635" width="8" style="1" customWidth="1"/>
    <col min="5636" max="5636" width="40.77734375" style="1" customWidth="1"/>
    <col min="5637" max="5637" width="8.44140625" style="1" customWidth="1"/>
    <col min="5638" max="5639" width="7.5546875" style="1" customWidth="1"/>
    <col min="5640" max="5885" width="8.77734375" style="1"/>
    <col min="5886" max="5887" width="3.21875" style="1" customWidth="1"/>
    <col min="5888" max="5888" width="9.21875" style="1" customWidth="1"/>
    <col min="5889" max="5890" width="4.77734375" style="1" customWidth="1"/>
    <col min="5891" max="5891" width="8" style="1" customWidth="1"/>
    <col min="5892" max="5892" width="40.77734375" style="1" customWidth="1"/>
    <col min="5893" max="5893" width="8.44140625" style="1" customWidth="1"/>
    <col min="5894" max="5895" width="7.5546875" style="1" customWidth="1"/>
    <col min="5896" max="6141" width="8.77734375" style="1"/>
    <col min="6142" max="6143" width="3.21875" style="1" customWidth="1"/>
    <col min="6144" max="6144" width="9.21875" style="1" customWidth="1"/>
    <col min="6145" max="6146" width="4.77734375" style="1" customWidth="1"/>
    <col min="6147" max="6147" width="8" style="1" customWidth="1"/>
    <col min="6148" max="6148" width="40.77734375" style="1" customWidth="1"/>
    <col min="6149" max="6149" width="8.44140625" style="1" customWidth="1"/>
    <col min="6150" max="6151" width="7.5546875" style="1" customWidth="1"/>
    <col min="6152" max="6397" width="8.77734375" style="1"/>
    <col min="6398" max="6399" width="3.21875" style="1" customWidth="1"/>
    <col min="6400" max="6400" width="9.21875" style="1" customWidth="1"/>
    <col min="6401" max="6402" width="4.77734375" style="1" customWidth="1"/>
    <col min="6403" max="6403" width="8" style="1" customWidth="1"/>
    <col min="6404" max="6404" width="40.77734375" style="1" customWidth="1"/>
    <col min="6405" max="6405" width="8.44140625" style="1" customWidth="1"/>
    <col min="6406" max="6407" width="7.5546875" style="1" customWidth="1"/>
    <col min="6408" max="6653" width="8.77734375" style="1"/>
    <col min="6654" max="6655" width="3.21875" style="1" customWidth="1"/>
    <col min="6656" max="6656" width="9.21875" style="1" customWidth="1"/>
    <col min="6657" max="6658" width="4.77734375" style="1" customWidth="1"/>
    <col min="6659" max="6659" width="8" style="1" customWidth="1"/>
    <col min="6660" max="6660" width="40.77734375" style="1" customWidth="1"/>
    <col min="6661" max="6661" width="8.44140625" style="1" customWidth="1"/>
    <col min="6662" max="6663" width="7.5546875" style="1" customWidth="1"/>
    <col min="6664" max="6909" width="8.77734375" style="1"/>
    <col min="6910" max="6911" width="3.21875" style="1" customWidth="1"/>
    <col min="6912" max="6912" width="9.21875" style="1" customWidth="1"/>
    <col min="6913" max="6914" width="4.77734375" style="1" customWidth="1"/>
    <col min="6915" max="6915" width="8" style="1" customWidth="1"/>
    <col min="6916" max="6916" width="40.77734375" style="1" customWidth="1"/>
    <col min="6917" max="6917" width="8.44140625" style="1" customWidth="1"/>
    <col min="6918" max="6919" width="7.5546875" style="1" customWidth="1"/>
    <col min="6920" max="7165" width="8.77734375" style="1"/>
    <col min="7166" max="7167" width="3.21875" style="1" customWidth="1"/>
    <col min="7168" max="7168" width="9.21875" style="1" customWidth="1"/>
    <col min="7169" max="7170" width="4.77734375" style="1" customWidth="1"/>
    <col min="7171" max="7171" width="8" style="1" customWidth="1"/>
    <col min="7172" max="7172" width="40.77734375" style="1" customWidth="1"/>
    <col min="7173" max="7173" width="8.44140625" style="1" customWidth="1"/>
    <col min="7174" max="7175" width="7.5546875" style="1" customWidth="1"/>
    <col min="7176" max="7421" width="8.77734375" style="1"/>
    <col min="7422" max="7423" width="3.21875" style="1" customWidth="1"/>
    <col min="7424" max="7424" width="9.21875" style="1" customWidth="1"/>
    <col min="7425" max="7426" width="4.77734375" style="1" customWidth="1"/>
    <col min="7427" max="7427" width="8" style="1" customWidth="1"/>
    <col min="7428" max="7428" width="40.77734375" style="1" customWidth="1"/>
    <col min="7429" max="7429" width="8.44140625" style="1" customWidth="1"/>
    <col min="7430" max="7431" width="7.5546875" style="1" customWidth="1"/>
    <col min="7432" max="7677" width="8.77734375" style="1"/>
    <col min="7678" max="7679" width="3.21875" style="1" customWidth="1"/>
    <col min="7680" max="7680" width="9.21875" style="1" customWidth="1"/>
    <col min="7681" max="7682" width="4.77734375" style="1" customWidth="1"/>
    <col min="7683" max="7683" width="8" style="1" customWidth="1"/>
    <col min="7684" max="7684" width="40.77734375" style="1" customWidth="1"/>
    <col min="7685" max="7685" width="8.44140625" style="1" customWidth="1"/>
    <col min="7686" max="7687" width="7.5546875" style="1" customWidth="1"/>
    <col min="7688" max="7933" width="8.77734375" style="1"/>
    <col min="7934" max="7935" width="3.21875" style="1" customWidth="1"/>
    <col min="7936" max="7936" width="9.21875" style="1" customWidth="1"/>
    <col min="7937" max="7938" width="4.77734375" style="1" customWidth="1"/>
    <col min="7939" max="7939" width="8" style="1" customWidth="1"/>
    <col min="7940" max="7940" width="40.77734375" style="1" customWidth="1"/>
    <col min="7941" max="7941" width="8.44140625" style="1" customWidth="1"/>
    <col min="7942" max="7943" width="7.5546875" style="1" customWidth="1"/>
    <col min="7944" max="8189" width="8.77734375" style="1"/>
    <col min="8190" max="8191" width="3.21875" style="1" customWidth="1"/>
    <col min="8192" max="8192" width="9.21875" style="1" customWidth="1"/>
    <col min="8193" max="8194" width="4.77734375" style="1" customWidth="1"/>
    <col min="8195" max="8195" width="8" style="1" customWidth="1"/>
    <col min="8196" max="8196" width="40.77734375" style="1" customWidth="1"/>
    <col min="8197" max="8197" width="8.44140625" style="1" customWidth="1"/>
    <col min="8198" max="8199" width="7.5546875" style="1" customWidth="1"/>
    <col min="8200" max="8445" width="8.77734375" style="1"/>
    <col min="8446" max="8447" width="3.21875" style="1" customWidth="1"/>
    <col min="8448" max="8448" width="9.21875" style="1" customWidth="1"/>
    <col min="8449" max="8450" width="4.77734375" style="1" customWidth="1"/>
    <col min="8451" max="8451" width="8" style="1" customWidth="1"/>
    <col min="8452" max="8452" width="40.77734375" style="1" customWidth="1"/>
    <col min="8453" max="8453" width="8.44140625" style="1" customWidth="1"/>
    <col min="8454" max="8455" width="7.5546875" style="1" customWidth="1"/>
    <col min="8456" max="8701" width="8.77734375" style="1"/>
    <col min="8702" max="8703" width="3.21875" style="1" customWidth="1"/>
    <col min="8704" max="8704" width="9.21875" style="1" customWidth="1"/>
    <col min="8705" max="8706" width="4.77734375" style="1" customWidth="1"/>
    <col min="8707" max="8707" width="8" style="1" customWidth="1"/>
    <col min="8708" max="8708" width="40.77734375" style="1" customWidth="1"/>
    <col min="8709" max="8709" width="8.44140625" style="1" customWidth="1"/>
    <col min="8710" max="8711" width="7.5546875" style="1" customWidth="1"/>
    <col min="8712" max="8957" width="8.77734375" style="1"/>
    <col min="8958" max="8959" width="3.21875" style="1" customWidth="1"/>
    <col min="8960" max="8960" width="9.21875" style="1" customWidth="1"/>
    <col min="8961" max="8962" width="4.77734375" style="1" customWidth="1"/>
    <col min="8963" max="8963" width="8" style="1" customWidth="1"/>
    <col min="8964" max="8964" width="40.77734375" style="1" customWidth="1"/>
    <col min="8965" max="8965" width="8.44140625" style="1" customWidth="1"/>
    <col min="8966" max="8967" width="7.5546875" style="1" customWidth="1"/>
    <col min="8968" max="9213" width="8.77734375" style="1"/>
    <col min="9214" max="9215" width="3.21875" style="1" customWidth="1"/>
    <col min="9216" max="9216" width="9.21875" style="1" customWidth="1"/>
    <col min="9217" max="9218" width="4.77734375" style="1" customWidth="1"/>
    <col min="9219" max="9219" width="8" style="1" customWidth="1"/>
    <col min="9220" max="9220" width="40.77734375" style="1" customWidth="1"/>
    <col min="9221" max="9221" width="8.44140625" style="1" customWidth="1"/>
    <col min="9222" max="9223" width="7.5546875" style="1" customWidth="1"/>
    <col min="9224" max="9469" width="8.77734375" style="1"/>
    <col min="9470" max="9471" width="3.21875" style="1" customWidth="1"/>
    <col min="9472" max="9472" width="9.21875" style="1" customWidth="1"/>
    <col min="9473" max="9474" width="4.77734375" style="1" customWidth="1"/>
    <col min="9475" max="9475" width="8" style="1" customWidth="1"/>
    <col min="9476" max="9476" width="40.77734375" style="1" customWidth="1"/>
    <col min="9477" max="9477" width="8.44140625" style="1" customWidth="1"/>
    <col min="9478" max="9479" width="7.5546875" style="1" customWidth="1"/>
    <col min="9480" max="9725" width="8.77734375" style="1"/>
    <col min="9726" max="9727" width="3.21875" style="1" customWidth="1"/>
    <col min="9728" max="9728" width="9.21875" style="1" customWidth="1"/>
    <col min="9729" max="9730" width="4.77734375" style="1" customWidth="1"/>
    <col min="9731" max="9731" width="8" style="1" customWidth="1"/>
    <col min="9732" max="9732" width="40.77734375" style="1" customWidth="1"/>
    <col min="9733" max="9733" width="8.44140625" style="1" customWidth="1"/>
    <col min="9734" max="9735" width="7.5546875" style="1" customWidth="1"/>
    <col min="9736" max="9981" width="8.77734375" style="1"/>
    <col min="9982" max="9983" width="3.21875" style="1" customWidth="1"/>
    <col min="9984" max="9984" width="9.21875" style="1" customWidth="1"/>
    <col min="9985" max="9986" width="4.77734375" style="1" customWidth="1"/>
    <col min="9987" max="9987" width="8" style="1" customWidth="1"/>
    <col min="9988" max="9988" width="40.77734375" style="1" customWidth="1"/>
    <col min="9989" max="9989" width="8.44140625" style="1" customWidth="1"/>
    <col min="9990" max="9991" width="7.5546875" style="1" customWidth="1"/>
    <col min="9992" max="10237" width="8.77734375" style="1"/>
    <col min="10238" max="10239" width="3.21875" style="1" customWidth="1"/>
    <col min="10240" max="10240" width="9.21875" style="1" customWidth="1"/>
    <col min="10241" max="10242" width="4.77734375" style="1" customWidth="1"/>
    <col min="10243" max="10243" width="8" style="1" customWidth="1"/>
    <col min="10244" max="10244" width="40.77734375" style="1" customWidth="1"/>
    <col min="10245" max="10245" width="8.44140625" style="1" customWidth="1"/>
    <col min="10246" max="10247" width="7.5546875" style="1" customWidth="1"/>
    <col min="10248" max="10493" width="8.77734375" style="1"/>
    <col min="10494" max="10495" width="3.21875" style="1" customWidth="1"/>
    <col min="10496" max="10496" width="9.21875" style="1" customWidth="1"/>
    <col min="10497" max="10498" width="4.77734375" style="1" customWidth="1"/>
    <col min="10499" max="10499" width="8" style="1" customWidth="1"/>
    <col min="10500" max="10500" width="40.77734375" style="1" customWidth="1"/>
    <col min="10501" max="10501" width="8.44140625" style="1" customWidth="1"/>
    <col min="10502" max="10503" width="7.5546875" style="1" customWidth="1"/>
    <col min="10504" max="10749" width="8.77734375" style="1"/>
    <col min="10750" max="10751" width="3.21875" style="1" customWidth="1"/>
    <col min="10752" max="10752" width="9.21875" style="1" customWidth="1"/>
    <col min="10753" max="10754" width="4.77734375" style="1" customWidth="1"/>
    <col min="10755" max="10755" width="8" style="1" customWidth="1"/>
    <col min="10756" max="10756" width="40.77734375" style="1" customWidth="1"/>
    <col min="10757" max="10757" width="8.44140625" style="1" customWidth="1"/>
    <col min="10758" max="10759" width="7.5546875" style="1" customWidth="1"/>
    <col min="10760" max="11005" width="8.77734375" style="1"/>
    <col min="11006" max="11007" width="3.21875" style="1" customWidth="1"/>
    <col min="11008" max="11008" width="9.21875" style="1" customWidth="1"/>
    <col min="11009" max="11010" width="4.77734375" style="1" customWidth="1"/>
    <col min="11011" max="11011" width="8" style="1" customWidth="1"/>
    <col min="11012" max="11012" width="40.77734375" style="1" customWidth="1"/>
    <col min="11013" max="11013" width="8.44140625" style="1" customWidth="1"/>
    <col min="11014" max="11015" width="7.5546875" style="1" customWidth="1"/>
    <col min="11016" max="11261" width="8.77734375" style="1"/>
    <col min="11262" max="11263" width="3.21875" style="1" customWidth="1"/>
    <col min="11264" max="11264" width="9.21875" style="1" customWidth="1"/>
    <col min="11265" max="11266" width="4.77734375" style="1" customWidth="1"/>
    <col min="11267" max="11267" width="8" style="1" customWidth="1"/>
    <col min="11268" max="11268" width="40.77734375" style="1" customWidth="1"/>
    <col min="11269" max="11269" width="8.44140625" style="1" customWidth="1"/>
    <col min="11270" max="11271" width="7.5546875" style="1" customWidth="1"/>
    <col min="11272" max="11517" width="8.77734375" style="1"/>
    <col min="11518" max="11519" width="3.21875" style="1" customWidth="1"/>
    <col min="11520" max="11520" width="9.21875" style="1" customWidth="1"/>
    <col min="11521" max="11522" width="4.77734375" style="1" customWidth="1"/>
    <col min="11523" max="11523" width="8" style="1" customWidth="1"/>
    <col min="11524" max="11524" width="40.77734375" style="1" customWidth="1"/>
    <col min="11525" max="11525" width="8.44140625" style="1" customWidth="1"/>
    <col min="11526" max="11527" width="7.5546875" style="1" customWidth="1"/>
    <col min="11528" max="11773" width="8.77734375" style="1"/>
    <col min="11774" max="11775" width="3.21875" style="1" customWidth="1"/>
    <col min="11776" max="11776" width="9.21875" style="1" customWidth="1"/>
    <col min="11777" max="11778" width="4.77734375" style="1" customWidth="1"/>
    <col min="11779" max="11779" width="8" style="1" customWidth="1"/>
    <col min="11780" max="11780" width="40.77734375" style="1" customWidth="1"/>
    <col min="11781" max="11781" width="8.44140625" style="1" customWidth="1"/>
    <col min="11782" max="11783" width="7.5546875" style="1" customWidth="1"/>
    <col min="11784" max="12029" width="8.77734375" style="1"/>
    <col min="12030" max="12031" width="3.21875" style="1" customWidth="1"/>
    <col min="12032" max="12032" width="9.21875" style="1" customWidth="1"/>
    <col min="12033" max="12034" width="4.77734375" style="1" customWidth="1"/>
    <col min="12035" max="12035" width="8" style="1" customWidth="1"/>
    <col min="12036" max="12036" width="40.77734375" style="1" customWidth="1"/>
    <col min="12037" max="12037" width="8.44140625" style="1" customWidth="1"/>
    <col min="12038" max="12039" width="7.5546875" style="1" customWidth="1"/>
    <col min="12040" max="12285" width="8.77734375" style="1"/>
    <col min="12286" max="12287" width="3.21875" style="1" customWidth="1"/>
    <col min="12288" max="12288" width="9.21875" style="1" customWidth="1"/>
    <col min="12289" max="12290" width="4.77734375" style="1" customWidth="1"/>
    <col min="12291" max="12291" width="8" style="1" customWidth="1"/>
    <col min="12292" max="12292" width="40.77734375" style="1" customWidth="1"/>
    <col min="12293" max="12293" width="8.44140625" style="1" customWidth="1"/>
    <col min="12294" max="12295" width="7.5546875" style="1" customWidth="1"/>
    <col min="12296" max="12541" width="8.77734375" style="1"/>
    <col min="12542" max="12543" width="3.21875" style="1" customWidth="1"/>
    <col min="12544" max="12544" width="9.21875" style="1" customWidth="1"/>
    <col min="12545" max="12546" width="4.77734375" style="1" customWidth="1"/>
    <col min="12547" max="12547" width="8" style="1" customWidth="1"/>
    <col min="12548" max="12548" width="40.77734375" style="1" customWidth="1"/>
    <col min="12549" max="12549" width="8.44140625" style="1" customWidth="1"/>
    <col min="12550" max="12551" width="7.5546875" style="1" customWidth="1"/>
    <col min="12552" max="12797" width="8.77734375" style="1"/>
    <col min="12798" max="12799" width="3.21875" style="1" customWidth="1"/>
    <col min="12800" max="12800" width="9.21875" style="1" customWidth="1"/>
    <col min="12801" max="12802" width="4.77734375" style="1" customWidth="1"/>
    <col min="12803" max="12803" width="8" style="1" customWidth="1"/>
    <col min="12804" max="12804" width="40.77734375" style="1" customWidth="1"/>
    <col min="12805" max="12805" width="8.44140625" style="1" customWidth="1"/>
    <col min="12806" max="12807" width="7.5546875" style="1" customWidth="1"/>
    <col min="12808" max="13053" width="8.77734375" style="1"/>
    <col min="13054" max="13055" width="3.21875" style="1" customWidth="1"/>
    <col min="13056" max="13056" width="9.21875" style="1" customWidth="1"/>
    <col min="13057" max="13058" width="4.77734375" style="1" customWidth="1"/>
    <col min="13059" max="13059" width="8" style="1" customWidth="1"/>
    <col min="13060" max="13060" width="40.77734375" style="1" customWidth="1"/>
    <col min="13061" max="13061" width="8.44140625" style="1" customWidth="1"/>
    <col min="13062" max="13063" width="7.5546875" style="1" customWidth="1"/>
    <col min="13064" max="13309" width="8.77734375" style="1"/>
    <col min="13310" max="13311" width="3.21875" style="1" customWidth="1"/>
    <col min="13312" max="13312" width="9.21875" style="1" customWidth="1"/>
    <col min="13313" max="13314" width="4.77734375" style="1" customWidth="1"/>
    <col min="13315" max="13315" width="8" style="1" customWidth="1"/>
    <col min="13316" max="13316" width="40.77734375" style="1" customWidth="1"/>
    <col min="13317" max="13317" width="8.44140625" style="1" customWidth="1"/>
    <col min="13318" max="13319" width="7.5546875" style="1" customWidth="1"/>
    <col min="13320" max="13565" width="8.77734375" style="1"/>
    <col min="13566" max="13567" width="3.21875" style="1" customWidth="1"/>
    <col min="13568" max="13568" width="9.21875" style="1" customWidth="1"/>
    <col min="13569" max="13570" width="4.77734375" style="1" customWidth="1"/>
    <col min="13571" max="13571" width="8" style="1" customWidth="1"/>
    <col min="13572" max="13572" width="40.77734375" style="1" customWidth="1"/>
    <col min="13573" max="13573" width="8.44140625" style="1" customWidth="1"/>
    <col min="13574" max="13575" width="7.5546875" style="1" customWidth="1"/>
    <col min="13576" max="13821" width="8.77734375" style="1"/>
    <col min="13822" max="13823" width="3.21875" style="1" customWidth="1"/>
    <col min="13824" max="13824" width="9.21875" style="1" customWidth="1"/>
    <col min="13825" max="13826" width="4.77734375" style="1" customWidth="1"/>
    <col min="13827" max="13827" width="8" style="1" customWidth="1"/>
    <col min="13828" max="13828" width="40.77734375" style="1" customWidth="1"/>
    <col min="13829" max="13829" width="8.44140625" style="1" customWidth="1"/>
    <col min="13830" max="13831" width="7.5546875" style="1" customWidth="1"/>
    <col min="13832" max="14077" width="8.77734375" style="1"/>
    <col min="14078" max="14079" width="3.21875" style="1" customWidth="1"/>
    <col min="14080" max="14080" width="9.21875" style="1" customWidth="1"/>
    <col min="14081" max="14082" width="4.77734375" style="1" customWidth="1"/>
    <col min="14083" max="14083" width="8" style="1" customWidth="1"/>
    <col min="14084" max="14084" width="40.77734375" style="1" customWidth="1"/>
    <col min="14085" max="14085" width="8.44140625" style="1" customWidth="1"/>
    <col min="14086" max="14087" width="7.5546875" style="1" customWidth="1"/>
    <col min="14088" max="14333" width="8.77734375" style="1"/>
    <col min="14334" max="14335" width="3.21875" style="1" customWidth="1"/>
    <col min="14336" max="14336" width="9.21875" style="1" customWidth="1"/>
    <col min="14337" max="14338" width="4.77734375" style="1" customWidth="1"/>
    <col min="14339" max="14339" width="8" style="1" customWidth="1"/>
    <col min="14340" max="14340" width="40.77734375" style="1" customWidth="1"/>
    <col min="14341" max="14341" width="8.44140625" style="1" customWidth="1"/>
    <col min="14342" max="14343" width="7.5546875" style="1" customWidth="1"/>
    <col min="14344" max="14589" width="8.77734375" style="1"/>
    <col min="14590" max="14591" width="3.21875" style="1" customWidth="1"/>
    <col min="14592" max="14592" width="9.21875" style="1" customWidth="1"/>
    <col min="14593" max="14594" width="4.77734375" style="1" customWidth="1"/>
    <col min="14595" max="14595" width="8" style="1" customWidth="1"/>
    <col min="14596" max="14596" width="40.77734375" style="1" customWidth="1"/>
    <col min="14597" max="14597" width="8.44140625" style="1" customWidth="1"/>
    <col min="14598" max="14599" width="7.5546875" style="1" customWidth="1"/>
    <col min="14600" max="14845" width="8.77734375" style="1"/>
    <col min="14846" max="14847" width="3.21875" style="1" customWidth="1"/>
    <col min="14848" max="14848" width="9.21875" style="1" customWidth="1"/>
    <col min="14849" max="14850" width="4.77734375" style="1" customWidth="1"/>
    <col min="14851" max="14851" width="8" style="1" customWidth="1"/>
    <col min="14852" max="14852" width="40.77734375" style="1" customWidth="1"/>
    <col min="14853" max="14853" width="8.44140625" style="1" customWidth="1"/>
    <col min="14854" max="14855" width="7.5546875" style="1" customWidth="1"/>
    <col min="14856" max="15101" width="8.77734375" style="1"/>
    <col min="15102" max="15103" width="3.21875" style="1" customWidth="1"/>
    <col min="15104" max="15104" width="9.21875" style="1" customWidth="1"/>
    <col min="15105" max="15106" width="4.77734375" style="1" customWidth="1"/>
    <col min="15107" max="15107" width="8" style="1" customWidth="1"/>
    <col min="15108" max="15108" width="40.77734375" style="1" customWidth="1"/>
    <col min="15109" max="15109" width="8.44140625" style="1" customWidth="1"/>
    <col min="15110" max="15111" width="7.5546875" style="1" customWidth="1"/>
    <col min="15112" max="15357" width="8.77734375" style="1"/>
    <col min="15358" max="15359" width="3.21875" style="1" customWidth="1"/>
    <col min="15360" max="15360" width="9.21875" style="1" customWidth="1"/>
    <col min="15361" max="15362" width="4.77734375" style="1" customWidth="1"/>
    <col min="15363" max="15363" width="8" style="1" customWidth="1"/>
    <col min="15364" max="15364" width="40.77734375" style="1" customWidth="1"/>
    <col min="15365" max="15365" width="8.44140625" style="1" customWidth="1"/>
    <col min="15366" max="15367" width="7.5546875" style="1" customWidth="1"/>
    <col min="15368" max="15613" width="8.77734375" style="1"/>
    <col min="15614" max="15615" width="3.21875" style="1" customWidth="1"/>
    <col min="15616" max="15616" width="9.21875" style="1" customWidth="1"/>
    <col min="15617" max="15618" width="4.77734375" style="1" customWidth="1"/>
    <col min="15619" max="15619" width="8" style="1" customWidth="1"/>
    <col min="15620" max="15620" width="40.77734375" style="1" customWidth="1"/>
    <col min="15621" max="15621" width="8.44140625" style="1" customWidth="1"/>
    <col min="15622" max="15623" width="7.5546875" style="1" customWidth="1"/>
    <col min="15624" max="15869" width="8.77734375" style="1"/>
    <col min="15870" max="15871" width="3.21875" style="1" customWidth="1"/>
    <col min="15872" max="15872" width="9.21875" style="1" customWidth="1"/>
    <col min="15873" max="15874" width="4.77734375" style="1" customWidth="1"/>
    <col min="15875" max="15875" width="8" style="1" customWidth="1"/>
    <col min="15876" max="15876" width="40.77734375" style="1" customWidth="1"/>
    <col min="15877" max="15877" width="8.44140625" style="1" customWidth="1"/>
    <col min="15878" max="15879" width="7.5546875" style="1" customWidth="1"/>
    <col min="15880" max="16125" width="8.77734375" style="1"/>
    <col min="16126" max="16127" width="3.21875" style="1" customWidth="1"/>
    <col min="16128" max="16128" width="9.21875" style="1" customWidth="1"/>
    <col min="16129" max="16130" width="4.77734375" style="1" customWidth="1"/>
    <col min="16131" max="16131" width="8" style="1" customWidth="1"/>
    <col min="16132" max="16132" width="40.77734375" style="1" customWidth="1"/>
    <col min="16133" max="16133" width="8.44140625" style="1" customWidth="1"/>
    <col min="16134" max="16135" width="7.5546875" style="1" customWidth="1"/>
    <col min="16136" max="16382" width="8.77734375" style="1"/>
    <col min="16383" max="16384" width="9.21875" style="1" customWidth="1"/>
  </cols>
  <sheetData>
    <row r="1" spans="1:14" x14ac:dyDescent="0.2">
      <c r="H1" s="1081"/>
      <c r="I1" s="791"/>
      <c r="J1" s="825"/>
      <c r="K1" s="1033" t="s">
        <v>37</v>
      </c>
      <c r="L1" s="825"/>
      <c r="M1" s="825"/>
      <c r="N1" s="825"/>
    </row>
    <row r="2" spans="1:14" ht="17.7" x14ac:dyDescent="0.3">
      <c r="A2" s="1386" t="s">
        <v>30</v>
      </c>
      <c r="B2" s="1386"/>
      <c r="C2" s="1386"/>
      <c r="D2" s="1386"/>
      <c r="E2" s="1386"/>
      <c r="F2" s="1386"/>
      <c r="G2" s="1386"/>
      <c r="H2" s="1386"/>
      <c r="I2" s="792"/>
      <c r="J2" s="825"/>
      <c r="K2" s="825"/>
      <c r="L2" s="825"/>
      <c r="M2" s="825"/>
      <c r="N2" s="825"/>
    </row>
    <row r="3" spans="1:14" x14ac:dyDescent="0.25">
      <c r="A3" s="3"/>
      <c r="B3" s="3"/>
      <c r="C3" s="3"/>
      <c r="D3" s="3"/>
      <c r="E3" s="3"/>
      <c r="F3" s="3"/>
      <c r="G3" s="950"/>
      <c r="H3" s="4"/>
      <c r="I3" s="793"/>
      <c r="J3" s="825"/>
      <c r="K3" s="825"/>
      <c r="L3" s="825"/>
      <c r="M3" s="825"/>
      <c r="N3" s="825"/>
    </row>
    <row r="4" spans="1:14" ht="15.75" thickBot="1" x14ac:dyDescent="0.3">
      <c r="A4" s="1387" t="s">
        <v>13</v>
      </c>
      <c r="B4" s="1387"/>
      <c r="C4" s="1387"/>
      <c r="D4" s="1387"/>
      <c r="E4" s="1387"/>
      <c r="F4" s="1387"/>
      <c r="G4" s="1387"/>
      <c r="H4" s="1387"/>
      <c r="I4" s="794"/>
      <c r="J4" s="825"/>
      <c r="K4" s="825"/>
      <c r="L4" s="825"/>
      <c r="M4" s="825"/>
      <c r="N4" s="825"/>
    </row>
    <row r="5" spans="1:14" x14ac:dyDescent="0.2">
      <c r="A5" s="3"/>
      <c r="B5" s="3"/>
      <c r="C5" s="3"/>
      <c r="D5" s="3"/>
      <c r="E5" s="3"/>
      <c r="F5" s="3"/>
      <c r="G5" s="950"/>
      <c r="H5" s="1396" t="s">
        <v>160</v>
      </c>
      <c r="I5" s="793"/>
      <c r="J5" s="825"/>
      <c r="K5" s="825"/>
      <c r="L5" s="825"/>
      <c r="M5" s="825"/>
      <c r="N5" s="825"/>
    </row>
    <row r="6" spans="1:14" s="9" customFormat="1" ht="15.75" thickBot="1" x14ac:dyDescent="0.3">
      <c r="A6" s="93"/>
      <c r="B6" s="94"/>
      <c r="C6" s="94"/>
      <c r="D6" s="65"/>
      <c r="E6" s="65"/>
      <c r="F6" s="114" t="s">
        <v>36</v>
      </c>
      <c r="G6" s="951"/>
      <c r="H6" s="1449"/>
      <c r="I6" s="795"/>
      <c r="J6" s="147"/>
      <c r="K6" s="147"/>
      <c r="L6" s="147"/>
      <c r="M6" s="147"/>
      <c r="N6" s="147"/>
    </row>
    <row r="7" spans="1:14" s="9" customFormat="1" ht="13.1" thickBot="1" x14ac:dyDescent="0.25">
      <c r="A7" s="102"/>
      <c r="B7" s="102"/>
      <c r="C7" s="102"/>
      <c r="D7" s="102"/>
      <c r="E7" s="102"/>
      <c r="F7" s="102"/>
      <c r="G7" s="952"/>
      <c r="H7" s="1449"/>
      <c r="I7" s="97"/>
      <c r="J7" s="1396" t="s">
        <v>172</v>
      </c>
      <c r="K7" s="97" t="s">
        <v>0</v>
      </c>
      <c r="L7" s="147"/>
      <c r="M7" s="147"/>
      <c r="N7" s="147"/>
    </row>
    <row r="8" spans="1:14" s="9" customFormat="1" ht="13.1" thickBot="1" x14ac:dyDescent="0.25">
      <c r="A8" s="98" t="s">
        <v>1</v>
      </c>
      <c r="B8" s="1082" t="s">
        <v>4</v>
      </c>
      <c r="C8" s="476"/>
      <c r="D8" s="99" t="s">
        <v>14</v>
      </c>
      <c r="E8" s="100" t="s">
        <v>15</v>
      </c>
      <c r="F8" s="100" t="s">
        <v>35</v>
      </c>
      <c r="G8" s="1074" t="s">
        <v>31</v>
      </c>
      <c r="H8" s="1466"/>
      <c r="I8" s="1035" t="s">
        <v>32</v>
      </c>
      <c r="J8" s="1467"/>
      <c r="K8" s="107" t="s">
        <v>32</v>
      </c>
      <c r="L8" s="944"/>
      <c r="M8" s="944"/>
      <c r="N8" s="147"/>
    </row>
    <row r="9" spans="1:14" s="9" customFormat="1" ht="13.1" thickBot="1" x14ac:dyDescent="0.25">
      <c r="A9" s="968" t="s">
        <v>2</v>
      </c>
      <c r="B9" s="969" t="s">
        <v>5</v>
      </c>
      <c r="C9" s="970" t="s">
        <v>5</v>
      </c>
      <c r="D9" s="969" t="s">
        <v>5</v>
      </c>
      <c r="E9" s="969" t="s">
        <v>5</v>
      </c>
      <c r="F9" s="1036" t="s">
        <v>34</v>
      </c>
      <c r="G9" s="1058">
        <f>G10+G55</f>
        <v>9450</v>
      </c>
      <c r="H9" s="1059">
        <f>+H10+H55</f>
        <v>14536.8</v>
      </c>
      <c r="I9" s="1058">
        <f>+G9+H9</f>
        <v>23986.799999999999</v>
      </c>
      <c r="J9" s="1076">
        <f>+J10</f>
        <v>0</v>
      </c>
      <c r="K9" s="1076">
        <f>+I9+J9</f>
        <v>23986.799999999999</v>
      </c>
      <c r="L9" s="944"/>
      <c r="M9" s="944"/>
      <c r="N9" s="944"/>
    </row>
    <row r="10" spans="1:14" s="9" customFormat="1" ht="13.75" thickBot="1" x14ac:dyDescent="0.3">
      <c r="A10" s="934" t="s">
        <v>2</v>
      </c>
      <c r="B10" s="1454" t="s">
        <v>5</v>
      </c>
      <c r="C10" s="1455"/>
      <c r="D10" s="935" t="s">
        <v>5</v>
      </c>
      <c r="E10" s="936" t="s">
        <v>5</v>
      </c>
      <c r="F10" s="1037" t="s">
        <v>18</v>
      </c>
      <c r="G10" s="1060">
        <v>3410</v>
      </c>
      <c r="H10" s="1060">
        <f>+H11+H14+H17+H19+H21+H23+H25+H27+H29+H31+H33+H35+H37+H39+H41+H43+H45+H47+H49+H51+H53</f>
        <v>0</v>
      </c>
      <c r="I10" s="1060">
        <f t="shared" ref="I10:I87" si="0">+G10+H10</f>
        <v>3410</v>
      </c>
      <c r="J10" s="1078">
        <v>0</v>
      </c>
      <c r="K10" s="1078">
        <f t="shared" ref="K10:K87" si="1">+I10+J10</f>
        <v>3410</v>
      </c>
      <c r="L10" s="944"/>
      <c r="M10" s="944"/>
      <c r="N10" s="944"/>
    </row>
    <row r="11" spans="1:14" s="9" customFormat="1" x14ac:dyDescent="0.2">
      <c r="A11" s="189" t="s">
        <v>2</v>
      </c>
      <c r="B11" s="256" t="s">
        <v>67</v>
      </c>
      <c r="C11" s="256" t="s">
        <v>17</v>
      </c>
      <c r="D11" s="192" t="s">
        <v>5</v>
      </c>
      <c r="E11" s="192" t="s">
        <v>5</v>
      </c>
      <c r="F11" s="194" t="s">
        <v>20</v>
      </c>
      <c r="G11" s="1061">
        <f>SUM(G12:G13)</f>
        <v>200</v>
      </c>
      <c r="H11" s="1061">
        <f>SUM(H12:H13)</f>
        <v>0</v>
      </c>
      <c r="I11" s="1062">
        <f t="shared" si="0"/>
        <v>200</v>
      </c>
      <c r="J11" s="1077">
        <v>0</v>
      </c>
      <c r="K11" s="1077">
        <f t="shared" si="1"/>
        <v>200</v>
      </c>
      <c r="L11" s="944"/>
      <c r="M11" s="944"/>
      <c r="N11" s="944"/>
    </row>
    <row r="12" spans="1:14" s="9" customFormat="1" x14ac:dyDescent="0.2">
      <c r="A12" s="235"/>
      <c r="B12" s="236"/>
      <c r="C12" s="236"/>
      <c r="D12" s="237">
        <v>3299</v>
      </c>
      <c r="E12" s="238">
        <v>5321</v>
      </c>
      <c r="F12" s="1038" t="s">
        <v>21</v>
      </c>
      <c r="G12" s="1063">
        <v>150</v>
      </c>
      <c r="H12" s="1063">
        <v>0</v>
      </c>
      <c r="I12" s="1063">
        <f t="shared" si="0"/>
        <v>150</v>
      </c>
      <c r="J12" s="1030">
        <v>0</v>
      </c>
      <c r="K12" s="1030">
        <f t="shared" si="1"/>
        <v>150</v>
      </c>
      <c r="L12" s="944"/>
      <c r="M12" s="944"/>
      <c r="N12" s="944"/>
    </row>
    <row r="13" spans="1:14" s="9" customFormat="1" x14ac:dyDescent="0.2">
      <c r="A13" s="235"/>
      <c r="B13" s="236"/>
      <c r="C13" s="236"/>
      <c r="D13" s="237">
        <v>3299</v>
      </c>
      <c r="E13" s="238">
        <v>5331</v>
      </c>
      <c r="F13" s="1038" t="s">
        <v>19</v>
      </c>
      <c r="G13" s="1063">
        <v>50</v>
      </c>
      <c r="H13" s="1063">
        <v>0</v>
      </c>
      <c r="I13" s="1063">
        <f t="shared" si="0"/>
        <v>50</v>
      </c>
      <c r="J13" s="1030">
        <v>0</v>
      </c>
      <c r="K13" s="1030">
        <f t="shared" si="1"/>
        <v>50</v>
      </c>
      <c r="L13" s="944"/>
      <c r="M13" s="944"/>
      <c r="N13" s="944"/>
    </row>
    <row r="14" spans="1:14" s="9" customFormat="1" x14ac:dyDescent="0.2">
      <c r="A14" s="972" t="s">
        <v>2</v>
      </c>
      <c r="B14" s="824" t="s">
        <v>68</v>
      </c>
      <c r="C14" s="824" t="s">
        <v>17</v>
      </c>
      <c r="D14" s="445" t="s">
        <v>5</v>
      </c>
      <c r="E14" s="445" t="s">
        <v>5</v>
      </c>
      <c r="F14" s="1039" t="s">
        <v>22</v>
      </c>
      <c r="G14" s="1064">
        <f>SUM(G15:G16)</f>
        <v>120</v>
      </c>
      <c r="H14" s="1064">
        <f>SUM(H15:H16)</f>
        <v>-120</v>
      </c>
      <c r="I14" s="1064">
        <f t="shared" si="0"/>
        <v>0</v>
      </c>
      <c r="J14" s="1031">
        <v>0</v>
      </c>
      <c r="K14" s="1031">
        <f t="shared" si="1"/>
        <v>0</v>
      </c>
      <c r="L14" s="944"/>
      <c r="M14" s="944"/>
      <c r="N14" s="944"/>
    </row>
    <row r="15" spans="1:14" s="9" customFormat="1" x14ac:dyDescent="0.2">
      <c r="A15" s="235"/>
      <c r="B15" s="236"/>
      <c r="C15" s="236"/>
      <c r="D15" s="237">
        <v>3299</v>
      </c>
      <c r="E15" s="238">
        <v>5321</v>
      </c>
      <c r="F15" s="1038" t="s">
        <v>21</v>
      </c>
      <c r="G15" s="1063">
        <v>60</v>
      </c>
      <c r="H15" s="1063">
        <v>-60</v>
      </c>
      <c r="I15" s="1063">
        <f t="shared" si="0"/>
        <v>0</v>
      </c>
      <c r="J15" s="1030">
        <v>0</v>
      </c>
      <c r="K15" s="1030">
        <f t="shared" si="1"/>
        <v>0</v>
      </c>
      <c r="L15" s="944"/>
      <c r="M15" s="944"/>
      <c r="N15" s="944"/>
    </row>
    <row r="16" spans="1:14" s="9" customFormat="1" x14ac:dyDescent="0.2">
      <c r="A16" s="235"/>
      <c r="B16" s="236"/>
      <c r="C16" s="236"/>
      <c r="D16" s="237">
        <v>3299</v>
      </c>
      <c r="E16" s="238">
        <v>5331</v>
      </c>
      <c r="F16" s="1038" t="s">
        <v>19</v>
      </c>
      <c r="G16" s="1063">
        <v>60</v>
      </c>
      <c r="H16" s="1063">
        <v>-60</v>
      </c>
      <c r="I16" s="1063">
        <f t="shared" si="0"/>
        <v>0</v>
      </c>
      <c r="J16" s="1030">
        <v>0</v>
      </c>
      <c r="K16" s="1030">
        <f t="shared" si="1"/>
        <v>0</v>
      </c>
      <c r="L16" s="944"/>
      <c r="M16" s="944"/>
      <c r="N16" s="944"/>
    </row>
    <row r="17" spans="1:14" s="9" customFormat="1" ht="20.95" x14ac:dyDescent="0.2">
      <c r="A17" s="972" t="s">
        <v>2</v>
      </c>
      <c r="B17" s="824" t="s">
        <v>69</v>
      </c>
      <c r="C17" s="824" t="s">
        <v>38</v>
      </c>
      <c r="D17" s="445" t="s">
        <v>5</v>
      </c>
      <c r="E17" s="445" t="s">
        <v>5</v>
      </c>
      <c r="F17" s="1039" t="s">
        <v>39</v>
      </c>
      <c r="G17" s="1064">
        <v>0</v>
      </c>
      <c r="H17" s="1064">
        <f>+H18</f>
        <v>20</v>
      </c>
      <c r="I17" s="1064">
        <f t="shared" si="0"/>
        <v>20</v>
      </c>
      <c r="J17" s="1031">
        <v>0</v>
      </c>
      <c r="K17" s="1031">
        <f t="shared" si="1"/>
        <v>20</v>
      </c>
      <c r="L17" s="944"/>
      <c r="M17" s="944"/>
      <c r="N17" s="944"/>
    </row>
    <row r="18" spans="1:14" s="9" customFormat="1" x14ac:dyDescent="0.2">
      <c r="A18" s="235"/>
      <c r="B18" s="236"/>
      <c r="C18" s="236"/>
      <c r="D18" s="237">
        <v>3421</v>
      </c>
      <c r="E18" s="238">
        <v>5321</v>
      </c>
      <c r="F18" s="1040" t="s">
        <v>21</v>
      </c>
      <c r="G18" s="1063">
        <v>0</v>
      </c>
      <c r="H18" s="1063">
        <v>20</v>
      </c>
      <c r="I18" s="1063">
        <f t="shared" si="0"/>
        <v>20</v>
      </c>
      <c r="J18" s="1030">
        <v>0</v>
      </c>
      <c r="K18" s="1030">
        <f t="shared" si="1"/>
        <v>20</v>
      </c>
      <c r="L18" s="944"/>
      <c r="M18" s="944"/>
      <c r="N18" s="944"/>
    </row>
    <row r="19" spans="1:14" s="9" customFormat="1" ht="20.95" x14ac:dyDescent="0.2">
      <c r="A19" s="972" t="s">
        <v>2</v>
      </c>
      <c r="B19" s="824" t="s">
        <v>70</v>
      </c>
      <c r="C19" s="824" t="s">
        <v>40</v>
      </c>
      <c r="D19" s="445" t="s">
        <v>5</v>
      </c>
      <c r="E19" s="445" t="s">
        <v>5</v>
      </c>
      <c r="F19" s="1039" t="s">
        <v>41</v>
      </c>
      <c r="G19" s="1064">
        <v>0</v>
      </c>
      <c r="H19" s="1064">
        <f t="shared" ref="H19" si="2">+H20</f>
        <v>60</v>
      </c>
      <c r="I19" s="1064">
        <f t="shared" si="0"/>
        <v>60</v>
      </c>
      <c r="J19" s="1031">
        <v>0</v>
      </c>
      <c r="K19" s="1031">
        <f t="shared" si="1"/>
        <v>60</v>
      </c>
      <c r="L19" s="944"/>
      <c r="M19" s="944"/>
      <c r="N19" s="944"/>
    </row>
    <row r="20" spans="1:14" s="9" customFormat="1" x14ac:dyDescent="0.2">
      <c r="A20" s="235"/>
      <c r="B20" s="236"/>
      <c r="C20" s="236"/>
      <c r="D20" s="237">
        <v>3421</v>
      </c>
      <c r="E20" s="238">
        <v>5331</v>
      </c>
      <c r="F20" s="1040" t="s">
        <v>19</v>
      </c>
      <c r="G20" s="1063">
        <v>0</v>
      </c>
      <c r="H20" s="1063">
        <v>60</v>
      </c>
      <c r="I20" s="1063">
        <f t="shared" si="0"/>
        <v>60</v>
      </c>
      <c r="J20" s="1030">
        <v>0</v>
      </c>
      <c r="K20" s="1030">
        <f t="shared" si="1"/>
        <v>60</v>
      </c>
      <c r="L20" s="944"/>
      <c r="M20" s="944"/>
      <c r="N20" s="944"/>
    </row>
    <row r="21" spans="1:14" s="9" customFormat="1" ht="20.95" x14ac:dyDescent="0.2">
      <c r="A21" s="972" t="s">
        <v>2</v>
      </c>
      <c r="B21" s="824" t="s">
        <v>71</v>
      </c>
      <c r="C21" s="824" t="s">
        <v>42</v>
      </c>
      <c r="D21" s="445" t="s">
        <v>5</v>
      </c>
      <c r="E21" s="445" t="s">
        <v>5</v>
      </c>
      <c r="F21" s="1039" t="s">
        <v>43</v>
      </c>
      <c r="G21" s="1064">
        <v>0</v>
      </c>
      <c r="H21" s="1064">
        <f t="shared" ref="H21" si="3">+H22</f>
        <v>20</v>
      </c>
      <c r="I21" s="1064">
        <f t="shared" si="0"/>
        <v>20</v>
      </c>
      <c r="J21" s="1031">
        <v>0</v>
      </c>
      <c r="K21" s="1031">
        <f t="shared" si="1"/>
        <v>20</v>
      </c>
      <c r="L21" s="944"/>
      <c r="M21" s="944"/>
      <c r="N21" s="944"/>
    </row>
    <row r="22" spans="1:14" s="9" customFormat="1" x14ac:dyDescent="0.2">
      <c r="A22" s="235"/>
      <c r="B22" s="236"/>
      <c r="C22" s="236"/>
      <c r="D22" s="237">
        <v>3421</v>
      </c>
      <c r="E22" s="238">
        <v>5321</v>
      </c>
      <c r="F22" s="1040" t="s">
        <v>21</v>
      </c>
      <c r="G22" s="1063">
        <v>0</v>
      </c>
      <c r="H22" s="1063">
        <v>20</v>
      </c>
      <c r="I22" s="1063">
        <f t="shared" si="0"/>
        <v>20</v>
      </c>
      <c r="J22" s="1030">
        <v>0</v>
      </c>
      <c r="K22" s="1030">
        <f t="shared" si="1"/>
        <v>20</v>
      </c>
      <c r="L22" s="944"/>
      <c r="M22" s="944"/>
      <c r="N22" s="944"/>
    </row>
    <row r="23" spans="1:14" s="9" customFormat="1" x14ac:dyDescent="0.2">
      <c r="A23" s="975" t="s">
        <v>3</v>
      </c>
      <c r="B23" s="976" t="s">
        <v>101</v>
      </c>
      <c r="C23" s="976" t="s">
        <v>102</v>
      </c>
      <c r="D23" s="977" t="s">
        <v>5</v>
      </c>
      <c r="E23" s="977" t="s">
        <v>5</v>
      </c>
      <c r="F23" s="1041" t="s">
        <v>103</v>
      </c>
      <c r="G23" s="1064">
        <v>0</v>
      </c>
      <c r="H23" s="1064">
        <f>H24</f>
        <v>20</v>
      </c>
      <c r="I23" s="1064">
        <f t="shared" si="0"/>
        <v>20</v>
      </c>
      <c r="J23" s="1031">
        <v>0</v>
      </c>
      <c r="K23" s="1031">
        <f t="shared" si="1"/>
        <v>20</v>
      </c>
      <c r="L23" s="944"/>
      <c r="M23" s="944"/>
      <c r="N23" s="944"/>
    </row>
    <row r="24" spans="1:14" s="9" customFormat="1" x14ac:dyDescent="0.2">
      <c r="A24" s="979"/>
      <c r="B24" s="980"/>
      <c r="C24" s="980"/>
      <c r="D24" s="981">
        <v>3299</v>
      </c>
      <c r="E24" s="981">
        <v>5321</v>
      </c>
      <c r="F24" s="1042" t="s">
        <v>21</v>
      </c>
      <c r="G24" s="1063">
        <v>0</v>
      </c>
      <c r="H24" s="1063">
        <v>20</v>
      </c>
      <c r="I24" s="1063">
        <f t="shared" si="0"/>
        <v>20</v>
      </c>
      <c r="J24" s="1030">
        <v>0</v>
      </c>
      <c r="K24" s="1030">
        <f t="shared" si="1"/>
        <v>20</v>
      </c>
      <c r="L24" s="944"/>
      <c r="M24" s="944"/>
      <c r="N24" s="944"/>
    </row>
    <row r="25" spans="1:14" s="9" customFormat="1" x14ac:dyDescent="0.2">
      <c r="A25" s="972" t="s">
        <v>2</v>
      </c>
      <c r="B25" s="824" t="s">
        <v>72</v>
      </c>
      <c r="C25" s="824" t="s">
        <v>17</v>
      </c>
      <c r="D25" s="445" t="s">
        <v>5</v>
      </c>
      <c r="E25" s="445" t="s">
        <v>5</v>
      </c>
      <c r="F25" s="1039" t="s">
        <v>23</v>
      </c>
      <c r="G25" s="1064">
        <f>+G26</f>
        <v>90</v>
      </c>
      <c r="H25" s="1064">
        <f>+H26</f>
        <v>-65</v>
      </c>
      <c r="I25" s="1064">
        <f t="shared" si="0"/>
        <v>25</v>
      </c>
      <c r="J25" s="1031">
        <v>0</v>
      </c>
      <c r="K25" s="1031">
        <f t="shared" si="1"/>
        <v>25</v>
      </c>
      <c r="L25" s="944"/>
      <c r="M25" s="944"/>
      <c r="N25" s="944"/>
    </row>
    <row r="26" spans="1:14" s="9" customFormat="1" x14ac:dyDescent="0.2">
      <c r="A26" s="235"/>
      <c r="B26" s="236"/>
      <c r="C26" s="236"/>
      <c r="D26" s="237">
        <v>3299</v>
      </c>
      <c r="E26" s="238">
        <v>5331</v>
      </c>
      <c r="F26" s="1038" t="s">
        <v>19</v>
      </c>
      <c r="G26" s="1063">
        <v>90</v>
      </c>
      <c r="H26" s="1063">
        <v>-65</v>
      </c>
      <c r="I26" s="1063">
        <f t="shared" si="0"/>
        <v>25</v>
      </c>
      <c r="J26" s="1030">
        <v>0</v>
      </c>
      <c r="K26" s="1030">
        <f t="shared" si="1"/>
        <v>25</v>
      </c>
      <c r="L26" s="944"/>
      <c r="M26" s="944"/>
      <c r="N26" s="944"/>
    </row>
    <row r="27" spans="1:14" s="9" customFormat="1" x14ac:dyDescent="0.2">
      <c r="A27" s="972" t="s">
        <v>2</v>
      </c>
      <c r="B27" s="824" t="s">
        <v>118</v>
      </c>
      <c r="C27" s="824" t="s">
        <v>122</v>
      </c>
      <c r="D27" s="445" t="s">
        <v>5</v>
      </c>
      <c r="E27" s="445" t="s">
        <v>5</v>
      </c>
      <c r="F27" s="1039" t="s">
        <v>120</v>
      </c>
      <c r="G27" s="1064">
        <f>+G28</f>
        <v>0</v>
      </c>
      <c r="H27" s="1064">
        <f>+H28</f>
        <v>50</v>
      </c>
      <c r="I27" s="1064">
        <f t="shared" si="0"/>
        <v>50</v>
      </c>
      <c r="J27" s="1031">
        <v>0</v>
      </c>
      <c r="K27" s="1031">
        <f t="shared" si="1"/>
        <v>50</v>
      </c>
      <c r="L27" s="944"/>
      <c r="M27" s="944"/>
      <c r="N27" s="944"/>
    </row>
    <row r="28" spans="1:14" s="9" customFormat="1" x14ac:dyDescent="0.2">
      <c r="A28" s="235"/>
      <c r="B28" s="236"/>
      <c r="C28" s="236"/>
      <c r="D28" s="237">
        <v>3299</v>
      </c>
      <c r="E28" s="238">
        <v>5321</v>
      </c>
      <c r="F28" s="1038" t="s">
        <v>21</v>
      </c>
      <c r="G28" s="1063">
        <v>0</v>
      </c>
      <c r="H28" s="1063">
        <v>50</v>
      </c>
      <c r="I28" s="1063">
        <f t="shared" si="0"/>
        <v>50</v>
      </c>
      <c r="J28" s="1030">
        <v>0</v>
      </c>
      <c r="K28" s="1030">
        <f t="shared" si="1"/>
        <v>50</v>
      </c>
      <c r="L28" s="944"/>
      <c r="M28" s="944"/>
      <c r="N28" s="944"/>
    </row>
    <row r="29" spans="1:14" s="9" customFormat="1" ht="20.95" x14ac:dyDescent="0.2">
      <c r="A29" s="972" t="s">
        <v>2</v>
      </c>
      <c r="B29" s="824" t="s">
        <v>119</v>
      </c>
      <c r="C29" s="824" t="s">
        <v>58</v>
      </c>
      <c r="D29" s="445" t="s">
        <v>5</v>
      </c>
      <c r="E29" s="445" t="s">
        <v>5</v>
      </c>
      <c r="F29" s="1039" t="s">
        <v>121</v>
      </c>
      <c r="G29" s="1064">
        <f>+G30</f>
        <v>0</v>
      </c>
      <c r="H29" s="1064">
        <f>+H30</f>
        <v>15</v>
      </c>
      <c r="I29" s="1064">
        <f t="shared" si="0"/>
        <v>15</v>
      </c>
      <c r="J29" s="1031">
        <v>0</v>
      </c>
      <c r="K29" s="1031">
        <f t="shared" si="1"/>
        <v>15</v>
      </c>
      <c r="L29" s="944"/>
      <c r="M29" s="944"/>
      <c r="N29" s="944"/>
    </row>
    <row r="30" spans="1:14" s="9" customFormat="1" x14ac:dyDescent="0.2">
      <c r="A30" s="235"/>
      <c r="B30" s="236"/>
      <c r="C30" s="236"/>
      <c r="D30" s="237">
        <v>3122</v>
      </c>
      <c r="E30" s="238">
        <v>5331</v>
      </c>
      <c r="F30" s="1038" t="s">
        <v>19</v>
      </c>
      <c r="G30" s="1063">
        <v>0</v>
      </c>
      <c r="H30" s="1063">
        <v>15</v>
      </c>
      <c r="I30" s="1063">
        <f t="shared" si="0"/>
        <v>15</v>
      </c>
      <c r="J30" s="1030">
        <v>0</v>
      </c>
      <c r="K30" s="1030">
        <f t="shared" si="1"/>
        <v>15</v>
      </c>
      <c r="L30" s="944"/>
      <c r="M30" s="944"/>
      <c r="N30" s="944"/>
    </row>
    <row r="31" spans="1:14" s="9" customFormat="1" x14ac:dyDescent="0.2">
      <c r="A31" s="972" t="s">
        <v>2</v>
      </c>
      <c r="B31" s="824" t="s">
        <v>73</v>
      </c>
      <c r="C31" s="824" t="s">
        <v>17</v>
      </c>
      <c r="D31" s="445" t="s">
        <v>5</v>
      </c>
      <c r="E31" s="445" t="s">
        <v>5</v>
      </c>
      <c r="F31" s="1039" t="s">
        <v>6</v>
      </c>
      <c r="G31" s="1064">
        <f>+G32</f>
        <v>2000</v>
      </c>
      <c r="H31" s="1064">
        <f>+H32</f>
        <v>-2000</v>
      </c>
      <c r="I31" s="1064">
        <f t="shared" si="0"/>
        <v>0</v>
      </c>
      <c r="J31" s="1031">
        <v>0</v>
      </c>
      <c r="K31" s="1031">
        <f t="shared" si="1"/>
        <v>0</v>
      </c>
      <c r="L31" s="944"/>
      <c r="M31" s="944"/>
      <c r="N31" s="944"/>
    </row>
    <row r="32" spans="1:14" s="9" customFormat="1" x14ac:dyDescent="0.2">
      <c r="A32" s="235"/>
      <c r="B32" s="236"/>
      <c r="C32" s="236"/>
      <c r="D32" s="237">
        <v>3299</v>
      </c>
      <c r="E32" s="237">
        <v>5331</v>
      </c>
      <c r="F32" s="1038" t="s">
        <v>19</v>
      </c>
      <c r="G32" s="1063">
        <v>2000</v>
      </c>
      <c r="H32" s="1063">
        <v>-2000</v>
      </c>
      <c r="I32" s="1063">
        <f t="shared" si="0"/>
        <v>0</v>
      </c>
      <c r="J32" s="1030">
        <v>0</v>
      </c>
      <c r="K32" s="1030">
        <f t="shared" si="1"/>
        <v>0</v>
      </c>
      <c r="L32" s="944"/>
      <c r="M32" s="944"/>
      <c r="N32" s="944"/>
    </row>
    <row r="33" spans="1:14" s="9" customFormat="1" ht="20.95" x14ac:dyDescent="0.2">
      <c r="A33" s="972" t="s">
        <v>2</v>
      </c>
      <c r="B33" s="824" t="s">
        <v>82</v>
      </c>
      <c r="C33" s="824" t="s">
        <v>48</v>
      </c>
      <c r="D33" s="445" t="s">
        <v>5</v>
      </c>
      <c r="E33" s="445" t="s">
        <v>5</v>
      </c>
      <c r="F33" s="1039" t="s">
        <v>49</v>
      </c>
      <c r="G33" s="1064">
        <v>0</v>
      </c>
      <c r="H33" s="1064">
        <f>+H34</f>
        <v>430</v>
      </c>
      <c r="I33" s="1064">
        <f t="shared" si="0"/>
        <v>430</v>
      </c>
      <c r="J33" s="1031">
        <v>0</v>
      </c>
      <c r="K33" s="1031">
        <f t="shared" si="1"/>
        <v>430</v>
      </c>
      <c r="L33" s="944"/>
      <c r="M33" s="944"/>
      <c r="N33" s="944"/>
    </row>
    <row r="34" spans="1:14" s="9" customFormat="1" x14ac:dyDescent="0.2">
      <c r="A34" s="235"/>
      <c r="B34" s="236"/>
      <c r="C34" s="236"/>
      <c r="D34" s="237">
        <v>3123</v>
      </c>
      <c r="E34" s="237">
        <v>5331</v>
      </c>
      <c r="F34" s="1038" t="s">
        <v>19</v>
      </c>
      <c r="G34" s="1063">
        <v>0</v>
      </c>
      <c r="H34" s="1063">
        <v>430</v>
      </c>
      <c r="I34" s="1063">
        <f t="shared" si="0"/>
        <v>430</v>
      </c>
      <c r="J34" s="1030">
        <v>0</v>
      </c>
      <c r="K34" s="1030">
        <f t="shared" si="1"/>
        <v>430</v>
      </c>
      <c r="L34" s="944"/>
      <c r="M34" s="944"/>
      <c r="N34" s="944"/>
    </row>
    <row r="35" spans="1:14" s="9" customFormat="1" ht="20.95" x14ac:dyDescent="0.2">
      <c r="A35" s="972" t="s">
        <v>2</v>
      </c>
      <c r="B35" s="824" t="s">
        <v>83</v>
      </c>
      <c r="C35" s="824" t="s">
        <v>50</v>
      </c>
      <c r="D35" s="445" t="s">
        <v>5</v>
      </c>
      <c r="E35" s="445" t="s">
        <v>5</v>
      </c>
      <c r="F35" s="1039" t="s">
        <v>51</v>
      </c>
      <c r="G35" s="1064">
        <v>0</v>
      </c>
      <c r="H35" s="1064">
        <f t="shared" ref="H35" si="4">+H36</f>
        <v>480</v>
      </c>
      <c r="I35" s="1064">
        <f t="shared" si="0"/>
        <v>480</v>
      </c>
      <c r="J35" s="1031">
        <v>0</v>
      </c>
      <c r="K35" s="1031">
        <f t="shared" si="1"/>
        <v>480</v>
      </c>
      <c r="L35" s="944"/>
      <c r="M35" s="944"/>
      <c r="N35" s="944"/>
    </row>
    <row r="36" spans="1:14" s="9" customFormat="1" x14ac:dyDescent="0.2">
      <c r="A36" s="235"/>
      <c r="B36" s="236"/>
      <c r="C36" s="236"/>
      <c r="D36" s="237">
        <v>3123</v>
      </c>
      <c r="E36" s="237">
        <v>5331</v>
      </c>
      <c r="F36" s="1038" t="s">
        <v>19</v>
      </c>
      <c r="G36" s="1063">
        <v>0</v>
      </c>
      <c r="H36" s="1063">
        <v>480</v>
      </c>
      <c r="I36" s="1063">
        <f t="shared" si="0"/>
        <v>480</v>
      </c>
      <c r="J36" s="1030">
        <v>0</v>
      </c>
      <c r="K36" s="1030">
        <f t="shared" si="1"/>
        <v>480</v>
      </c>
      <c r="L36" s="944"/>
      <c r="M36" s="944"/>
      <c r="N36" s="944"/>
    </row>
    <row r="37" spans="1:14" s="9" customFormat="1" ht="20.95" x14ac:dyDescent="0.2">
      <c r="A37" s="972" t="s">
        <v>2</v>
      </c>
      <c r="B37" s="824" t="s">
        <v>84</v>
      </c>
      <c r="C37" s="824" t="s">
        <v>52</v>
      </c>
      <c r="D37" s="445" t="s">
        <v>5</v>
      </c>
      <c r="E37" s="445" t="s">
        <v>5</v>
      </c>
      <c r="F37" s="1039" t="s">
        <v>53</v>
      </c>
      <c r="G37" s="1064">
        <v>0</v>
      </c>
      <c r="H37" s="1064">
        <f t="shared" ref="H37" si="5">+H38</f>
        <v>70</v>
      </c>
      <c r="I37" s="1064">
        <f t="shared" si="0"/>
        <v>70</v>
      </c>
      <c r="J37" s="1031">
        <v>0</v>
      </c>
      <c r="K37" s="1031">
        <f t="shared" si="1"/>
        <v>70</v>
      </c>
      <c r="L37" s="944"/>
      <c r="M37" s="944"/>
      <c r="N37" s="944"/>
    </row>
    <row r="38" spans="1:14" s="9" customFormat="1" x14ac:dyDescent="0.2">
      <c r="A38" s="235"/>
      <c r="B38" s="236"/>
      <c r="C38" s="236"/>
      <c r="D38" s="237">
        <v>3123</v>
      </c>
      <c r="E38" s="237">
        <v>5331</v>
      </c>
      <c r="F38" s="1038" t="s">
        <v>19</v>
      </c>
      <c r="G38" s="1063">
        <v>0</v>
      </c>
      <c r="H38" s="1063">
        <v>70</v>
      </c>
      <c r="I38" s="1063">
        <f t="shared" si="0"/>
        <v>70</v>
      </c>
      <c r="J38" s="1030">
        <v>0</v>
      </c>
      <c r="K38" s="1030">
        <f t="shared" si="1"/>
        <v>70</v>
      </c>
      <c r="L38" s="944"/>
      <c r="M38" s="944"/>
      <c r="N38" s="944"/>
    </row>
    <row r="39" spans="1:14" s="9" customFormat="1" ht="20.95" x14ac:dyDescent="0.2">
      <c r="A39" s="972" t="s">
        <v>2</v>
      </c>
      <c r="B39" s="824" t="s">
        <v>85</v>
      </c>
      <c r="C39" s="824" t="s">
        <v>54</v>
      </c>
      <c r="D39" s="445" t="s">
        <v>5</v>
      </c>
      <c r="E39" s="445" t="s">
        <v>5</v>
      </c>
      <c r="F39" s="1039" t="s">
        <v>55</v>
      </c>
      <c r="G39" s="1064">
        <v>0</v>
      </c>
      <c r="H39" s="1064">
        <f t="shared" ref="H39" si="6">+H40</f>
        <v>120</v>
      </c>
      <c r="I39" s="1064">
        <f t="shared" si="0"/>
        <v>120</v>
      </c>
      <c r="J39" s="1031">
        <v>0</v>
      </c>
      <c r="K39" s="1031">
        <f t="shared" si="1"/>
        <v>120</v>
      </c>
      <c r="L39" s="944"/>
      <c r="M39" s="944"/>
      <c r="N39" s="944"/>
    </row>
    <row r="40" spans="1:14" s="9" customFormat="1" x14ac:dyDescent="0.2">
      <c r="A40" s="235"/>
      <c r="B40" s="236"/>
      <c r="C40" s="236"/>
      <c r="D40" s="237">
        <v>3122</v>
      </c>
      <c r="E40" s="237">
        <v>5331</v>
      </c>
      <c r="F40" s="1038" t="s">
        <v>19</v>
      </c>
      <c r="G40" s="1063">
        <v>0</v>
      </c>
      <c r="H40" s="1063">
        <v>120</v>
      </c>
      <c r="I40" s="1063">
        <f t="shared" si="0"/>
        <v>120</v>
      </c>
      <c r="J40" s="1030">
        <v>0</v>
      </c>
      <c r="K40" s="1030">
        <f t="shared" si="1"/>
        <v>120</v>
      </c>
      <c r="L40" s="944"/>
      <c r="M40" s="944"/>
      <c r="N40" s="944"/>
    </row>
    <row r="41" spans="1:14" s="9" customFormat="1" ht="20.95" x14ac:dyDescent="0.2">
      <c r="A41" s="972" t="s">
        <v>2</v>
      </c>
      <c r="B41" s="824" t="s">
        <v>86</v>
      </c>
      <c r="C41" s="824" t="s">
        <v>56</v>
      </c>
      <c r="D41" s="445" t="s">
        <v>5</v>
      </c>
      <c r="E41" s="445" t="s">
        <v>5</v>
      </c>
      <c r="F41" s="1039" t="s">
        <v>57</v>
      </c>
      <c r="G41" s="1064">
        <v>0</v>
      </c>
      <c r="H41" s="1064">
        <f t="shared" ref="H41" si="7">+H42</f>
        <v>330</v>
      </c>
      <c r="I41" s="1064">
        <f t="shared" si="0"/>
        <v>330</v>
      </c>
      <c r="J41" s="1031">
        <v>0</v>
      </c>
      <c r="K41" s="1031">
        <f t="shared" si="1"/>
        <v>330</v>
      </c>
      <c r="L41" s="944"/>
      <c r="M41" s="944"/>
      <c r="N41" s="944"/>
    </row>
    <row r="42" spans="1:14" s="9" customFormat="1" x14ac:dyDescent="0.2">
      <c r="A42" s="235"/>
      <c r="B42" s="236"/>
      <c r="C42" s="236"/>
      <c r="D42" s="237">
        <v>3123</v>
      </c>
      <c r="E42" s="237">
        <v>5331</v>
      </c>
      <c r="F42" s="1038" t="s">
        <v>19</v>
      </c>
      <c r="G42" s="1063">
        <v>0</v>
      </c>
      <c r="H42" s="1063">
        <v>330</v>
      </c>
      <c r="I42" s="1063">
        <f t="shared" si="0"/>
        <v>330</v>
      </c>
      <c r="J42" s="1030">
        <v>0</v>
      </c>
      <c r="K42" s="1030">
        <f t="shared" si="1"/>
        <v>330</v>
      </c>
      <c r="L42" s="944"/>
      <c r="M42" s="944"/>
      <c r="N42" s="944"/>
    </row>
    <row r="43" spans="1:14" s="9" customFormat="1" ht="20.95" x14ac:dyDescent="0.2">
      <c r="A43" s="972" t="s">
        <v>2</v>
      </c>
      <c r="B43" s="824" t="s">
        <v>87</v>
      </c>
      <c r="C43" s="824" t="s">
        <v>58</v>
      </c>
      <c r="D43" s="445" t="s">
        <v>5</v>
      </c>
      <c r="E43" s="445" t="s">
        <v>5</v>
      </c>
      <c r="F43" s="1039" t="s">
        <v>59</v>
      </c>
      <c r="G43" s="1064">
        <v>0</v>
      </c>
      <c r="H43" s="1064">
        <f t="shared" ref="H43" si="8">+H44</f>
        <v>230</v>
      </c>
      <c r="I43" s="1064">
        <f t="shared" si="0"/>
        <v>230</v>
      </c>
      <c r="J43" s="1031">
        <v>0</v>
      </c>
      <c r="K43" s="1031">
        <f t="shared" si="1"/>
        <v>230</v>
      </c>
      <c r="L43" s="944"/>
      <c r="M43" s="944"/>
      <c r="N43" s="944"/>
    </row>
    <row r="44" spans="1:14" s="9" customFormat="1" x14ac:dyDescent="0.2">
      <c r="A44" s="235"/>
      <c r="B44" s="236"/>
      <c r="C44" s="236"/>
      <c r="D44" s="237">
        <v>3122</v>
      </c>
      <c r="E44" s="237">
        <v>5331</v>
      </c>
      <c r="F44" s="1038" t="s">
        <v>19</v>
      </c>
      <c r="G44" s="1063">
        <v>0</v>
      </c>
      <c r="H44" s="1063">
        <v>230</v>
      </c>
      <c r="I44" s="1063">
        <f t="shared" si="0"/>
        <v>230</v>
      </c>
      <c r="J44" s="1030">
        <v>0</v>
      </c>
      <c r="K44" s="1030">
        <f t="shared" si="1"/>
        <v>230</v>
      </c>
      <c r="L44" s="944"/>
      <c r="M44" s="944"/>
      <c r="N44" s="944"/>
    </row>
    <row r="45" spans="1:14" s="9" customFormat="1" ht="20.95" x14ac:dyDescent="0.2">
      <c r="A45" s="972" t="s">
        <v>2</v>
      </c>
      <c r="B45" s="824" t="s">
        <v>88</v>
      </c>
      <c r="C45" s="824" t="s">
        <v>60</v>
      </c>
      <c r="D45" s="445" t="s">
        <v>5</v>
      </c>
      <c r="E45" s="445" t="s">
        <v>5</v>
      </c>
      <c r="F45" s="1039" t="s">
        <v>61</v>
      </c>
      <c r="G45" s="1064">
        <v>0</v>
      </c>
      <c r="H45" s="1064">
        <f t="shared" ref="H45" si="9">+H46</f>
        <v>160</v>
      </c>
      <c r="I45" s="1064">
        <f t="shared" si="0"/>
        <v>160</v>
      </c>
      <c r="J45" s="1031">
        <v>0</v>
      </c>
      <c r="K45" s="1031">
        <f t="shared" si="1"/>
        <v>160</v>
      </c>
      <c r="L45" s="944"/>
      <c r="M45" s="944"/>
      <c r="N45" s="944"/>
    </row>
    <row r="46" spans="1:14" s="9" customFormat="1" x14ac:dyDescent="0.2">
      <c r="A46" s="235"/>
      <c r="B46" s="236"/>
      <c r="C46" s="236"/>
      <c r="D46" s="237">
        <v>3122</v>
      </c>
      <c r="E46" s="237">
        <v>5331</v>
      </c>
      <c r="F46" s="1038" t="s">
        <v>19</v>
      </c>
      <c r="G46" s="1063">
        <v>0</v>
      </c>
      <c r="H46" s="1063">
        <v>160</v>
      </c>
      <c r="I46" s="1063">
        <f t="shared" si="0"/>
        <v>160</v>
      </c>
      <c r="J46" s="1030">
        <v>0</v>
      </c>
      <c r="K46" s="1030">
        <f t="shared" si="1"/>
        <v>160</v>
      </c>
      <c r="L46" s="944"/>
      <c r="M46" s="944"/>
      <c r="N46" s="944"/>
    </row>
    <row r="47" spans="1:14" s="9" customFormat="1" ht="20.95" x14ac:dyDescent="0.2">
      <c r="A47" s="972" t="s">
        <v>2</v>
      </c>
      <c r="B47" s="824" t="s">
        <v>89</v>
      </c>
      <c r="C47" s="824" t="s">
        <v>62</v>
      </c>
      <c r="D47" s="445" t="s">
        <v>5</v>
      </c>
      <c r="E47" s="445" t="s">
        <v>5</v>
      </c>
      <c r="F47" s="1039" t="s">
        <v>63</v>
      </c>
      <c r="G47" s="1064">
        <v>0</v>
      </c>
      <c r="H47" s="1064">
        <f t="shared" ref="H47" si="10">+H48</f>
        <v>150</v>
      </c>
      <c r="I47" s="1064">
        <f t="shared" si="0"/>
        <v>150</v>
      </c>
      <c r="J47" s="1031">
        <v>0</v>
      </c>
      <c r="K47" s="1031">
        <f t="shared" si="1"/>
        <v>150</v>
      </c>
      <c r="L47" s="944"/>
      <c r="M47" s="944"/>
      <c r="N47" s="944"/>
    </row>
    <row r="48" spans="1:14" s="9" customFormat="1" x14ac:dyDescent="0.2">
      <c r="A48" s="235"/>
      <c r="B48" s="236"/>
      <c r="C48" s="236"/>
      <c r="D48" s="237">
        <v>3123</v>
      </c>
      <c r="E48" s="237">
        <v>5331</v>
      </c>
      <c r="F48" s="1038" t="s">
        <v>19</v>
      </c>
      <c r="G48" s="1063">
        <v>0</v>
      </c>
      <c r="H48" s="1063">
        <v>150</v>
      </c>
      <c r="I48" s="1063">
        <f t="shared" si="0"/>
        <v>150</v>
      </c>
      <c r="J48" s="1030">
        <v>0</v>
      </c>
      <c r="K48" s="1030">
        <f t="shared" si="1"/>
        <v>150</v>
      </c>
      <c r="L48" s="944"/>
      <c r="M48" s="944"/>
      <c r="N48" s="944"/>
    </row>
    <row r="49" spans="1:14" s="9" customFormat="1" ht="20.95" x14ac:dyDescent="0.2">
      <c r="A49" s="972" t="s">
        <v>2</v>
      </c>
      <c r="B49" s="824" t="s">
        <v>90</v>
      </c>
      <c r="C49" s="824" t="s">
        <v>64</v>
      </c>
      <c r="D49" s="445" t="s">
        <v>5</v>
      </c>
      <c r="E49" s="445" t="s">
        <v>5</v>
      </c>
      <c r="F49" s="1039" t="s">
        <v>65</v>
      </c>
      <c r="G49" s="1064">
        <v>0</v>
      </c>
      <c r="H49" s="1064">
        <f t="shared" ref="H49" si="11">+H50</f>
        <v>30</v>
      </c>
      <c r="I49" s="1064">
        <f t="shared" si="0"/>
        <v>30</v>
      </c>
      <c r="J49" s="1031">
        <v>0</v>
      </c>
      <c r="K49" s="1031">
        <f t="shared" si="1"/>
        <v>30</v>
      </c>
      <c r="L49" s="944"/>
      <c r="M49" s="944"/>
      <c r="N49" s="944"/>
    </row>
    <row r="50" spans="1:14" s="9" customFormat="1" x14ac:dyDescent="0.2">
      <c r="A50" s="235"/>
      <c r="B50" s="236"/>
      <c r="C50" s="236"/>
      <c r="D50" s="237">
        <v>3123</v>
      </c>
      <c r="E50" s="237">
        <v>5331</v>
      </c>
      <c r="F50" s="1038" t="s">
        <v>19</v>
      </c>
      <c r="G50" s="1063">
        <v>0</v>
      </c>
      <c r="H50" s="1063">
        <v>30</v>
      </c>
      <c r="I50" s="1063">
        <f t="shared" si="0"/>
        <v>30</v>
      </c>
      <c r="J50" s="1030">
        <v>0</v>
      </c>
      <c r="K50" s="1030">
        <f t="shared" si="1"/>
        <v>30</v>
      </c>
      <c r="L50" s="944"/>
      <c r="M50" s="944"/>
      <c r="N50" s="944"/>
    </row>
    <row r="51" spans="1:14" s="9" customFormat="1" x14ac:dyDescent="0.2">
      <c r="A51" s="972" t="s">
        <v>2</v>
      </c>
      <c r="B51" s="824" t="s">
        <v>74</v>
      </c>
      <c r="C51" s="824" t="s">
        <v>17</v>
      </c>
      <c r="D51" s="445" t="s">
        <v>5</v>
      </c>
      <c r="E51" s="445" t="s">
        <v>5</v>
      </c>
      <c r="F51" s="1039" t="s">
        <v>7</v>
      </c>
      <c r="G51" s="1064">
        <f>+G52</f>
        <v>500</v>
      </c>
      <c r="H51" s="1064">
        <v>0</v>
      </c>
      <c r="I51" s="1064">
        <f t="shared" si="0"/>
        <v>500</v>
      </c>
      <c r="J51" s="1031">
        <v>0</v>
      </c>
      <c r="K51" s="1031">
        <f t="shared" si="1"/>
        <v>500</v>
      </c>
      <c r="L51" s="944"/>
      <c r="M51" s="944"/>
      <c r="N51" s="944"/>
    </row>
    <row r="52" spans="1:14" s="9" customFormat="1" x14ac:dyDescent="0.2">
      <c r="A52" s="235"/>
      <c r="B52" s="236"/>
      <c r="C52" s="236"/>
      <c r="D52" s="237">
        <v>3299</v>
      </c>
      <c r="E52" s="237">
        <v>5331</v>
      </c>
      <c r="F52" s="1038" t="s">
        <v>19</v>
      </c>
      <c r="G52" s="1063">
        <v>500</v>
      </c>
      <c r="H52" s="1063">
        <v>0</v>
      </c>
      <c r="I52" s="1063">
        <f t="shared" si="0"/>
        <v>500</v>
      </c>
      <c r="J52" s="1030">
        <v>0</v>
      </c>
      <c r="K52" s="1030">
        <f t="shared" si="1"/>
        <v>500</v>
      </c>
      <c r="L52" s="944"/>
      <c r="M52" s="944"/>
      <c r="N52" s="944"/>
    </row>
    <row r="53" spans="1:14" s="9" customFormat="1" x14ac:dyDescent="0.2">
      <c r="A53" s="972" t="s">
        <v>2</v>
      </c>
      <c r="B53" s="824" t="s">
        <v>75</v>
      </c>
      <c r="C53" s="824" t="s">
        <v>17</v>
      </c>
      <c r="D53" s="445" t="s">
        <v>5</v>
      </c>
      <c r="E53" s="445" t="s">
        <v>5</v>
      </c>
      <c r="F53" s="1039" t="s">
        <v>8</v>
      </c>
      <c r="G53" s="1064">
        <f>+G54</f>
        <v>500</v>
      </c>
      <c r="H53" s="1064">
        <v>0</v>
      </c>
      <c r="I53" s="1064">
        <f t="shared" si="0"/>
        <v>500</v>
      </c>
      <c r="J53" s="1031">
        <v>0</v>
      </c>
      <c r="K53" s="1031">
        <f t="shared" si="1"/>
        <v>500</v>
      </c>
      <c r="L53" s="944"/>
      <c r="M53" s="944"/>
      <c r="N53" s="944"/>
    </row>
    <row r="54" spans="1:14" s="9" customFormat="1" ht="13.1" thickBot="1" x14ac:dyDescent="0.25">
      <c r="A54" s="197"/>
      <c r="B54" s="259"/>
      <c r="C54" s="259"/>
      <c r="D54" s="200">
        <v>3299</v>
      </c>
      <c r="E54" s="983">
        <v>5321</v>
      </c>
      <c r="F54" s="202" t="s">
        <v>21</v>
      </c>
      <c r="G54" s="1065">
        <v>500</v>
      </c>
      <c r="H54" s="1065">
        <v>0</v>
      </c>
      <c r="I54" s="1065">
        <f t="shared" si="0"/>
        <v>500</v>
      </c>
      <c r="J54" s="1079">
        <v>0</v>
      </c>
      <c r="K54" s="1079">
        <f t="shared" si="1"/>
        <v>500</v>
      </c>
      <c r="L54" s="944"/>
      <c r="M54" s="944"/>
      <c r="N54" s="944"/>
    </row>
    <row r="55" spans="1:14" s="9" customFormat="1" ht="13.75" thickBot="1" x14ac:dyDescent="0.3">
      <c r="A55" s="934" t="s">
        <v>2</v>
      </c>
      <c r="B55" s="1456" t="s">
        <v>5</v>
      </c>
      <c r="C55" s="1457"/>
      <c r="D55" s="935" t="s">
        <v>5</v>
      </c>
      <c r="E55" s="935" t="s">
        <v>5</v>
      </c>
      <c r="F55" s="1037" t="s">
        <v>25</v>
      </c>
      <c r="G55" s="1060">
        <v>6040</v>
      </c>
      <c r="H55" s="1060">
        <f>+H56+H75+H82+H93+H104+H107</f>
        <v>14536.8</v>
      </c>
      <c r="I55" s="1060">
        <f t="shared" si="0"/>
        <v>20576.8</v>
      </c>
      <c r="J55" s="1078">
        <f>+J56+J75+J82+J93+J104+J107</f>
        <v>0</v>
      </c>
      <c r="K55" s="1078">
        <f t="shared" si="1"/>
        <v>20576.8</v>
      </c>
      <c r="L55" s="1024"/>
      <c r="M55" s="944"/>
      <c r="N55" s="944"/>
    </row>
    <row r="56" spans="1:14" s="9" customFormat="1" ht="13.1" thickBot="1" x14ac:dyDescent="0.25">
      <c r="A56" s="984" t="s">
        <v>2</v>
      </c>
      <c r="B56" s="1458" t="s">
        <v>5</v>
      </c>
      <c r="C56" s="1458"/>
      <c r="D56" s="985" t="s">
        <v>5</v>
      </c>
      <c r="E56" s="985" t="s">
        <v>5</v>
      </c>
      <c r="F56" s="1043" t="s">
        <v>26</v>
      </c>
      <c r="G56" s="1066">
        <f>+G57</f>
        <v>2810</v>
      </c>
      <c r="H56" s="1066">
        <f>+H57+H59</f>
        <v>2200</v>
      </c>
      <c r="I56" s="1066">
        <f t="shared" si="0"/>
        <v>5010</v>
      </c>
      <c r="J56" s="1080">
        <f>+J59+J61+J63+J65++J67+J69+J71+J73</f>
        <v>0</v>
      </c>
      <c r="K56" s="1080">
        <f t="shared" si="1"/>
        <v>5010</v>
      </c>
      <c r="L56" s="944"/>
      <c r="M56" s="944"/>
      <c r="N56" s="944"/>
    </row>
    <row r="57" spans="1:14" s="9" customFormat="1" x14ac:dyDescent="0.2">
      <c r="A57" s="229" t="s">
        <v>3</v>
      </c>
      <c r="B57" s="134" t="s">
        <v>76</v>
      </c>
      <c r="C57" s="134" t="s">
        <v>17</v>
      </c>
      <c r="D57" s="230" t="s">
        <v>5</v>
      </c>
      <c r="E57" s="230" t="s">
        <v>5</v>
      </c>
      <c r="F57" s="1044" t="s">
        <v>26</v>
      </c>
      <c r="G57" s="1067">
        <f>+G58</f>
        <v>2810</v>
      </c>
      <c r="H57" s="1067">
        <v>1700</v>
      </c>
      <c r="I57" s="1067">
        <f t="shared" si="0"/>
        <v>4510</v>
      </c>
      <c r="J57" s="1077">
        <v>0</v>
      </c>
      <c r="K57" s="1077">
        <f t="shared" si="1"/>
        <v>4510</v>
      </c>
      <c r="L57" s="944"/>
      <c r="M57" s="944"/>
      <c r="N57" s="944"/>
    </row>
    <row r="58" spans="1:14" s="9" customFormat="1" x14ac:dyDescent="0.2">
      <c r="A58" s="235"/>
      <c r="B58" s="236"/>
      <c r="C58" s="236"/>
      <c r="D58" s="237">
        <v>3419</v>
      </c>
      <c r="E58" s="238">
        <v>5229</v>
      </c>
      <c r="F58" s="1038" t="s">
        <v>24</v>
      </c>
      <c r="G58" s="1063">
        <v>2810</v>
      </c>
      <c r="H58" s="1063">
        <v>1700</v>
      </c>
      <c r="I58" s="1063">
        <f t="shared" si="0"/>
        <v>4510</v>
      </c>
      <c r="J58" s="1030">
        <v>0</v>
      </c>
      <c r="K58" s="1030">
        <f t="shared" si="1"/>
        <v>4510</v>
      </c>
      <c r="L58" s="944"/>
      <c r="M58" s="944"/>
      <c r="N58" s="944"/>
    </row>
    <row r="59" spans="1:14" s="9" customFormat="1" x14ac:dyDescent="0.2">
      <c r="A59" s="975" t="s">
        <v>2</v>
      </c>
      <c r="B59" s="976" t="s">
        <v>136</v>
      </c>
      <c r="C59" s="976" t="s">
        <v>17</v>
      </c>
      <c r="D59" s="977" t="s">
        <v>5</v>
      </c>
      <c r="E59" s="977" t="s">
        <v>5</v>
      </c>
      <c r="F59" s="1045" t="s">
        <v>137</v>
      </c>
      <c r="G59" s="1064">
        <v>0</v>
      </c>
      <c r="H59" s="1064">
        <f>+H60</f>
        <v>500</v>
      </c>
      <c r="I59" s="1064">
        <f t="shared" si="0"/>
        <v>500</v>
      </c>
      <c r="J59" s="1031">
        <f>+J60</f>
        <v>-500</v>
      </c>
      <c r="K59" s="1031">
        <f t="shared" si="1"/>
        <v>0</v>
      </c>
      <c r="L59" s="944" t="s">
        <v>208</v>
      </c>
      <c r="M59" s="944"/>
      <c r="N59" s="944"/>
    </row>
    <row r="60" spans="1:14" s="9" customFormat="1" x14ac:dyDescent="0.2">
      <c r="A60" s="988"/>
      <c r="B60" s="989"/>
      <c r="C60" s="989"/>
      <c r="D60" s="990">
        <v>3419</v>
      </c>
      <c r="E60" s="981">
        <v>5229</v>
      </c>
      <c r="F60" s="1042" t="s">
        <v>24</v>
      </c>
      <c r="G60" s="1063">
        <v>0</v>
      </c>
      <c r="H60" s="1063">
        <v>500</v>
      </c>
      <c r="I60" s="1063">
        <f t="shared" si="0"/>
        <v>500</v>
      </c>
      <c r="J60" s="1030">
        <v>-500</v>
      </c>
      <c r="K60" s="1030">
        <f t="shared" si="1"/>
        <v>0</v>
      </c>
      <c r="L60" s="944"/>
      <c r="M60" s="944"/>
      <c r="N60" s="944"/>
    </row>
    <row r="61" spans="1:14" s="9" customFormat="1" ht="20.95" x14ac:dyDescent="0.2">
      <c r="A61" s="975" t="s">
        <v>2</v>
      </c>
      <c r="B61" s="976" t="s">
        <v>191</v>
      </c>
      <c r="C61" s="976" t="s">
        <v>17</v>
      </c>
      <c r="D61" s="977" t="s">
        <v>5</v>
      </c>
      <c r="E61" s="977" t="s">
        <v>5</v>
      </c>
      <c r="F61" s="1041" t="s">
        <v>214</v>
      </c>
      <c r="G61" s="1064">
        <v>0</v>
      </c>
      <c r="H61" s="1064"/>
      <c r="I61" s="1064">
        <v>0</v>
      </c>
      <c r="J61" s="1031">
        <f>+J62</f>
        <v>57.4</v>
      </c>
      <c r="K61" s="1031">
        <f t="shared" si="1"/>
        <v>57.4</v>
      </c>
      <c r="L61" s="944" t="s">
        <v>208</v>
      </c>
      <c r="M61" s="944"/>
      <c r="N61" s="944"/>
    </row>
    <row r="62" spans="1:14" s="9" customFormat="1" x14ac:dyDescent="0.2">
      <c r="A62" s="988"/>
      <c r="B62" s="989"/>
      <c r="C62" s="989"/>
      <c r="D62" s="990">
        <v>3419</v>
      </c>
      <c r="E62" s="981">
        <v>5222</v>
      </c>
      <c r="F62" s="1050" t="s">
        <v>94</v>
      </c>
      <c r="G62" s="1063">
        <v>0</v>
      </c>
      <c r="H62" s="1063"/>
      <c r="I62" s="1063">
        <v>0</v>
      </c>
      <c r="J62" s="1030">
        <v>57.4</v>
      </c>
      <c r="K62" s="1030">
        <f t="shared" si="1"/>
        <v>57.4</v>
      </c>
      <c r="L62" s="944"/>
      <c r="M62" s="944"/>
      <c r="N62" s="944"/>
    </row>
    <row r="63" spans="1:14" s="9" customFormat="1" ht="20.95" x14ac:dyDescent="0.2">
      <c r="A63" s="975" t="s">
        <v>2</v>
      </c>
      <c r="B63" s="976" t="s">
        <v>192</v>
      </c>
      <c r="C63" s="976" t="s">
        <v>17</v>
      </c>
      <c r="D63" s="977" t="s">
        <v>5</v>
      </c>
      <c r="E63" s="977" t="s">
        <v>5</v>
      </c>
      <c r="F63" s="1041" t="s">
        <v>196</v>
      </c>
      <c r="G63" s="1064">
        <v>0</v>
      </c>
      <c r="H63" s="1064"/>
      <c r="I63" s="1064">
        <v>0</v>
      </c>
      <c r="J63" s="1031">
        <f t="shared" ref="J63" si="12">+J64</f>
        <v>141.6</v>
      </c>
      <c r="K63" s="1031">
        <f t="shared" ref="K63:K74" si="13">+I63+J63</f>
        <v>141.6</v>
      </c>
      <c r="L63" s="944" t="s">
        <v>208</v>
      </c>
      <c r="M63" s="944"/>
      <c r="N63" s="944"/>
    </row>
    <row r="64" spans="1:14" s="9" customFormat="1" x14ac:dyDescent="0.2">
      <c r="A64" s="988"/>
      <c r="B64" s="989"/>
      <c r="C64" s="989"/>
      <c r="D64" s="990">
        <v>3419</v>
      </c>
      <c r="E64" s="981">
        <v>5222</v>
      </c>
      <c r="F64" s="1050" t="s">
        <v>94</v>
      </c>
      <c r="G64" s="1063">
        <v>0</v>
      </c>
      <c r="H64" s="1063"/>
      <c r="I64" s="1063">
        <v>0</v>
      </c>
      <c r="J64" s="1030">
        <v>141.6</v>
      </c>
      <c r="K64" s="1030">
        <f t="shared" si="13"/>
        <v>141.6</v>
      </c>
      <c r="L64" s="944"/>
      <c r="M64" s="944"/>
      <c r="N64" s="944"/>
    </row>
    <row r="65" spans="1:14" s="9" customFormat="1" ht="20.95" x14ac:dyDescent="0.2">
      <c r="A65" s="975" t="s">
        <v>2</v>
      </c>
      <c r="B65" s="976" t="s">
        <v>193</v>
      </c>
      <c r="C65" s="976" t="s">
        <v>17</v>
      </c>
      <c r="D65" s="977" t="s">
        <v>5</v>
      </c>
      <c r="E65" s="977" t="s">
        <v>5</v>
      </c>
      <c r="F65" s="1041" t="s">
        <v>197</v>
      </c>
      <c r="G65" s="1064">
        <v>0</v>
      </c>
      <c r="H65" s="1064"/>
      <c r="I65" s="1064">
        <v>0</v>
      </c>
      <c r="J65" s="1031">
        <f t="shared" ref="J65" si="14">+J66</f>
        <v>67.900000000000006</v>
      </c>
      <c r="K65" s="1031">
        <f t="shared" si="13"/>
        <v>67.900000000000006</v>
      </c>
      <c r="L65" s="944" t="s">
        <v>208</v>
      </c>
      <c r="M65" s="944"/>
      <c r="N65" s="944"/>
    </row>
    <row r="66" spans="1:14" s="9" customFormat="1" x14ac:dyDescent="0.2">
      <c r="A66" s="988"/>
      <c r="B66" s="989"/>
      <c r="C66" s="989"/>
      <c r="D66" s="990">
        <v>3419</v>
      </c>
      <c r="E66" s="981">
        <v>5222</v>
      </c>
      <c r="F66" s="1050" t="s">
        <v>94</v>
      </c>
      <c r="G66" s="1063">
        <v>0</v>
      </c>
      <c r="H66" s="1063"/>
      <c r="I66" s="1063">
        <v>0</v>
      </c>
      <c r="J66" s="1030">
        <v>67.900000000000006</v>
      </c>
      <c r="K66" s="1030">
        <f t="shared" si="13"/>
        <v>67.900000000000006</v>
      </c>
      <c r="L66" s="944"/>
      <c r="M66" s="944"/>
      <c r="N66" s="944"/>
    </row>
    <row r="67" spans="1:14" s="9" customFormat="1" ht="20.95" x14ac:dyDescent="0.2">
      <c r="A67" s="975" t="s">
        <v>2</v>
      </c>
      <c r="B67" s="976" t="s">
        <v>194</v>
      </c>
      <c r="C67" s="976" t="s">
        <v>17</v>
      </c>
      <c r="D67" s="977" t="s">
        <v>5</v>
      </c>
      <c r="E67" s="977" t="s">
        <v>5</v>
      </c>
      <c r="F67" s="1041" t="s">
        <v>209</v>
      </c>
      <c r="G67" s="1064">
        <v>0</v>
      </c>
      <c r="H67" s="1064"/>
      <c r="I67" s="1064">
        <v>0</v>
      </c>
      <c r="J67" s="1031">
        <f t="shared" ref="J67" si="15">+J68</f>
        <v>36.299999999999997</v>
      </c>
      <c r="K67" s="1031">
        <f t="shared" si="13"/>
        <v>36.299999999999997</v>
      </c>
      <c r="L67" s="944" t="s">
        <v>208</v>
      </c>
      <c r="M67" s="944"/>
      <c r="N67" s="944"/>
    </row>
    <row r="68" spans="1:14" s="9" customFormat="1" x14ac:dyDescent="0.2">
      <c r="A68" s="988"/>
      <c r="B68" s="989"/>
      <c r="C68" s="989"/>
      <c r="D68" s="990">
        <v>3419</v>
      </c>
      <c r="E68" s="981">
        <v>5222</v>
      </c>
      <c r="F68" s="1050" t="s">
        <v>94</v>
      </c>
      <c r="G68" s="1063">
        <v>0</v>
      </c>
      <c r="H68" s="1063"/>
      <c r="I68" s="1063">
        <v>0</v>
      </c>
      <c r="J68" s="1030">
        <v>36.299999999999997</v>
      </c>
      <c r="K68" s="1030">
        <f t="shared" si="13"/>
        <v>36.299999999999997</v>
      </c>
      <c r="L68" s="944"/>
      <c r="M68" s="944"/>
      <c r="N68" s="944"/>
    </row>
    <row r="69" spans="1:14" s="9" customFormat="1" ht="20.95" x14ac:dyDescent="0.2">
      <c r="A69" s="975" t="s">
        <v>2</v>
      </c>
      <c r="B69" s="976" t="s">
        <v>195</v>
      </c>
      <c r="C69" s="976" t="s">
        <v>17</v>
      </c>
      <c r="D69" s="977" t="s">
        <v>5</v>
      </c>
      <c r="E69" s="977" t="s">
        <v>5</v>
      </c>
      <c r="F69" s="1041" t="s">
        <v>210</v>
      </c>
      <c r="G69" s="1064">
        <v>0</v>
      </c>
      <c r="H69" s="1064"/>
      <c r="I69" s="1064">
        <v>0</v>
      </c>
      <c r="J69" s="1031">
        <f t="shared" ref="J69" si="16">+J70</f>
        <v>46.8</v>
      </c>
      <c r="K69" s="1031">
        <f t="shared" si="13"/>
        <v>46.8</v>
      </c>
      <c r="L69" s="944" t="s">
        <v>208</v>
      </c>
      <c r="M69" s="944"/>
      <c r="N69" s="944"/>
    </row>
    <row r="70" spans="1:14" s="9" customFormat="1" x14ac:dyDescent="0.2">
      <c r="A70" s="988"/>
      <c r="B70" s="989"/>
      <c r="C70" s="989"/>
      <c r="D70" s="990">
        <v>3419</v>
      </c>
      <c r="E70" s="981">
        <v>5222</v>
      </c>
      <c r="F70" s="1050" t="s">
        <v>94</v>
      </c>
      <c r="G70" s="1063">
        <v>0</v>
      </c>
      <c r="H70" s="1063"/>
      <c r="I70" s="1063">
        <v>0</v>
      </c>
      <c r="J70" s="1030">
        <v>46.8</v>
      </c>
      <c r="K70" s="1030">
        <f t="shared" si="13"/>
        <v>46.8</v>
      </c>
      <c r="L70" s="944"/>
      <c r="M70" s="944"/>
      <c r="N70" s="944"/>
    </row>
    <row r="71" spans="1:14" s="9" customFormat="1" ht="20.95" x14ac:dyDescent="0.2">
      <c r="A71" s="975" t="s">
        <v>2</v>
      </c>
      <c r="B71" s="976" t="s">
        <v>198</v>
      </c>
      <c r="C71" s="976" t="s">
        <v>17</v>
      </c>
      <c r="D71" s="977" t="s">
        <v>5</v>
      </c>
      <c r="E71" s="977" t="s">
        <v>5</v>
      </c>
      <c r="F71" s="1041" t="s">
        <v>211</v>
      </c>
      <c r="G71" s="1064">
        <v>0</v>
      </c>
      <c r="H71" s="1064"/>
      <c r="I71" s="1064">
        <v>0</v>
      </c>
      <c r="J71" s="1031">
        <f t="shared" ref="J71" si="17">+J72</f>
        <v>110</v>
      </c>
      <c r="K71" s="1031">
        <f t="shared" si="13"/>
        <v>110</v>
      </c>
      <c r="L71" s="944" t="s">
        <v>208</v>
      </c>
      <c r="M71" s="944"/>
      <c r="N71" s="944"/>
    </row>
    <row r="72" spans="1:14" s="9" customFormat="1" x14ac:dyDescent="0.2">
      <c r="A72" s="988"/>
      <c r="B72" s="989"/>
      <c r="C72" s="989"/>
      <c r="D72" s="990">
        <v>3419</v>
      </c>
      <c r="E72" s="981">
        <v>5222</v>
      </c>
      <c r="F72" s="1050" t="s">
        <v>94</v>
      </c>
      <c r="G72" s="1063">
        <v>0</v>
      </c>
      <c r="H72" s="1063"/>
      <c r="I72" s="1063">
        <v>0</v>
      </c>
      <c r="J72" s="1030">
        <v>110</v>
      </c>
      <c r="K72" s="1030">
        <f t="shared" si="13"/>
        <v>110</v>
      </c>
      <c r="L72" s="944"/>
      <c r="M72" s="944"/>
      <c r="N72" s="944"/>
    </row>
    <row r="73" spans="1:14" s="9" customFormat="1" x14ac:dyDescent="0.2">
      <c r="A73" s="975" t="s">
        <v>2</v>
      </c>
      <c r="B73" s="976" t="s">
        <v>199</v>
      </c>
      <c r="C73" s="976" t="s">
        <v>17</v>
      </c>
      <c r="D73" s="977" t="s">
        <v>5</v>
      </c>
      <c r="E73" s="977" t="s">
        <v>5</v>
      </c>
      <c r="F73" s="1041" t="s">
        <v>212</v>
      </c>
      <c r="G73" s="1064">
        <v>0</v>
      </c>
      <c r="H73" s="1064"/>
      <c r="I73" s="1064">
        <v>0</v>
      </c>
      <c r="J73" s="1031">
        <f t="shared" ref="J73" si="18">+J74</f>
        <v>40</v>
      </c>
      <c r="K73" s="1031">
        <f t="shared" si="13"/>
        <v>40</v>
      </c>
      <c r="L73" s="944" t="s">
        <v>208</v>
      </c>
      <c r="M73" s="944"/>
      <c r="N73" s="944"/>
    </row>
    <row r="74" spans="1:14" s="9" customFormat="1" ht="13.1" thickBot="1" x14ac:dyDescent="0.25">
      <c r="A74" s="998"/>
      <c r="B74" s="999"/>
      <c r="C74" s="999"/>
      <c r="D74" s="1000">
        <v>3419</v>
      </c>
      <c r="E74" s="1018">
        <v>5222</v>
      </c>
      <c r="F74" s="1094" t="s">
        <v>94</v>
      </c>
      <c r="G74" s="1071">
        <v>0</v>
      </c>
      <c r="H74" s="1071"/>
      <c r="I74" s="1071">
        <v>0</v>
      </c>
      <c r="J74" s="1079">
        <v>40</v>
      </c>
      <c r="K74" s="1079">
        <f t="shared" si="13"/>
        <v>40</v>
      </c>
      <c r="L74" s="944"/>
      <c r="M74" s="944"/>
      <c r="N74" s="944"/>
    </row>
    <row r="75" spans="1:14" s="9" customFormat="1" ht="13.75" thickBot="1" x14ac:dyDescent="0.3">
      <c r="A75" s="984" t="s">
        <v>3</v>
      </c>
      <c r="B75" s="1458" t="s">
        <v>5</v>
      </c>
      <c r="C75" s="1459"/>
      <c r="D75" s="985" t="s">
        <v>5</v>
      </c>
      <c r="E75" s="985" t="s">
        <v>5</v>
      </c>
      <c r="F75" s="1043" t="s">
        <v>27</v>
      </c>
      <c r="G75" s="1066">
        <f>+G76</f>
        <v>200</v>
      </c>
      <c r="H75" s="1066">
        <f>+H76+H78+H80</f>
        <v>200</v>
      </c>
      <c r="I75" s="1066">
        <f t="shared" si="0"/>
        <v>400</v>
      </c>
      <c r="J75" s="1080">
        <f>+J76+J78+J80</f>
        <v>0</v>
      </c>
      <c r="K75" s="1080">
        <f t="shared" si="1"/>
        <v>400</v>
      </c>
      <c r="L75" s="944"/>
      <c r="M75" s="944"/>
      <c r="N75" s="944"/>
    </row>
    <row r="76" spans="1:14" s="9" customFormat="1" x14ac:dyDescent="0.2">
      <c r="A76" s="1012" t="s">
        <v>2</v>
      </c>
      <c r="B76" s="1013" t="s">
        <v>77</v>
      </c>
      <c r="C76" s="1013" t="s">
        <v>17</v>
      </c>
      <c r="D76" s="1084" t="s">
        <v>5</v>
      </c>
      <c r="E76" s="1084" t="s">
        <v>5</v>
      </c>
      <c r="F76" s="1085" t="s">
        <v>9</v>
      </c>
      <c r="G76" s="1067">
        <f>+G77</f>
        <v>200</v>
      </c>
      <c r="H76" s="1067">
        <f>H77</f>
        <v>-200</v>
      </c>
      <c r="I76" s="1067">
        <f t="shared" si="0"/>
        <v>0</v>
      </c>
      <c r="J76" s="1077">
        <v>0</v>
      </c>
      <c r="K76" s="1077">
        <f t="shared" si="1"/>
        <v>0</v>
      </c>
      <c r="L76" s="944"/>
      <c r="M76" s="944"/>
      <c r="N76" s="944"/>
    </row>
    <row r="77" spans="1:14" s="9" customFormat="1" x14ac:dyDescent="0.2">
      <c r="A77" s="988"/>
      <c r="B77" s="989"/>
      <c r="C77" s="989"/>
      <c r="D77" s="990">
        <v>3419</v>
      </c>
      <c r="E77" s="981">
        <v>5229</v>
      </c>
      <c r="F77" s="1042" t="s">
        <v>24</v>
      </c>
      <c r="G77" s="1063">
        <v>200</v>
      </c>
      <c r="H77" s="1063">
        <v>-200</v>
      </c>
      <c r="I77" s="1063">
        <f t="shared" si="0"/>
        <v>0</v>
      </c>
      <c r="J77" s="1030">
        <v>0</v>
      </c>
      <c r="K77" s="1030">
        <f t="shared" si="1"/>
        <v>0</v>
      </c>
      <c r="L77" s="944"/>
      <c r="M77" s="944"/>
      <c r="N77" s="944"/>
    </row>
    <row r="78" spans="1:14" s="9" customFormat="1" ht="20.95" x14ac:dyDescent="0.2">
      <c r="A78" s="972" t="s">
        <v>2</v>
      </c>
      <c r="B78" s="824" t="s">
        <v>126</v>
      </c>
      <c r="C78" s="824" t="s">
        <v>17</v>
      </c>
      <c r="D78" s="445" t="s">
        <v>5</v>
      </c>
      <c r="E78" s="445" t="s">
        <v>5</v>
      </c>
      <c r="F78" s="1047" t="s">
        <v>127</v>
      </c>
      <c r="G78" s="1064">
        <v>0</v>
      </c>
      <c r="H78" s="1064">
        <f>H79</f>
        <v>200</v>
      </c>
      <c r="I78" s="1064">
        <f t="shared" si="0"/>
        <v>200</v>
      </c>
      <c r="J78" s="1031">
        <v>0</v>
      </c>
      <c r="K78" s="1031">
        <f t="shared" si="1"/>
        <v>200</v>
      </c>
      <c r="L78" s="944"/>
      <c r="M78" s="944"/>
      <c r="N78" s="944"/>
    </row>
    <row r="79" spans="1:14" s="9" customFormat="1" x14ac:dyDescent="0.2">
      <c r="A79" s="994"/>
      <c r="B79" s="995"/>
      <c r="C79" s="995"/>
      <c r="D79" s="238">
        <v>3419</v>
      </c>
      <c r="E79" s="238">
        <v>5222</v>
      </c>
      <c r="F79" s="1038" t="s">
        <v>94</v>
      </c>
      <c r="G79" s="1063">
        <v>0</v>
      </c>
      <c r="H79" s="1063">
        <v>200</v>
      </c>
      <c r="I79" s="1063">
        <f t="shared" si="0"/>
        <v>200</v>
      </c>
      <c r="J79" s="1030">
        <v>0</v>
      </c>
      <c r="K79" s="1030">
        <f t="shared" si="1"/>
        <v>200</v>
      </c>
      <c r="L79" s="944"/>
      <c r="M79" s="944"/>
      <c r="N79" s="944"/>
    </row>
    <row r="80" spans="1:14" s="9" customFormat="1" x14ac:dyDescent="0.2">
      <c r="A80" s="975" t="s">
        <v>2</v>
      </c>
      <c r="B80" s="996" t="s">
        <v>161</v>
      </c>
      <c r="C80" s="996" t="s">
        <v>17</v>
      </c>
      <c r="D80" s="445" t="s">
        <v>5</v>
      </c>
      <c r="E80" s="445" t="s">
        <v>5</v>
      </c>
      <c r="F80" s="1048" t="s">
        <v>138</v>
      </c>
      <c r="G80" s="1069">
        <v>0</v>
      </c>
      <c r="H80" s="1069">
        <v>200</v>
      </c>
      <c r="I80" s="1064">
        <f t="shared" si="0"/>
        <v>200</v>
      </c>
      <c r="J80" s="1031">
        <v>0</v>
      </c>
      <c r="K80" s="1031">
        <f t="shared" si="1"/>
        <v>200</v>
      </c>
      <c r="L80" s="944"/>
      <c r="M80" s="944"/>
      <c r="N80" s="944"/>
    </row>
    <row r="81" spans="1:14" s="9" customFormat="1" ht="13.1" thickBot="1" x14ac:dyDescent="0.25">
      <c r="A81" s="998"/>
      <c r="B81" s="999"/>
      <c r="C81" s="999"/>
      <c r="D81" s="1000">
        <v>3419</v>
      </c>
      <c r="E81" s="1000">
        <v>5229</v>
      </c>
      <c r="F81" s="1049" t="s">
        <v>24</v>
      </c>
      <c r="G81" s="1070">
        <v>0</v>
      </c>
      <c r="H81" s="1070">
        <v>200</v>
      </c>
      <c r="I81" s="1071">
        <f t="shared" si="0"/>
        <v>200</v>
      </c>
      <c r="J81" s="1079">
        <v>0</v>
      </c>
      <c r="K81" s="1079">
        <f t="shared" si="1"/>
        <v>200</v>
      </c>
      <c r="L81" s="944"/>
      <c r="M81" s="944"/>
      <c r="N81" s="944"/>
    </row>
    <row r="82" spans="1:14" s="9" customFormat="1" ht="13.75" thickBot="1" x14ac:dyDescent="0.3">
      <c r="A82" s="984" t="s">
        <v>3</v>
      </c>
      <c r="B82" s="1458" t="s">
        <v>5</v>
      </c>
      <c r="C82" s="1459"/>
      <c r="D82" s="985" t="s">
        <v>5</v>
      </c>
      <c r="E82" s="985" t="s">
        <v>5</v>
      </c>
      <c r="F82" s="1043" t="s">
        <v>10</v>
      </c>
      <c r="G82" s="1066">
        <f>+G83+G85</f>
        <v>1500</v>
      </c>
      <c r="H82" s="1066">
        <f>+H83+H85+H87+H89+H91</f>
        <v>1200</v>
      </c>
      <c r="I82" s="1066">
        <f t="shared" si="0"/>
        <v>2700</v>
      </c>
      <c r="J82" s="1080">
        <f>+J83+J85+J87+J89+J91</f>
        <v>0</v>
      </c>
      <c r="K82" s="1080">
        <f t="shared" si="1"/>
        <v>2700</v>
      </c>
      <c r="L82" s="944"/>
      <c r="M82" s="944"/>
      <c r="N82" s="944"/>
    </row>
    <row r="83" spans="1:14" s="9" customFormat="1" x14ac:dyDescent="0.2">
      <c r="A83" s="189" t="s">
        <v>2</v>
      </c>
      <c r="B83" s="256" t="s">
        <v>78</v>
      </c>
      <c r="C83" s="256" t="s">
        <v>17</v>
      </c>
      <c r="D83" s="192" t="s">
        <v>5</v>
      </c>
      <c r="E83" s="192" t="s">
        <v>5</v>
      </c>
      <c r="F83" s="194" t="s">
        <v>10</v>
      </c>
      <c r="G83" s="1061">
        <f>+G84</f>
        <v>1000</v>
      </c>
      <c r="H83" s="1061">
        <v>0</v>
      </c>
      <c r="I83" s="1061">
        <f t="shared" si="0"/>
        <v>1000</v>
      </c>
      <c r="J83" s="1077">
        <v>0</v>
      </c>
      <c r="K83" s="1077">
        <f t="shared" si="1"/>
        <v>1000</v>
      </c>
      <c r="L83" s="944"/>
      <c r="M83" s="944"/>
      <c r="N83" s="944"/>
    </row>
    <row r="84" spans="1:14" s="9" customFormat="1" x14ac:dyDescent="0.2">
      <c r="A84" s="235"/>
      <c r="B84" s="236"/>
      <c r="C84" s="236"/>
      <c r="D84" s="237">
        <v>3419</v>
      </c>
      <c r="E84" s="238">
        <v>5221</v>
      </c>
      <c r="F84" s="1038" t="s">
        <v>28</v>
      </c>
      <c r="G84" s="1063">
        <v>1000</v>
      </c>
      <c r="H84" s="1063">
        <v>0</v>
      </c>
      <c r="I84" s="1063">
        <f t="shared" si="0"/>
        <v>1000</v>
      </c>
      <c r="J84" s="1030">
        <v>0</v>
      </c>
      <c r="K84" s="1030">
        <f t="shared" si="1"/>
        <v>1000</v>
      </c>
      <c r="L84" s="944"/>
      <c r="M84" s="944"/>
      <c r="N84" s="944"/>
    </row>
    <row r="85" spans="1:14" s="9" customFormat="1" x14ac:dyDescent="0.2">
      <c r="A85" s="972" t="s">
        <v>2</v>
      </c>
      <c r="B85" s="824" t="s">
        <v>79</v>
      </c>
      <c r="C85" s="824" t="s">
        <v>17</v>
      </c>
      <c r="D85" s="445" t="s">
        <v>5</v>
      </c>
      <c r="E85" s="445" t="s">
        <v>5</v>
      </c>
      <c r="F85" s="1039" t="s">
        <v>11</v>
      </c>
      <c r="G85" s="1064">
        <f>+G86</f>
        <v>500</v>
      </c>
      <c r="H85" s="1064">
        <v>0</v>
      </c>
      <c r="I85" s="1064">
        <f t="shared" si="0"/>
        <v>500</v>
      </c>
      <c r="J85" s="1031">
        <v>0</v>
      </c>
      <c r="K85" s="1031">
        <f t="shared" si="1"/>
        <v>500</v>
      </c>
      <c r="L85" s="944"/>
      <c r="M85" s="944"/>
      <c r="N85" s="944"/>
    </row>
    <row r="86" spans="1:14" s="9" customFormat="1" x14ac:dyDescent="0.2">
      <c r="A86" s="972"/>
      <c r="B86" s="824"/>
      <c r="C86" s="824"/>
      <c r="D86" s="238">
        <v>3419</v>
      </c>
      <c r="E86" s="238">
        <v>5221</v>
      </c>
      <c r="F86" s="1038" t="s">
        <v>28</v>
      </c>
      <c r="G86" s="1063">
        <v>500</v>
      </c>
      <c r="H86" s="1063">
        <v>0</v>
      </c>
      <c r="I86" s="1063">
        <f t="shared" si="0"/>
        <v>500</v>
      </c>
      <c r="J86" s="1030">
        <v>0</v>
      </c>
      <c r="K86" s="1030">
        <f t="shared" si="1"/>
        <v>500</v>
      </c>
      <c r="L86" s="944"/>
      <c r="M86" s="944"/>
      <c r="N86" s="944"/>
    </row>
    <row r="87" spans="1:14" s="9" customFormat="1" x14ac:dyDescent="0.2">
      <c r="A87" s="975" t="s">
        <v>2</v>
      </c>
      <c r="B87" s="976" t="s">
        <v>163</v>
      </c>
      <c r="C87" s="976" t="s">
        <v>17</v>
      </c>
      <c r="D87" s="445" t="s">
        <v>5</v>
      </c>
      <c r="E87" s="445" t="s">
        <v>5</v>
      </c>
      <c r="F87" s="1041" t="s">
        <v>139</v>
      </c>
      <c r="G87" s="1064">
        <v>0</v>
      </c>
      <c r="H87" s="1064">
        <v>600</v>
      </c>
      <c r="I87" s="1064">
        <f t="shared" si="0"/>
        <v>600</v>
      </c>
      <c r="J87" s="1031">
        <v>0</v>
      </c>
      <c r="K87" s="1031">
        <f t="shared" si="1"/>
        <v>600</v>
      </c>
      <c r="L87" s="944"/>
      <c r="M87" s="944"/>
      <c r="N87" s="944"/>
    </row>
    <row r="88" spans="1:14" s="9" customFormat="1" x14ac:dyDescent="0.2">
      <c r="A88" s="975"/>
      <c r="B88" s="976"/>
      <c r="C88" s="976"/>
      <c r="D88" s="981">
        <v>3419</v>
      </c>
      <c r="E88" s="981">
        <v>5221</v>
      </c>
      <c r="F88" s="1042" t="s">
        <v>28</v>
      </c>
      <c r="G88" s="1063">
        <v>0</v>
      </c>
      <c r="H88" s="1063">
        <v>600</v>
      </c>
      <c r="I88" s="1063">
        <f t="shared" ref="I88:I109" si="19">+G88+H88</f>
        <v>600</v>
      </c>
      <c r="J88" s="1030">
        <v>0</v>
      </c>
      <c r="K88" s="1030">
        <f t="shared" ref="K88:K109" si="20">+I88+J88</f>
        <v>600</v>
      </c>
      <c r="L88" s="944"/>
      <c r="M88" s="944"/>
      <c r="N88" s="944"/>
    </row>
    <row r="89" spans="1:14" s="9" customFormat="1" x14ac:dyDescent="0.2">
      <c r="A89" s="975" t="s">
        <v>2</v>
      </c>
      <c r="B89" s="976" t="s">
        <v>140</v>
      </c>
      <c r="C89" s="976" t="s">
        <v>17</v>
      </c>
      <c r="D89" s="445" t="s">
        <v>5</v>
      </c>
      <c r="E89" s="445" t="s">
        <v>5</v>
      </c>
      <c r="F89" s="1041" t="s">
        <v>141</v>
      </c>
      <c r="G89" s="1064">
        <v>0</v>
      </c>
      <c r="H89" s="1064">
        <v>400</v>
      </c>
      <c r="I89" s="1064">
        <f t="shared" si="19"/>
        <v>400</v>
      </c>
      <c r="J89" s="1031">
        <v>0</v>
      </c>
      <c r="K89" s="1031">
        <f t="shared" si="20"/>
        <v>400</v>
      </c>
      <c r="L89" s="944"/>
      <c r="M89" s="944"/>
      <c r="N89" s="944"/>
    </row>
    <row r="90" spans="1:14" s="9" customFormat="1" x14ac:dyDescent="0.2">
      <c r="A90" s="975"/>
      <c r="B90" s="976"/>
      <c r="C90" s="976"/>
      <c r="D90" s="981">
        <v>3419</v>
      </c>
      <c r="E90" s="981">
        <v>5329</v>
      </c>
      <c r="F90" s="1050" t="s">
        <v>142</v>
      </c>
      <c r="G90" s="1063">
        <v>0</v>
      </c>
      <c r="H90" s="1063">
        <v>400</v>
      </c>
      <c r="I90" s="1063">
        <f t="shared" si="19"/>
        <v>400</v>
      </c>
      <c r="J90" s="1030">
        <v>0</v>
      </c>
      <c r="K90" s="1030">
        <f t="shared" si="20"/>
        <v>400</v>
      </c>
      <c r="L90" s="944"/>
      <c r="M90" s="944"/>
      <c r="N90" s="944"/>
    </row>
    <row r="91" spans="1:14" s="9" customFormat="1" x14ac:dyDescent="0.2">
      <c r="A91" s="975" t="s">
        <v>2</v>
      </c>
      <c r="B91" s="976" t="s">
        <v>143</v>
      </c>
      <c r="C91" s="976" t="s">
        <v>144</v>
      </c>
      <c r="D91" s="445" t="s">
        <v>5</v>
      </c>
      <c r="E91" s="445" t="s">
        <v>5</v>
      </c>
      <c r="F91" s="1041" t="s">
        <v>145</v>
      </c>
      <c r="G91" s="1064">
        <v>0</v>
      </c>
      <c r="H91" s="1064">
        <v>200</v>
      </c>
      <c r="I91" s="1064">
        <f t="shared" si="19"/>
        <v>200</v>
      </c>
      <c r="J91" s="1031">
        <v>0</v>
      </c>
      <c r="K91" s="1031">
        <f t="shared" si="20"/>
        <v>200</v>
      </c>
      <c r="L91" s="944"/>
      <c r="M91" s="944"/>
      <c r="N91" s="944"/>
    </row>
    <row r="92" spans="1:14" s="9" customFormat="1" ht="13.1" thickBot="1" x14ac:dyDescent="0.25">
      <c r="A92" s="1003"/>
      <c r="B92" s="1004"/>
      <c r="C92" s="1004"/>
      <c r="D92" s="1005">
        <v>3419</v>
      </c>
      <c r="E92" s="1005">
        <v>5329</v>
      </c>
      <c r="F92" s="1051" t="s">
        <v>142</v>
      </c>
      <c r="G92" s="1065">
        <v>0</v>
      </c>
      <c r="H92" s="1065">
        <v>200</v>
      </c>
      <c r="I92" s="1065">
        <f t="shared" si="19"/>
        <v>200</v>
      </c>
      <c r="J92" s="1079">
        <v>0</v>
      </c>
      <c r="K92" s="1079">
        <f t="shared" si="20"/>
        <v>200</v>
      </c>
      <c r="L92" s="944"/>
      <c r="M92" s="944"/>
      <c r="N92" s="944"/>
    </row>
    <row r="93" spans="1:14" s="9" customFormat="1" ht="13.75" thickBot="1" x14ac:dyDescent="0.3">
      <c r="A93" s="984" t="s">
        <v>3</v>
      </c>
      <c r="B93" s="1458" t="s">
        <v>5</v>
      </c>
      <c r="C93" s="1459"/>
      <c r="D93" s="985" t="s">
        <v>5</v>
      </c>
      <c r="E93" s="985" t="s">
        <v>5</v>
      </c>
      <c r="F93" s="1043" t="s">
        <v>29</v>
      </c>
      <c r="G93" s="1066">
        <f>+G94+G96</f>
        <v>1530</v>
      </c>
      <c r="H93" s="1066">
        <f>+H94+H96+H98+H100+H102</f>
        <v>4436.8</v>
      </c>
      <c r="I93" s="1066">
        <f t="shared" si="19"/>
        <v>5966.8</v>
      </c>
      <c r="J93" s="1080">
        <f>+J94+J96+J98+J100+J102</f>
        <v>0</v>
      </c>
      <c r="K93" s="1080">
        <f t="shared" si="20"/>
        <v>5966.8</v>
      </c>
      <c r="L93" s="944"/>
      <c r="M93" s="944"/>
      <c r="N93" s="944"/>
    </row>
    <row r="94" spans="1:14" s="9" customFormat="1" x14ac:dyDescent="0.2">
      <c r="A94" s="189" t="s">
        <v>2</v>
      </c>
      <c r="B94" s="256" t="s">
        <v>80</v>
      </c>
      <c r="C94" s="256" t="s">
        <v>17</v>
      </c>
      <c r="D94" s="192" t="s">
        <v>5</v>
      </c>
      <c r="E94" s="192" t="s">
        <v>5</v>
      </c>
      <c r="F94" s="1052" t="s">
        <v>29</v>
      </c>
      <c r="G94" s="1061">
        <f>+G95</f>
        <v>1230</v>
      </c>
      <c r="H94" s="1061">
        <v>0</v>
      </c>
      <c r="I94" s="1061">
        <f t="shared" si="19"/>
        <v>1230</v>
      </c>
      <c r="J94" s="1077">
        <v>0</v>
      </c>
      <c r="K94" s="1077">
        <f t="shared" si="20"/>
        <v>1230</v>
      </c>
      <c r="L94" s="944"/>
      <c r="M94" s="944"/>
      <c r="N94" s="944"/>
    </row>
    <row r="95" spans="1:14" s="9" customFormat="1" x14ac:dyDescent="0.2">
      <c r="A95" s="972"/>
      <c r="B95" s="824"/>
      <c r="C95" s="824"/>
      <c r="D95" s="238">
        <v>3419</v>
      </c>
      <c r="E95" s="238">
        <v>5229</v>
      </c>
      <c r="F95" s="1038" t="s">
        <v>24</v>
      </c>
      <c r="G95" s="1063">
        <v>1230</v>
      </c>
      <c r="H95" s="1063">
        <v>0</v>
      </c>
      <c r="I95" s="1063">
        <f t="shared" si="19"/>
        <v>1230</v>
      </c>
      <c r="J95" s="1030">
        <v>0</v>
      </c>
      <c r="K95" s="1030">
        <f t="shared" si="20"/>
        <v>1230</v>
      </c>
      <c r="L95" s="944"/>
      <c r="M95" s="944"/>
      <c r="N95" s="944"/>
    </row>
    <row r="96" spans="1:14" s="9" customFormat="1" x14ac:dyDescent="0.2">
      <c r="A96" s="972" t="s">
        <v>2</v>
      </c>
      <c r="B96" s="824" t="s">
        <v>81</v>
      </c>
      <c r="C96" s="824" t="s">
        <v>17</v>
      </c>
      <c r="D96" s="445" t="s">
        <v>5</v>
      </c>
      <c r="E96" s="445" t="s">
        <v>5</v>
      </c>
      <c r="F96" s="1039" t="s">
        <v>12</v>
      </c>
      <c r="G96" s="1064">
        <f>+G97</f>
        <v>300</v>
      </c>
      <c r="H96" s="1064">
        <v>0</v>
      </c>
      <c r="I96" s="1064">
        <f t="shared" si="19"/>
        <v>300</v>
      </c>
      <c r="J96" s="1031">
        <v>0</v>
      </c>
      <c r="K96" s="1031">
        <f t="shared" si="20"/>
        <v>300</v>
      </c>
      <c r="L96" s="944"/>
      <c r="M96" s="944"/>
      <c r="N96" s="944"/>
    </row>
    <row r="97" spans="1:14" s="9" customFormat="1" x14ac:dyDescent="0.2">
      <c r="A97" s="972"/>
      <c r="B97" s="824"/>
      <c r="C97" s="824"/>
      <c r="D97" s="238">
        <v>3419</v>
      </c>
      <c r="E97" s="238">
        <v>5229</v>
      </c>
      <c r="F97" s="1038" t="s">
        <v>24</v>
      </c>
      <c r="G97" s="1063">
        <v>300</v>
      </c>
      <c r="H97" s="1063">
        <v>0</v>
      </c>
      <c r="I97" s="1063">
        <f t="shared" si="19"/>
        <v>300</v>
      </c>
      <c r="J97" s="1030">
        <v>0</v>
      </c>
      <c r="K97" s="1030">
        <f t="shared" si="20"/>
        <v>300</v>
      </c>
      <c r="L97" s="944"/>
      <c r="M97" s="944"/>
      <c r="N97" s="944"/>
    </row>
    <row r="98" spans="1:14" s="9" customFormat="1" ht="20.95" x14ac:dyDescent="0.2">
      <c r="A98" s="972" t="s">
        <v>2</v>
      </c>
      <c r="B98" s="824" t="s">
        <v>95</v>
      </c>
      <c r="C98" s="824" t="s">
        <v>17</v>
      </c>
      <c r="D98" s="445" t="s">
        <v>5</v>
      </c>
      <c r="E98" s="445" t="s">
        <v>5</v>
      </c>
      <c r="F98" s="1039" t="s">
        <v>96</v>
      </c>
      <c r="G98" s="1063">
        <v>0</v>
      </c>
      <c r="H98" s="1064">
        <f>+H99</f>
        <v>4000</v>
      </c>
      <c r="I98" s="1064">
        <f t="shared" si="19"/>
        <v>4000</v>
      </c>
      <c r="J98" s="1031">
        <v>0</v>
      </c>
      <c r="K98" s="1031">
        <f t="shared" si="20"/>
        <v>4000</v>
      </c>
      <c r="L98" s="944"/>
      <c r="M98" s="944"/>
      <c r="N98" s="944"/>
    </row>
    <row r="99" spans="1:14" s="9" customFormat="1" x14ac:dyDescent="0.2">
      <c r="A99" s="994"/>
      <c r="B99" s="995"/>
      <c r="C99" s="995"/>
      <c r="D99" s="238">
        <v>3419</v>
      </c>
      <c r="E99" s="238">
        <v>5222</v>
      </c>
      <c r="F99" s="1040" t="s">
        <v>94</v>
      </c>
      <c r="G99" s="1063">
        <v>0</v>
      </c>
      <c r="H99" s="1063">
        <v>4000</v>
      </c>
      <c r="I99" s="1063">
        <f t="shared" si="19"/>
        <v>4000</v>
      </c>
      <c r="J99" s="1030">
        <v>0</v>
      </c>
      <c r="K99" s="1030">
        <f t="shared" si="20"/>
        <v>4000</v>
      </c>
      <c r="L99" s="944"/>
      <c r="M99" s="944"/>
      <c r="N99" s="944"/>
    </row>
    <row r="100" spans="1:14" s="9" customFormat="1" x14ac:dyDescent="0.2">
      <c r="A100" s="975" t="s">
        <v>2</v>
      </c>
      <c r="B100" s="976" t="s">
        <v>111</v>
      </c>
      <c r="C100" s="976" t="s">
        <v>17</v>
      </c>
      <c r="D100" s="977" t="s">
        <v>5</v>
      </c>
      <c r="E100" s="977" t="s">
        <v>5</v>
      </c>
      <c r="F100" s="1041" t="s">
        <v>112</v>
      </c>
      <c r="G100" s="1064">
        <f>G101</f>
        <v>0</v>
      </c>
      <c r="H100" s="1064">
        <f>H101</f>
        <v>36.799999999999997</v>
      </c>
      <c r="I100" s="1064">
        <f t="shared" si="19"/>
        <v>36.799999999999997</v>
      </c>
      <c r="J100" s="1031">
        <v>0</v>
      </c>
      <c r="K100" s="1031">
        <f t="shared" si="20"/>
        <v>36.799999999999997</v>
      </c>
      <c r="L100" s="944"/>
      <c r="M100" s="944"/>
      <c r="N100" s="944"/>
    </row>
    <row r="101" spans="1:14" x14ac:dyDescent="0.2">
      <c r="A101" s="975"/>
      <c r="B101" s="976"/>
      <c r="C101" s="976"/>
      <c r="D101" s="990">
        <v>3419</v>
      </c>
      <c r="E101" s="981">
        <v>5492</v>
      </c>
      <c r="F101" s="1042" t="s">
        <v>113</v>
      </c>
      <c r="G101" s="1063">
        <v>0</v>
      </c>
      <c r="H101" s="1063">
        <v>36.799999999999997</v>
      </c>
      <c r="I101" s="1063">
        <f t="shared" si="19"/>
        <v>36.799999999999997</v>
      </c>
      <c r="J101" s="1030">
        <v>0</v>
      </c>
      <c r="K101" s="1030">
        <f t="shared" si="20"/>
        <v>36.799999999999997</v>
      </c>
      <c r="L101" s="1024"/>
      <c r="M101" s="1024"/>
      <c r="N101" s="1024"/>
    </row>
    <row r="102" spans="1:14" x14ac:dyDescent="0.2">
      <c r="A102" s="975" t="s">
        <v>2</v>
      </c>
      <c r="B102" s="976" t="s">
        <v>146</v>
      </c>
      <c r="C102" s="976" t="s">
        <v>17</v>
      </c>
      <c r="D102" s="445" t="s">
        <v>5</v>
      </c>
      <c r="E102" s="445" t="s">
        <v>5</v>
      </c>
      <c r="F102" s="1045" t="s">
        <v>147</v>
      </c>
      <c r="G102" s="1064">
        <v>0</v>
      </c>
      <c r="H102" s="1064">
        <v>400</v>
      </c>
      <c r="I102" s="1064">
        <f t="shared" si="19"/>
        <v>400</v>
      </c>
      <c r="J102" s="1031">
        <v>0</v>
      </c>
      <c r="K102" s="1031">
        <f t="shared" si="20"/>
        <v>400</v>
      </c>
      <c r="L102" s="1024"/>
      <c r="M102" s="1024"/>
      <c r="N102" s="1024"/>
    </row>
    <row r="103" spans="1:14" ht="13.1" thickBot="1" x14ac:dyDescent="0.25">
      <c r="A103" s="1003"/>
      <c r="B103" s="1004"/>
      <c r="C103" s="1004"/>
      <c r="D103" s="1005">
        <v>3419</v>
      </c>
      <c r="E103" s="1005">
        <v>5229</v>
      </c>
      <c r="F103" s="1053" t="s">
        <v>24</v>
      </c>
      <c r="G103" s="1065">
        <v>0</v>
      </c>
      <c r="H103" s="1065">
        <v>400</v>
      </c>
      <c r="I103" s="1065">
        <f t="shared" si="19"/>
        <v>400</v>
      </c>
      <c r="J103" s="1079">
        <v>0</v>
      </c>
      <c r="K103" s="1079">
        <f t="shared" si="20"/>
        <v>400</v>
      </c>
      <c r="L103" s="1024"/>
      <c r="M103" s="1024"/>
      <c r="N103" s="1024"/>
    </row>
    <row r="104" spans="1:14" ht="13.75" thickBot="1" x14ac:dyDescent="0.25">
      <c r="A104" s="1009" t="s">
        <v>2</v>
      </c>
      <c r="B104" s="1460" t="s">
        <v>5</v>
      </c>
      <c r="C104" s="1461"/>
      <c r="D104" s="1010" t="s">
        <v>5</v>
      </c>
      <c r="E104" s="1010" t="s">
        <v>5</v>
      </c>
      <c r="F104" s="1054" t="s">
        <v>148</v>
      </c>
      <c r="G104" s="1066">
        <v>0</v>
      </c>
      <c r="H104" s="1066">
        <f>+H105</f>
        <v>5500</v>
      </c>
      <c r="I104" s="1066">
        <f t="shared" si="19"/>
        <v>5500</v>
      </c>
      <c r="J104" s="1080">
        <f>+J105</f>
        <v>0</v>
      </c>
      <c r="K104" s="1080">
        <f t="shared" si="20"/>
        <v>5500</v>
      </c>
      <c r="L104" s="1024"/>
      <c r="M104" s="1024"/>
      <c r="N104" s="1024"/>
    </row>
    <row r="105" spans="1:14" x14ac:dyDescent="0.2">
      <c r="A105" s="1012"/>
      <c r="B105" s="1013" t="s">
        <v>149</v>
      </c>
      <c r="C105" s="1013" t="s">
        <v>17</v>
      </c>
      <c r="D105" s="445" t="s">
        <v>5</v>
      </c>
      <c r="E105" s="445" t="s">
        <v>5</v>
      </c>
      <c r="F105" s="1055" t="s">
        <v>150</v>
      </c>
      <c r="G105" s="1067">
        <v>0</v>
      </c>
      <c r="H105" s="1067">
        <v>5500</v>
      </c>
      <c r="I105" s="1067">
        <f t="shared" si="19"/>
        <v>5500</v>
      </c>
      <c r="J105" s="1077">
        <v>0</v>
      </c>
      <c r="K105" s="1077">
        <f t="shared" si="20"/>
        <v>5500</v>
      </c>
      <c r="L105" s="1024"/>
      <c r="M105" s="1024"/>
      <c r="N105" s="1024"/>
    </row>
    <row r="106" spans="1:14" ht="13.1" thickBot="1" x14ac:dyDescent="0.25">
      <c r="A106" s="1016"/>
      <c r="B106" s="1017"/>
      <c r="C106" s="1017"/>
      <c r="D106" s="1018">
        <v>3419</v>
      </c>
      <c r="E106" s="1018">
        <v>5229</v>
      </c>
      <c r="F106" s="1056" t="s">
        <v>24</v>
      </c>
      <c r="G106" s="1072">
        <v>0</v>
      </c>
      <c r="H106" s="1072">
        <v>5500</v>
      </c>
      <c r="I106" s="1071">
        <f t="shared" si="19"/>
        <v>5500</v>
      </c>
      <c r="J106" s="1079">
        <v>0</v>
      </c>
      <c r="K106" s="1079">
        <f t="shared" si="20"/>
        <v>5500</v>
      </c>
      <c r="L106" s="1024"/>
      <c r="M106" s="1024"/>
      <c r="N106" s="1024"/>
    </row>
    <row r="107" spans="1:14" ht="13.75" thickBot="1" x14ac:dyDescent="0.25">
      <c r="A107" s="1009" t="s">
        <v>2</v>
      </c>
      <c r="B107" s="1460" t="s">
        <v>5</v>
      </c>
      <c r="C107" s="1461"/>
      <c r="D107" s="1010" t="s">
        <v>5</v>
      </c>
      <c r="E107" s="1010" t="s">
        <v>5</v>
      </c>
      <c r="F107" s="1054" t="s">
        <v>151</v>
      </c>
      <c r="G107" s="1066">
        <v>0</v>
      </c>
      <c r="H107" s="1066">
        <f>+H108</f>
        <v>1000</v>
      </c>
      <c r="I107" s="1066">
        <f t="shared" si="19"/>
        <v>1000</v>
      </c>
      <c r="J107" s="1080">
        <f>+J108</f>
        <v>0</v>
      </c>
      <c r="K107" s="1080">
        <f t="shared" si="20"/>
        <v>1000</v>
      </c>
      <c r="L107" s="1024"/>
      <c r="M107" s="1025"/>
      <c r="N107" s="1024"/>
    </row>
    <row r="108" spans="1:14" x14ac:dyDescent="0.2">
      <c r="A108" s="1020"/>
      <c r="B108" s="1013" t="s">
        <v>152</v>
      </c>
      <c r="C108" s="1013" t="s">
        <v>17</v>
      </c>
      <c r="D108" s="445" t="s">
        <v>5</v>
      </c>
      <c r="E108" s="445" t="s">
        <v>5</v>
      </c>
      <c r="F108" s="1057" t="s">
        <v>153</v>
      </c>
      <c r="G108" s="1067">
        <v>0</v>
      </c>
      <c r="H108" s="1067">
        <v>1000</v>
      </c>
      <c r="I108" s="1067">
        <f t="shared" si="19"/>
        <v>1000</v>
      </c>
      <c r="J108" s="1077">
        <v>0</v>
      </c>
      <c r="K108" s="1077">
        <f t="shared" si="20"/>
        <v>1000</v>
      </c>
      <c r="L108" s="1024"/>
      <c r="M108" s="1024"/>
      <c r="N108" s="1024"/>
    </row>
    <row r="109" spans="1:14" ht="13.1" thickBot="1" x14ac:dyDescent="0.25">
      <c r="A109" s="1022"/>
      <c r="B109" s="1023"/>
      <c r="C109" s="1023"/>
      <c r="D109" s="1005">
        <v>3419</v>
      </c>
      <c r="E109" s="1005">
        <v>5229</v>
      </c>
      <c r="F109" s="1053" t="s">
        <v>24</v>
      </c>
      <c r="G109" s="1073">
        <v>0</v>
      </c>
      <c r="H109" s="1073">
        <v>1000</v>
      </c>
      <c r="I109" s="1065">
        <f t="shared" si="19"/>
        <v>1000</v>
      </c>
      <c r="J109" s="1032">
        <v>0</v>
      </c>
      <c r="K109" s="1032">
        <f t="shared" si="20"/>
        <v>1000</v>
      </c>
      <c r="L109" s="1024"/>
      <c r="M109" s="1024"/>
      <c r="N109" s="1024"/>
    </row>
    <row r="110" spans="1:14" x14ac:dyDescent="0.2">
      <c r="A110" s="713"/>
      <c r="B110" s="713"/>
      <c r="C110" s="713"/>
      <c r="D110" s="713"/>
      <c r="E110" s="713"/>
      <c r="F110" s="713"/>
      <c r="J110" s="825"/>
      <c r="K110" s="825"/>
      <c r="L110" s="825"/>
      <c r="M110" s="825"/>
      <c r="N110" s="825"/>
    </row>
    <row r="111" spans="1:14" x14ac:dyDescent="0.2">
      <c r="B111" s="311">
        <v>41723</v>
      </c>
      <c r="E111" s="945"/>
      <c r="J111" s="825"/>
      <c r="K111" s="825"/>
      <c r="L111" s="825"/>
      <c r="M111" s="825"/>
      <c r="N111" s="825"/>
    </row>
    <row r="112" spans="1:14" x14ac:dyDescent="0.2">
      <c r="J112" s="825"/>
      <c r="K112" s="825"/>
      <c r="L112" s="825"/>
      <c r="M112" s="825"/>
      <c r="N112" s="825"/>
    </row>
    <row r="113" spans="7:14" x14ac:dyDescent="0.2">
      <c r="J113" s="825"/>
      <c r="K113" s="825"/>
      <c r="L113" s="825"/>
      <c r="M113" s="825"/>
      <c r="N113" s="825"/>
    </row>
    <row r="114" spans="7:14" x14ac:dyDescent="0.2">
      <c r="J114" s="825"/>
      <c r="K114" s="825"/>
      <c r="L114" s="825"/>
      <c r="M114" s="825"/>
      <c r="N114" s="825"/>
    </row>
    <row r="115" spans="7:14" x14ac:dyDescent="0.2">
      <c r="J115" s="825"/>
      <c r="K115" s="825"/>
      <c r="L115" s="825"/>
      <c r="M115" s="825"/>
      <c r="N115" s="825"/>
    </row>
    <row r="116" spans="7:14" x14ac:dyDescent="0.2">
      <c r="J116" s="825"/>
      <c r="K116" s="825"/>
      <c r="L116" s="825"/>
      <c r="M116" s="825"/>
      <c r="N116" s="825"/>
    </row>
    <row r="117" spans="7:14" x14ac:dyDescent="0.2">
      <c r="J117" s="825"/>
      <c r="K117" s="825"/>
      <c r="L117" s="825"/>
      <c r="M117" s="825"/>
      <c r="N117" s="825"/>
    </row>
    <row r="118" spans="7:14" x14ac:dyDescent="0.2">
      <c r="J118" s="825"/>
      <c r="K118" s="825"/>
      <c r="L118" s="825"/>
      <c r="M118" s="825"/>
      <c r="N118" s="825"/>
    </row>
    <row r="119" spans="7:14" x14ac:dyDescent="0.2">
      <c r="J119" s="825"/>
      <c r="K119" s="825"/>
      <c r="L119" s="825"/>
      <c r="M119" s="825"/>
      <c r="N119" s="825"/>
    </row>
    <row r="120" spans="7:14" x14ac:dyDescent="0.2">
      <c r="J120" s="825"/>
      <c r="K120" s="825"/>
      <c r="L120" s="825"/>
      <c r="M120" s="825"/>
      <c r="N120" s="825"/>
    </row>
    <row r="121" spans="7:14" x14ac:dyDescent="0.2">
      <c r="J121" s="825"/>
      <c r="K121" s="825"/>
      <c r="L121" s="825"/>
      <c r="M121" s="825"/>
      <c r="N121" s="825"/>
    </row>
    <row r="122" spans="7:14" x14ac:dyDescent="0.2">
      <c r="J122" s="825"/>
      <c r="K122" s="825"/>
      <c r="L122" s="825"/>
      <c r="M122" s="825"/>
      <c r="N122" s="825"/>
    </row>
    <row r="123" spans="7:14" x14ac:dyDescent="0.2">
      <c r="J123" s="825"/>
      <c r="K123" s="825"/>
      <c r="L123" s="825"/>
      <c r="M123" s="825"/>
      <c r="N123" s="825"/>
    </row>
    <row r="124" spans="7:14" x14ac:dyDescent="0.2">
      <c r="J124" s="825"/>
      <c r="K124" s="825"/>
      <c r="L124" s="825"/>
      <c r="M124" s="825"/>
      <c r="N124" s="825"/>
    </row>
    <row r="125" spans="7:14" x14ac:dyDescent="0.2">
      <c r="J125" s="825"/>
      <c r="K125" s="825"/>
      <c r="L125" s="825"/>
      <c r="M125" s="825"/>
      <c r="N125" s="825"/>
    </row>
    <row r="126" spans="7:14" x14ac:dyDescent="0.2">
      <c r="J126" s="825"/>
      <c r="K126" s="825"/>
      <c r="L126" s="825"/>
      <c r="M126" s="825"/>
      <c r="N126" s="825"/>
    </row>
    <row r="127" spans="7:14" x14ac:dyDescent="0.2">
      <c r="G127" s="1"/>
      <c r="I127" s="1"/>
      <c r="J127" s="825"/>
      <c r="K127" s="825"/>
      <c r="L127" s="825"/>
      <c r="M127" s="825"/>
      <c r="N127" s="825"/>
    </row>
    <row r="128" spans="7:14" x14ac:dyDescent="0.2">
      <c r="G128" s="1"/>
      <c r="I128" s="1"/>
      <c r="J128" s="825"/>
      <c r="K128" s="825"/>
      <c r="L128" s="825"/>
      <c r="M128" s="825"/>
      <c r="N128" s="825"/>
    </row>
    <row r="129" spans="7:14" x14ac:dyDescent="0.2">
      <c r="G129" s="1"/>
      <c r="I129" s="1"/>
      <c r="J129" s="825"/>
      <c r="K129" s="825"/>
      <c r="L129" s="825"/>
      <c r="M129" s="825"/>
      <c r="N129" s="825"/>
    </row>
    <row r="130" spans="7:14" x14ac:dyDescent="0.2">
      <c r="G130" s="1"/>
      <c r="I130" s="1"/>
      <c r="J130" s="825"/>
      <c r="K130" s="825"/>
      <c r="L130" s="825"/>
      <c r="M130" s="825"/>
      <c r="N130" s="825"/>
    </row>
    <row r="131" spans="7:14" x14ac:dyDescent="0.2">
      <c r="G131" s="1"/>
      <c r="I131" s="1"/>
      <c r="J131" s="825"/>
      <c r="K131" s="825"/>
      <c r="L131" s="825"/>
      <c r="M131" s="825"/>
      <c r="N131" s="825"/>
    </row>
    <row r="132" spans="7:14" x14ac:dyDescent="0.2">
      <c r="G132" s="1"/>
      <c r="I132" s="1"/>
      <c r="J132" s="825"/>
      <c r="K132" s="825"/>
      <c r="L132" s="825"/>
      <c r="M132" s="825"/>
      <c r="N132" s="825"/>
    </row>
    <row r="133" spans="7:14" x14ac:dyDescent="0.2">
      <c r="G133" s="1"/>
      <c r="I133" s="1"/>
      <c r="J133" s="825"/>
      <c r="K133" s="825"/>
      <c r="L133" s="825"/>
      <c r="M133" s="825"/>
      <c r="N133" s="825"/>
    </row>
    <row r="134" spans="7:14" x14ac:dyDescent="0.2">
      <c r="G134" s="1"/>
      <c r="I134" s="1"/>
      <c r="J134" s="825"/>
      <c r="K134" s="825"/>
      <c r="L134" s="825"/>
      <c r="M134" s="825"/>
      <c r="N134" s="825"/>
    </row>
    <row r="135" spans="7:14" x14ac:dyDescent="0.2">
      <c r="G135" s="1"/>
      <c r="I135" s="1"/>
      <c r="J135" s="825"/>
      <c r="K135" s="825"/>
      <c r="L135" s="825"/>
      <c r="M135" s="825"/>
      <c r="N135" s="825"/>
    </row>
    <row r="136" spans="7:14" x14ac:dyDescent="0.2">
      <c r="G136" s="1"/>
      <c r="I136" s="1"/>
      <c r="J136" s="825"/>
      <c r="K136" s="825"/>
      <c r="L136" s="825"/>
      <c r="M136" s="825"/>
      <c r="N136" s="825"/>
    </row>
    <row r="137" spans="7:14" x14ac:dyDescent="0.2">
      <c r="G137" s="1"/>
      <c r="I137" s="1"/>
      <c r="J137" s="825"/>
      <c r="K137" s="825"/>
      <c r="L137" s="825"/>
      <c r="M137" s="825"/>
      <c r="N137" s="825"/>
    </row>
    <row r="138" spans="7:14" x14ac:dyDescent="0.2">
      <c r="G138" s="1"/>
      <c r="I138" s="1"/>
      <c r="J138" s="825"/>
      <c r="K138" s="825"/>
      <c r="L138" s="825"/>
      <c r="M138" s="825"/>
      <c r="N138" s="825"/>
    </row>
    <row r="139" spans="7:14" x14ac:dyDescent="0.2">
      <c r="G139" s="1"/>
      <c r="I139" s="1"/>
      <c r="J139" s="825"/>
      <c r="K139" s="825"/>
      <c r="L139" s="825"/>
      <c r="M139" s="825"/>
      <c r="N139" s="825"/>
    </row>
    <row r="140" spans="7:14" x14ac:dyDescent="0.2">
      <c r="G140" s="1"/>
      <c r="I140" s="1"/>
      <c r="J140" s="825"/>
      <c r="K140" s="825"/>
      <c r="L140" s="825"/>
      <c r="M140" s="825"/>
      <c r="N140" s="825"/>
    </row>
    <row r="141" spans="7:14" x14ac:dyDescent="0.2">
      <c r="G141" s="1"/>
      <c r="I141" s="1"/>
      <c r="J141" s="825"/>
      <c r="K141" s="825"/>
      <c r="L141" s="825"/>
      <c r="M141" s="825"/>
      <c r="N141" s="825"/>
    </row>
    <row r="142" spans="7:14" x14ac:dyDescent="0.2">
      <c r="G142" s="1"/>
      <c r="I142" s="1"/>
      <c r="J142" s="825"/>
      <c r="K142" s="825"/>
      <c r="L142" s="825"/>
      <c r="M142" s="825"/>
      <c r="N142" s="825"/>
    </row>
    <row r="143" spans="7:14" x14ac:dyDescent="0.2">
      <c r="G143" s="1"/>
      <c r="I143" s="1"/>
      <c r="J143" s="825"/>
      <c r="K143" s="825"/>
      <c r="L143" s="825"/>
      <c r="M143" s="825"/>
      <c r="N143" s="825"/>
    </row>
    <row r="144" spans="7:14" x14ac:dyDescent="0.2">
      <c r="G144" s="1"/>
      <c r="I144" s="1"/>
      <c r="J144" s="825"/>
      <c r="K144" s="825"/>
      <c r="L144" s="825"/>
      <c r="M144" s="825"/>
      <c r="N144" s="825"/>
    </row>
    <row r="145" spans="7:14" x14ac:dyDescent="0.2">
      <c r="G145" s="1"/>
      <c r="I145" s="1"/>
      <c r="J145" s="825"/>
      <c r="K145" s="825"/>
      <c r="L145" s="825"/>
      <c r="M145" s="825"/>
      <c r="N145" s="825"/>
    </row>
    <row r="146" spans="7:14" x14ac:dyDescent="0.2">
      <c r="G146" s="1"/>
      <c r="I146" s="1"/>
      <c r="J146" s="825"/>
      <c r="K146" s="825"/>
      <c r="L146" s="825"/>
      <c r="M146" s="825"/>
      <c r="N146" s="825"/>
    </row>
    <row r="147" spans="7:14" x14ac:dyDescent="0.2">
      <c r="G147" s="1"/>
      <c r="I147" s="1"/>
      <c r="J147" s="825"/>
      <c r="K147" s="825"/>
      <c r="L147" s="825"/>
      <c r="M147" s="825"/>
      <c r="N147" s="825"/>
    </row>
    <row r="148" spans="7:14" x14ac:dyDescent="0.2">
      <c r="G148" s="1"/>
      <c r="I148" s="1"/>
      <c r="J148" s="825"/>
      <c r="K148" s="825"/>
      <c r="L148" s="825"/>
      <c r="M148" s="825"/>
      <c r="N148" s="825"/>
    </row>
    <row r="149" spans="7:14" x14ac:dyDescent="0.2">
      <c r="G149" s="1"/>
      <c r="I149" s="1"/>
      <c r="J149" s="825"/>
      <c r="K149" s="825"/>
      <c r="L149" s="825"/>
      <c r="M149" s="825"/>
      <c r="N149" s="825"/>
    </row>
    <row r="150" spans="7:14" x14ac:dyDescent="0.2">
      <c r="G150" s="1"/>
      <c r="I150" s="1"/>
      <c r="J150" s="825"/>
      <c r="K150" s="825"/>
      <c r="L150" s="825"/>
      <c r="M150" s="825"/>
      <c r="N150" s="825"/>
    </row>
    <row r="151" spans="7:14" x14ac:dyDescent="0.2">
      <c r="G151" s="1"/>
      <c r="I151" s="1"/>
      <c r="J151" s="825"/>
      <c r="K151" s="825"/>
      <c r="L151" s="825"/>
      <c r="M151" s="825"/>
      <c r="N151" s="825"/>
    </row>
    <row r="152" spans="7:14" x14ac:dyDescent="0.2">
      <c r="G152" s="1"/>
      <c r="I152" s="1"/>
      <c r="J152" s="825"/>
      <c r="K152" s="825"/>
      <c r="L152" s="825"/>
      <c r="M152" s="825"/>
      <c r="N152" s="825"/>
    </row>
    <row r="153" spans="7:14" x14ac:dyDescent="0.2">
      <c r="G153" s="1"/>
      <c r="I153" s="1"/>
      <c r="J153" s="825"/>
      <c r="K153" s="825"/>
      <c r="L153" s="825"/>
      <c r="M153" s="825"/>
      <c r="N153" s="825"/>
    </row>
    <row r="154" spans="7:14" x14ac:dyDescent="0.2">
      <c r="G154" s="1"/>
      <c r="I154" s="1"/>
      <c r="J154" s="825"/>
      <c r="K154" s="825"/>
      <c r="L154" s="825"/>
      <c r="M154" s="825"/>
      <c r="N154" s="825"/>
    </row>
    <row r="155" spans="7:14" x14ac:dyDescent="0.2">
      <c r="G155" s="1"/>
      <c r="I155" s="1"/>
      <c r="J155" s="825"/>
      <c r="K155" s="825"/>
      <c r="L155" s="825"/>
      <c r="M155" s="825"/>
      <c r="N155" s="825"/>
    </row>
    <row r="156" spans="7:14" x14ac:dyDescent="0.2">
      <c r="G156" s="1"/>
      <c r="I156" s="1"/>
      <c r="J156" s="825"/>
      <c r="K156" s="825"/>
      <c r="L156" s="825"/>
      <c r="M156" s="825"/>
      <c r="N156" s="825"/>
    </row>
    <row r="157" spans="7:14" x14ac:dyDescent="0.2">
      <c r="G157" s="1"/>
      <c r="I157" s="1"/>
      <c r="J157" s="825"/>
      <c r="K157" s="825"/>
      <c r="L157" s="825"/>
      <c r="M157" s="825"/>
      <c r="N157" s="825"/>
    </row>
    <row r="158" spans="7:14" x14ac:dyDescent="0.2">
      <c r="G158" s="1"/>
      <c r="I158" s="1"/>
      <c r="J158" s="825"/>
      <c r="K158" s="825"/>
      <c r="L158" s="825"/>
      <c r="M158" s="825"/>
      <c r="N158" s="825"/>
    </row>
    <row r="159" spans="7:14" x14ac:dyDescent="0.2">
      <c r="G159" s="1"/>
      <c r="I159" s="1"/>
      <c r="J159" s="825"/>
      <c r="K159" s="825"/>
      <c r="L159" s="825"/>
      <c r="M159" s="825"/>
      <c r="N159" s="825"/>
    </row>
    <row r="160" spans="7:14" x14ac:dyDescent="0.2">
      <c r="G160" s="1"/>
      <c r="I160" s="1"/>
      <c r="J160" s="825"/>
      <c r="K160" s="825"/>
      <c r="L160" s="825"/>
      <c r="M160" s="825"/>
      <c r="N160" s="825"/>
    </row>
    <row r="161" spans="7:14" x14ac:dyDescent="0.2">
      <c r="G161" s="1"/>
      <c r="I161" s="1"/>
      <c r="J161" s="825"/>
      <c r="K161" s="825"/>
      <c r="L161" s="825"/>
      <c r="M161" s="825"/>
      <c r="N161" s="825"/>
    </row>
    <row r="162" spans="7:14" x14ac:dyDescent="0.2">
      <c r="G162" s="1"/>
      <c r="I162" s="1"/>
      <c r="J162" s="825"/>
      <c r="K162" s="825"/>
      <c r="L162" s="825"/>
      <c r="M162" s="825"/>
      <c r="N162" s="825"/>
    </row>
    <row r="163" spans="7:14" x14ac:dyDescent="0.2">
      <c r="G163" s="1"/>
      <c r="I163" s="1"/>
      <c r="J163" s="825"/>
      <c r="K163" s="825"/>
      <c r="L163" s="825"/>
      <c r="M163" s="825"/>
      <c r="N163" s="825"/>
    </row>
    <row r="164" spans="7:14" x14ac:dyDescent="0.2">
      <c r="G164" s="1"/>
      <c r="I164" s="1"/>
      <c r="J164" s="825"/>
      <c r="K164" s="825"/>
      <c r="L164" s="825"/>
      <c r="M164" s="825"/>
      <c r="N164" s="825"/>
    </row>
    <row r="165" spans="7:14" x14ac:dyDescent="0.2">
      <c r="G165" s="1"/>
      <c r="I165" s="1"/>
      <c r="J165" s="825"/>
      <c r="K165" s="825"/>
      <c r="L165" s="825"/>
      <c r="M165" s="825"/>
      <c r="N165" s="825"/>
    </row>
    <row r="166" spans="7:14" x14ac:dyDescent="0.2">
      <c r="G166" s="1"/>
      <c r="I166" s="1"/>
      <c r="J166" s="825"/>
      <c r="K166" s="825"/>
      <c r="L166" s="825"/>
      <c r="M166" s="825"/>
      <c r="N166" s="825"/>
    </row>
    <row r="167" spans="7:14" x14ac:dyDescent="0.2">
      <c r="G167" s="1"/>
      <c r="I167" s="1"/>
      <c r="J167" s="825"/>
      <c r="K167" s="825"/>
      <c r="L167" s="825"/>
      <c r="M167" s="825"/>
      <c r="N167" s="825"/>
    </row>
    <row r="168" spans="7:14" x14ac:dyDescent="0.2">
      <c r="G168" s="1"/>
      <c r="I168" s="1"/>
      <c r="J168" s="825"/>
      <c r="K168" s="825"/>
      <c r="L168" s="825"/>
      <c r="M168" s="825"/>
      <c r="N168" s="825"/>
    </row>
    <row r="169" spans="7:14" x14ac:dyDescent="0.2">
      <c r="G169" s="1"/>
      <c r="I169" s="1"/>
      <c r="J169" s="825"/>
      <c r="K169" s="825"/>
      <c r="L169" s="825"/>
      <c r="M169" s="825"/>
      <c r="N169" s="825"/>
    </row>
    <row r="170" spans="7:14" x14ac:dyDescent="0.2">
      <c r="G170" s="1"/>
      <c r="I170" s="1"/>
      <c r="J170" s="825"/>
      <c r="K170" s="825"/>
      <c r="L170" s="825"/>
      <c r="M170" s="825"/>
      <c r="N170" s="825"/>
    </row>
    <row r="171" spans="7:14" x14ac:dyDescent="0.2">
      <c r="G171" s="1"/>
      <c r="I171" s="1"/>
      <c r="J171" s="825"/>
      <c r="K171" s="825"/>
      <c r="L171" s="825"/>
      <c r="M171" s="825"/>
      <c r="N171" s="825"/>
    </row>
    <row r="172" spans="7:14" x14ac:dyDescent="0.2">
      <c r="G172" s="1"/>
      <c r="I172" s="1"/>
      <c r="J172" s="825"/>
      <c r="K172" s="825"/>
      <c r="L172" s="825"/>
      <c r="M172" s="825"/>
      <c r="N172" s="825"/>
    </row>
    <row r="173" spans="7:14" x14ac:dyDescent="0.2">
      <c r="G173" s="1"/>
      <c r="I173" s="1"/>
      <c r="J173" s="825"/>
      <c r="K173" s="825"/>
      <c r="L173" s="825"/>
      <c r="M173" s="825"/>
      <c r="N173" s="825"/>
    </row>
    <row r="174" spans="7:14" x14ac:dyDescent="0.2">
      <c r="G174" s="1"/>
      <c r="I174" s="1"/>
      <c r="J174" s="825"/>
      <c r="K174" s="825"/>
      <c r="L174" s="825"/>
      <c r="M174" s="825"/>
      <c r="N174" s="825"/>
    </row>
    <row r="175" spans="7:14" x14ac:dyDescent="0.2">
      <c r="G175" s="1"/>
      <c r="I175" s="1"/>
      <c r="J175" s="825"/>
      <c r="K175" s="825"/>
      <c r="L175" s="825"/>
      <c r="M175" s="825"/>
      <c r="N175" s="825"/>
    </row>
    <row r="176" spans="7:14" x14ac:dyDescent="0.2">
      <c r="G176" s="1"/>
      <c r="I176" s="1"/>
      <c r="J176" s="825"/>
      <c r="K176" s="825"/>
      <c r="L176" s="825"/>
      <c r="M176" s="825"/>
      <c r="N176" s="825"/>
    </row>
    <row r="177" spans="7:14" x14ac:dyDescent="0.2">
      <c r="G177" s="1"/>
      <c r="I177" s="1"/>
      <c r="J177" s="825"/>
      <c r="K177" s="825"/>
      <c r="L177" s="825"/>
      <c r="M177" s="825"/>
      <c r="N177" s="825"/>
    </row>
    <row r="178" spans="7:14" x14ac:dyDescent="0.2">
      <c r="G178" s="1"/>
      <c r="I178" s="1"/>
      <c r="J178" s="825"/>
      <c r="K178" s="825"/>
      <c r="L178" s="825"/>
      <c r="M178" s="825"/>
      <c r="N178" s="825"/>
    </row>
    <row r="179" spans="7:14" x14ac:dyDescent="0.2">
      <c r="G179" s="1"/>
      <c r="I179" s="1"/>
      <c r="J179" s="825"/>
      <c r="K179" s="825"/>
      <c r="L179" s="825"/>
      <c r="M179" s="825"/>
      <c r="N179" s="825"/>
    </row>
    <row r="180" spans="7:14" x14ac:dyDescent="0.2">
      <c r="G180" s="1"/>
      <c r="I180" s="1"/>
      <c r="J180" s="825"/>
      <c r="K180" s="825"/>
      <c r="L180" s="825"/>
      <c r="M180" s="825"/>
      <c r="N180" s="825"/>
    </row>
    <row r="181" spans="7:14" x14ac:dyDescent="0.2">
      <c r="G181" s="1"/>
      <c r="I181" s="1"/>
      <c r="J181" s="825"/>
      <c r="K181" s="825"/>
      <c r="L181" s="825"/>
      <c r="M181" s="825"/>
      <c r="N181" s="825"/>
    </row>
    <row r="182" spans="7:14" x14ac:dyDescent="0.2">
      <c r="G182" s="1"/>
      <c r="I182" s="1"/>
      <c r="J182" s="825"/>
      <c r="K182" s="825"/>
      <c r="L182" s="825"/>
      <c r="M182" s="825"/>
      <c r="N182" s="825"/>
    </row>
    <row r="183" spans="7:14" x14ac:dyDescent="0.2">
      <c r="G183" s="1"/>
      <c r="I183" s="1"/>
      <c r="J183" s="825"/>
      <c r="K183" s="825"/>
      <c r="L183" s="825"/>
      <c r="M183" s="825"/>
      <c r="N183" s="825"/>
    </row>
    <row r="184" spans="7:14" x14ac:dyDescent="0.2">
      <c r="G184" s="1"/>
      <c r="I184" s="1"/>
      <c r="J184" s="825"/>
      <c r="K184" s="825"/>
      <c r="L184" s="825"/>
      <c r="M184" s="825"/>
      <c r="N184" s="825"/>
    </row>
    <row r="185" spans="7:14" x14ac:dyDescent="0.2">
      <c r="G185" s="1"/>
      <c r="I185" s="1"/>
      <c r="J185" s="825"/>
      <c r="K185" s="825"/>
      <c r="L185" s="825"/>
      <c r="M185" s="825"/>
      <c r="N185" s="825"/>
    </row>
    <row r="186" spans="7:14" x14ac:dyDescent="0.2">
      <c r="G186" s="1"/>
      <c r="I186" s="1"/>
      <c r="J186" s="825"/>
      <c r="K186" s="825"/>
      <c r="L186" s="825"/>
      <c r="M186" s="825"/>
      <c r="N186" s="825"/>
    </row>
  </sheetData>
  <mergeCells count="12">
    <mergeCell ref="B107:C107"/>
    <mergeCell ref="A2:H2"/>
    <mergeCell ref="A4:H4"/>
    <mergeCell ref="H5:H8"/>
    <mergeCell ref="J7:J8"/>
    <mergeCell ref="B10:C10"/>
    <mergeCell ref="B55:C55"/>
    <mergeCell ref="B56:C56"/>
    <mergeCell ref="B75:C75"/>
    <mergeCell ref="B82:C82"/>
    <mergeCell ref="B93:C93"/>
    <mergeCell ref="B104:C104"/>
  </mergeCell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179"/>
  <sheetViews>
    <sheetView topLeftCell="A66" zoomScaleNormal="100" workbookViewId="0">
      <selection activeCell="G84" sqref="G84:L85"/>
    </sheetView>
  </sheetViews>
  <sheetFormatPr defaultRowHeight="12.45" x14ac:dyDescent="0.2"/>
  <cols>
    <col min="1" max="1" width="3.21875" style="1" customWidth="1"/>
    <col min="2" max="2" width="9.21875" style="1" customWidth="1"/>
    <col min="3" max="4" width="4.77734375" style="1" customWidth="1"/>
    <col min="5" max="5" width="8" style="1" customWidth="1"/>
    <col min="6" max="6" width="40.77734375" style="1" customWidth="1"/>
    <col min="7" max="7" width="8.44140625" style="949" customWidth="1"/>
    <col min="8" max="8" width="8.21875" style="1" hidden="1" customWidth="1"/>
    <col min="9" max="9" width="8.6640625" style="713" customWidth="1"/>
    <col min="10" max="253" width="8.77734375" style="1"/>
    <col min="254" max="255" width="3.21875" style="1" customWidth="1"/>
    <col min="256" max="256" width="9.21875" style="1" customWidth="1"/>
    <col min="257" max="258" width="4.77734375" style="1" customWidth="1"/>
    <col min="259" max="259" width="8" style="1" customWidth="1"/>
    <col min="260" max="260" width="40.77734375" style="1" customWidth="1"/>
    <col min="261" max="261" width="8.44140625" style="1" customWidth="1"/>
    <col min="262" max="263" width="7.5546875" style="1" customWidth="1"/>
    <col min="264" max="509" width="8.77734375" style="1"/>
    <col min="510" max="511" width="3.21875" style="1" customWidth="1"/>
    <col min="512" max="512" width="9.21875" style="1" customWidth="1"/>
    <col min="513" max="514" width="4.77734375" style="1" customWidth="1"/>
    <col min="515" max="515" width="8" style="1" customWidth="1"/>
    <col min="516" max="516" width="40.77734375" style="1" customWidth="1"/>
    <col min="517" max="517" width="8.44140625" style="1" customWidth="1"/>
    <col min="518" max="519" width="7.5546875" style="1" customWidth="1"/>
    <col min="520" max="765" width="8.77734375" style="1"/>
    <col min="766" max="767" width="3.21875" style="1" customWidth="1"/>
    <col min="768" max="768" width="9.21875" style="1" customWidth="1"/>
    <col min="769" max="770" width="4.77734375" style="1" customWidth="1"/>
    <col min="771" max="771" width="8" style="1" customWidth="1"/>
    <col min="772" max="772" width="40.77734375" style="1" customWidth="1"/>
    <col min="773" max="773" width="8.44140625" style="1" customWidth="1"/>
    <col min="774" max="775" width="7.5546875" style="1" customWidth="1"/>
    <col min="776" max="1021" width="8.77734375" style="1"/>
    <col min="1022" max="1023" width="3.21875" style="1" customWidth="1"/>
    <col min="1024" max="1024" width="9.21875" style="1" customWidth="1"/>
    <col min="1025" max="1026" width="4.77734375" style="1" customWidth="1"/>
    <col min="1027" max="1027" width="8" style="1" customWidth="1"/>
    <col min="1028" max="1028" width="40.77734375" style="1" customWidth="1"/>
    <col min="1029" max="1029" width="8.44140625" style="1" customWidth="1"/>
    <col min="1030" max="1031" width="7.5546875" style="1" customWidth="1"/>
    <col min="1032" max="1277" width="8.77734375" style="1"/>
    <col min="1278" max="1279" width="3.21875" style="1" customWidth="1"/>
    <col min="1280" max="1280" width="9.21875" style="1" customWidth="1"/>
    <col min="1281" max="1282" width="4.77734375" style="1" customWidth="1"/>
    <col min="1283" max="1283" width="8" style="1" customWidth="1"/>
    <col min="1284" max="1284" width="40.77734375" style="1" customWidth="1"/>
    <col min="1285" max="1285" width="8.44140625" style="1" customWidth="1"/>
    <col min="1286" max="1287" width="7.5546875" style="1" customWidth="1"/>
    <col min="1288" max="1533" width="8.77734375" style="1"/>
    <col min="1534" max="1535" width="3.21875" style="1" customWidth="1"/>
    <col min="1536" max="1536" width="9.21875" style="1" customWidth="1"/>
    <col min="1537" max="1538" width="4.77734375" style="1" customWidth="1"/>
    <col min="1539" max="1539" width="8" style="1" customWidth="1"/>
    <col min="1540" max="1540" width="40.77734375" style="1" customWidth="1"/>
    <col min="1541" max="1541" width="8.44140625" style="1" customWidth="1"/>
    <col min="1542" max="1543" width="7.5546875" style="1" customWidth="1"/>
    <col min="1544" max="1789" width="8.77734375" style="1"/>
    <col min="1790" max="1791" width="3.21875" style="1" customWidth="1"/>
    <col min="1792" max="1792" width="9.21875" style="1" customWidth="1"/>
    <col min="1793" max="1794" width="4.77734375" style="1" customWidth="1"/>
    <col min="1795" max="1795" width="8" style="1" customWidth="1"/>
    <col min="1796" max="1796" width="40.77734375" style="1" customWidth="1"/>
    <col min="1797" max="1797" width="8.44140625" style="1" customWidth="1"/>
    <col min="1798" max="1799" width="7.5546875" style="1" customWidth="1"/>
    <col min="1800" max="2045" width="8.77734375" style="1"/>
    <col min="2046" max="2047" width="3.21875" style="1" customWidth="1"/>
    <col min="2048" max="2048" width="9.21875" style="1" customWidth="1"/>
    <col min="2049" max="2050" width="4.77734375" style="1" customWidth="1"/>
    <col min="2051" max="2051" width="8" style="1" customWidth="1"/>
    <col min="2052" max="2052" width="40.77734375" style="1" customWidth="1"/>
    <col min="2053" max="2053" width="8.44140625" style="1" customWidth="1"/>
    <col min="2054" max="2055" width="7.5546875" style="1" customWidth="1"/>
    <col min="2056" max="2301" width="8.77734375" style="1"/>
    <col min="2302" max="2303" width="3.21875" style="1" customWidth="1"/>
    <col min="2304" max="2304" width="9.21875" style="1" customWidth="1"/>
    <col min="2305" max="2306" width="4.77734375" style="1" customWidth="1"/>
    <col min="2307" max="2307" width="8" style="1" customWidth="1"/>
    <col min="2308" max="2308" width="40.77734375" style="1" customWidth="1"/>
    <col min="2309" max="2309" width="8.44140625" style="1" customWidth="1"/>
    <col min="2310" max="2311" width="7.5546875" style="1" customWidth="1"/>
    <col min="2312" max="2557" width="8.77734375" style="1"/>
    <col min="2558" max="2559" width="3.21875" style="1" customWidth="1"/>
    <col min="2560" max="2560" width="9.21875" style="1" customWidth="1"/>
    <col min="2561" max="2562" width="4.77734375" style="1" customWidth="1"/>
    <col min="2563" max="2563" width="8" style="1" customWidth="1"/>
    <col min="2564" max="2564" width="40.77734375" style="1" customWidth="1"/>
    <col min="2565" max="2565" width="8.44140625" style="1" customWidth="1"/>
    <col min="2566" max="2567" width="7.5546875" style="1" customWidth="1"/>
    <col min="2568" max="2813" width="8.77734375" style="1"/>
    <col min="2814" max="2815" width="3.21875" style="1" customWidth="1"/>
    <col min="2816" max="2816" width="9.21875" style="1" customWidth="1"/>
    <col min="2817" max="2818" width="4.77734375" style="1" customWidth="1"/>
    <col min="2819" max="2819" width="8" style="1" customWidth="1"/>
    <col min="2820" max="2820" width="40.77734375" style="1" customWidth="1"/>
    <col min="2821" max="2821" width="8.44140625" style="1" customWidth="1"/>
    <col min="2822" max="2823" width="7.5546875" style="1" customWidth="1"/>
    <col min="2824" max="3069" width="8.77734375" style="1"/>
    <col min="3070" max="3071" width="3.21875" style="1" customWidth="1"/>
    <col min="3072" max="3072" width="9.21875" style="1" customWidth="1"/>
    <col min="3073" max="3074" width="4.77734375" style="1" customWidth="1"/>
    <col min="3075" max="3075" width="8" style="1" customWidth="1"/>
    <col min="3076" max="3076" width="40.77734375" style="1" customWidth="1"/>
    <col min="3077" max="3077" width="8.44140625" style="1" customWidth="1"/>
    <col min="3078" max="3079" width="7.5546875" style="1" customWidth="1"/>
    <col min="3080" max="3325" width="8.77734375" style="1"/>
    <col min="3326" max="3327" width="3.21875" style="1" customWidth="1"/>
    <col min="3328" max="3328" width="9.21875" style="1" customWidth="1"/>
    <col min="3329" max="3330" width="4.77734375" style="1" customWidth="1"/>
    <col min="3331" max="3331" width="8" style="1" customWidth="1"/>
    <col min="3332" max="3332" width="40.77734375" style="1" customWidth="1"/>
    <col min="3333" max="3333" width="8.44140625" style="1" customWidth="1"/>
    <col min="3334" max="3335" width="7.5546875" style="1" customWidth="1"/>
    <col min="3336" max="3581" width="8.77734375" style="1"/>
    <col min="3582" max="3583" width="3.21875" style="1" customWidth="1"/>
    <col min="3584" max="3584" width="9.21875" style="1" customWidth="1"/>
    <col min="3585" max="3586" width="4.77734375" style="1" customWidth="1"/>
    <col min="3587" max="3587" width="8" style="1" customWidth="1"/>
    <col min="3588" max="3588" width="40.77734375" style="1" customWidth="1"/>
    <col min="3589" max="3589" width="8.44140625" style="1" customWidth="1"/>
    <col min="3590" max="3591" width="7.5546875" style="1" customWidth="1"/>
    <col min="3592" max="3837" width="8.77734375" style="1"/>
    <col min="3838" max="3839" width="3.21875" style="1" customWidth="1"/>
    <col min="3840" max="3840" width="9.21875" style="1" customWidth="1"/>
    <col min="3841" max="3842" width="4.77734375" style="1" customWidth="1"/>
    <col min="3843" max="3843" width="8" style="1" customWidth="1"/>
    <col min="3844" max="3844" width="40.77734375" style="1" customWidth="1"/>
    <col min="3845" max="3845" width="8.44140625" style="1" customWidth="1"/>
    <col min="3846" max="3847" width="7.5546875" style="1" customWidth="1"/>
    <col min="3848" max="4093" width="8.77734375" style="1"/>
    <col min="4094" max="4095" width="3.21875" style="1" customWidth="1"/>
    <col min="4096" max="4096" width="9.21875" style="1" customWidth="1"/>
    <col min="4097" max="4098" width="4.77734375" style="1" customWidth="1"/>
    <col min="4099" max="4099" width="8" style="1" customWidth="1"/>
    <col min="4100" max="4100" width="40.77734375" style="1" customWidth="1"/>
    <col min="4101" max="4101" width="8.44140625" style="1" customWidth="1"/>
    <col min="4102" max="4103" width="7.5546875" style="1" customWidth="1"/>
    <col min="4104" max="4349" width="8.77734375" style="1"/>
    <col min="4350" max="4351" width="3.21875" style="1" customWidth="1"/>
    <col min="4352" max="4352" width="9.21875" style="1" customWidth="1"/>
    <col min="4353" max="4354" width="4.77734375" style="1" customWidth="1"/>
    <col min="4355" max="4355" width="8" style="1" customWidth="1"/>
    <col min="4356" max="4356" width="40.77734375" style="1" customWidth="1"/>
    <col min="4357" max="4357" width="8.44140625" style="1" customWidth="1"/>
    <col min="4358" max="4359" width="7.5546875" style="1" customWidth="1"/>
    <col min="4360" max="4605" width="8.77734375" style="1"/>
    <col min="4606" max="4607" width="3.21875" style="1" customWidth="1"/>
    <col min="4608" max="4608" width="9.21875" style="1" customWidth="1"/>
    <col min="4609" max="4610" width="4.77734375" style="1" customWidth="1"/>
    <col min="4611" max="4611" width="8" style="1" customWidth="1"/>
    <col min="4612" max="4612" width="40.77734375" style="1" customWidth="1"/>
    <col min="4613" max="4613" width="8.44140625" style="1" customWidth="1"/>
    <col min="4614" max="4615" width="7.5546875" style="1" customWidth="1"/>
    <col min="4616" max="4861" width="8.77734375" style="1"/>
    <col min="4862" max="4863" width="3.21875" style="1" customWidth="1"/>
    <col min="4864" max="4864" width="9.21875" style="1" customWidth="1"/>
    <col min="4865" max="4866" width="4.77734375" style="1" customWidth="1"/>
    <col min="4867" max="4867" width="8" style="1" customWidth="1"/>
    <col min="4868" max="4868" width="40.77734375" style="1" customWidth="1"/>
    <col min="4869" max="4869" width="8.44140625" style="1" customWidth="1"/>
    <col min="4870" max="4871" width="7.5546875" style="1" customWidth="1"/>
    <col min="4872" max="5117" width="8.77734375" style="1"/>
    <col min="5118" max="5119" width="3.21875" style="1" customWidth="1"/>
    <col min="5120" max="5120" width="9.21875" style="1" customWidth="1"/>
    <col min="5121" max="5122" width="4.77734375" style="1" customWidth="1"/>
    <col min="5123" max="5123" width="8" style="1" customWidth="1"/>
    <col min="5124" max="5124" width="40.77734375" style="1" customWidth="1"/>
    <col min="5125" max="5125" width="8.44140625" style="1" customWidth="1"/>
    <col min="5126" max="5127" width="7.5546875" style="1" customWidth="1"/>
    <col min="5128" max="5373" width="8.77734375" style="1"/>
    <col min="5374" max="5375" width="3.21875" style="1" customWidth="1"/>
    <col min="5376" max="5376" width="9.21875" style="1" customWidth="1"/>
    <col min="5377" max="5378" width="4.77734375" style="1" customWidth="1"/>
    <col min="5379" max="5379" width="8" style="1" customWidth="1"/>
    <col min="5380" max="5380" width="40.77734375" style="1" customWidth="1"/>
    <col min="5381" max="5381" width="8.44140625" style="1" customWidth="1"/>
    <col min="5382" max="5383" width="7.5546875" style="1" customWidth="1"/>
    <col min="5384" max="5629" width="8.77734375" style="1"/>
    <col min="5630" max="5631" width="3.21875" style="1" customWidth="1"/>
    <col min="5632" max="5632" width="9.21875" style="1" customWidth="1"/>
    <col min="5633" max="5634" width="4.77734375" style="1" customWidth="1"/>
    <col min="5635" max="5635" width="8" style="1" customWidth="1"/>
    <col min="5636" max="5636" width="40.77734375" style="1" customWidth="1"/>
    <col min="5637" max="5637" width="8.44140625" style="1" customWidth="1"/>
    <col min="5638" max="5639" width="7.5546875" style="1" customWidth="1"/>
    <col min="5640" max="5885" width="8.77734375" style="1"/>
    <col min="5886" max="5887" width="3.21875" style="1" customWidth="1"/>
    <col min="5888" max="5888" width="9.21875" style="1" customWidth="1"/>
    <col min="5889" max="5890" width="4.77734375" style="1" customWidth="1"/>
    <col min="5891" max="5891" width="8" style="1" customWidth="1"/>
    <col min="5892" max="5892" width="40.77734375" style="1" customWidth="1"/>
    <col min="5893" max="5893" width="8.44140625" style="1" customWidth="1"/>
    <col min="5894" max="5895" width="7.5546875" style="1" customWidth="1"/>
    <col min="5896" max="6141" width="8.77734375" style="1"/>
    <col min="6142" max="6143" width="3.21875" style="1" customWidth="1"/>
    <col min="6144" max="6144" width="9.21875" style="1" customWidth="1"/>
    <col min="6145" max="6146" width="4.77734375" style="1" customWidth="1"/>
    <col min="6147" max="6147" width="8" style="1" customWidth="1"/>
    <col min="6148" max="6148" width="40.77734375" style="1" customWidth="1"/>
    <col min="6149" max="6149" width="8.44140625" style="1" customWidth="1"/>
    <col min="6150" max="6151" width="7.5546875" style="1" customWidth="1"/>
    <col min="6152" max="6397" width="8.77734375" style="1"/>
    <col min="6398" max="6399" width="3.21875" style="1" customWidth="1"/>
    <col min="6400" max="6400" width="9.21875" style="1" customWidth="1"/>
    <col min="6401" max="6402" width="4.77734375" style="1" customWidth="1"/>
    <col min="6403" max="6403" width="8" style="1" customWidth="1"/>
    <col min="6404" max="6404" width="40.77734375" style="1" customWidth="1"/>
    <col min="6405" max="6405" width="8.44140625" style="1" customWidth="1"/>
    <col min="6406" max="6407" width="7.5546875" style="1" customWidth="1"/>
    <col min="6408" max="6653" width="8.77734375" style="1"/>
    <col min="6654" max="6655" width="3.21875" style="1" customWidth="1"/>
    <col min="6656" max="6656" width="9.21875" style="1" customWidth="1"/>
    <col min="6657" max="6658" width="4.77734375" style="1" customWidth="1"/>
    <col min="6659" max="6659" width="8" style="1" customWidth="1"/>
    <col min="6660" max="6660" width="40.77734375" style="1" customWidth="1"/>
    <col min="6661" max="6661" width="8.44140625" style="1" customWidth="1"/>
    <col min="6662" max="6663" width="7.5546875" style="1" customWidth="1"/>
    <col min="6664" max="6909" width="8.77734375" style="1"/>
    <col min="6910" max="6911" width="3.21875" style="1" customWidth="1"/>
    <col min="6912" max="6912" width="9.21875" style="1" customWidth="1"/>
    <col min="6913" max="6914" width="4.77734375" style="1" customWidth="1"/>
    <col min="6915" max="6915" width="8" style="1" customWidth="1"/>
    <col min="6916" max="6916" width="40.77734375" style="1" customWidth="1"/>
    <col min="6917" max="6917" width="8.44140625" style="1" customWidth="1"/>
    <col min="6918" max="6919" width="7.5546875" style="1" customWidth="1"/>
    <col min="6920" max="7165" width="8.77734375" style="1"/>
    <col min="7166" max="7167" width="3.21875" style="1" customWidth="1"/>
    <col min="7168" max="7168" width="9.21875" style="1" customWidth="1"/>
    <col min="7169" max="7170" width="4.77734375" style="1" customWidth="1"/>
    <col min="7171" max="7171" width="8" style="1" customWidth="1"/>
    <col min="7172" max="7172" width="40.77734375" style="1" customWidth="1"/>
    <col min="7173" max="7173" width="8.44140625" style="1" customWidth="1"/>
    <col min="7174" max="7175" width="7.5546875" style="1" customWidth="1"/>
    <col min="7176" max="7421" width="8.77734375" style="1"/>
    <col min="7422" max="7423" width="3.21875" style="1" customWidth="1"/>
    <col min="7424" max="7424" width="9.21875" style="1" customWidth="1"/>
    <col min="7425" max="7426" width="4.77734375" style="1" customWidth="1"/>
    <col min="7427" max="7427" width="8" style="1" customWidth="1"/>
    <col min="7428" max="7428" width="40.77734375" style="1" customWidth="1"/>
    <col min="7429" max="7429" width="8.44140625" style="1" customWidth="1"/>
    <col min="7430" max="7431" width="7.5546875" style="1" customWidth="1"/>
    <col min="7432" max="7677" width="8.77734375" style="1"/>
    <col min="7678" max="7679" width="3.21875" style="1" customWidth="1"/>
    <col min="7680" max="7680" width="9.21875" style="1" customWidth="1"/>
    <col min="7681" max="7682" width="4.77734375" style="1" customWidth="1"/>
    <col min="7683" max="7683" width="8" style="1" customWidth="1"/>
    <col min="7684" max="7684" width="40.77734375" style="1" customWidth="1"/>
    <col min="7685" max="7685" width="8.44140625" style="1" customWidth="1"/>
    <col min="7686" max="7687" width="7.5546875" style="1" customWidth="1"/>
    <col min="7688" max="7933" width="8.77734375" style="1"/>
    <col min="7934" max="7935" width="3.21875" style="1" customWidth="1"/>
    <col min="7936" max="7936" width="9.21875" style="1" customWidth="1"/>
    <col min="7937" max="7938" width="4.77734375" style="1" customWidth="1"/>
    <col min="7939" max="7939" width="8" style="1" customWidth="1"/>
    <col min="7940" max="7940" width="40.77734375" style="1" customWidth="1"/>
    <col min="7941" max="7941" width="8.44140625" style="1" customWidth="1"/>
    <col min="7942" max="7943" width="7.5546875" style="1" customWidth="1"/>
    <col min="7944" max="8189" width="8.77734375" style="1"/>
    <col min="8190" max="8191" width="3.21875" style="1" customWidth="1"/>
    <col min="8192" max="8192" width="9.21875" style="1" customWidth="1"/>
    <col min="8193" max="8194" width="4.77734375" style="1" customWidth="1"/>
    <col min="8195" max="8195" width="8" style="1" customWidth="1"/>
    <col min="8196" max="8196" width="40.77734375" style="1" customWidth="1"/>
    <col min="8197" max="8197" width="8.44140625" style="1" customWidth="1"/>
    <col min="8198" max="8199" width="7.5546875" style="1" customWidth="1"/>
    <col min="8200" max="8445" width="8.77734375" style="1"/>
    <col min="8446" max="8447" width="3.21875" style="1" customWidth="1"/>
    <col min="8448" max="8448" width="9.21875" style="1" customWidth="1"/>
    <col min="8449" max="8450" width="4.77734375" style="1" customWidth="1"/>
    <col min="8451" max="8451" width="8" style="1" customWidth="1"/>
    <col min="8452" max="8452" width="40.77734375" style="1" customWidth="1"/>
    <col min="8453" max="8453" width="8.44140625" style="1" customWidth="1"/>
    <col min="8454" max="8455" width="7.5546875" style="1" customWidth="1"/>
    <col min="8456" max="8701" width="8.77734375" style="1"/>
    <col min="8702" max="8703" width="3.21875" style="1" customWidth="1"/>
    <col min="8704" max="8704" width="9.21875" style="1" customWidth="1"/>
    <col min="8705" max="8706" width="4.77734375" style="1" customWidth="1"/>
    <col min="8707" max="8707" width="8" style="1" customWidth="1"/>
    <col min="8708" max="8708" width="40.77734375" style="1" customWidth="1"/>
    <col min="8709" max="8709" width="8.44140625" style="1" customWidth="1"/>
    <col min="8710" max="8711" width="7.5546875" style="1" customWidth="1"/>
    <col min="8712" max="8957" width="8.77734375" style="1"/>
    <col min="8958" max="8959" width="3.21875" style="1" customWidth="1"/>
    <col min="8960" max="8960" width="9.21875" style="1" customWidth="1"/>
    <col min="8961" max="8962" width="4.77734375" style="1" customWidth="1"/>
    <col min="8963" max="8963" width="8" style="1" customWidth="1"/>
    <col min="8964" max="8964" width="40.77734375" style="1" customWidth="1"/>
    <col min="8965" max="8965" width="8.44140625" style="1" customWidth="1"/>
    <col min="8966" max="8967" width="7.5546875" style="1" customWidth="1"/>
    <col min="8968" max="9213" width="8.77734375" style="1"/>
    <col min="9214" max="9215" width="3.21875" style="1" customWidth="1"/>
    <col min="9216" max="9216" width="9.21875" style="1" customWidth="1"/>
    <col min="9217" max="9218" width="4.77734375" style="1" customWidth="1"/>
    <col min="9219" max="9219" width="8" style="1" customWidth="1"/>
    <col min="9220" max="9220" width="40.77734375" style="1" customWidth="1"/>
    <col min="9221" max="9221" width="8.44140625" style="1" customWidth="1"/>
    <col min="9222" max="9223" width="7.5546875" style="1" customWidth="1"/>
    <col min="9224" max="9469" width="8.77734375" style="1"/>
    <col min="9470" max="9471" width="3.21875" style="1" customWidth="1"/>
    <col min="9472" max="9472" width="9.21875" style="1" customWidth="1"/>
    <col min="9473" max="9474" width="4.77734375" style="1" customWidth="1"/>
    <col min="9475" max="9475" width="8" style="1" customWidth="1"/>
    <col min="9476" max="9476" width="40.77734375" style="1" customWidth="1"/>
    <col min="9477" max="9477" width="8.44140625" style="1" customWidth="1"/>
    <col min="9478" max="9479" width="7.5546875" style="1" customWidth="1"/>
    <col min="9480" max="9725" width="8.77734375" style="1"/>
    <col min="9726" max="9727" width="3.21875" style="1" customWidth="1"/>
    <col min="9728" max="9728" width="9.21875" style="1" customWidth="1"/>
    <col min="9729" max="9730" width="4.77734375" style="1" customWidth="1"/>
    <col min="9731" max="9731" width="8" style="1" customWidth="1"/>
    <col min="9732" max="9732" width="40.77734375" style="1" customWidth="1"/>
    <col min="9733" max="9733" width="8.44140625" style="1" customWidth="1"/>
    <col min="9734" max="9735" width="7.5546875" style="1" customWidth="1"/>
    <col min="9736" max="9981" width="8.77734375" style="1"/>
    <col min="9982" max="9983" width="3.21875" style="1" customWidth="1"/>
    <col min="9984" max="9984" width="9.21875" style="1" customWidth="1"/>
    <col min="9985" max="9986" width="4.77734375" style="1" customWidth="1"/>
    <col min="9987" max="9987" width="8" style="1" customWidth="1"/>
    <col min="9988" max="9988" width="40.77734375" style="1" customWidth="1"/>
    <col min="9989" max="9989" width="8.44140625" style="1" customWidth="1"/>
    <col min="9990" max="9991" width="7.5546875" style="1" customWidth="1"/>
    <col min="9992" max="10237" width="8.77734375" style="1"/>
    <col min="10238" max="10239" width="3.21875" style="1" customWidth="1"/>
    <col min="10240" max="10240" width="9.21875" style="1" customWidth="1"/>
    <col min="10241" max="10242" width="4.77734375" style="1" customWidth="1"/>
    <col min="10243" max="10243" width="8" style="1" customWidth="1"/>
    <col min="10244" max="10244" width="40.77734375" style="1" customWidth="1"/>
    <col min="10245" max="10245" width="8.44140625" style="1" customWidth="1"/>
    <col min="10246" max="10247" width="7.5546875" style="1" customWidth="1"/>
    <col min="10248" max="10493" width="8.77734375" style="1"/>
    <col min="10494" max="10495" width="3.21875" style="1" customWidth="1"/>
    <col min="10496" max="10496" width="9.21875" style="1" customWidth="1"/>
    <col min="10497" max="10498" width="4.77734375" style="1" customWidth="1"/>
    <col min="10499" max="10499" width="8" style="1" customWidth="1"/>
    <col min="10500" max="10500" width="40.77734375" style="1" customWidth="1"/>
    <col min="10501" max="10501" width="8.44140625" style="1" customWidth="1"/>
    <col min="10502" max="10503" width="7.5546875" style="1" customWidth="1"/>
    <col min="10504" max="10749" width="8.77734375" style="1"/>
    <col min="10750" max="10751" width="3.21875" style="1" customWidth="1"/>
    <col min="10752" max="10752" width="9.21875" style="1" customWidth="1"/>
    <col min="10753" max="10754" width="4.77734375" style="1" customWidth="1"/>
    <col min="10755" max="10755" width="8" style="1" customWidth="1"/>
    <col min="10756" max="10756" width="40.77734375" style="1" customWidth="1"/>
    <col min="10757" max="10757" width="8.44140625" style="1" customWidth="1"/>
    <col min="10758" max="10759" width="7.5546875" style="1" customWidth="1"/>
    <col min="10760" max="11005" width="8.77734375" style="1"/>
    <col min="11006" max="11007" width="3.21875" style="1" customWidth="1"/>
    <col min="11008" max="11008" width="9.21875" style="1" customWidth="1"/>
    <col min="11009" max="11010" width="4.77734375" style="1" customWidth="1"/>
    <col min="11011" max="11011" width="8" style="1" customWidth="1"/>
    <col min="11012" max="11012" width="40.77734375" style="1" customWidth="1"/>
    <col min="11013" max="11013" width="8.44140625" style="1" customWidth="1"/>
    <col min="11014" max="11015" width="7.5546875" style="1" customWidth="1"/>
    <col min="11016" max="11261" width="8.77734375" style="1"/>
    <col min="11262" max="11263" width="3.21875" style="1" customWidth="1"/>
    <col min="11264" max="11264" width="9.21875" style="1" customWidth="1"/>
    <col min="11265" max="11266" width="4.77734375" style="1" customWidth="1"/>
    <col min="11267" max="11267" width="8" style="1" customWidth="1"/>
    <col min="11268" max="11268" width="40.77734375" style="1" customWidth="1"/>
    <col min="11269" max="11269" width="8.44140625" style="1" customWidth="1"/>
    <col min="11270" max="11271" width="7.5546875" style="1" customWidth="1"/>
    <col min="11272" max="11517" width="8.77734375" style="1"/>
    <col min="11518" max="11519" width="3.21875" style="1" customWidth="1"/>
    <col min="11520" max="11520" width="9.21875" style="1" customWidth="1"/>
    <col min="11521" max="11522" width="4.77734375" style="1" customWidth="1"/>
    <col min="11523" max="11523" width="8" style="1" customWidth="1"/>
    <col min="11524" max="11524" width="40.77734375" style="1" customWidth="1"/>
    <col min="11525" max="11525" width="8.44140625" style="1" customWidth="1"/>
    <col min="11526" max="11527" width="7.5546875" style="1" customWidth="1"/>
    <col min="11528" max="11773" width="8.77734375" style="1"/>
    <col min="11774" max="11775" width="3.21875" style="1" customWidth="1"/>
    <col min="11776" max="11776" width="9.21875" style="1" customWidth="1"/>
    <col min="11777" max="11778" width="4.77734375" style="1" customWidth="1"/>
    <col min="11779" max="11779" width="8" style="1" customWidth="1"/>
    <col min="11780" max="11780" width="40.77734375" style="1" customWidth="1"/>
    <col min="11781" max="11781" width="8.44140625" style="1" customWidth="1"/>
    <col min="11782" max="11783" width="7.5546875" style="1" customWidth="1"/>
    <col min="11784" max="12029" width="8.77734375" style="1"/>
    <col min="12030" max="12031" width="3.21875" style="1" customWidth="1"/>
    <col min="12032" max="12032" width="9.21875" style="1" customWidth="1"/>
    <col min="12033" max="12034" width="4.77734375" style="1" customWidth="1"/>
    <col min="12035" max="12035" width="8" style="1" customWidth="1"/>
    <col min="12036" max="12036" width="40.77734375" style="1" customWidth="1"/>
    <col min="12037" max="12037" width="8.44140625" style="1" customWidth="1"/>
    <col min="12038" max="12039" width="7.5546875" style="1" customWidth="1"/>
    <col min="12040" max="12285" width="8.77734375" style="1"/>
    <col min="12286" max="12287" width="3.21875" style="1" customWidth="1"/>
    <col min="12288" max="12288" width="9.21875" style="1" customWidth="1"/>
    <col min="12289" max="12290" width="4.77734375" style="1" customWidth="1"/>
    <col min="12291" max="12291" width="8" style="1" customWidth="1"/>
    <col min="12292" max="12292" width="40.77734375" style="1" customWidth="1"/>
    <col min="12293" max="12293" width="8.44140625" style="1" customWidth="1"/>
    <col min="12294" max="12295" width="7.5546875" style="1" customWidth="1"/>
    <col min="12296" max="12541" width="8.77734375" style="1"/>
    <col min="12542" max="12543" width="3.21875" style="1" customWidth="1"/>
    <col min="12544" max="12544" width="9.21875" style="1" customWidth="1"/>
    <col min="12545" max="12546" width="4.77734375" style="1" customWidth="1"/>
    <col min="12547" max="12547" width="8" style="1" customWidth="1"/>
    <col min="12548" max="12548" width="40.77734375" style="1" customWidth="1"/>
    <col min="12549" max="12549" width="8.44140625" style="1" customWidth="1"/>
    <col min="12550" max="12551" width="7.5546875" style="1" customWidth="1"/>
    <col min="12552" max="12797" width="8.77734375" style="1"/>
    <col min="12798" max="12799" width="3.21875" style="1" customWidth="1"/>
    <col min="12800" max="12800" width="9.21875" style="1" customWidth="1"/>
    <col min="12801" max="12802" width="4.77734375" style="1" customWidth="1"/>
    <col min="12803" max="12803" width="8" style="1" customWidth="1"/>
    <col min="12804" max="12804" width="40.77734375" style="1" customWidth="1"/>
    <col min="12805" max="12805" width="8.44140625" style="1" customWidth="1"/>
    <col min="12806" max="12807" width="7.5546875" style="1" customWidth="1"/>
    <col min="12808" max="13053" width="8.77734375" style="1"/>
    <col min="13054" max="13055" width="3.21875" style="1" customWidth="1"/>
    <col min="13056" max="13056" width="9.21875" style="1" customWidth="1"/>
    <col min="13057" max="13058" width="4.77734375" style="1" customWidth="1"/>
    <col min="13059" max="13059" width="8" style="1" customWidth="1"/>
    <col min="13060" max="13060" width="40.77734375" style="1" customWidth="1"/>
    <col min="13061" max="13061" width="8.44140625" style="1" customWidth="1"/>
    <col min="13062" max="13063" width="7.5546875" style="1" customWidth="1"/>
    <col min="13064" max="13309" width="8.77734375" style="1"/>
    <col min="13310" max="13311" width="3.21875" style="1" customWidth="1"/>
    <col min="13312" max="13312" width="9.21875" style="1" customWidth="1"/>
    <col min="13313" max="13314" width="4.77734375" style="1" customWidth="1"/>
    <col min="13315" max="13315" width="8" style="1" customWidth="1"/>
    <col min="13316" max="13316" width="40.77734375" style="1" customWidth="1"/>
    <col min="13317" max="13317" width="8.44140625" style="1" customWidth="1"/>
    <col min="13318" max="13319" width="7.5546875" style="1" customWidth="1"/>
    <col min="13320" max="13565" width="8.77734375" style="1"/>
    <col min="13566" max="13567" width="3.21875" style="1" customWidth="1"/>
    <col min="13568" max="13568" width="9.21875" style="1" customWidth="1"/>
    <col min="13569" max="13570" width="4.77734375" style="1" customWidth="1"/>
    <col min="13571" max="13571" width="8" style="1" customWidth="1"/>
    <col min="13572" max="13572" width="40.77734375" style="1" customWidth="1"/>
    <col min="13573" max="13573" width="8.44140625" style="1" customWidth="1"/>
    <col min="13574" max="13575" width="7.5546875" style="1" customWidth="1"/>
    <col min="13576" max="13821" width="8.77734375" style="1"/>
    <col min="13822" max="13823" width="3.21875" style="1" customWidth="1"/>
    <col min="13824" max="13824" width="9.21875" style="1" customWidth="1"/>
    <col min="13825" max="13826" width="4.77734375" style="1" customWidth="1"/>
    <col min="13827" max="13827" width="8" style="1" customWidth="1"/>
    <col min="13828" max="13828" width="40.77734375" style="1" customWidth="1"/>
    <col min="13829" max="13829" width="8.44140625" style="1" customWidth="1"/>
    <col min="13830" max="13831" width="7.5546875" style="1" customWidth="1"/>
    <col min="13832" max="14077" width="8.77734375" style="1"/>
    <col min="14078" max="14079" width="3.21875" style="1" customWidth="1"/>
    <col min="14080" max="14080" width="9.21875" style="1" customWidth="1"/>
    <col min="14081" max="14082" width="4.77734375" style="1" customWidth="1"/>
    <col min="14083" max="14083" width="8" style="1" customWidth="1"/>
    <col min="14084" max="14084" width="40.77734375" style="1" customWidth="1"/>
    <col min="14085" max="14085" width="8.44140625" style="1" customWidth="1"/>
    <col min="14086" max="14087" width="7.5546875" style="1" customWidth="1"/>
    <col min="14088" max="14333" width="8.77734375" style="1"/>
    <col min="14334" max="14335" width="3.21875" style="1" customWidth="1"/>
    <col min="14336" max="14336" width="9.21875" style="1" customWidth="1"/>
    <col min="14337" max="14338" width="4.77734375" style="1" customWidth="1"/>
    <col min="14339" max="14339" width="8" style="1" customWidth="1"/>
    <col min="14340" max="14340" width="40.77734375" style="1" customWidth="1"/>
    <col min="14341" max="14341" width="8.44140625" style="1" customWidth="1"/>
    <col min="14342" max="14343" width="7.5546875" style="1" customWidth="1"/>
    <col min="14344" max="14589" width="8.77734375" style="1"/>
    <col min="14590" max="14591" width="3.21875" style="1" customWidth="1"/>
    <col min="14592" max="14592" width="9.21875" style="1" customWidth="1"/>
    <col min="14593" max="14594" width="4.77734375" style="1" customWidth="1"/>
    <col min="14595" max="14595" width="8" style="1" customWidth="1"/>
    <col min="14596" max="14596" width="40.77734375" style="1" customWidth="1"/>
    <col min="14597" max="14597" width="8.44140625" style="1" customWidth="1"/>
    <col min="14598" max="14599" width="7.5546875" style="1" customWidth="1"/>
    <col min="14600" max="14845" width="8.77734375" style="1"/>
    <col min="14846" max="14847" width="3.21875" style="1" customWidth="1"/>
    <col min="14848" max="14848" width="9.21875" style="1" customWidth="1"/>
    <col min="14849" max="14850" width="4.77734375" style="1" customWidth="1"/>
    <col min="14851" max="14851" width="8" style="1" customWidth="1"/>
    <col min="14852" max="14852" width="40.77734375" style="1" customWidth="1"/>
    <col min="14853" max="14853" width="8.44140625" style="1" customWidth="1"/>
    <col min="14854" max="14855" width="7.5546875" style="1" customWidth="1"/>
    <col min="14856" max="15101" width="8.77734375" style="1"/>
    <col min="15102" max="15103" width="3.21875" style="1" customWidth="1"/>
    <col min="15104" max="15104" width="9.21875" style="1" customWidth="1"/>
    <col min="15105" max="15106" width="4.77734375" style="1" customWidth="1"/>
    <col min="15107" max="15107" width="8" style="1" customWidth="1"/>
    <col min="15108" max="15108" width="40.77734375" style="1" customWidth="1"/>
    <col min="15109" max="15109" width="8.44140625" style="1" customWidth="1"/>
    <col min="15110" max="15111" width="7.5546875" style="1" customWidth="1"/>
    <col min="15112" max="15357" width="8.77734375" style="1"/>
    <col min="15358" max="15359" width="3.21875" style="1" customWidth="1"/>
    <col min="15360" max="15360" width="9.21875" style="1" customWidth="1"/>
    <col min="15361" max="15362" width="4.77734375" style="1" customWidth="1"/>
    <col min="15363" max="15363" width="8" style="1" customWidth="1"/>
    <col min="15364" max="15364" width="40.77734375" style="1" customWidth="1"/>
    <col min="15365" max="15365" width="8.44140625" style="1" customWidth="1"/>
    <col min="15366" max="15367" width="7.5546875" style="1" customWidth="1"/>
    <col min="15368" max="15613" width="8.77734375" style="1"/>
    <col min="15614" max="15615" width="3.21875" style="1" customWidth="1"/>
    <col min="15616" max="15616" width="9.21875" style="1" customWidth="1"/>
    <col min="15617" max="15618" width="4.77734375" style="1" customWidth="1"/>
    <col min="15619" max="15619" width="8" style="1" customWidth="1"/>
    <col min="15620" max="15620" width="40.77734375" style="1" customWidth="1"/>
    <col min="15621" max="15621" width="8.44140625" style="1" customWidth="1"/>
    <col min="15622" max="15623" width="7.5546875" style="1" customWidth="1"/>
    <col min="15624" max="15869" width="8.77734375" style="1"/>
    <col min="15870" max="15871" width="3.21875" style="1" customWidth="1"/>
    <col min="15872" max="15872" width="9.21875" style="1" customWidth="1"/>
    <col min="15873" max="15874" width="4.77734375" style="1" customWidth="1"/>
    <col min="15875" max="15875" width="8" style="1" customWidth="1"/>
    <col min="15876" max="15876" width="40.77734375" style="1" customWidth="1"/>
    <col min="15877" max="15877" width="8.44140625" style="1" customWidth="1"/>
    <col min="15878" max="15879" width="7.5546875" style="1" customWidth="1"/>
    <col min="15880" max="16125" width="8.77734375" style="1"/>
    <col min="16126" max="16127" width="3.21875" style="1" customWidth="1"/>
    <col min="16128" max="16128" width="9.21875" style="1" customWidth="1"/>
    <col min="16129" max="16130" width="4.77734375" style="1" customWidth="1"/>
    <col min="16131" max="16131" width="8" style="1" customWidth="1"/>
    <col min="16132" max="16132" width="40.77734375" style="1" customWidth="1"/>
    <col min="16133" max="16133" width="8.44140625" style="1" customWidth="1"/>
    <col min="16134" max="16135" width="7.5546875" style="1" customWidth="1"/>
    <col min="16136" max="16382" width="8.77734375" style="1"/>
    <col min="16383" max="16384" width="9.21875" style="1" customWidth="1"/>
  </cols>
  <sheetData>
    <row r="1" spans="1:14" x14ac:dyDescent="0.2">
      <c r="H1" s="1081"/>
      <c r="I1" s="791"/>
      <c r="J1" s="825"/>
      <c r="K1" s="1033" t="s">
        <v>37</v>
      </c>
      <c r="L1" s="825"/>
      <c r="M1" s="825"/>
      <c r="N1" s="825"/>
    </row>
    <row r="2" spans="1:14" ht="17.7" x14ac:dyDescent="0.3">
      <c r="A2" s="1386" t="s">
        <v>30</v>
      </c>
      <c r="B2" s="1386"/>
      <c r="C2" s="1386"/>
      <c r="D2" s="1386"/>
      <c r="E2" s="1386"/>
      <c r="F2" s="1386"/>
      <c r="G2" s="1386"/>
      <c r="H2" s="1386"/>
      <c r="I2" s="792"/>
      <c r="J2" s="825"/>
      <c r="K2" s="825"/>
      <c r="L2" s="825"/>
      <c r="M2" s="825"/>
      <c r="N2" s="825"/>
    </row>
    <row r="3" spans="1:14" x14ac:dyDescent="0.25">
      <c r="A3" s="3"/>
      <c r="B3" s="3"/>
      <c r="C3" s="3"/>
      <c r="D3" s="3"/>
      <c r="E3" s="3"/>
      <c r="F3" s="3"/>
      <c r="G3" s="950"/>
      <c r="H3" s="4"/>
      <c r="I3" s="793"/>
      <c r="J3" s="825"/>
      <c r="K3" s="825"/>
      <c r="L3" s="825"/>
      <c r="M3" s="825"/>
      <c r="N3" s="825"/>
    </row>
    <row r="4" spans="1:14" ht="15.75" thickBot="1" x14ac:dyDescent="0.3">
      <c r="A4" s="1387" t="s">
        <v>13</v>
      </c>
      <c r="B4" s="1387"/>
      <c r="C4" s="1387"/>
      <c r="D4" s="1387"/>
      <c r="E4" s="1387"/>
      <c r="F4" s="1387"/>
      <c r="G4" s="1387"/>
      <c r="H4" s="1387"/>
      <c r="I4" s="794"/>
      <c r="J4" s="825"/>
      <c r="K4" s="825"/>
      <c r="L4" s="825"/>
      <c r="M4" s="825"/>
      <c r="N4" s="825"/>
    </row>
    <row r="5" spans="1:14" x14ac:dyDescent="0.2">
      <c r="A5" s="3"/>
      <c r="B5" s="3"/>
      <c r="C5" s="3"/>
      <c r="D5" s="3"/>
      <c r="E5" s="3"/>
      <c r="F5" s="3"/>
      <c r="G5" s="950"/>
      <c r="H5" s="1396" t="s">
        <v>160</v>
      </c>
      <c r="I5" s="793"/>
      <c r="J5" s="825"/>
      <c r="K5" s="825"/>
      <c r="L5" s="825"/>
      <c r="M5" s="825"/>
      <c r="N5" s="825"/>
    </row>
    <row r="6" spans="1:14" s="9" customFormat="1" ht="15.75" thickBot="1" x14ac:dyDescent="0.3">
      <c r="A6" s="93"/>
      <c r="B6" s="94"/>
      <c r="C6" s="94"/>
      <c r="D6" s="65"/>
      <c r="E6" s="65"/>
      <c r="F6" s="114" t="s">
        <v>36</v>
      </c>
      <c r="G6" s="951"/>
      <c r="H6" s="1449"/>
      <c r="I6" s="795"/>
      <c r="J6" s="147"/>
      <c r="K6" s="147"/>
      <c r="L6" s="147"/>
      <c r="M6" s="147"/>
      <c r="N6" s="147"/>
    </row>
    <row r="7" spans="1:14" s="9" customFormat="1" ht="13.1" thickBot="1" x14ac:dyDescent="0.25">
      <c r="A7" s="102"/>
      <c r="B7" s="102"/>
      <c r="C7" s="102"/>
      <c r="D7" s="102"/>
      <c r="E7" s="102"/>
      <c r="F7" s="102"/>
      <c r="G7" s="952"/>
      <c r="H7" s="1449"/>
      <c r="I7" s="97"/>
      <c r="J7" s="1396" t="s">
        <v>173</v>
      </c>
      <c r="K7" s="97" t="s">
        <v>0</v>
      </c>
      <c r="L7" s="147"/>
      <c r="M7" s="147"/>
      <c r="N7" s="147"/>
    </row>
    <row r="8" spans="1:14" s="9" customFormat="1" ht="13.1" thickBot="1" x14ac:dyDescent="0.25">
      <c r="A8" s="98" t="s">
        <v>1</v>
      </c>
      <c r="B8" s="1082" t="s">
        <v>4</v>
      </c>
      <c r="C8" s="476"/>
      <c r="D8" s="99" t="s">
        <v>14</v>
      </c>
      <c r="E8" s="100" t="s">
        <v>15</v>
      </c>
      <c r="F8" s="100" t="s">
        <v>35</v>
      </c>
      <c r="G8" s="1074" t="s">
        <v>31</v>
      </c>
      <c r="H8" s="1466"/>
      <c r="I8" s="1035" t="s">
        <v>32</v>
      </c>
      <c r="J8" s="1467"/>
      <c r="K8" s="107" t="s">
        <v>32</v>
      </c>
      <c r="L8" s="944"/>
      <c r="M8" s="944"/>
      <c r="N8" s="147"/>
    </row>
    <row r="9" spans="1:14" s="9" customFormat="1" ht="13.1" thickBot="1" x14ac:dyDescent="0.25">
      <c r="A9" s="968" t="s">
        <v>2</v>
      </c>
      <c r="B9" s="969" t="s">
        <v>5</v>
      </c>
      <c r="C9" s="970" t="s">
        <v>5</v>
      </c>
      <c r="D9" s="969" t="s">
        <v>5</v>
      </c>
      <c r="E9" s="969" t="s">
        <v>5</v>
      </c>
      <c r="F9" s="1036" t="s">
        <v>34</v>
      </c>
      <c r="G9" s="1058">
        <f>G10+G55</f>
        <v>9450</v>
      </c>
      <c r="H9" s="1059">
        <f>+H10+H55</f>
        <v>14536.8</v>
      </c>
      <c r="I9" s="1058">
        <f>+G9+H9</f>
        <v>23986.799999999999</v>
      </c>
      <c r="J9" s="1076">
        <f>+J10</f>
        <v>0</v>
      </c>
      <c r="K9" s="1076">
        <f>+I9+J9</f>
        <v>23986.799999999999</v>
      </c>
      <c r="L9" s="944"/>
      <c r="M9" s="944"/>
      <c r="N9" s="944"/>
    </row>
    <row r="10" spans="1:14" s="9" customFormat="1" ht="13.75" thickBot="1" x14ac:dyDescent="0.3">
      <c r="A10" s="934" t="s">
        <v>2</v>
      </c>
      <c r="B10" s="1454" t="s">
        <v>5</v>
      </c>
      <c r="C10" s="1455"/>
      <c r="D10" s="935" t="s">
        <v>5</v>
      </c>
      <c r="E10" s="936" t="s">
        <v>5</v>
      </c>
      <c r="F10" s="1037" t="s">
        <v>18</v>
      </c>
      <c r="G10" s="1060">
        <v>3410</v>
      </c>
      <c r="H10" s="1060">
        <f>+H11+H14+H17+H19+H21+H23+H25+H27+H29+H31+H33+H35+H37+H39+H41+H43+H45+H47+H49+H51+H53</f>
        <v>0</v>
      </c>
      <c r="I10" s="1060">
        <f t="shared" ref="I10:I73" si="0">+G10+H10</f>
        <v>3410</v>
      </c>
      <c r="J10" s="1078">
        <v>0</v>
      </c>
      <c r="K10" s="1078">
        <f t="shared" ref="K10:K73" si="1">+I10+J10</f>
        <v>3410</v>
      </c>
      <c r="L10" s="944"/>
      <c r="M10" s="944"/>
      <c r="N10" s="944"/>
    </row>
    <row r="11" spans="1:14" s="9" customFormat="1" x14ac:dyDescent="0.2">
      <c r="A11" s="189" t="s">
        <v>2</v>
      </c>
      <c r="B11" s="256" t="s">
        <v>67</v>
      </c>
      <c r="C11" s="256" t="s">
        <v>17</v>
      </c>
      <c r="D11" s="192" t="s">
        <v>5</v>
      </c>
      <c r="E11" s="192" t="s">
        <v>5</v>
      </c>
      <c r="F11" s="194" t="s">
        <v>20</v>
      </c>
      <c r="G11" s="1061">
        <f>SUM(G12:G13)</f>
        <v>200</v>
      </c>
      <c r="H11" s="1061">
        <f>SUM(H12:H13)</f>
        <v>0</v>
      </c>
      <c r="I11" s="1062">
        <f t="shared" si="0"/>
        <v>200</v>
      </c>
      <c r="J11" s="1077">
        <v>0</v>
      </c>
      <c r="K11" s="1077">
        <f t="shared" si="1"/>
        <v>200</v>
      </c>
      <c r="L11" s="944"/>
      <c r="M11" s="944"/>
      <c r="N11" s="944"/>
    </row>
    <row r="12" spans="1:14" s="9" customFormat="1" x14ac:dyDescent="0.2">
      <c r="A12" s="235"/>
      <c r="B12" s="236"/>
      <c r="C12" s="236"/>
      <c r="D12" s="237">
        <v>3299</v>
      </c>
      <c r="E12" s="238">
        <v>5321</v>
      </c>
      <c r="F12" s="1038" t="s">
        <v>21</v>
      </c>
      <c r="G12" s="1063">
        <v>150</v>
      </c>
      <c r="H12" s="1063">
        <v>0</v>
      </c>
      <c r="I12" s="1063">
        <f t="shared" si="0"/>
        <v>150</v>
      </c>
      <c r="J12" s="1030">
        <v>0</v>
      </c>
      <c r="K12" s="1030">
        <f t="shared" si="1"/>
        <v>150</v>
      </c>
      <c r="L12" s="944"/>
      <c r="M12" s="944"/>
      <c r="N12" s="944"/>
    </row>
    <row r="13" spans="1:14" s="9" customFormat="1" x14ac:dyDescent="0.2">
      <c r="A13" s="235"/>
      <c r="B13" s="236"/>
      <c r="C13" s="236"/>
      <c r="D13" s="237">
        <v>3299</v>
      </c>
      <c r="E13" s="238">
        <v>5331</v>
      </c>
      <c r="F13" s="1038" t="s">
        <v>19</v>
      </c>
      <c r="G13" s="1063">
        <v>50</v>
      </c>
      <c r="H13" s="1063">
        <v>0</v>
      </c>
      <c r="I13" s="1063">
        <f t="shared" si="0"/>
        <v>50</v>
      </c>
      <c r="J13" s="1030">
        <v>0</v>
      </c>
      <c r="K13" s="1030">
        <f t="shared" si="1"/>
        <v>50</v>
      </c>
      <c r="L13" s="944"/>
      <c r="M13" s="944"/>
      <c r="N13" s="944"/>
    </row>
    <row r="14" spans="1:14" s="9" customFormat="1" x14ac:dyDescent="0.2">
      <c r="A14" s="972" t="s">
        <v>2</v>
      </c>
      <c r="B14" s="824" t="s">
        <v>68</v>
      </c>
      <c r="C14" s="824" t="s">
        <v>17</v>
      </c>
      <c r="D14" s="445" t="s">
        <v>5</v>
      </c>
      <c r="E14" s="445" t="s">
        <v>5</v>
      </c>
      <c r="F14" s="1039" t="s">
        <v>22</v>
      </c>
      <c r="G14" s="1064">
        <f>SUM(G15:G16)</f>
        <v>120</v>
      </c>
      <c r="H14" s="1064">
        <f>SUM(H15:H16)</f>
        <v>-120</v>
      </c>
      <c r="I14" s="1064">
        <f t="shared" si="0"/>
        <v>0</v>
      </c>
      <c r="J14" s="1031">
        <v>0</v>
      </c>
      <c r="K14" s="1031">
        <f t="shared" si="1"/>
        <v>0</v>
      </c>
      <c r="L14" s="944"/>
      <c r="M14" s="944"/>
      <c r="N14" s="944"/>
    </row>
    <row r="15" spans="1:14" s="9" customFormat="1" x14ac:dyDescent="0.2">
      <c r="A15" s="235"/>
      <c r="B15" s="236"/>
      <c r="C15" s="236"/>
      <c r="D15" s="237">
        <v>3299</v>
      </c>
      <c r="E15" s="238">
        <v>5321</v>
      </c>
      <c r="F15" s="1038" t="s">
        <v>21</v>
      </c>
      <c r="G15" s="1063">
        <v>60</v>
      </c>
      <c r="H15" s="1063">
        <v>-60</v>
      </c>
      <c r="I15" s="1063">
        <f t="shared" si="0"/>
        <v>0</v>
      </c>
      <c r="J15" s="1030">
        <v>0</v>
      </c>
      <c r="K15" s="1030">
        <f t="shared" si="1"/>
        <v>0</v>
      </c>
      <c r="L15" s="944"/>
      <c r="M15" s="944"/>
      <c r="N15" s="944"/>
    </row>
    <row r="16" spans="1:14" s="9" customFormat="1" x14ac:dyDescent="0.2">
      <c r="A16" s="235"/>
      <c r="B16" s="236"/>
      <c r="C16" s="236"/>
      <c r="D16" s="237">
        <v>3299</v>
      </c>
      <c r="E16" s="238">
        <v>5331</v>
      </c>
      <c r="F16" s="1038" t="s">
        <v>19</v>
      </c>
      <c r="G16" s="1063">
        <v>60</v>
      </c>
      <c r="H16" s="1063">
        <v>-60</v>
      </c>
      <c r="I16" s="1063">
        <f t="shared" si="0"/>
        <v>0</v>
      </c>
      <c r="J16" s="1030">
        <v>0</v>
      </c>
      <c r="K16" s="1030">
        <f t="shared" si="1"/>
        <v>0</v>
      </c>
      <c r="L16" s="944"/>
      <c r="M16" s="944"/>
      <c r="N16" s="944"/>
    </row>
    <row r="17" spans="1:14" s="9" customFormat="1" ht="20.95" x14ac:dyDescent="0.2">
      <c r="A17" s="972" t="s">
        <v>2</v>
      </c>
      <c r="B17" s="824" t="s">
        <v>69</v>
      </c>
      <c r="C17" s="824" t="s">
        <v>38</v>
      </c>
      <c r="D17" s="445" t="s">
        <v>5</v>
      </c>
      <c r="E17" s="445" t="s">
        <v>5</v>
      </c>
      <c r="F17" s="1039" t="s">
        <v>39</v>
      </c>
      <c r="G17" s="1064">
        <v>0</v>
      </c>
      <c r="H17" s="1064">
        <f>+H18</f>
        <v>20</v>
      </c>
      <c r="I17" s="1064">
        <f t="shared" si="0"/>
        <v>20</v>
      </c>
      <c r="J17" s="1031">
        <v>0</v>
      </c>
      <c r="K17" s="1031">
        <f t="shared" si="1"/>
        <v>20</v>
      </c>
      <c r="L17" s="944"/>
      <c r="M17" s="944"/>
      <c r="N17" s="944"/>
    </row>
    <row r="18" spans="1:14" s="9" customFormat="1" x14ac:dyDescent="0.2">
      <c r="A18" s="235"/>
      <c r="B18" s="236"/>
      <c r="C18" s="236"/>
      <c r="D18" s="237">
        <v>3421</v>
      </c>
      <c r="E18" s="238">
        <v>5321</v>
      </c>
      <c r="F18" s="1040" t="s">
        <v>21</v>
      </c>
      <c r="G18" s="1063">
        <v>0</v>
      </c>
      <c r="H18" s="1063">
        <v>20</v>
      </c>
      <c r="I18" s="1063">
        <f t="shared" si="0"/>
        <v>20</v>
      </c>
      <c r="J18" s="1030">
        <v>0</v>
      </c>
      <c r="K18" s="1030">
        <f t="shared" si="1"/>
        <v>20</v>
      </c>
      <c r="L18" s="944"/>
      <c r="M18" s="944"/>
      <c r="N18" s="944"/>
    </row>
    <row r="19" spans="1:14" s="9" customFormat="1" ht="20.95" x14ac:dyDescent="0.2">
      <c r="A19" s="972" t="s">
        <v>2</v>
      </c>
      <c r="B19" s="824" t="s">
        <v>70</v>
      </c>
      <c r="C19" s="824" t="s">
        <v>40</v>
      </c>
      <c r="D19" s="445" t="s">
        <v>5</v>
      </c>
      <c r="E19" s="445" t="s">
        <v>5</v>
      </c>
      <c r="F19" s="1039" t="s">
        <v>41</v>
      </c>
      <c r="G19" s="1064">
        <v>0</v>
      </c>
      <c r="H19" s="1064">
        <f t="shared" ref="H19" si="2">+H20</f>
        <v>60</v>
      </c>
      <c r="I19" s="1064">
        <f t="shared" si="0"/>
        <v>60</v>
      </c>
      <c r="J19" s="1031">
        <v>0</v>
      </c>
      <c r="K19" s="1031">
        <f t="shared" si="1"/>
        <v>60</v>
      </c>
      <c r="L19" s="944"/>
      <c r="M19" s="944"/>
      <c r="N19" s="944"/>
    </row>
    <row r="20" spans="1:14" s="9" customFormat="1" x14ac:dyDescent="0.2">
      <c r="A20" s="235"/>
      <c r="B20" s="236"/>
      <c r="C20" s="236"/>
      <c r="D20" s="237">
        <v>3421</v>
      </c>
      <c r="E20" s="238">
        <v>5331</v>
      </c>
      <c r="F20" s="1040" t="s">
        <v>19</v>
      </c>
      <c r="G20" s="1063">
        <v>0</v>
      </c>
      <c r="H20" s="1063">
        <v>60</v>
      </c>
      <c r="I20" s="1063">
        <f t="shared" si="0"/>
        <v>60</v>
      </c>
      <c r="J20" s="1030">
        <v>0</v>
      </c>
      <c r="K20" s="1030">
        <f t="shared" si="1"/>
        <v>60</v>
      </c>
      <c r="L20" s="944"/>
      <c r="M20" s="944"/>
      <c r="N20" s="944"/>
    </row>
    <row r="21" spans="1:14" s="9" customFormat="1" ht="20.95" x14ac:dyDescent="0.2">
      <c r="A21" s="972" t="s">
        <v>2</v>
      </c>
      <c r="B21" s="824" t="s">
        <v>71</v>
      </c>
      <c r="C21" s="824" t="s">
        <v>42</v>
      </c>
      <c r="D21" s="445" t="s">
        <v>5</v>
      </c>
      <c r="E21" s="445" t="s">
        <v>5</v>
      </c>
      <c r="F21" s="1039" t="s">
        <v>43</v>
      </c>
      <c r="G21" s="1064">
        <v>0</v>
      </c>
      <c r="H21" s="1064">
        <f t="shared" ref="H21" si="3">+H22</f>
        <v>20</v>
      </c>
      <c r="I21" s="1064">
        <f t="shared" si="0"/>
        <v>20</v>
      </c>
      <c r="J21" s="1031">
        <v>0</v>
      </c>
      <c r="K21" s="1031">
        <f t="shared" si="1"/>
        <v>20</v>
      </c>
      <c r="L21" s="944"/>
      <c r="M21" s="944"/>
      <c r="N21" s="944"/>
    </row>
    <row r="22" spans="1:14" s="9" customFormat="1" x14ac:dyDescent="0.2">
      <c r="A22" s="235"/>
      <c r="B22" s="236"/>
      <c r="C22" s="236"/>
      <c r="D22" s="237">
        <v>3421</v>
      </c>
      <c r="E22" s="238">
        <v>5321</v>
      </c>
      <c r="F22" s="1040" t="s">
        <v>21</v>
      </c>
      <c r="G22" s="1063">
        <v>0</v>
      </c>
      <c r="H22" s="1063">
        <v>20</v>
      </c>
      <c r="I22" s="1063">
        <f t="shared" si="0"/>
        <v>20</v>
      </c>
      <c r="J22" s="1030">
        <v>0</v>
      </c>
      <c r="K22" s="1030">
        <f t="shared" si="1"/>
        <v>20</v>
      </c>
      <c r="L22" s="944"/>
      <c r="M22" s="944"/>
      <c r="N22" s="944"/>
    </row>
    <row r="23" spans="1:14" s="9" customFormat="1" x14ac:dyDescent="0.2">
      <c r="A23" s="975" t="s">
        <v>3</v>
      </c>
      <c r="B23" s="976" t="s">
        <v>101</v>
      </c>
      <c r="C23" s="976" t="s">
        <v>102</v>
      </c>
      <c r="D23" s="977" t="s">
        <v>5</v>
      </c>
      <c r="E23" s="977" t="s">
        <v>5</v>
      </c>
      <c r="F23" s="1041" t="s">
        <v>103</v>
      </c>
      <c r="G23" s="1064">
        <v>0</v>
      </c>
      <c r="H23" s="1064">
        <f>H24</f>
        <v>20</v>
      </c>
      <c r="I23" s="1064">
        <f t="shared" si="0"/>
        <v>20</v>
      </c>
      <c r="J23" s="1031">
        <v>0</v>
      </c>
      <c r="K23" s="1031">
        <f t="shared" si="1"/>
        <v>20</v>
      </c>
      <c r="L23" s="944"/>
      <c r="M23" s="944"/>
      <c r="N23" s="944"/>
    </row>
    <row r="24" spans="1:14" s="9" customFormat="1" x14ac:dyDescent="0.2">
      <c r="A24" s="979"/>
      <c r="B24" s="980"/>
      <c r="C24" s="980"/>
      <c r="D24" s="981">
        <v>3299</v>
      </c>
      <c r="E24" s="981">
        <v>5321</v>
      </c>
      <c r="F24" s="1042" t="s">
        <v>21</v>
      </c>
      <c r="G24" s="1063">
        <v>0</v>
      </c>
      <c r="H24" s="1063">
        <v>20</v>
      </c>
      <c r="I24" s="1063">
        <f t="shared" si="0"/>
        <v>20</v>
      </c>
      <c r="J24" s="1030">
        <v>0</v>
      </c>
      <c r="K24" s="1030">
        <f t="shared" si="1"/>
        <v>20</v>
      </c>
      <c r="L24" s="944"/>
      <c r="M24" s="944"/>
      <c r="N24" s="944"/>
    </row>
    <row r="25" spans="1:14" s="9" customFormat="1" x14ac:dyDescent="0.2">
      <c r="A25" s="972" t="s">
        <v>2</v>
      </c>
      <c r="B25" s="824" t="s">
        <v>72</v>
      </c>
      <c r="C25" s="824" t="s">
        <v>17</v>
      </c>
      <c r="D25" s="445" t="s">
        <v>5</v>
      </c>
      <c r="E25" s="445" t="s">
        <v>5</v>
      </c>
      <c r="F25" s="1039" t="s">
        <v>23</v>
      </c>
      <c r="G25" s="1064">
        <f>+G26</f>
        <v>90</v>
      </c>
      <c r="H25" s="1064">
        <f>+H26</f>
        <v>-65</v>
      </c>
      <c r="I25" s="1064">
        <f t="shared" si="0"/>
        <v>25</v>
      </c>
      <c r="J25" s="1031">
        <v>0</v>
      </c>
      <c r="K25" s="1031">
        <f t="shared" si="1"/>
        <v>25</v>
      </c>
      <c r="L25" s="944"/>
      <c r="M25" s="944"/>
      <c r="N25" s="944"/>
    </row>
    <row r="26" spans="1:14" s="9" customFormat="1" x14ac:dyDescent="0.2">
      <c r="A26" s="235"/>
      <c r="B26" s="236"/>
      <c r="C26" s="236"/>
      <c r="D26" s="237">
        <v>3299</v>
      </c>
      <c r="E26" s="238">
        <v>5331</v>
      </c>
      <c r="F26" s="1038" t="s">
        <v>19</v>
      </c>
      <c r="G26" s="1063">
        <v>90</v>
      </c>
      <c r="H26" s="1063">
        <v>-65</v>
      </c>
      <c r="I26" s="1063">
        <f t="shared" si="0"/>
        <v>25</v>
      </c>
      <c r="J26" s="1030">
        <v>0</v>
      </c>
      <c r="K26" s="1030">
        <f t="shared" si="1"/>
        <v>25</v>
      </c>
      <c r="L26" s="944"/>
      <c r="M26" s="944"/>
      <c r="N26" s="944"/>
    </row>
    <row r="27" spans="1:14" s="9" customFormat="1" x14ac:dyDescent="0.2">
      <c r="A27" s="972" t="s">
        <v>2</v>
      </c>
      <c r="B27" s="824" t="s">
        <v>118</v>
      </c>
      <c r="C27" s="824" t="s">
        <v>122</v>
      </c>
      <c r="D27" s="445" t="s">
        <v>5</v>
      </c>
      <c r="E27" s="445" t="s">
        <v>5</v>
      </c>
      <c r="F27" s="1039" t="s">
        <v>120</v>
      </c>
      <c r="G27" s="1064">
        <f>+G28</f>
        <v>0</v>
      </c>
      <c r="H27" s="1064">
        <f>+H28</f>
        <v>50</v>
      </c>
      <c r="I27" s="1064">
        <f t="shared" si="0"/>
        <v>50</v>
      </c>
      <c r="J27" s="1031">
        <v>0</v>
      </c>
      <c r="K27" s="1031">
        <f t="shared" si="1"/>
        <v>50</v>
      </c>
      <c r="L27" s="944"/>
      <c r="M27" s="944"/>
      <c r="N27" s="944"/>
    </row>
    <row r="28" spans="1:14" s="9" customFormat="1" x14ac:dyDescent="0.2">
      <c r="A28" s="235"/>
      <c r="B28" s="236"/>
      <c r="C28" s="236"/>
      <c r="D28" s="237">
        <v>3299</v>
      </c>
      <c r="E28" s="238">
        <v>5321</v>
      </c>
      <c r="F28" s="1038" t="s">
        <v>21</v>
      </c>
      <c r="G28" s="1063">
        <v>0</v>
      </c>
      <c r="H28" s="1063">
        <v>50</v>
      </c>
      <c r="I28" s="1063">
        <f t="shared" si="0"/>
        <v>50</v>
      </c>
      <c r="J28" s="1030">
        <v>0</v>
      </c>
      <c r="K28" s="1030">
        <f t="shared" si="1"/>
        <v>50</v>
      </c>
      <c r="L28" s="944"/>
      <c r="M28" s="944"/>
      <c r="N28" s="944"/>
    </row>
    <row r="29" spans="1:14" s="9" customFormat="1" ht="20.95" x14ac:dyDescent="0.2">
      <c r="A29" s="972" t="s">
        <v>2</v>
      </c>
      <c r="B29" s="824" t="s">
        <v>119</v>
      </c>
      <c r="C29" s="824" t="s">
        <v>58</v>
      </c>
      <c r="D29" s="445" t="s">
        <v>5</v>
      </c>
      <c r="E29" s="445" t="s">
        <v>5</v>
      </c>
      <c r="F29" s="1039" t="s">
        <v>121</v>
      </c>
      <c r="G29" s="1064">
        <f>+G30</f>
        <v>0</v>
      </c>
      <c r="H29" s="1064">
        <f>+H30</f>
        <v>15</v>
      </c>
      <c r="I29" s="1064">
        <f t="shared" si="0"/>
        <v>15</v>
      </c>
      <c r="J29" s="1031">
        <v>0</v>
      </c>
      <c r="K29" s="1031">
        <f t="shared" si="1"/>
        <v>15</v>
      </c>
      <c r="L29" s="944"/>
      <c r="M29" s="944"/>
      <c r="N29" s="944"/>
    </row>
    <row r="30" spans="1:14" s="9" customFormat="1" x14ac:dyDescent="0.2">
      <c r="A30" s="235"/>
      <c r="B30" s="236"/>
      <c r="C30" s="236"/>
      <c r="D30" s="237">
        <v>3122</v>
      </c>
      <c r="E30" s="238">
        <v>5331</v>
      </c>
      <c r="F30" s="1038" t="s">
        <v>19</v>
      </c>
      <c r="G30" s="1063">
        <v>0</v>
      </c>
      <c r="H30" s="1063">
        <v>15</v>
      </c>
      <c r="I30" s="1063">
        <f t="shared" si="0"/>
        <v>15</v>
      </c>
      <c r="J30" s="1030">
        <v>0</v>
      </c>
      <c r="K30" s="1030">
        <f t="shared" si="1"/>
        <v>15</v>
      </c>
      <c r="L30" s="944"/>
      <c r="M30" s="944"/>
      <c r="N30" s="944"/>
    </row>
    <row r="31" spans="1:14" s="9" customFormat="1" x14ac:dyDescent="0.2">
      <c r="A31" s="972" t="s">
        <v>2</v>
      </c>
      <c r="B31" s="824" t="s">
        <v>73</v>
      </c>
      <c r="C31" s="824" t="s">
        <v>17</v>
      </c>
      <c r="D31" s="445" t="s">
        <v>5</v>
      </c>
      <c r="E31" s="445" t="s">
        <v>5</v>
      </c>
      <c r="F31" s="1039" t="s">
        <v>6</v>
      </c>
      <c r="G31" s="1064">
        <f>+G32</f>
        <v>2000</v>
      </c>
      <c r="H31" s="1064">
        <f>+H32</f>
        <v>-2000</v>
      </c>
      <c r="I31" s="1064">
        <f t="shared" si="0"/>
        <v>0</v>
      </c>
      <c r="J31" s="1031">
        <v>0</v>
      </c>
      <c r="K31" s="1031">
        <f t="shared" si="1"/>
        <v>0</v>
      </c>
      <c r="L31" s="944"/>
      <c r="M31" s="944"/>
      <c r="N31" s="944"/>
    </row>
    <row r="32" spans="1:14" s="9" customFormat="1" x14ac:dyDescent="0.2">
      <c r="A32" s="235"/>
      <c r="B32" s="236"/>
      <c r="C32" s="236"/>
      <c r="D32" s="237">
        <v>3299</v>
      </c>
      <c r="E32" s="237">
        <v>5331</v>
      </c>
      <c r="F32" s="1038" t="s">
        <v>19</v>
      </c>
      <c r="G32" s="1063">
        <v>2000</v>
      </c>
      <c r="H32" s="1063">
        <v>-2000</v>
      </c>
      <c r="I32" s="1063">
        <f t="shared" si="0"/>
        <v>0</v>
      </c>
      <c r="J32" s="1030">
        <v>0</v>
      </c>
      <c r="K32" s="1030">
        <f t="shared" si="1"/>
        <v>0</v>
      </c>
      <c r="L32" s="944"/>
      <c r="M32" s="944"/>
      <c r="N32" s="944"/>
    </row>
    <row r="33" spans="1:14" s="9" customFormat="1" ht="20.95" x14ac:dyDescent="0.2">
      <c r="A33" s="972" t="s">
        <v>2</v>
      </c>
      <c r="B33" s="824" t="s">
        <v>82</v>
      </c>
      <c r="C33" s="824" t="s">
        <v>48</v>
      </c>
      <c r="D33" s="445" t="s">
        <v>5</v>
      </c>
      <c r="E33" s="445" t="s">
        <v>5</v>
      </c>
      <c r="F33" s="1039" t="s">
        <v>49</v>
      </c>
      <c r="G33" s="1064">
        <v>0</v>
      </c>
      <c r="H33" s="1064">
        <f>+H34</f>
        <v>430</v>
      </c>
      <c r="I33" s="1064">
        <f t="shared" si="0"/>
        <v>430</v>
      </c>
      <c r="J33" s="1031">
        <v>0</v>
      </c>
      <c r="K33" s="1031">
        <f t="shared" si="1"/>
        <v>430</v>
      </c>
      <c r="L33" s="944"/>
      <c r="M33" s="944"/>
      <c r="N33" s="944"/>
    </row>
    <row r="34" spans="1:14" s="9" customFormat="1" x14ac:dyDescent="0.2">
      <c r="A34" s="235"/>
      <c r="B34" s="236"/>
      <c r="C34" s="236"/>
      <c r="D34" s="237">
        <v>3123</v>
      </c>
      <c r="E34" s="237">
        <v>5331</v>
      </c>
      <c r="F34" s="1038" t="s">
        <v>19</v>
      </c>
      <c r="G34" s="1063">
        <v>0</v>
      </c>
      <c r="H34" s="1063">
        <v>430</v>
      </c>
      <c r="I34" s="1063">
        <f t="shared" si="0"/>
        <v>430</v>
      </c>
      <c r="J34" s="1030">
        <v>0</v>
      </c>
      <c r="K34" s="1030">
        <f t="shared" si="1"/>
        <v>430</v>
      </c>
      <c r="L34" s="944"/>
      <c r="M34" s="944"/>
      <c r="N34" s="944"/>
    </row>
    <row r="35" spans="1:14" s="9" customFormat="1" ht="20.95" x14ac:dyDescent="0.2">
      <c r="A35" s="972" t="s">
        <v>2</v>
      </c>
      <c r="B35" s="824" t="s">
        <v>83</v>
      </c>
      <c r="C35" s="824" t="s">
        <v>50</v>
      </c>
      <c r="D35" s="445" t="s">
        <v>5</v>
      </c>
      <c r="E35" s="445" t="s">
        <v>5</v>
      </c>
      <c r="F35" s="1039" t="s">
        <v>51</v>
      </c>
      <c r="G35" s="1064">
        <v>0</v>
      </c>
      <c r="H35" s="1064">
        <f t="shared" ref="H35" si="4">+H36</f>
        <v>480</v>
      </c>
      <c r="I35" s="1064">
        <f t="shared" si="0"/>
        <v>480</v>
      </c>
      <c r="J35" s="1031">
        <v>0</v>
      </c>
      <c r="K35" s="1031">
        <f t="shared" si="1"/>
        <v>480</v>
      </c>
      <c r="L35" s="944"/>
      <c r="M35" s="944"/>
      <c r="N35" s="944"/>
    </row>
    <row r="36" spans="1:14" s="9" customFormat="1" x14ac:dyDescent="0.2">
      <c r="A36" s="235"/>
      <c r="B36" s="236"/>
      <c r="C36" s="236"/>
      <c r="D36" s="237">
        <v>3123</v>
      </c>
      <c r="E36" s="237">
        <v>5331</v>
      </c>
      <c r="F36" s="1038" t="s">
        <v>19</v>
      </c>
      <c r="G36" s="1063">
        <v>0</v>
      </c>
      <c r="H36" s="1063">
        <v>480</v>
      </c>
      <c r="I36" s="1063">
        <f t="shared" si="0"/>
        <v>480</v>
      </c>
      <c r="J36" s="1030">
        <v>0</v>
      </c>
      <c r="K36" s="1030">
        <f t="shared" si="1"/>
        <v>480</v>
      </c>
      <c r="L36" s="944"/>
      <c r="M36" s="944"/>
      <c r="N36" s="944"/>
    </row>
    <row r="37" spans="1:14" s="9" customFormat="1" ht="20.95" x14ac:dyDescent="0.2">
      <c r="A37" s="972" t="s">
        <v>2</v>
      </c>
      <c r="B37" s="824" t="s">
        <v>84</v>
      </c>
      <c r="C37" s="824" t="s">
        <v>52</v>
      </c>
      <c r="D37" s="445" t="s">
        <v>5</v>
      </c>
      <c r="E37" s="445" t="s">
        <v>5</v>
      </c>
      <c r="F37" s="1039" t="s">
        <v>53</v>
      </c>
      <c r="G37" s="1064">
        <v>0</v>
      </c>
      <c r="H37" s="1064">
        <f t="shared" ref="H37" si="5">+H38</f>
        <v>70</v>
      </c>
      <c r="I37" s="1064">
        <f t="shared" si="0"/>
        <v>70</v>
      </c>
      <c r="J37" s="1031">
        <v>0</v>
      </c>
      <c r="K37" s="1031">
        <f t="shared" si="1"/>
        <v>70</v>
      </c>
      <c r="L37" s="944"/>
      <c r="M37" s="944"/>
      <c r="N37" s="944"/>
    </row>
    <row r="38" spans="1:14" s="9" customFormat="1" x14ac:dyDescent="0.2">
      <c r="A38" s="235"/>
      <c r="B38" s="236"/>
      <c r="C38" s="236"/>
      <c r="D38" s="237">
        <v>3123</v>
      </c>
      <c r="E38" s="237">
        <v>5331</v>
      </c>
      <c r="F38" s="1038" t="s">
        <v>19</v>
      </c>
      <c r="G38" s="1063">
        <v>0</v>
      </c>
      <c r="H38" s="1063">
        <v>70</v>
      </c>
      <c r="I38" s="1063">
        <f t="shared" si="0"/>
        <v>70</v>
      </c>
      <c r="J38" s="1030">
        <v>0</v>
      </c>
      <c r="K38" s="1030">
        <f t="shared" si="1"/>
        <v>70</v>
      </c>
      <c r="L38" s="944"/>
      <c r="M38" s="944"/>
      <c r="N38" s="944"/>
    </row>
    <row r="39" spans="1:14" s="9" customFormat="1" ht="20.95" x14ac:dyDescent="0.2">
      <c r="A39" s="972" t="s">
        <v>2</v>
      </c>
      <c r="B39" s="824" t="s">
        <v>85</v>
      </c>
      <c r="C39" s="824" t="s">
        <v>54</v>
      </c>
      <c r="D39" s="445" t="s">
        <v>5</v>
      </c>
      <c r="E39" s="445" t="s">
        <v>5</v>
      </c>
      <c r="F39" s="1039" t="s">
        <v>55</v>
      </c>
      <c r="G39" s="1064">
        <v>0</v>
      </c>
      <c r="H39" s="1064">
        <f t="shared" ref="H39" si="6">+H40</f>
        <v>120</v>
      </c>
      <c r="I39" s="1064">
        <f t="shared" si="0"/>
        <v>120</v>
      </c>
      <c r="J39" s="1031">
        <v>0</v>
      </c>
      <c r="K39" s="1031">
        <f t="shared" si="1"/>
        <v>120</v>
      </c>
      <c r="L39" s="944"/>
      <c r="M39" s="944"/>
      <c r="N39" s="944"/>
    </row>
    <row r="40" spans="1:14" s="9" customFormat="1" x14ac:dyDescent="0.2">
      <c r="A40" s="235"/>
      <c r="B40" s="236"/>
      <c r="C40" s="236"/>
      <c r="D40" s="237">
        <v>3122</v>
      </c>
      <c r="E40" s="237">
        <v>5331</v>
      </c>
      <c r="F40" s="1038" t="s">
        <v>19</v>
      </c>
      <c r="G40" s="1063">
        <v>0</v>
      </c>
      <c r="H40" s="1063">
        <v>120</v>
      </c>
      <c r="I40" s="1063">
        <f t="shared" si="0"/>
        <v>120</v>
      </c>
      <c r="J40" s="1030">
        <v>0</v>
      </c>
      <c r="K40" s="1030">
        <f t="shared" si="1"/>
        <v>120</v>
      </c>
      <c r="L40" s="944"/>
      <c r="M40" s="944"/>
      <c r="N40" s="944"/>
    </row>
    <row r="41" spans="1:14" s="9" customFormat="1" ht="20.95" x14ac:dyDescent="0.2">
      <c r="A41" s="972" t="s">
        <v>2</v>
      </c>
      <c r="B41" s="824" t="s">
        <v>86</v>
      </c>
      <c r="C41" s="824" t="s">
        <v>56</v>
      </c>
      <c r="D41" s="445" t="s">
        <v>5</v>
      </c>
      <c r="E41" s="445" t="s">
        <v>5</v>
      </c>
      <c r="F41" s="1039" t="s">
        <v>57</v>
      </c>
      <c r="G41" s="1064">
        <v>0</v>
      </c>
      <c r="H41" s="1064">
        <f t="shared" ref="H41" si="7">+H42</f>
        <v>330</v>
      </c>
      <c r="I41" s="1064">
        <f t="shared" si="0"/>
        <v>330</v>
      </c>
      <c r="J41" s="1031">
        <v>0</v>
      </c>
      <c r="K41" s="1031">
        <f t="shared" si="1"/>
        <v>330</v>
      </c>
      <c r="L41" s="944"/>
      <c r="M41" s="944"/>
      <c r="N41" s="944"/>
    </row>
    <row r="42" spans="1:14" s="9" customFormat="1" x14ac:dyDescent="0.2">
      <c r="A42" s="235"/>
      <c r="B42" s="236"/>
      <c r="C42" s="236"/>
      <c r="D42" s="237">
        <v>3123</v>
      </c>
      <c r="E42" s="237">
        <v>5331</v>
      </c>
      <c r="F42" s="1038" t="s">
        <v>19</v>
      </c>
      <c r="G42" s="1063">
        <v>0</v>
      </c>
      <c r="H42" s="1063">
        <v>330</v>
      </c>
      <c r="I42" s="1063">
        <f t="shared" si="0"/>
        <v>330</v>
      </c>
      <c r="J42" s="1030">
        <v>0</v>
      </c>
      <c r="K42" s="1030">
        <f t="shared" si="1"/>
        <v>330</v>
      </c>
      <c r="L42" s="944"/>
      <c r="M42" s="944"/>
      <c r="N42" s="944"/>
    </row>
    <row r="43" spans="1:14" s="9" customFormat="1" ht="20.95" x14ac:dyDescent="0.2">
      <c r="A43" s="972" t="s">
        <v>2</v>
      </c>
      <c r="B43" s="824" t="s">
        <v>87</v>
      </c>
      <c r="C43" s="824" t="s">
        <v>58</v>
      </c>
      <c r="D43" s="445" t="s">
        <v>5</v>
      </c>
      <c r="E43" s="445" t="s">
        <v>5</v>
      </c>
      <c r="F43" s="1039" t="s">
        <v>59</v>
      </c>
      <c r="G43" s="1064">
        <v>0</v>
      </c>
      <c r="H43" s="1064">
        <f t="shared" ref="H43" si="8">+H44</f>
        <v>230</v>
      </c>
      <c r="I43" s="1064">
        <f t="shared" si="0"/>
        <v>230</v>
      </c>
      <c r="J43" s="1031">
        <v>0</v>
      </c>
      <c r="K43" s="1031">
        <f t="shared" si="1"/>
        <v>230</v>
      </c>
      <c r="L43" s="944"/>
      <c r="M43" s="944"/>
      <c r="N43" s="944"/>
    </row>
    <row r="44" spans="1:14" s="9" customFormat="1" x14ac:dyDescent="0.2">
      <c r="A44" s="235"/>
      <c r="B44" s="236"/>
      <c r="C44" s="236"/>
      <c r="D44" s="237">
        <v>3122</v>
      </c>
      <c r="E44" s="237">
        <v>5331</v>
      </c>
      <c r="F44" s="1038" t="s">
        <v>19</v>
      </c>
      <c r="G44" s="1063">
        <v>0</v>
      </c>
      <c r="H44" s="1063">
        <v>230</v>
      </c>
      <c r="I44" s="1063">
        <f t="shared" si="0"/>
        <v>230</v>
      </c>
      <c r="J44" s="1030">
        <v>0</v>
      </c>
      <c r="K44" s="1030">
        <f t="shared" si="1"/>
        <v>230</v>
      </c>
      <c r="L44" s="944"/>
      <c r="M44" s="944"/>
      <c r="N44" s="944"/>
    </row>
    <row r="45" spans="1:14" s="9" customFormat="1" ht="20.95" x14ac:dyDescent="0.2">
      <c r="A45" s="972" t="s">
        <v>2</v>
      </c>
      <c r="B45" s="824" t="s">
        <v>88</v>
      </c>
      <c r="C45" s="824" t="s">
        <v>60</v>
      </c>
      <c r="D45" s="445" t="s">
        <v>5</v>
      </c>
      <c r="E45" s="445" t="s">
        <v>5</v>
      </c>
      <c r="F45" s="1039" t="s">
        <v>61</v>
      </c>
      <c r="G45" s="1064">
        <v>0</v>
      </c>
      <c r="H45" s="1064">
        <f t="shared" ref="H45" si="9">+H46</f>
        <v>160</v>
      </c>
      <c r="I45" s="1064">
        <f t="shared" si="0"/>
        <v>160</v>
      </c>
      <c r="J45" s="1031">
        <v>0</v>
      </c>
      <c r="K45" s="1031">
        <f t="shared" si="1"/>
        <v>160</v>
      </c>
      <c r="L45" s="944"/>
      <c r="M45" s="944"/>
      <c r="N45" s="944"/>
    </row>
    <row r="46" spans="1:14" s="9" customFormat="1" x14ac:dyDescent="0.2">
      <c r="A46" s="235"/>
      <c r="B46" s="236"/>
      <c r="C46" s="236"/>
      <c r="D46" s="237">
        <v>3122</v>
      </c>
      <c r="E46" s="237">
        <v>5331</v>
      </c>
      <c r="F46" s="1038" t="s">
        <v>19</v>
      </c>
      <c r="G46" s="1063">
        <v>0</v>
      </c>
      <c r="H46" s="1063">
        <v>160</v>
      </c>
      <c r="I46" s="1063">
        <f t="shared" si="0"/>
        <v>160</v>
      </c>
      <c r="J46" s="1030">
        <v>0</v>
      </c>
      <c r="K46" s="1030">
        <f t="shared" si="1"/>
        <v>160</v>
      </c>
      <c r="L46" s="944"/>
      <c r="M46" s="944"/>
      <c r="N46" s="944"/>
    </row>
    <row r="47" spans="1:14" s="9" customFormat="1" ht="20.95" x14ac:dyDescent="0.2">
      <c r="A47" s="972" t="s">
        <v>2</v>
      </c>
      <c r="B47" s="824" t="s">
        <v>89</v>
      </c>
      <c r="C47" s="824" t="s">
        <v>62</v>
      </c>
      <c r="D47" s="445" t="s">
        <v>5</v>
      </c>
      <c r="E47" s="445" t="s">
        <v>5</v>
      </c>
      <c r="F47" s="1039" t="s">
        <v>63</v>
      </c>
      <c r="G47" s="1064">
        <v>0</v>
      </c>
      <c r="H47" s="1064">
        <f t="shared" ref="H47" si="10">+H48</f>
        <v>150</v>
      </c>
      <c r="I47" s="1064">
        <f t="shared" si="0"/>
        <v>150</v>
      </c>
      <c r="J47" s="1031">
        <v>0</v>
      </c>
      <c r="K47" s="1031">
        <f t="shared" si="1"/>
        <v>150</v>
      </c>
      <c r="L47" s="944"/>
      <c r="M47" s="944"/>
      <c r="N47" s="944"/>
    </row>
    <row r="48" spans="1:14" s="9" customFormat="1" x14ac:dyDescent="0.2">
      <c r="A48" s="235"/>
      <c r="B48" s="236"/>
      <c r="C48" s="236"/>
      <c r="D48" s="237">
        <v>3123</v>
      </c>
      <c r="E48" s="237">
        <v>5331</v>
      </c>
      <c r="F48" s="1038" t="s">
        <v>19</v>
      </c>
      <c r="G48" s="1063">
        <v>0</v>
      </c>
      <c r="H48" s="1063">
        <v>150</v>
      </c>
      <c r="I48" s="1063">
        <f t="shared" si="0"/>
        <v>150</v>
      </c>
      <c r="J48" s="1030">
        <v>0</v>
      </c>
      <c r="K48" s="1030">
        <f t="shared" si="1"/>
        <v>150</v>
      </c>
      <c r="L48" s="944"/>
      <c r="M48" s="944"/>
      <c r="N48" s="944"/>
    </row>
    <row r="49" spans="1:14" s="9" customFormat="1" ht="20.95" x14ac:dyDescent="0.2">
      <c r="A49" s="972" t="s">
        <v>2</v>
      </c>
      <c r="B49" s="824" t="s">
        <v>90</v>
      </c>
      <c r="C49" s="824" t="s">
        <v>64</v>
      </c>
      <c r="D49" s="445" t="s">
        <v>5</v>
      </c>
      <c r="E49" s="445" t="s">
        <v>5</v>
      </c>
      <c r="F49" s="1039" t="s">
        <v>65</v>
      </c>
      <c r="G49" s="1064">
        <v>0</v>
      </c>
      <c r="H49" s="1064">
        <f t="shared" ref="H49" si="11">+H50</f>
        <v>30</v>
      </c>
      <c r="I49" s="1064">
        <f t="shared" si="0"/>
        <v>30</v>
      </c>
      <c r="J49" s="1031">
        <v>0</v>
      </c>
      <c r="K49" s="1031">
        <f t="shared" si="1"/>
        <v>30</v>
      </c>
      <c r="L49" s="944"/>
      <c r="M49" s="944"/>
      <c r="N49" s="944"/>
    </row>
    <row r="50" spans="1:14" s="9" customFormat="1" x14ac:dyDescent="0.2">
      <c r="A50" s="235"/>
      <c r="B50" s="236"/>
      <c r="C50" s="236"/>
      <c r="D50" s="237">
        <v>3123</v>
      </c>
      <c r="E50" s="237">
        <v>5331</v>
      </c>
      <c r="F50" s="1038" t="s">
        <v>19</v>
      </c>
      <c r="G50" s="1063">
        <v>0</v>
      </c>
      <c r="H50" s="1063">
        <v>30</v>
      </c>
      <c r="I50" s="1063">
        <f t="shared" si="0"/>
        <v>30</v>
      </c>
      <c r="J50" s="1030">
        <v>0</v>
      </c>
      <c r="K50" s="1030">
        <f t="shared" si="1"/>
        <v>30</v>
      </c>
      <c r="L50" s="944"/>
      <c r="M50" s="944"/>
      <c r="N50" s="944"/>
    </row>
    <row r="51" spans="1:14" s="9" customFormat="1" x14ac:dyDescent="0.2">
      <c r="A51" s="972" t="s">
        <v>2</v>
      </c>
      <c r="B51" s="824" t="s">
        <v>74</v>
      </c>
      <c r="C51" s="824" t="s">
        <v>17</v>
      </c>
      <c r="D51" s="445" t="s">
        <v>5</v>
      </c>
      <c r="E51" s="445" t="s">
        <v>5</v>
      </c>
      <c r="F51" s="1039" t="s">
        <v>7</v>
      </c>
      <c r="G51" s="1064">
        <f>+G52</f>
        <v>500</v>
      </c>
      <c r="H51" s="1064">
        <v>0</v>
      </c>
      <c r="I51" s="1064">
        <f t="shared" si="0"/>
        <v>500</v>
      </c>
      <c r="J51" s="1031">
        <v>0</v>
      </c>
      <c r="K51" s="1031">
        <f t="shared" si="1"/>
        <v>500</v>
      </c>
      <c r="L51" s="944"/>
      <c r="M51" s="944"/>
      <c r="N51" s="944"/>
    </row>
    <row r="52" spans="1:14" s="9" customFormat="1" x14ac:dyDescent="0.2">
      <c r="A52" s="235"/>
      <c r="B52" s="236"/>
      <c r="C52" s="236"/>
      <c r="D52" s="237">
        <v>3299</v>
      </c>
      <c r="E52" s="237">
        <v>5331</v>
      </c>
      <c r="F52" s="1038" t="s">
        <v>19</v>
      </c>
      <c r="G52" s="1063">
        <v>500</v>
      </c>
      <c r="H52" s="1063">
        <v>0</v>
      </c>
      <c r="I52" s="1063">
        <f t="shared" si="0"/>
        <v>500</v>
      </c>
      <c r="J52" s="1030">
        <v>0</v>
      </c>
      <c r="K52" s="1030">
        <f t="shared" si="1"/>
        <v>500</v>
      </c>
      <c r="L52" s="944"/>
      <c r="M52" s="944"/>
      <c r="N52" s="944"/>
    </row>
    <row r="53" spans="1:14" s="9" customFormat="1" x14ac:dyDescent="0.2">
      <c r="A53" s="972" t="s">
        <v>2</v>
      </c>
      <c r="B53" s="824" t="s">
        <v>75</v>
      </c>
      <c r="C53" s="824" t="s">
        <v>17</v>
      </c>
      <c r="D53" s="445" t="s">
        <v>5</v>
      </c>
      <c r="E53" s="445" t="s">
        <v>5</v>
      </c>
      <c r="F53" s="1039" t="s">
        <v>8</v>
      </c>
      <c r="G53" s="1064">
        <f>+G54</f>
        <v>500</v>
      </c>
      <c r="H53" s="1064">
        <v>0</v>
      </c>
      <c r="I53" s="1064">
        <f t="shared" si="0"/>
        <v>500</v>
      </c>
      <c r="J53" s="1031">
        <v>0</v>
      </c>
      <c r="K53" s="1031">
        <f t="shared" si="1"/>
        <v>500</v>
      </c>
      <c r="L53" s="944"/>
      <c r="M53" s="944"/>
      <c r="N53" s="944"/>
    </row>
    <row r="54" spans="1:14" s="9" customFormat="1" ht="13.1" thickBot="1" x14ac:dyDescent="0.25">
      <c r="A54" s="197"/>
      <c r="B54" s="259"/>
      <c r="C54" s="259"/>
      <c r="D54" s="200">
        <v>3299</v>
      </c>
      <c r="E54" s="983">
        <v>5321</v>
      </c>
      <c r="F54" s="202" t="s">
        <v>21</v>
      </c>
      <c r="G54" s="1065">
        <v>500</v>
      </c>
      <c r="H54" s="1065">
        <v>0</v>
      </c>
      <c r="I54" s="1065">
        <f t="shared" si="0"/>
        <v>500</v>
      </c>
      <c r="J54" s="1079">
        <v>0</v>
      </c>
      <c r="K54" s="1079">
        <f t="shared" si="1"/>
        <v>500</v>
      </c>
      <c r="L54" s="944"/>
      <c r="M54" s="944"/>
      <c r="N54" s="944"/>
    </row>
    <row r="55" spans="1:14" s="9" customFormat="1" ht="13.6" thickBot="1" x14ac:dyDescent="0.35">
      <c r="A55" s="934" t="s">
        <v>2</v>
      </c>
      <c r="B55" s="1456" t="s">
        <v>5</v>
      </c>
      <c r="C55" s="1457"/>
      <c r="D55" s="935" t="s">
        <v>5</v>
      </c>
      <c r="E55" s="935" t="s">
        <v>5</v>
      </c>
      <c r="F55" s="1037" t="s">
        <v>25</v>
      </c>
      <c r="G55" s="1060">
        <v>6040</v>
      </c>
      <c r="H55" s="1060">
        <f>+H56+H61+H68+H86+H97+H100</f>
        <v>14536.8</v>
      </c>
      <c r="I55" s="1060">
        <f t="shared" si="0"/>
        <v>20576.8</v>
      </c>
      <c r="J55" s="1078">
        <f>+J56+J61+J68+J86+J97+J100</f>
        <v>0</v>
      </c>
      <c r="K55" s="1078">
        <f t="shared" si="1"/>
        <v>20576.8</v>
      </c>
      <c r="L55" s="1024"/>
      <c r="M55" s="944"/>
      <c r="N55" s="944"/>
    </row>
    <row r="56" spans="1:14" s="9" customFormat="1" ht="13.1" thickBot="1" x14ac:dyDescent="0.25">
      <c r="A56" s="984" t="s">
        <v>2</v>
      </c>
      <c r="B56" s="1458" t="s">
        <v>5</v>
      </c>
      <c r="C56" s="1458"/>
      <c r="D56" s="985" t="s">
        <v>5</v>
      </c>
      <c r="E56" s="985" t="s">
        <v>5</v>
      </c>
      <c r="F56" s="1043" t="s">
        <v>26</v>
      </c>
      <c r="G56" s="1066">
        <f>+G57</f>
        <v>2810</v>
      </c>
      <c r="H56" s="1066">
        <f>+H57+H59</f>
        <v>2200</v>
      </c>
      <c r="I56" s="1066">
        <f t="shared" si="0"/>
        <v>5010</v>
      </c>
      <c r="J56" s="1080">
        <f>+J57+J59</f>
        <v>0</v>
      </c>
      <c r="K56" s="1080">
        <f t="shared" si="1"/>
        <v>5010</v>
      </c>
      <c r="L56" s="944"/>
      <c r="M56" s="944"/>
      <c r="N56" s="944"/>
    </row>
    <row r="57" spans="1:14" s="9" customFormat="1" x14ac:dyDescent="0.2">
      <c r="A57" s="229" t="s">
        <v>3</v>
      </c>
      <c r="B57" s="134" t="s">
        <v>76</v>
      </c>
      <c r="C57" s="134" t="s">
        <v>17</v>
      </c>
      <c r="D57" s="230" t="s">
        <v>5</v>
      </c>
      <c r="E57" s="230" t="s">
        <v>5</v>
      </c>
      <c r="F57" s="1044" t="s">
        <v>26</v>
      </c>
      <c r="G57" s="1067">
        <f>+G58</f>
        <v>2810</v>
      </c>
      <c r="H57" s="1067">
        <v>1700</v>
      </c>
      <c r="I57" s="1067">
        <f t="shared" si="0"/>
        <v>4510</v>
      </c>
      <c r="J57" s="1077">
        <v>0</v>
      </c>
      <c r="K57" s="1077">
        <f t="shared" si="1"/>
        <v>4510</v>
      </c>
      <c r="L57" s="944"/>
      <c r="M57" s="944"/>
      <c r="N57" s="944"/>
    </row>
    <row r="58" spans="1:14" s="9" customFormat="1" x14ac:dyDescent="0.2">
      <c r="A58" s="235"/>
      <c r="B58" s="236"/>
      <c r="C58" s="236"/>
      <c r="D58" s="237">
        <v>3419</v>
      </c>
      <c r="E58" s="238">
        <v>5229</v>
      </c>
      <c r="F58" s="1038" t="s">
        <v>24</v>
      </c>
      <c r="G58" s="1063">
        <v>2810</v>
      </c>
      <c r="H58" s="1063">
        <v>1700</v>
      </c>
      <c r="I58" s="1063">
        <f t="shared" si="0"/>
        <v>4510</v>
      </c>
      <c r="J58" s="1030">
        <v>0</v>
      </c>
      <c r="K58" s="1030">
        <f t="shared" si="1"/>
        <v>4510</v>
      </c>
      <c r="L58" s="944"/>
      <c r="M58" s="944"/>
      <c r="N58" s="944"/>
    </row>
    <row r="59" spans="1:14" s="9" customFormat="1" x14ac:dyDescent="0.2">
      <c r="A59" s="975" t="s">
        <v>2</v>
      </c>
      <c r="B59" s="976" t="s">
        <v>136</v>
      </c>
      <c r="C59" s="976" t="s">
        <v>17</v>
      </c>
      <c r="D59" s="977" t="s">
        <v>5</v>
      </c>
      <c r="E59" s="977" t="s">
        <v>5</v>
      </c>
      <c r="F59" s="1045" t="s">
        <v>137</v>
      </c>
      <c r="G59" s="1064">
        <v>0</v>
      </c>
      <c r="H59" s="1064">
        <f>+H60</f>
        <v>500</v>
      </c>
      <c r="I59" s="1064">
        <f t="shared" si="0"/>
        <v>500</v>
      </c>
      <c r="J59" s="1031">
        <v>0</v>
      </c>
      <c r="K59" s="1031">
        <f t="shared" si="1"/>
        <v>500</v>
      </c>
      <c r="L59" s="944"/>
      <c r="M59" s="944"/>
      <c r="N59" s="944"/>
    </row>
    <row r="60" spans="1:14" s="9" customFormat="1" ht="13.1" thickBot="1" x14ac:dyDescent="0.25">
      <c r="A60" s="998"/>
      <c r="B60" s="999"/>
      <c r="C60" s="999"/>
      <c r="D60" s="1000">
        <v>3419</v>
      </c>
      <c r="E60" s="1018">
        <v>5229</v>
      </c>
      <c r="F60" s="1056" t="s">
        <v>24</v>
      </c>
      <c r="G60" s="1071">
        <v>0</v>
      </c>
      <c r="H60" s="1071">
        <v>500</v>
      </c>
      <c r="I60" s="1071">
        <f t="shared" si="0"/>
        <v>500</v>
      </c>
      <c r="J60" s="1079">
        <v>0</v>
      </c>
      <c r="K60" s="1079">
        <f t="shared" si="1"/>
        <v>500</v>
      </c>
      <c r="L60" s="944"/>
      <c r="M60" s="944"/>
      <c r="N60" s="944"/>
    </row>
    <row r="61" spans="1:14" s="9" customFormat="1" ht="13.75" thickBot="1" x14ac:dyDescent="0.3">
      <c r="A61" s="984" t="s">
        <v>3</v>
      </c>
      <c r="B61" s="1458" t="s">
        <v>5</v>
      </c>
      <c r="C61" s="1459"/>
      <c r="D61" s="985" t="s">
        <v>5</v>
      </c>
      <c r="E61" s="985" t="s">
        <v>5</v>
      </c>
      <c r="F61" s="1043" t="s">
        <v>27</v>
      </c>
      <c r="G61" s="1066">
        <f>+G62</f>
        <v>200</v>
      </c>
      <c r="H61" s="1066">
        <f>+H62+H64+H66</f>
        <v>200</v>
      </c>
      <c r="I61" s="1066">
        <f t="shared" si="0"/>
        <v>400</v>
      </c>
      <c r="J61" s="1080">
        <f>+J62+J64+J66</f>
        <v>0</v>
      </c>
      <c r="K61" s="1080">
        <f t="shared" si="1"/>
        <v>400</v>
      </c>
      <c r="L61" s="944"/>
      <c r="M61" s="944"/>
      <c r="N61" s="944"/>
    </row>
    <row r="62" spans="1:14" s="9" customFormat="1" x14ac:dyDescent="0.2">
      <c r="A62" s="1012" t="s">
        <v>2</v>
      </c>
      <c r="B62" s="1013" t="s">
        <v>77</v>
      </c>
      <c r="C62" s="1013" t="s">
        <v>17</v>
      </c>
      <c r="D62" s="1084" t="s">
        <v>5</v>
      </c>
      <c r="E62" s="1084" t="s">
        <v>5</v>
      </c>
      <c r="F62" s="1085" t="s">
        <v>9</v>
      </c>
      <c r="G62" s="1067">
        <f>+G63</f>
        <v>200</v>
      </c>
      <c r="H62" s="1067">
        <f>H63</f>
        <v>-200</v>
      </c>
      <c r="I62" s="1067">
        <f t="shared" si="0"/>
        <v>0</v>
      </c>
      <c r="J62" s="1077">
        <v>0</v>
      </c>
      <c r="K62" s="1077">
        <f t="shared" si="1"/>
        <v>0</v>
      </c>
      <c r="L62" s="944"/>
      <c r="M62" s="944"/>
      <c r="N62" s="944"/>
    </row>
    <row r="63" spans="1:14" s="9" customFormat="1" x14ac:dyDescent="0.2">
      <c r="A63" s="988"/>
      <c r="B63" s="989"/>
      <c r="C63" s="989"/>
      <c r="D63" s="990">
        <v>3419</v>
      </c>
      <c r="E63" s="981">
        <v>5229</v>
      </c>
      <c r="F63" s="1042" t="s">
        <v>24</v>
      </c>
      <c r="G63" s="1063">
        <v>200</v>
      </c>
      <c r="H63" s="1063">
        <v>-200</v>
      </c>
      <c r="I63" s="1063">
        <f t="shared" si="0"/>
        <v>0</v>
      </c>
      <c r="J63" s="1030">
        <v>0</v>
      </c>
      <c r="K63" s="1030">
        <f t="shared" si="1"/>
        <v>0</v>
      </c>
      <c r="L63" s="944"/>
      <c r="M63" s="944"/>
      <c r="N63" s="944"/>
    </row>
    <row r="64" spans="1:14" s="9" customFormat="1" ht="20.95" x14ac:dyDescent="0.2">
      <c r="A64" s="972" t="s">
        <v>2</v>
      </c>
      <c r="B64" s="824" t="s">
        <v>126</v>
      </c>
      <c r="C64" s="824" t="s">
        <v>17</v>
      </c>
      <c r="D64" s="445" t="s">
        <v>5</v>
      </c>
      <c r="E64" s="445" t="s">
        <v>5</v>
      </c>
      <c r="F64" s="1047" t="s">
        <v>127</v>
      </c>
      <c r="G64" s="1064">
        <v>0</v>
      </c>
      <c r="H64" s="1064">
        <f>H65</f>
        <v>200</v>
      </c>
      <c r="I64" s="1064">
        <f t="shared" si="0"/>
        <v>200</v>
      </c>
      <c r="J64" s="1031">
        <v>0</v>
      </c>
      <c r="K64" s="1031">
        <f t="shared" si="1"/>
        <v>200</v>
      </c>
      <c r="L64" s="944"/>
      <c r="M64" s="944"/>
      <c r="N64" s="944"/>
    </row>
    <row r="65" spans="1:14" s="9" customFormat="1" x14ac:dyDescent="0.2">
      <c r="A65" s="994"/>
      <c r="B65" s="995"/>
      <c r="C65" s="995"/>
      <c r="D65" s="238">
        <v>3419</v>
      </c>
      <c r="E65" s="238">
        <v>5222</v>
      </c>
      <c r="F65" s="1038" t="s">
        <v>94</v>
      </c>
      <c r="G65" s="1063">
        <v>0</v>
      </c>
      <c r="H65" s="1063">
        <v>200</v>
      </c>
      <c r="I65" s="1063">
        <f t="shared" si="0"/>
        <v>200</v>
      </c>
      <c r="J65" s="1030">
        <v>0</v>
      </c>
      <c r="K65" s="1030">
        <f t="shared" si="1"/>
        <v>200</v>
      </c>
      <c r="L65" s="944"/>
      <c r="M65" s="944"/>
      <c r="N65" s="944"/>
    </row>
    <row r="66" spans="1:14" s="9" customFormat="1" x14ac:dyDescent="0.2">
      <c r="A66" s="975" t="s">
        <v>2</v>
      </c>
      <c r="B66" s="996" t="s">
        <v>161</v>
      </c>
      <c r="C66" s="996" t="s">
        <v>17</v>
      </c>
      <c r="D66" s="445" t="s">
        <v>5</v>
      </c>
      <c r="E66" s="445" t="s">
        <v>5</v>
      </c>
      <c r="F66" s="1048" t="s">
        <v>138</v>
      </c>
      <c r="G66" s="1069">
        <v>0</v>
      </c>
      <c r="H66" s="1069">
        <v>200</v>
      </c>
      <c r="I66" s="1064">
        <f t="shared" si="0"/>
        <v>200</v>
      </c>
      <c r="J66" s="1031">
        <v>0</v>
      </c>
      <c r="K66" s="1031">
        <f t="shared" si="1"/>
        <v>200</v>
      </c>
      <c r="L66" s="944"/>
      <c r="M66" s="944"/>
      <c r="N66" s="944"/>
    </row>
    <row r="67" spans="1:14" s="9" customFormat="1" ht="13.1" thickBot="1" x14ac:dyDescent="0.25">
      <c r="A67" s="998"/>
      <c r="B67" s="999"/>
      <c r="C67" s="999"/>
      <c r="D67" s="1000">
        <v>3419</v>
      </c>
      <c r="E67" s="1000">
        <v>5229</v>
      </c>
      <c r="F67" s="1049" t="s">
        <v>24</v>
      </c>
      <c r="G67" s="1070">
        <v>0</v>
      </c>
      <c r="H67" s="1070">
        <v>200</v>
      </c>
      <c r="I67" s="1071">
        <f t="shared" si="0"/>
        <v>200</v>
      </c>
      <c r="J67" s="1079">
        <v>0</v>
      </c>
      <c r="K67" s="1079">
        <f t="shared" si="1"/>
        <v>200</v>
      </c>
      <c r="L67" s="944"/>
      <c r="M67" s="944"/>
      <c r="N67" s="944"/>
    </row>
    <row r="68" spans="1:14" s="9" customFormat="1" ht="13.75" thickBot="1" x14ac:dyDescent="0.3">
      <c r="A68" s="984" t="s">
        <v>3</v>
      </c>
      <c r="B68" s="1458" t="s">
        <v>5</v>
      </c>
      <c r="C68" s="1459"/>
      <c r="D68" s="985" t="s">
        <v>5</v>
      </c>
      <c r="E68" s="985" t="s">
        <v>5</v>
      </c>
      <c r="F68" s="1043" t="s">
        <v>10</v>
      </c>
      <c r="G68" s="1066">
        <f>+G69+G71</f>
        <v>1500</v>
      </c>
      <c r="H68" s="1066">
        <f>+H69+H71+H73+H78+H82</f>
        <v>1200</v>
      </c>
      <c r="I68" s="1066">
        <f t="shared" si="0"/>
        <v>2700</v>
      </c>
      <c r="J68" s="1080">
        <f>+J73+J75+J78+J80+J82+J84</f>
        <v>0</v>
      </c>
      <c r="K68" s="1080">
        <f t="shared" si="1"/>
        <v>2700</v>
      </c>
      <c r="L68" s="944"/>
      <c r="M68" s="944"/>
      <c r="N68" s="944"/>
    </row>
    <row r="69" spans="1:14" s="9" customFormat="1" x14ac:dyDescent="0.2">
      <c r="A69" s="189" t="s">
        <v>2</v>
      </c>
      <c r="B69" s="256" t="s">
        <v>78</v>
      </c>
      <c r="C69" s="256" t="s">
        <v>17</v>
      </c>
      <c r="D69" s="192" t="s">
        <v>5</v>
      </c>
      <c r="E69" s="192" t="s">
        <v>5</v>
      </c>
      <c r="F69" s="194" t="s">
        <v>10</v>
      </c>
      <c r="G69" s="1061">
        <f>+G70</f>
        <v>1000</v>
      </c>
      <c r="H69" s="1061">
        <v>0</v>
      </c>
      <c r="I69" s="1061">
        <f t="shared" si="0"/>
        <v>1000</v>
      </c>
      <c r="J69" s="1077">
        <v>0</v>
      </c>
      <c r="K69" s="1077">
        <f t="shared" si="1"/>
        <v>1000</v>
      </c>
      <c r="L69" s="944"/>
      <c r="M69" s="944"/>
      <c r="N69" s="944"/>
    </row>
    <row r="70" spans="1:14" s="9" customFormat="1" x14ac:dyDescent="0.2">
      <c r="A70" s="235"/>
      <c r="B70" s="236"/>
      <c r="C70" s="236"/>
      <c r="D70" s="237">
        <v>3419</v>
      </c>
      <c r="E70" s="238">
        <v>5221</v>
      </c>
      <c r="F70" s="1038" t="s">
        <v>28</v>
      </c>
      <c r="G70" s="1063">
        <v>1000</v>
      </c>
      <c r="H70" s="1063">
        <v>0</v>
      </c>
      <c r="I70" s="1063">
        <f t="shared" si="0"/>
        <v>1000</v>
      </c>
      <c r="J70" s="1030">
        <v>0</v>
      </c>
      <c r="K70" s="1030">
        <f t="shared" si="1"/>
        <v>1000</v>
      </c>
      <c r="L70" s="944"/>
      <c r="M70" s="944"/>
      <c r="N70" s="944"/>
    </row>
    <row r="71" spans="1:14" s="9" customFormat="1" x14ac:dyDescent="0.2">
      <c r="A71" s="972" t="s">
        <v>2</v>
      </c>
      <c r="B71" s="824" t="s">
        <v>79</v>
      </c>
      <c r="C71" s="824" t="s">
        <v>17</v>
      </c>
      <c r="D71" s="445" t="s">
        <v>5</v>
      </c>
      <c r="E71" s="445" t="s">
        <v>5</v>
      </c>
      <c r="F71" s="1039" t="s">
        <v>11</v>
      </c>
      <c r="G71" s="1064">
        <f>+G72</f>
        <v>500</v>
      </c>
      <c r="H71" s="1064">
        <v>0</v>
      </c>
      <c r="I71" s="1064">
        <f t="shared" si="0"/>
        <v>500</v>
      </c>
      <c r="J71" s="1031">
        <v>0</v>
      </c>
      <c r="K71" s="1031">
        <f t="shared" si="1"/>
        <v>500</v>
      </c>
      <c r="L71" s="944"/>
      <c r="M71" s="944"/>
      <c r="N71" s="944"/>
    </row>
    <row r="72" spans="1:14" s="9" customFormat="1" x14ac:dyDescent="0.2">
      <c r="A72" s="972"/>
      <c r="B72" s="824"/>
      <c r="C72" s="824"/>
      <c r="D72" s="238">
        <v>3419</v>
      </c>
      <c r="E72" s="238">
        <v>5221</v>
      </c>
      <c r="F72" s="1038" t="s">
        <v>28</v>
      </c>
      <c r="G72" s="1063">
        <v>500</v>
      </c>
      <c r="H72" s="1063">
        <v>0</v>
      </c>
      <c r="I72" s="1063">
        <f t="shared" si="0"/>
        <v>500</v>
      </c>
      <c r="J72" s="1030">
        <v>0</v>
      </c>
      <c r="K72" s="1030">
        <f t="shared" si="1"/>
        <v>500</v>
      </c>
      <c r="L72" s="944"/>
      <c r="M72" s="944"/>
      <c r="N72" s="944"/>
    </row>
    <row r="73" spans="1:14" s="9" customFormat="1" x14ac:dyDescent="0.2">
      <c r="A73" s="975" t="s">
        <v>2</v>
      </c>
      <c r="B73" s="976" t="s">
        <v>163</v>
      </c>
      <c r="C73" s="976" t="s">
        <v>17</v>
      </c>
      <c r="D73" s="445" t="s">
        <v>5</v>
      </c>
      <c r="E73" s="445" t="s">
        <v>5</v>
      </c>
      <c r="F73" s="1041" t="s">
        <v>139</v>
      </c>
      <c r="G73" s="1064">
        <v>0</v>
      </c>
      <c r="H73" s="1064">
        <v>600</v>
      </c>
      <c r="I73" s="1064">
        <f t="shared" si="0"/>
        <v>600</v>
      </c>
      <c r="J73" s="1031">
        <f>+J74</f>
        <v>-600</v>
      </c>
      <c r="K73" s="1031">
        <f t="shared" si="1"/>
        <v>0</v>
      </c>
      <c r="L73" s="944" t="s">
        <v>205</v>
      </c>
      <c r="M73" s="944"/>
      <c r="N73" s="944"/>
    </row>
    <row r="74" spans="1:14" s="9" customFormat="1" x14ac:dyDescent="0.2">
      <c r="A74" s="975"/>
      <c r="B74" s="976"/>
      <c r="C74" s="976"/>
      <c r="D74" s="981">
        <v>3419</v>
      </c>
      <c r="E74" s="981">
        <v>5221</v>
      </c>
      <c r="F74" s="1042" t="s">
        <v>28</v>
      </c>
      <c r="G74" s="1063">
        <v>0</v>
      </c>
      <c r="H74" s="1063">
        <v>600</v>
      </c>
      <c r="I74" s="1063">
        <f t="shared" ref="I74:I102" si="12">+G74+H74</f>
        <v>600</v>
      </c>
      <c r="J74" s="1030">
        <v>-600</v>
      </c>
      <c r="K74" s="1030">
        <f t="shared" ref="K74:K102" si="13">+I74+J74</f>
        <v>0</v>
      </c>
      <c r="L74" s="944"/>
      <c r="M74" s="944"/>
      <c r="N74" s="944"/>
    </row>
    <row r="75" spans="1:14" s="9" customFormat="1" ht="25.05" customHeight="1" x14ac:dyDescent="0.2">
      <c r="A75" s="975" t="s">
        <v>2</v>
      </c>
      <c r="B75" s="976" t="s">
        <v>203</v>
      </c>
      <c r="C75" s="976" t="s">
        <v>17</v>
      </c>
      <c r="D75" s="977" t="s">
        <v>5</v>
      </c>
      <c r="E75" s="977" t="s">
        <v>5</v>
      </c>
      <c r="F75" s="1041" t="s">
        <v>204</v>
      </c>
      <c r="G75" s="1064">
        <f>SUM(G76:G77)</f>
        <v>0</v>
      </c>
      <c r="H75" s="1064">
        <f t="shared" ref="H75:J75" si="14">SUM(H76:H77)</f>
        <v>0</v>
      </c>
      <c r="I75" s="1064">
        <f t="shared" si="14"/>
        <v>0</v>
      </c>
      <c r="J75" s="1064">
        <f t="shared" si="14"/>
        <v>600</v>
      </c>
      <c r="K75" s="1031">
        <f t="shared" si="13"/>
        <v>600</v>
      </c>
      <c r="L75" s="944" t="s">
        <v>205</v>
      </c>
      <c r="M75" s="944"/>
      <c r="N75" s="944"/>
    </row>
    <row r="76" spans="1:14" s="9" customFormat="1" x14ac:dyDescent="0.2">
      <c r="A76" s="975"/>
      <c r="B76" s="976"/>
      <c r="C76" s="976"/>
      <c r="D76" s="981">
        <v>3419</v>
      </c>
      <c r="E76" s="981">
        <v>5221</v>
      </c>
      <c r="F76" s="1042" t="s">
        <v>28</v>
      </c>
      <c r="G76" s="1063">
        <v>0</v>
      </c>
      <c r="H76" s="1063"/>
      <c r="I76" s="1063">
        <v>0</v>
      </c>
      <c r="J76" s="1030">
        <v>502.35500000000002</v>
      </c>
      <c r="K76" s="1030">
        <f t="shared" si="13"/>
        <v>502.35500000000002</v>
      </c>
      <c r="L76" s="944"/>
      <c r="M76" s="944"/>
      <c r="N76" s="944"/>
    </row>
    <row r="77" spans="1:14" s="9" customFormat="1" x14ac:dyDescent="0.2">
      <c r="A77" s="975"/>
      <c r="B77" s="976"/>
      <c r="C77" s="976"/>
      <c r="D77" s="981">
        <v>3419</v>
      </c>
      <c r="E77" s="981">
        <v>6321</v>
      </c>
      <c r="F77" s="1042" t="s">
        <v>206</v>
      </c>
      <c r="G77" s="1063">
        <v>0</v>
      </c>
      <c r="H77" s="1063"/>
      <c r="I77" s="1063">
        <v>0</v>
      </c>
      <c r="J77" s="1030">
        <v>97.644999999999996</v>
      </c>
      <c r="K77" s="1030">
        <f t="shared" si="13"/>
        <v>97.644999999999996</v>
      </c>
      <c r="L77" s="944"/>
      <c r="M77" s="944"/>
      <c r="N77" s="944"/>
    </row>
    <row r="78" spans="1:14" s="9" customFormat="1" x14ac:dyDescent="0.2">
      <c r="A78" s="975" t="s">
        <v>2</v>
      </c>
      <c r="B78" s="976" t="s">
        <v>140</v>
      </c>
      <c r="C78" s="976" t="s">
        <v>17</v>
      </c>
      <c r="D78" s="445" t="s">
        <v>5</v>
      </c>
      <c r="E78" s="445" t="s">
        <v>5</v>
      </c>
      <c r="F78" s="1041" t="s">
        <v>141</v>
      </c>
      <c r="G78" s="1064">
        <v>0</v>
      </c>
      <c r="H78" s="1064">
        <v>400</v>
      </c>
      <c r="I78" s="1064">
        <f t="shared" si="12"/>
        <v>400</v>
      </c>
      <c r="J78" s="1031">
        <f>+J79</f>
        <v>-300</v>
      </c>
      <c r="K78" s="1031">
        <f t="shared" si="13"/>
        <v>100</v>
      </c>
      <c r="L78" s="944" t="s">
        <v>205</v>
      </c>
      <c r="M78" s="944"/>
      <c r="N78" s="944"/>
    </row>
    <row r="79" spans="1:14" s="9" customFormat="1" x14ac:dyDescent="0.2">
      <c r="A79" s="975"/>
      <c r="B79" s="976"/>
      <c r="C79" s="976"/>
      <c r="D79" s="981">
        <v>3419</v>
      </c>
      <c r="E79" s="981">
        <v>5329</v>
      </c>
      <c r="F79" s="1050" t="s">
        <v>142</v>
      </c>
      <c r="G79" s="1063">
        <v>0</v>
      </c>
      <c r="H79" s="1063">
        <v>400</v>
      </c>
      <c r="I79" s="1063">
        <f t="shared" si="12"/>
        <v>400</v>
      </c>
      <c r="J79" s="1030">
        <v>-300</v>
      </c>
      <c r="K79" s="1030">
        <f t="shared" si="13"/>
        <v>100</v>
      </c>
      <c r="L79" s="944"/>
      <c r="M79" s="944"/>
      <c r="N79" s="944"/>
    </row>
    <row r="80" spans="1:14" s="9" customFormat="1" ht="20.95" x14ac:dyDescent="0.2">
      <c r="A80" s="975" t="s">
        <v>2</v>
      </c>
      <c r="B80" s="976" t="s">
        <v>207</v>
      </c>
      <c r="C80" s="976" t="s">
        <v>17</v>
      </c>
      <c r="D80" s="977" t="s">
        <v>5</v>
      </c>
      <c r="E80" s="977" t="s">
        <v>5</v>
      </c>
      <c r="F80" s="1041" t="s">
        <v>213</v>
      </c>
      <c r="G80" s="1064">
        <v>0</v>
      </c>
      <c r="H80" s="1064"/>
      <c r="I80" s="1064">
        <v>0</v>
      </c>
      <c r="J80" s="1031">
        <f>+J81</f>
        <v>300</v>
      </c>
      <c r="K80" s="1031">
        <f t="shared" si="13"/>
        <v>300</v>
      </c>
      <c r="L80" s="944" t="s">
        <v>205</v>
      </c>
      <c r="M80" s="944"/>
      <c r="N80" s="944"/>
    </row>
    <row r="81" spans="1:14" s="9" customFormat="1" x14ac:dyDescent="0.2">
      <c r="A81" s="975"/>
      <c r="B81" s="976"/>
      <c r="C81" s="976"/>
      <c r="D81" s="981">
        <v>3419</v>
      </c>
      <c r="E81" s="981">
        <v>5329</v>
      </c>
      <c r="F81" s="1057" t="s">
        <v>202</v>
      </c>
      <c r="G81" s="1063">
        <v>0</v>
      </c>
      <c r="H81" s="1063"/>
      <c r="I81" s="1063">
        <v>0</v>
      </c>
      <c r="J81" s="1030">
        <v>300</v>
      </c>
      <c r="K81" s="1030">
        <f t="shared" si="13"/>
        <v>300</v>
      </c>
      <c r="L81" s="944"/>
      <c r="M81" s="944"/>
      <c r="N81" s="944"/>
    </row>
    <row r="82" spans="1:14" s="9" customFormat="1" x14ac:dyDescent="0.2">
      <c r="A82" s="975" t="s">
        <v>2</v>
      </c>
      <c r="B82" s="976" t="s">
        <v>143</v>
      </c>
      <c r="C82" s="976" t="s">
        <v>144</v>
      </c>
      <c r="D82" s="445" t="s">
        <v>5</v>
      </c>
      <c r="E82" s="445" t="s">
        <v>5</v>
      </c>
      <c r="F82" s="1041" t="s">
        <v>145</v>
      </c>
      <c r="G82" s="1064">
        <v>0</v>
      </c>
      <c r="H82" s="1064">
        <v>200</v>
      </c>
      <c r="I82" s="1064">
        <f t="shared" si="12"/>
        <v>200</v>
      </c>
      <c r="J82" s="1031">
        <f>+J83</f>
        <v>-200</v>
      </c>
      <c r="K82" s="1031">
        <f t="shared" si="13"/>
        <v>0</v>
      </c>
      <c r="L82" s="944" t="s">
        <v>205</v>
      </c>
      <c r="M82" s="944"/>
      <c r="N82" s="944"/>
    </row>
    <row r="83" spans="1:14" s="9" customFormat="1" x14ac:dyDescent="0.2">
      <c r="A83" s="1091"/>
      <c r="B83" s="1092"/>
      <c r="C83" s="1092"/>
      <c r="D83" s="1018">
        <v>3419</v>
      </c>
      <c r="E83" s="1018">
        <v>5329</v>
      </c>
      <c r="F83" s="1094" t="s">
        <v>142</v>
      </c>
      <c r="G83" s="1071">
        <v>0</v>
      </c>
      <c r="H83" s="1071">
        <v>200</v>
      </c>
      <c r="I83" s="1071">
        <f t="shared" si="12"/>
        <v>200</v>
      </c>
      <c r="J83" s="1079">
        <v>-200</v>
      </c>
      <c r="K83" s="1079">
        <f t="shared" si="13"/>
        <v>0</v>
      </c>
      <c r="L83" s="944"/>
      <c r="M83" s="944"/>
      <c r="N83" s="944"/>
    </row>
    <row r="84" spans="1:14" s="9" customFormat="1" x14ac:dyDescent="0.2">
      <c r="A84" s="975" t="s">
        <v>2</v>
      </c>
      <c r="B84" s="976" t="s">
        <v>200</v>
      </c>
      <c r="C84" s="976" t="s">
        <v>144</v>
      </c>
      <c r="D84" s="977" t="s">
        <v>5</v>
      </c>
      <c r="E84" s="977" t="s">
        <v>5</v>
      </c>
      <c r="F84" s="1045" t="s">
        <v>201</v>
      </c>
      <c r="G84" s="1064">
        <v>0</v>
      </c>
      <c r="H84" s="1064"/>
      <c r="I84" s="1064">
        <v>0</v>
      </c>
      <c r="J84" s="1031">
        <f>+J85</f>
        <v>200</v>
      </c>
      <c r="K84" s="1031">
        <f t="shared" si="13"/>
        <v>200</v>
      </c>
      <c r="L84" s="944" t="s">
        <v>205</v>
      </c>
      <c r="M84" s="944"/>
      <c r="N84" s="944"/>
    </row>
    <row r="85" spans="1:14" s="9" customFormat="1" ht="13.1" thickBot="1" x14ac:dyDescent="0.25">
      <c r="A85" s="1012"/>
      <c r="B85" s="1013"/>
      <c r="C85" s="1013"/>
      <c r="D85" s="1014">
        <v>3419</v>
      </c>
      <c r="E85" s="1014">
        <v>5329</v>
      </c>
      <c r="F85" s="1057" t="s">
        <v>202</v>
      </c>
      <c r="G85" s="1089">
        <v>0</v>
      </c>
      <c r="H85" s="1089"/>
      <c r="I85" s="1089">
        <v>0</v>
      </c>
      <c r="J85" s="1090">
        <v>200</v>
      </c>
      <c r="K85" s="1090">
        <f t="shared" si="13"/>
        <v>200</v>
      </c>
      <c r="L85" s="944"/>
      <c r="M85" s="944"/>
      <c r="N85" s="944"/>
    </row>
    <row r="86" spans="1:14" s="9" customFormat="1" ht="13.75" thickBot="1" x14ac:dyDescent="0.3">
      <c r="A86" s="984" t="s">
        <v>3</v>
      </c>
      <c r="B86" s="1458" t="s">
        <v>5</v>
      </c>
      <c r="C86" s="1459"/>
      <c r="D86" s="985" t="s">
        <v>5</v>
      </c>
      <c r="E86" s="985" t="s">
        <v>5</v>
      </c>
      <c r="F86" s="1043" t="s">
        <v>29</v>
      </c>
      <c r="G86" s="1066">
        <f>+G87+G89</f>
        <v>1530</v>
      </c>
      <c r="H86" s="1066">
        <f>+H87+H89+H91+H93+H95</f>
        <v>4436.8</v>
      </c>
      <c r="I86" s="1066">
        <f t="shared" si="12"/>
        <v>5966.8</v>
      </c>
      <c r="J86" s="1080">
        <f>+J87+J89+J91+J93+J95</f>
        <v>0</v>
      </c>
      <c r="K86" s="1080">
        <f t="shared" si="13"/>
        <v>5966.8</v>
      </c>
      <c r="L86" s="944"/>
      <c r="M86" s="944"/>
      <c r="N86" s="944"/>
    </row>
    <row r="87" spans="1:14" s="9" customFormat="1" x14ac:dyDescent="0.2">
      <c r="A87" s="189" t="s">
        <v>2</v>
      </c>
      <c r="B87" s="256" t="s">
        <v>80</v>
      </c>
      <c r="C87" s="256" t="s">
        <v>17</v>
      </c>
      <c r="D87" s="192" t="s">
        <v>5</v>
      </c>
      <c r="E87" s="192" t="s">
        <v>5</v>
      </c>
      <c r="F87" s="1052" t="s">
        <v>29</v>
      </c>
      <c r="G87" s="1061">
        <f>+G88</f>
        <v>1230</v>
      </c>
      <c r="H87" s="1061">
        <v>0</v>
      </c>
      <c r="I87" s="1061">
        <f t="shared" si="12"/>
        <v>1230</v>
      </c>
      <c r="J87" s="1077">
        <v>0</v>
      </c>
      <c r="K87" s="1077">
        <f t="shared" si="13"/>
        <v>1230</v>
      </c>
      <c r="L87" s="944"/>
      <c r="M87" s="944"/>
      <c r="N87" s="944"/>
    </row>
    <row r="88" spans="1:14" s="9" customFormat="1" x14ac:dyDescent="0.2">
      <c r="A88" s="972"/>
      <c r="B88" s="824"/>
      <c r="C88" s="824"/>
      <c r="D88" s="238">
        <v>3419</v>
      </c>
      <c r="E88" s="238">
        <v>5229</v>
      </c>
      <c r="F88" s="1038" t="s">
        <v>24</v>
      </c>
      <c r="G88" s="1063">
        <v>1230</v>
      </c>
      <c r="H88" s="1063">
        <v>0</v>
      </c>
      <c r="I88" s="1063">
        <f t="shared" si="12"/>
        <v>1230</v>
      </c>
      <c r="J88" s="1030">
        <v>0</v>
      </c>
      <c r="K88" s="1030">
        <f t="shared" si="13"/>
        <v>1230</v>
      </c>
      <c r="L88" s="944"/>
      <c r="M88" s="944"/>
      <c r="N88" s="944"/>
    </row>
    <row r="89" spans="1:14" s="9" customFormat="1" x14ac:dyDescent="0.2">
      <c r="A89" s="972" t="s">
        <v>2</v>
      </c>
      <c r="B89" s="824" t="s">
        <v>81</v>
      </c>
      <c r="C89" s="824" t="s">
        <v>17</v>
      </c>
      <c r="D89" s="445" t="s">
        <v>5</v>
      </c>
      <c r="E89" s="445" t="s">
        <v>5</v>
      </c>
      <c r="F89" s="1039" t="s">
        <v>12</v>
      </c>
      <c r="G89" s="1064">
        <f>+G90</f>
        <v>300</v>
      </c>
      <c r="H89" s="1064">
        <v>0</v>
      </c>
      <c r="I89" s="1064">
        <f t="shared" si="12"/>
        <v>300</v>
      </c>
      <c r="J89" s="1031">
        <v>0</v>
      </c>
      <c r="K89" s="1031">
        <f t="shared" si="13"/>
        <v>300</v>
      </c>
      <c r="L89" s="944"/>
      <c r="M89" s="944"/>
      <c r="N89" s="944"/>
    </row>
    <row r="90" spans="1:14" s="9" customFormat="1" x14ac:dyDescent="0.2">
      <c r="A90" s="972"/>
      <c r="B90" s="824"/>
      <c r="C90" s="824"/>
      <c r="D90" s="238">
        <v>3419</v>
      </c>
      <c r="E90" s="238">
        <v>5229</v>
      </c>
      <c r="F90" s="1038" t="s">
        <v>24</v>
      </c>
      <c r="G90" s="1063">
        <v>300</v>
      </c>
      <c r="H90" s="1063">
        <v>0</v>
      </c>
      <c r="I90" s="1063">
        <f t="shared" si="12"/>
        <v>300</v>
      </c>
      <c r="J90" s="1030">
        <v>0</v>
      </c>
      <c r="K90" s="1030">
        <f t="shared" si="13"/>
        <v>300</v>
      </c>
      <c r="L90" s="944"/>
      <c r="M90" s="944"/>
      <c r="N90" s="944"/>
    </row>
    <row r="91" spans="1:14" s="9" customFormat="1" ht="20.95" x14ac:dyDescent="0.2">
      <c r="A91" s="972" t="s">
        <v>2</v>
      </c>
      <c r="B91" s="824" t="s">
        <v>95</v>
      </c>
      <c r="C91" s="824" t="s">
        <v>17</v>
      </c>
      <c r="D91" s="445" t="s">
        <v>5</v>
      </c>
      <c r="E91" s="445" t="s">
        <v>5</v>
      </c>
      <c r="F91" s="1039" t="s">
        <v>96</v>
      </c>
      <c r="G91" s="1063">
        <v>0</v>
      </c>
      <c r="H91" s="1064">
        <f>+H92</f>
        <v>4000</v>
      </c>
      <c r="I91" s="1064">
        <f t="shared" si="12"/>
        <v>4000</v>
      </c>
      <c r="J91" s="1031">
        <v>0</v>
      </c>
      <c r="K91" s="1031">
        <f t="shared" si="13"/>
        <v>4000</v>
      </c>
      <c r="L91" s="944"/>
      <c r="M91" s="944"/>
      <c r="N91" s="944"/>
    </row>
    <row r="92" spans="1:14" s="9" customFormat="1" x14ac:dyDescent="0.2">
      <c r="A92" s="994"/>
      <c r="B92" s="995"/>
      <c r="C92" s="995"/>
      <c r="D92" s="238">
        <v>3419</v>
      </c>
      <c r="E92" s="238">
        <v>5222</v>
      </c>
      <c r="F92" s="1040" t="s">
        <v>94</v>
      </c>
      <c r="G92" s="1063">
        <v>0</v>
      </c>
      <c r="H92" s="1063">
        <v>4000</v>
      </c>
      <c r="I92" s="1063">
        <f t="shared" si="12"/>
        <v>4000</v>
      </c>
      <c r="J92" s="1030">
        <v>0</v>
      </c>
      <c r="K92" s="1030">
        <f t="shared" si="13"/>
        <v>4000</v>
      </c>
      <c r="L92" s="944"/>
      <c r="M92" s="944"/>
      <c r="N92" s="944"/>
    </row>
    <row r="93" spans="1:14" s="9" customFormat="1" x14ac:dyDescent="0.2">
      <c r="A93" s="975" t="s">
        <v>2</v>
      </c>
      <c r="B93" s="976" t="s">
        <v>111</v>
      </c>
      <c r="C93" s="976" t="s">
        <v>17</v>
      </c>
      <c r="D93" s="977" t="s">
        <v>5</v>
      </c>
      <c r="E93" s="977" t="s">
        <v>5</v>
      </c>
      <c r="F93" s="1041" t="s">
        <v>112</v>
      </c>
      <c r="G93" s="1064">
        <f>G94</f>
        <v>0</v>
      </c>
      <c r="H93" s="1064">
        <f>H94</f>
        <v>36.799999999999997</v>
      </c>
      <c r="I93" s="1064">
        <f t="shared" si="12"/>
        <v>36.799999999999997</v>
      </c>
      <c r="J93" s="1031">
        <v>0</v>
      </c>
      <c r="K93" s="1031">
        <f t="shared" si="13"/>
        <v>36.799999999999997</v>
      </c>
      <c r="L93" s="944"/>
      <c r="M93" s="944"/>
      <c r="N93" s="944"/>
    </row>
    <row r="94" spans="1:14" x14ac:dyDescent="0.25">
      <c r="A94" s="975"/>
      <c r="B94" s="976"/>
      <c r="C94" s="976"/>
      <c r="D94" s="990">
        <v>3419</v>
      </c>
      <c r="E94" s="981">
        <v>5492</v>
      </c>
      <c r="F94" s="1042" t="s">
        <v>113</v>
      </c>
      <c r="G94" s="1063">
        <v>0</v>
      </c>
      <c r="H94" s="1063">
        <v>36.799999999999997</v>
      </c>
      <c r="I94" s="1063">
        <f t="shared" si="12"/>
        <v>36.799999999999997</v>
      </c>
      <c r="J94" s="1030">
        <v>0</v>
      </c>
      <c r="K94" s="1030">
        <f t="shared" si="13"/>
        <v>36.799999999999997</v>
      </c>
      <c r="L94" s="1024"/>
      <c r="M94" s="1024"/>
      <c r="N94" s="1024"/>
    </row>
    <row r="95" spans="1:14" x14ac:dyDescent="0.2">
      <c r="A95" s="975" t="s">
        <v>2</v>
      </c>
      <c r="B95" s="976" t="s">
        <v>146</v>
      </c>
      <c r="C95" s="976" t="s">
        <v>17</v>
      </c>
      <c r="D95" s="445" t="s">
        <v>5</v>
      </c>
      <c r="E95" s="445" t="s">
        <v>5</v>
      </c>
      <c r="F95" s="1045" t="s">
        <v>147</v>
      </c>
      <c r="G95" s="1064">
        <v>0</v>
      </c>
      <c r="H95" s="1064">
        <v>400</v>
      </c>
      <c r="I95" s="1064">
        <f t="shared" si="12"/>
        <v>400</v>
      </c>
      <c r="J95" s="1031">
        <v>0</v>
      </c>
      <c r="K95" s="1031">
        <f t="shared" si="13"/>
        <v>400</v>
      </c>
      <c r="L95" s="1024"/>
      <c r="M95" s="1024"/>
      <c r="N95" s="1024"/>
    </row>
    <row r="96" spans="1:14" ht="13.1" thickBot="1" x14ac:dyDescent="0.25">
      <c r="A96" s="1003"/>
      <c r="B96" s="1004"/>
      <c r="C96" s="1004"/>
      <c r="D96" s="1005">
        <v>3419</v>
      </c>
      <c r="E96" s="1005">
        <v>5229</v>
      </c>
      <c r="F96" s="1053" t="s">
        <v>24</v>
      </c>
      <c r="G96" s="1065">
        <v>0</v>
      </c>
      <c r="H96" s="1065">
        <v>400</v>
      </c>
      <c r="I96" s="1065">
        <f t="shared" si="12"/>
        <v>400</v>
      </c>
      <c r="J96" s="1079">
        <v>0</v>
      </c>
      <c r="K96" s="1079">
        <f t="shared" si="13"/>
        <v>400</v>
      </c>
      <c r="L96" s="1024"/>
      <c r="M96" s="1024"/>
      <c r="N96" s="1024"/>
    </row>
    <row r="97" spans="1:14" ht="13.75" thickBot="1" x14ac:dyDescent="0.25">
      <c r="A97" s="1009" t="s">
        <v>2</v>
      </c>
      <c r="B97" s="1460" t="s">
        <v>5</v>
      </c>
      <c r="C97" s="1461"/>
      <c r="D97" s="1010" t="s">
        <v>5</v>
      </c>
      <c r="E97" s="1010" t="s">
        <v>5</v>
      </c>
      <c r="F97" s="1054" t="s">
        <v>148</v>
      </c>
      <c r="G97" s="1066">
        <v>0</v>
      </c>
      <c r="H97" s="1066">
        <f>+H98</f>
        <v>5500</v>
      </c>
      <c r="I97" s="1066">
        <f t="shared" si="12"/>
        <v>5500</v>
      </c>
      <c r="J97" s="1080">
        <f>+J98</f>
        <v>0</v>
      </c>
      <c r="K97" s="1080">
        <f t="shared" si="13"/>
        <v>5500</v>
      </c>
      <c r="L97" s="1024"/>
      <c r="M97" s="1024"/>
      <c r="N97" s="1024"/>
    </row>
    <row r="98" spans="1:14" x14ac:dyDescent="0.2">
      <c r="A98" s="1012"/>
      <c r="B98" s="1013" t="s">
        <v>149</v>
      </c>
      <c r="C98" s="1013" t="s">
        <v>17</v>
      </c>
      <c r="D98" s="445" t="s">
        <v>5</v>
      </c>
      <c r="E98" s="445" t="s">
        <v>5</v>
      </c>
      <c r="F98" s="1055" t="s">
        <v>150</v>
      </c>
      <c r="G98" s="1067">
        <v>0</v>
      </c>
      <c r="H98" s="1067">
        <v>5500</v>
      </c>
      <c r="I98" s="1067">
        <f t="shared" si="12"/>
        <v>5500</v>
      </c>
      <c r="J98" s="1077">
        <v>0</v>
      </c>
      <c r="K98" s="1077">
        <f t="shared" si="13"/>
        <v>5500</v>
      </c>
      <c r="L98" s="1024"/>
      <c r="M98" s="1024"/>
      <c r="N98" s="1024"/>
    </row>
    <row r="99" spans="1:14" ht="13.1" thickBot="1" x14ac:dyDescent="0.25">
      <c r="A99" s="1016"/>
      <c r="B99" s="1017"/>
      <c r="C99" s="1017"/>
      <c r="D99" s="1018">
        <v>3419</v>
      </c>
      <c r="E99" s="1018">
        <v>5229</v>
      </c>
      <c r="F99" s="1056" t="s">
        <v>24</v>
      </c>
      <c r="G99" s="1072">
        <v>0</v>
      </c>
      <c r="H99" s="1072">
        <v>5500</v>
      </c>
      <c r="I99" s="1071">
        <f t="shared" si="12"/>
        <v>5500</v>
      </c>
      <c r="J99" s="1079">
        <v>0</v>
      </c>
      <c r="K99" s="1079">
        <f t="shared" si="13"/>
        <v>5500</v>
      </c>
      <c r="L99" s="1024"/>
      <c r="M99" s="1024"/>
      <c r="N99" s="1024"/>
    </row>
    <row r="100" spans="1:14" ht="13.75" thickBot="1" x14ac:dyDescent="0.25">
      <c r="A100" s="1009" t="s">
        <v>2</v>
      </c>
      <c r="B100" s="1460" t="s">
        <v>5</v>
      </c>
      <c r="C100" s="1461"/>
      <c r="D100" s="1010" t="s">
        <v>5</v>
      </c>
      <c r="E100" s="1010" t="s">
        <v>5</v>
      </c>
      <c r="F100" s="1054" t="s">
        <v>151</v>
      </c>
      <c r="G100" s="1066">
        <v>0</v>
      </c>
      <c r="H100" s="1066">
        <f>+H101</f>
        <v>1000</v>
      </c>
      <c r="I100" s="1066">
        <f t="shared" si="12"/>
        <v>1000</v>
      </c>
      <c r="J100" s="1080">
        <f>+J101</f>
        <v>0</v>
      </c>
      <c r="K100" s="1080">
        <f t="shared" si="13"/>
        <v>1000</v>
      </c>
      <c r="L100" s="1024"/>
      <c r="M100" s="1025"/>
      <c r="N100" s="1024"/>
    </row>
    <row r="101" spans="1:14" x14ac:dyDescent="0.2">
      <c r="A101" s="1020"/>
      <c r="B101" s="1013" t="s">
        <v>152</v>
      </c>
      <c r="C101" s="1013" t="s">
        <v>17</v>
      </c>
      <c r="D101" s="445" t="s">
        <v>5</v>
      </c>
      <c r="E101" s="445" t="s">
        <v>5</v>
      </c>
      <c r="F101" s="1057" t="s">
        <v>153</v>
      </c>
      <c r="G101" s="1067">
        <v>0</v>
      </c>
      <c r="H101" s="1067">
        <v>1000</v>
      </c>
      <c r="I101" s="1067">
        <f t="shared" si="12"/>
        <v>1000</v>
      </c>
      <c r="J101" s="1077">
        <v>0</v>
      </c>
      <c r="K101" s="1077">
        <f t="shared" si="13"/>
        <v>1000</v>
      </c>
      <c r="L101" s="1024"/>
      <c r="M101" s="1024"/>
      <c r="N101" s="1024"/>
    </row>
    <row r="102" spans="1:14" ht="13.1" thickBot="1" x14ac:dyDescent="0.25">
      <c r="A102" s="1022"/>
      <c r="B102" s="1023"/>
      <c r="C102" s="1023"/>
      <c r="D102" s="1005">
        <v>3419</v>
      </c>
      <c r="E102" s="1005">
        <v>5229</v>
      </c>
      <c r="F102" s="1053" t="s">
        <v>24</v>
      </c>
      <c r="G102" s="1073">
        <v>0</v>
      </c>
      <c r="H102" s="1073">
        <v>1000</v>
      </c>
      <c r="I102" s="1065">
        <f t="shared" si="12"/>
        <v>1000</v>
      </c>
      <c r="J102" s="1032">
        <v>0</v>
      </c>
      <c r="K102" s="1032">
        <f t="shared" si="13"/>
        <v>1000</v>
      </c>
      <c r="L102" s="1024"/>
      <c r="M102" s="1024"/>
      <c r="N102" s="1024"/>
    </row>
    <row r="103" spans="1:14" x14ac:dyDescent="0.2">
      <c r="A103" s="713"/>
      <c r="B103" s="713"/>
      <c r="C103" s="713"/>
      <c r="D103" s="713"/>
      <c r="E103" s="713"/>
      <c r="F103" s="713"/>
      <c r="J103" s="825"/>
      <c r="K103" s="825"/>
      <c r="L103" s="825"/>
      <c r="M103" s="825"/>
      <c r="N103" s="825"/>
    </row>
    <row r="104" spans="1:14" x14ac:dyDescent="0.2">
      <c r="B104" s="311">
        <v>41733</v>
      </c>
      <c r="E104" s="945"/>
      <c r="J104" s="825"/>
      <c r="K104" s="825"/>
      <c r="L104" s="825"/>
      <c r="M104" s="825"/>
      <c r="N104" s="825"/>
    </row>
    <row r="105" spans="1:14" x14ac:dyDescent="0.2">
      <c r="J105" s="825"/>
      <c r="K105" s="825"/>
      <c r="L105" s="825"/>
      <c r="M105" s="825"/>
      <c r="N105" s="825"/>
    </row>
    <row r="106" spans="1:14" x14ac:dyDescent="0.2">
      <c r="J106" s="825"/>
      <c r="K106" s="825"/>
      <c r="L106" s="825"/>
      <c r="M106" s="825"/>
      <c r="N106" s="825"/>
    </row>
    <row r="107" spans="1:14" x14ac:dyDescent="0.2">
      <c r="J107" s="825"/>
      <c r="K107" s="825"/>
      <c r="L107" s="825"/>
      <c r="M107" s="825"/>
      <c r="N107" s="825"/>
    </row>
    <row r="108" spans="1:14" x14ac:dyDescent="0.2">
      <c r="J108" s="825"/>
      <c r="K108" s="825"/>
      <c r="L108" s="825"/>
      <c r="M108" s="825"/>
      <c r="N108" s="825"/>
    </row>
    <row r="109" spans="1:14" x14ac:dyDescent="0.2">
      <c r="J109" s="825"/>
      <c r="K109" s="825"/>
      <c r="L109" s="825"/>
      <c r="M109" s="825"/>
      <c r="N109" s="825"/>
    </row>
    <row r="110" spans="1:14" x14ac:dyDescent="0.2">
      <c r="J110" s="825"/>
      <c r="K110" s="825"/>
      <c r="L110" s="825"/>
      <c r="M110" s="825"/>
      <c r="N110" s="825"/>
    </row>
    <row r="111" spans="1:14" x14ac:dyDescent="0.2">
      <c r="J111" s="825"/>
      <c r="K111" s="825"/>
      <c r="L111" s="825"/>
      <c r="M111" s="825"/>
      <c r="N111" s="825"/>
    </row>
    <row r="112" spans="1:14" x14ac:dyDescent="0.2">
      <c r="J112" s="825"/>
      <c r="K112" s="825"/>
      <c r="L112" s="825"/>
      <c r="M112" s="825"/>
      <c r="N112" s="825"/>
    </row>
    <row r="113" spans="7:14" x14ac:dyDescent="0.2">
      <c r="J113" s="825"/>
      <c r="K113" s="825"/>
      <c r="L113" s="825"/>
      <c r="M113" s="825"/>
      <c r="N113" s="825"/>
    </row>
    <row r="114" spans="7:14" x14ac:dyDescent="0.2">
      <c r="J114" s="825"/>
      <c r="K114" s="825"/>
      <c r="L114" s="825"/>
      <c r="M114" s="825"/>
      <c r="N114" s="825"/>
    </row>
    <row r="115" spans="7:14" x14ac:dyDescent="0.2">
      <c r="J115" s="825"/>
      <c r="K115" s="825"/>
      <c r="L115" s="825"/>
      <c r="M115" s="825"/>
      <c r="N115" s="825"/>
    </row>
    <row r="116" spans="7:14" x14ac:dyDescent="0.2">
      <c r="J116" s="825"/>
      <c r="K116" s="825"/>
      <c r="L116" s="825"/>
      <c r="M116" s="825"/>
      <c r="N116" s="825"/>
    </row>
    <row r="117" spans="7:14" x14ac:dyDescent="0.2">
      <c r="J117" s="825"/>
      <c r="K117" s="825"/>
      <c r="L117" s="825"/>
      <c r="M117" s="825"/>
      <c r="N117" s="825"/>
    </row>
    <row r="118" spans="7:14" x14ac:dyDescent="0.2">
      <c r="J118" s="825"/>
      <c r="K118" s="825"/>
      <c r="L118" s="825"/>
      <c r="M118" s="825"/>
      <c r="N118" s="825"/>
    </row>
    <row r="119" spans="7:14" x14ac:dyDescent="0.2">
      <c r="J119" s="825"/>
      <c r="K119" s="825"/>
      <c r="L119" s="825"/>
      <c r="M119" s="825"/>
      <c r="N119" s="825"/>
    </row>
    <row r="120" spans="7:14" x14ac:dyDescent="0.2">
      <c r="G120" s="1"/>
      <c r="I120" s="1"/>
      <c r="J120" s="825"/>
      <c r="K120" s="825"/>
      <c r="L120" s="825"/>
      <c r="M120" s="825"/>
      <c r="N120" s="825"/>
    </row>
    <row r="121" spans="7:14" x14ac:dyDescent="0.2">
      <c r="G121" s="1"/>
      <c r="I121" s="1"/>
      <c r="J121" s="825"/>
      <c r="K121" s="825"/>
      <c r="L121" s="825"/>
      <c r="M121" s="825"/>
      <c r="N121" s="825"/>
    </row>
    <row r="122" spans="7:14" x14ac:dyDescent="0.2">
      <c r="G122" s="1"/>
      <c r="I122" s="1"/>
      <c r="J122" s="825"/>
      <c r="K122" s="825"/>
      <c r="L122" s="825"/>
      <c r="M122" s="825"/>
      <c r="N122" s="825"/>
    </row>
    <row r="123" spans="7:14" x14ac:dyDescent="0.2">
      <c r="G123" s="1"/>
      <c r="I123" s="1"/>
      <c r="J123" s="825"/>
      <c r="K123" s="825"/>
      <c r="L123" s="825"/>
      <c r="M123" s="825"/>
      <c r="N123" s="825"/>
    </row>
    <row r="124" spans="7:14" x14ac:dyDescent="0.2">
      <c r="G124" s="1"/>
      <c r="I124" s="1"/>
      <c r="J124" s="825"/>
      <c r="K124" s="825"/>
      <c r="L124" s="825"/>
      <c r="M124" s="825"/>
      <c r="N124" s="825"/>
    </row>
    <row r="125" spans="7:14" x14ac:dyDescent="0.2">
      <c r="G125" s="1"/>
      <c r="I125" s="1"/>
      <c r="J125" s="825"/>
      <c r="K125" s="825"/>
      <c r="L125" s="825"/>
      <c r="M125" s="825"/>
      <c r="N125" s="825"/>
    </row>
    <row r="126" spans="7:14" x14ac:dyDescent="0.2">
      <c r="G126" s="1"/>
      <c r="I126" s="1"/>
      <c r="J126" s="825"/>
      <c r="K126" s="825"/>
      <c r="L126" s="825"/>
      <c r="M126" s="825"/>
      <c r="N126" s="825"/>
    </row>
    <row r="127" spans="7:14" x14ac:dyDescent="0.2">
      <c r="G127" s="1"/>
      <c r="I127" s="1"/>
      <c r="J127" s="825"/>
      <c r="K127" s="825"/>
      <c r="L127" s="825"/>
      <c r="M127" s="825"/>
      <c r="N127" s="825"/>
    </row>
    <row r="128" spans="7:14" x14ac:dyDescent="0.2">
      <c r="G128" s="1"/>
      <c r="I128" s="1"/>
      <c r="J128" s="825"/>
      <c r="K128" s="825"/>
      <c r="L128" s="825"/>
      <c r="M128" s="825"/>
      <c r="N128" s="825"/>
    </row>
    <row r="129" spans="7:14" x14ac:dyDescent="0.2">
      <c r="G129" s="1"/>
      <c r="I129" s="1"/>
      <c r="J129" s="825"/>
      <c r="K129" s="825"/>
      <c r="L129" s="825"/>
      <c r="M129" s="825"/>
      <c r="N129" s="825"/>
    </row>
    <row r="130" spans="7:14" x14ac:dyDescent="0.2">
      <c r="G130" s="1"/>
      <c r="I130" s="1"/>
      <c r="J130" s="825"/>
      <c r="K130" s="825"/>
      <c r="L130" s="825"/>
      <c r="M130" s="825"/>
      <c r="N130" s="825"/>
    </row>
    <row r="131" spans="7:14" x14ac:dyDescent="0.2">
      <c r="G131" s="1"/>
      <c r="I131" s="1"/>
      <c r="J131" s="825"/>
      <c r="K131" s="825"/>
      <c r="L131" s="825"/>
      <c r="M131" s="825"/>
      <c r="N131" s="825"/>
    </row>
    <row r="132" spans="7:14" x14ac:dyDescent="0.2">
      <c r="G132" s="1"/>
      <c r="I132" s="1"/>
      <c r="J132" s="825"/>
      <c r="K132" s="825"/>
      <c r="L132" s="825"/>
      <c r="M132" s="825"/>
      <c r="N132" s="825"/>
    </row>
    <row r="133" spans="7:14" x14ac:dyDescent="0.2">
      <c r="G133" s="1"/>
      <c r="I133" s="1"/>
      <c r="J133" s="825"/>
      <c r="K133" s="825"/>
      <c r="L133" s="825"/>
      <c r="M133" s="825"/>
      <c r="N133" s="825"/>
    </row>
    <row r="134" spans="7:14" x14ac:dyDescent="0.2">
      <c r="G134" s="1"/>
      <c r="I134" s="1"/>
      <c r="J134" s="825"/>
      <c r="K134" s="825"/>
      <c r="L134" s="825"/>
      <c r="M134" s="825"/>
      <c r="N134" s="825"/>
    </row>
    <row r="135" spans="7:14" x14ac:dyDescent="0.2">
      <c r="G135" s="1"/>
      <c r="I135" s="1"/>
      <c r="J135" s="825"/>
      <c r="K135" s="825"/>
      <c r="L135" s="825"/>
      <c r="M135" s="825"/>
      <c r="N135" s="825"/>
    </row>
    <row r="136" spans="7:14" x14ac:dyDescent="0.2">
      <c r="G136" s="1"/>
      <c r="I136" s="1"/>
      <c r="J136" s="825"/>
      <c r="K136" s="825"/>
      <c r="L136" s="825"/>
      <c r="M136" s="825"/>
      <c r="N136" s="825"/>
    </row>
    <row r="137" spans="7:14" x14ac:dyDescent="0.2">
      <c r="G137" s="1"/>
      <c r="I137" s="1"/>
      <c r="J137" s="825"/>
      <c r="K137" s="825"/>
      <c r="L137" s="825"/>
      <c r="M137" s="825"/>
      <c r="N137" s="825"/>
    </row>
    <row r="138" spans="7:14" x14ac:dyDescent="0.2">
      <c r="G138" s="1"/>
      <c r="I138" s="1"/>
      <c r="J138" s="825"/>
      <c r="K138" s="825"/>
      <c r="L138" s="825"/>
      <c r="M138" s="825"/>
      <c r="N138" s="825"/>
    </row>
    <row r="139" spans="7:14" x14ac:dyDescent="0.2">
      <c r="G139" s="1"/>
      <c r="I139" s="1"/>
      <c r="J139" s="825"/>
      <c r="K139" s="825"/>
      <c r="L139" s="825"/>
      <c r="M139" s="825"/>
      <c r="N139" s="825"/>
    </row>
    <row r="140" spans="7:14" x14ac:dyDescent="0.2">
      <c r="G140" s="1"/>
      <c r="I140" s="1"/>
      <c r="J140" s="825"/>
      <c r="K140" s="825"/>
      <c r="L140" s="825"/>
      <c r="M140" s="825"/>
      <c r="N140" s="825"/>
    </row>
    <row r="141" spans="7:14" x14ac:dyDescent="0.2">
      <c r="G141" s="1"/>
      <c r="I141" s="1"/>
      <c r="J141" s="825"/>
      <c r="K141" s="825"/>
      <c r="L141" s="825"/>
      <c r="M141" s="825"/>
      <c r="N141" s="825"/>
    </row>
    <row r="142" spans="7:14" x14ac:dyDescent="0.2">
      <c r="G142" s="1"/>
      <c r="I142" s="1"/>
      <c r="J142" s="825"/>
      <c r="K142" s="825"/>
      <c r="L142" s="825"/>
      <c r="M142" s="825"/>
      <c r="N142" s="825"/>
    </row>
    <row r="143" spans="7:14" x14ac:dyDescent="0.2">
      <c r="G143" s="1"/>
      <c r="I143" s="1"/>
      <c r="J143" s="825"/>
      <c r="K143" s="825"/>
      <c r="L143" s="825"/>
      <c r="M143" s="825"/>
      <c r="N143" s="825"/>
    </row>
    <row r="144" spans="7:14" x14ac:dyDescent="0.2">
      <c r="G144" s="1"/>
      <c r="I144" s="1"/>
      <c r="J144" s="825"/>
      <c r="K144" s="825"/>
      <c r="L144" s="825"/>
      <c r="M144" s="825"/>
      <c r="N144" s="825"/>
    </row>
    <row r="145" spans="7:14" x14ac:dyDescent="0.2">
      <c r="G145" s="1"/>
      <c r="I145" s="1"/>
      <c r="J145" s="825"/>
      <c r="K145" s="825"/>
      <c r="L145" s="825"/>
      <c r="M145" s="825"/>
      <c r="N145" s="825"/>
    </row>
    <row r="146" spans="7:14" x14ac:dyDescent="0.2">
      <c r="G146" s="1"/>
      <c r="I146" s="1"/>
      <c r="J146" s="825"/>
      <c r="K146" s="825"/>
      <c r="L146" s="825"/>
      <c r="M146" s="825"/>
      <c r="N146" s="825"/>
    </row>
    <row r="147" spans="7:14" x14ac:dyDescent="0.2">
      <c r="G147" s="1"/>
      <c r="I147" s="1"/>
      <c r="J147" s="825"/>
      <c r="K147" s="825"/>
      <c r="L147" s="825"/>
      <c r="M147" s="825"/>
      <c r="N147" s="825"/>
    </row>
    <row r="148" spans="7:14" x14ac:dyDescent="0.2">
      <c r="G148" s="1"/>
      <c r="I148" s="1"/>
      <c r="J148" s="825"/>
      <c r="K148" s="825"/>
      <c r="L148" s="825"/>
      <c r="M148" s="825"/>
      <c r="N148" s="825"/>
    </row>
    <row r="149" spans="7:14" x14ac:dyDescent="0.2">
      <c r="G149" s="1"/>
      <c r="I149" s="1"/>
      <c r="J149" s="825"/>
      <c r="K149" s="825"/>
      <c r="L149" s="825"/>
      <c r="M149" s="825"/>
      <c r="N149" s="825"/>
    </row>
    <row r="150" spans="7:14" x14ac:dyDescent="0.2">
      <c r="G150" s="1"/>
      <c r="I150" s="1"/>
      <c r="J150" s="825"/>
      <c r="K150" s="825"/>
      <c r="L150" s="825"/>
      <c r="M150" s="825"/>
      <c r="N150" s="825"/>
    </row>
    <row r="151" spans="7:14" x14ac:dyDescent="0.2">
      <c r="G151" s="1"/>
      <c r="I151" s="1"/>
      <c r="J151" s="825"/>
      <c r="K151" s="825"/>
      <c r="L151" s="825"/>
      <c r="M151" s="825"/>
      <c r="N151" s="825"/>
    </row>
    <row r="152" spans="7:14" x14ac:dyDescent="0.2">
      <c r="G152" s="1"/>
      <c r="I152" s="1"/>
      <c r="J152" s="825"/>
      <c r="K152" s="825"/>
      <c r="L152" s="825"/>
      <c r="M152" s="825"/>
      <c r="N152" s="825"/>
    </row>
    <row r="153" spans="7:14" x14ac:dyDescent="0.2">
      <c r="G153" s="1"/>
      <c r="I153" s="1"/>
      <c r="J153" s="825"/>
      <c r="K153" s="825"/>
      <c r="L153" s="825"/>
      <c r="M153" s="825"/>
      <c r="N153" s="825"/>
    </row>
    <row r="154" spans="7:14" x14ac:dyDescent="0.2">
      <c r="G154" s="1"/>
      <c r="I154" s="1"/>
      <c r="J154" s="825"/>
      <c r="K154" s="825"/>
      <c r="L154" s="825"/>
      <c r="M154" s="825"/>
      <c r="N154" s="825"/>
    </row>
    <row r="155" spans="7:14" x14ac:dyDescent="0.2">
      <c r="G155" s="1"/>
      <c r="I155" s="1"/>
      <c r="J155" s="825"/>
      <c r="K155" s="825"/>
      <c r="L155" s="825"/>
      <c r="M155" s="825"/>
      <c r="N155" s="825"/>
    </row>
    <row r="156" spans="7:14" x14ac:dyDescent="0.2">
      <c r="G156" s="1"/>
      <c r="I156" s="1"/>
      <c r="J156" s="825"/>
      <c r="K156" s="825"/>
      <c r="L156" s="825"/>
      <c r="M156" s="825"/>
      <c r="N156" s="825"/>
    </row>
    <row r="157" spans="7:14" x14ac:dyDescent="0.2">
      <c r="G157" s="1"/>
      <c r="I157" s="1"/>
      <c r="J157" s="825"/>
      <c r="K157" s="825"/>
      <c r="L157" s="825"/>
      <c r="M157" s="825"/>
      <c r="N157" s="825"/>
    </row>
    <row r="158" spans="7:14" x14ac:dyDescent="0.2">
      <c r="G158" s="1"/>
      <c r="I158" s="1"/>
      <c r="J158" s="825"/>
      <c r="K158" s="825"/>
      <c r="L158" s="825"/>
      <c r="M158" s="825"/>
      <c r="N158" s="825"/>
    </row>
    <row r="159" spans="7:14" x14ac:dyDescent="0.2">
      <c r="G159" s="1"/>
      <c r="I159" s="1"/>
      <c r="J159" s="825"/>
      <c r="K159" s="825"/>
      <c r="L159" s="825"/>
      <c r="M159" s="825"/>
      <c r="N159" s="825"/>
    </row>
    <row r="160" spans="7:14" x14ac:dyDescent="0.2">
      <c r="G160" s="1"/>
      <c r="I160" s="1"/>
      <c r="J160" s="825"/>
      <c r="K160" s="825"/>
      <c r="L160" s="825"/>
      <c r="M160" s="825"/>
      <c r="N160" s="825"/>
    </row>
    <row r="161" spans="7:14" x14ac:dyDescent="0.2">
      <c r="G161" s="1"/>
      <c r="I161" s="1"/>
      <c r="J161" s="825"/>
      <c r="K161" s="825"/>
      <c r="L161" s="825"/>
      <c r="M161" s="825"/>
      <c r="N161" s="825"/>
    </row>
    <row r="162" spans="7:14" x14ac:dyDescent="0.2">
      <c r="G162" s="1"/>
      <c r="I162" s="1"/>
      <c r="J162" s="825"/>
      <c r="K162" s="825"/>
      <c r="L162" s="825"/>
      <c r="M162" s="825"/>
      <c r="N162" s="825"/>
    </row>
    <row r="163" spans="7:14" x14ac:dyDescent="0.2">
      <c r="G163" s="1"/>
      <c r="I163" s="1"/>
      <c r="J163" s="825"/>
      <c r="K163" s="825"/>
      <c r="L163" s="825"/>
      <c r="M163" s="825"/>
      <c r="N163" s="825"/>
    </row>
    <row r="164" spans="7:14" x14ac:dyDescent="0.2">
      <c r="G164" s="1"/>
      <c r="I164" s="1"/>
      <c r="J164" s="825"/>
      <c r="K164" s="825"/>
      <c r="L164" s="825"/>
      <c r="M164" s="825"/>
      <c r="N164" s="825"/>
    </row>
    <row r="165" spans="7:14" x14ac:dyDescent="0.2">
      <c r="G165" s="1"/>
      <c r="I165" s="1"/>
      <c r="J165" s="825"/>
      <c r="K165" s="825"/>
      <c r="L165" s="825"/>
      <c r="M165" s="825"/>
      <c r="N165" s="825"/>
    </row>
    <row r="166" spans="7:14" x14ac:dyDescent="0.2">
      <c r="G166" s="1"/>
      <c r="I166" s="1"/>
      <c r="J166" s="825"/>
      <c r="K166" s="825"/>
      <c r="L166" s="825"/>
      <c r="M166" s="825"/>
      <c r="N166" s="825"/>
    </row>
    <row r="167" spans="7:14" x14ac:dyDescent="0.2">
      <c r="G167" s="1"/>
      <c r="I167" s="1"/>
      <c r="J167" s="825"/>
      <c r="K167" s="825"/>
      <c r="L167" s="825"/>
      <c r="M167" s="825"/>
      <c r="N167" s="825"/>
    </row>
    <row r="168" spans="7:14" x14ac:dyDescent="0.2">
      <c r="G168" s="1"/>
      <c r="I168" s="1"/>
      <c r="J168" s="825"/>
      <c r="K168" s="825"/>
      <c r="L168" s="825"/>
      <c r="M168" s="825"/>
      <c r="N168" s="825"/>
    </row>
    <row r="169" spans="7:14" x14ac:dyDescent="0.2">
      <c r="G169" s="1"/>
      <c r="I169" s="1"/>
      <c r="J169" s="825"/>
      <c r="K169" s="825"/>
      <c r="L169" s="825"/>
      <c r="M169" s="825"/>
      <c r="N169" s="825"/>
    </row>
    <row r="170" spans="7:14" x14ac:dyDescent="0.2">
      <c r="G170" s="1"/>
      <c r="I170" s="1"/>
      <c r="J170" s="825"/>
      <c r="K170" s="825"/>
      <c r="L170" s="825"/>
      <c r="M170" s="825"/>
      <c r="N170" s="825"/>
    </row>
    <row r="171" spans="7:14" x14ac:dyDescent="0.2">
      <c r="G171" s="1"/>
      <c r="I171" s="1"/>
      <c r="J171" s="825"/>
      <c r="K171" s="825"/>
      <c r="L171" s="825"/>
      <c r="M171" s="825"/>
      <c r="N171" s="825"/>
    </row>
    <row r="172" spans="7:14" x14ac:dyDescent="0.2">
      <c r="G172" s="1"/>
      <c r="I172" s="1"/>
      <c r="J172" s="825"/>
      <c r="K172" s="825"/>
      <c r="L172" s="825"/>
      <c r="M172" s="825"/>
      <c r="N172" s="825"/>
    </row>
    <row r="173" spans="7:14" x14ac:dyDescent="0.2">
      <c r="G173" s="1"/>
      <c r="I173" s="1"/>
      <c r="J173" s="825"/>
      <c r="K173" s="825"/>
      <c r="L173" s="825"/>
      <c r="M173" s="825"/>
      <c r="N173" s="825"/>
    </row>
    <row r="174" spans="7:14" x14ac:dyDescent="0.2">
      <c r="G174" s="1"/>
      <c r="I174" s="1"/>
      <c r="J174" s="825"/>
      <c r="K174" s="825"/>
      <c r="L174" s="825"/>
      <c r="M174" s="825"/>
      <c r="N174" s="825"/>
    </row>
    <row r="175" spans="7:14" x14ac:dyDescent="0.2">
      <c r="G175" s="1"/>
      <c r="I175" s="1"/>
      <c r="J175" s="825"/>
      <c r="K175" s="825"/>
      <c r="L175" s="825"/>
      <c r="M175" s="825"/>
      <c r="N175" s="825"/>
    </row>
    <row r="176" spans="7:14" x14ac:dyDescent="0.2">
      <c r="G176" s="1"/>
      <c r="I176" s="1"/>
      <c r="J176" s="825"/>
      <c r="K176" s="825"/>
      <c r="L176" s="825"/>
      <c r="M176" s="825"/>
      <c r="N176" s="825"/>
    </row>
    <row r="177" spans="7:14" x14ac:dyDescent="0.2">
      <c r="G177" s="1"/>
      <c r="I177" s="1"/>
      <c r="J177" s="825"/>
      <c r="K177" s="825"/>
      <c r="L177" s="825"/>
      <c r="M177" s="825"/>
      <c r="N177" s="825"/>
    </row>
    <row r="178" spans="7:14" x14ac:dyDescent="0.2">
      <c r="G178" s="1"/>
      <c r="I178" s="1"/>
      <c r="J178" s="825"/>
      <c r="K178" s="825"/>
      <c r="L178" s="825"/>
      <c r="M178" s="825"/>
      <c r="N178" s="825"/>
    </row>
    <row r="179" spans="7:14" x14ac:dyDescent="0.2">
      <c r="G179" s="1"/>
      <c r="I179" s="1"/>
      <c r="J179" s="825"/>
      <c r="K179" s="825"/>
      <c r="L179" s="825"/>
      <c r="M179" s="825"/>
      <c r="N179" s="825"/>
    </row>
  </sheetData>
  <mergeCells count="12">
    <mergeCell ref="B100:C100"/>
    <mergeCell ref="A2:H2"/>
    <mergeCell ref="A4:H4"/>
    <mergeCell ref="H5:H8"/>
    <mergeCell ref="J7:J8"/>
    <mergeCell ref="B10:C10"/>
    <mergeCell ref="B55:C55"/>
    <mergeCell ref="B56:C56"/>
    <mergeCell ref="B61:C61"/>
    <mergeCell ref="B68:C68"/>
    <mergeCell ref="B86:C86"/>
    <mergeCell ref="B97:C97"/>
  </mergeCells>
  <pageMargins left="0.7" right="0.7" top="0.78740157499999996" bottom="0.78740157499999996" header="0.3" footer="0.3"/>
  <pageSetup paperSize="9" scale="76" orientation="portrait" r:id="rId1"/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188"/>
  <sheetViews>
    <sheetView topLeftCell="A88" zoomScale="120" zoomScaleNormal="120" workbookViewId="0">
      <selection activeCell="A104" sqref="A104:L105"/>
    </sheetView>
  </sheetViews>
  <sheetFormatPr defaultRowHeight="12.45" x14ac:dyDescent="0.2"/>
  <cols>
    <col min="1" max="1" width="3.21875" style="1" customWidth="1"/>
    <col min="2" max="2" width="9.21875" style="1" customWidth="1"/>
    <col min="3" max="4" width="4.77734375" style="1" customWidth="1"/>
    <col min="5" max="5" width="8" style="1" customWidth="1"/>
    <col min="6" max="6" width="40.77734375" style="1" customWidth="1"/>
    <col min="7" max="7" width="8.44140625" style="949" customWidth="1"/>
    <col min="8" max="8" width="8.21875" style="1" hidden="1" customWidth="1"/>
    <col min="9" max="9" width="8.6640625" style="713" customWidth="1"/>
    <col min="10" max="253" width="8.77734375" style="1"/>
    <col min="254" max="255" width="3.21875" style="1" customWidth="1"/>
    <col min="256" max="256" width="9.21875" style="1" customWidth="1"/>
    <col min="257" max="258" width="4.77734375" style="1" customWidth="1"/>
    <col min="259" max="259" width="8" style="1" customWidth="1"/>
    <col min="260" max="260" width="40.77734375" style="1" customWidth="1"/>
    <col min="261" max="261" width="8.44140625" style="1" customWidth="1"/>
    <col min="262" max="263" width="7.5546875" style="1" customWidth="1"/>
    <col min="264" max="509" width="8.77734375" style="1"/>
    <col min="510" max="511" width="3.21875" style="1" customWidth="1"/>
    <col min="512" max="512" width="9.21875" style="1" customWidth="1"/>
    <col min="513" max="514" width="4.77734375" style="1" customWidth="1"/>
    <col min="515" max="515" width="8" style="1" customWidth="1"/>
    <col min="516" max="516" width="40.77734375" style="1" customWidth="1"/>
    <col min="517" max="517" width="8.44140625" style="1" customWidth="1"/>
    <col min="518" max="519" width="7.5546875" style="1" customWidth="1"/>
    <col min="520" max="765" width="8.77734375" style="1"/>
    <col min="766" max="767" width="3.21875" style="1" customWidth="1"/>
    <col min="768" max="768" width="9.21875" style="1" customWidth="1"/>
    <col min="769" max="770" width="4.77734375" style="1" customWidth="1"/>
    <col min="771" max="771" width="8" style="1" customWidth="1"/>
    <col min="772" max="772" width="40.77734375" style="1" customWidth="1"/>
    <col min="773" max="773" width="8.44140625" style="1" customWidth="1"/>
    <col min="774" max="775" width="7.5546875" style="1" customWidth="1"/>
    <col min="776" max="1021" width="8.77734375" style="1"/>
    <col min="1022" max="1023" width="3.21875" style="1" customWidth="1"/>
    <col min="1024" max="1024" width="9.21875" style="1" customWidth="1"/>
    <col min="1025" max="1026" width="4.77734375" style="1" customWidth="1"/>
    <col min="1027" max="1027" width="8" style="1" customWidth="1"/>
    <col min="1028" max="1028" width="40.77734375" style="1" customWidth="1"/>
    <col min="1029" max="1029" width="8.44140625" style="1" customWidth="1"/>
    <col min="1030" max="1031" width="7.5546875" style="1" customWidth="1"/>
    <col min="1032" max="1277" width="8.77734375" style="1"/>
    <col min="1278" max="1279" width="3.21875" style="1" customWidth="1"/>
    <col min="1280" max="1280" width="9.21875" style="1" customWidth="1"/>
    <col min="1281" max="1282" width="4.77734375" style="1" customWidth="1"/>
    <col min="1283" max="1283" width="8" style="1" customWidth="1"/>
    <col min="1284" max="1284" width="40.77734375" style="1" customWidth="1"/>
    <col min="1285" max="1285" width="8.44140625" style="1" customWidth="1"/>
    <col min="1286" max="1287" width="7.5546875" style="1" customWidth="1"/>
    <col min="1288" max="1533" width="8.77734375" style="1"/>
    <col min="1534" max="1535" width="3.21875" style="1" customWidth="1"/>
    <col min="1536" max="1536" width="9.21875" style="1" customWidth="1"/>
    <col min="1537" max="1538" width="4.77734375" style="1" customWidth="1"/>
    <col min="1539" max="1539" width="8" style="1" customWidth="1"/>
    <col min="1540" max="1540" width="40.77734375" style="1" customWidth="1"/>
    <col min="1541" max="1541" width="8.44140625" style="1" customWidth="1"/>
    <col min="1542" max="1543" width="7.5546875" style="1" customWidth="1"/>
    <col min="1544" max="1789" width="8.77734375" style="1"/>
    <col min="1790" max="1791" width="3.21875" style="1" customWidth="1"/>
    <col min="1792" max="1792" width="9.21875" style="1" customWidth="1"/>
    <col min="1793" max="1794" width="4.77734375" style="1" customWidth="1"/>
    <col min="1795" max="1795" width="8" style="1" customWidth="1"/>
    <col min="1796" max="1796" width="40.77734375" style="1" customWidth="1"/>
    <col min="1797" max="1797" width="8.44140625" style="1" customWidth="1"/>
    <col min="1798" max="1799" width="7.5546875" style="1" customWidth="1"/>
    <col min="1800" max="2045" width="8.77734375" style="1"/>
    <col min="2046" max="2047" width="3.21875" style="1" customWidth="1"/>
    <col min="2048" max="2048" width="9.21875" style="1" customWidth="1"/>
    <col min="2049" max="2050" width="4.77734375" style="1" customWidth="1"/>
    <col min="2051" max="2051" width="8" style="1" customWidth="1"/>
    <col min="2052" max="2052" width="40.77734375" style="1" customWidth="1"/>
    <col min="2053" max="2053" width="8.44140625" style="1" customWidth="1"/>
    <col min="2054" max="2055" width="7.5546875" style="1" customWidth="1"/>
    <col min="2056" max="2301" width="8.77734375" style="1"/>
    <col min="2302" max="2303" width="3.21875" style="1" customWidth="1"/>
    <col min="2304" max="2304" width="9.21875" style="1" customWidth="1"/>
    <col min="2305" max="2306" width="4.77734375" style="1" customWidth="1"/>
    <col min="2307" max="2307" width="8" style="1" customWidth="1"/>
    <col min="2308" max="2308" width="40.77734375" style="1" customWidth="1"/>
    <col min="2309" max="2309" width="8.44140625" style="1" customWidth="1"/>
    <col min="2310" max="2311" width="7.5546875" style="1" customWidth="1"/>
    <col min="2312" max="2557" width="8.77734375" style="1"/>
    <col min="2558" max="2559" width="3.21875" style="1" customWidth="1"/>
    <col min="2560" max="2560" width="9.21875" style="1" customWidth="1"/>
    <col min="2561" max="2562" width="4.77734375" style="1" customWidth="1"/>
    <col min="2563" max="2563" width="8" style="1" customWidth="1"/>
    <col min="2564" max="2564" width="40.77734375" style="1" customWidth="1"/>
    <col min="2565" max="2565" width="8.44140625" style="1" customWidth="1"/>
    <col min="2566" max="2567" width="7.5546875" style="1" customWidth="1"/>
    <col min="2568" max="2813" width="8.77734375" style="1"/>
    <col min="2814" max="2815" width="3.21875" style="1" customWidth="1"/>
    <col min="2816" max="2816" width="9.21875" style="1" customWidth="1"/>
    <col min="2817" max="2818" width="4.77734375" style="1" customWidth="1"/>
    <col min="2819" max="2819" width="8" style="1" customWidth="1"/>
    <col min="2820" max="2820" width="40.77734375" style="1" customWidth="1"/>
    <col min="2821" max="2821" width="8.44140625" style="1" customWidth="1"/>
    <col min="2822" max="2823" width="7.5546875" style="1" customWidth="1"/>
    <col min="2824" max="3069" width="8.77734375" style="1"/>
    <col min="3070" max="3071" width="3.21875" style="1" customWidth="1"/>
    <col min="3072" max="3072" width="9.21875" style="1" customWidth="1"/>
    <col min="3073" max="3074" width="4.77734375" style="1" customWidth="1"/>
    <col min="3075" max="3075" width="8" style="1" customWidth="1"/>
    <col min="3076" max="3076" width="40.77734375" style="1" customWidth="1"/>
    <col min="3077" max="3077" width="8.44140625" style="1" customWidth="1"/>
    <col min="3078" max="3079" width="7.5546875" style="1" customWidth="1"/>
    <col min="3080" max="3325" width="8.77734375" style="1"/>
    <col min="3326" max="3327" width="3.21875" style="1" customWidth="1"/>
    <col min="3328" max="3328" width="9.21875" style="1" customWidth="1"/>
    <col min="3329" max="3330" width="4.77734375" style="1" customWidth="1"/>
    <col min="3331" max="3331" width="8" style="1" customWidth="1"/>
    <col min="3332" max="3332" width="40.77734375" style="1" customWidth="1"/>
    <col min="3333" max="3333" width="8.44140625" style="1" customWidth="1"/>
    <col min="3334" max="3335" width="7.5546875" style="1" customWidth="1"/>
    <col min="3336" max="3581" width="8.77734375" style="1"/>
    <col min="3582" max="3583" width="3.21875" style="1" customWidth="1"/>
    <col min="3584" max="3584" width="9.21875" style="1" customWidth="1"/>
    <col min="3585" max="3586" width="4.77734375" style="1" customWidth="1"/>
    <col min="3587" max="3587" width="8" style="1" customWidth="1"/>
    <col min="3588" max="3588" width="40.77734375" style="1" customWidth="1"/>
    <col min="3589" max="3589" width="8.44140625" style="1" customWidth="1"/>
    <col min="3590" max="3591" width="7.5546875" style="1" customWidth="1"/>
    <col min="3592" max="3837" width="8.77734375" style="1"/>
    <col min="3838" max="3839" width="3.21875" style="1" customWidth="1"/>
    <col min="3840" max="3840" width="9.21875" style="1" customWidth="1"/>
    <col min="3841" max="3842" width="4.77734375" style="1" customWidth="1"/>
    <col min="3843" max="3843" width="8" style="1" customWidth="1"/>
    <col min="3844" max="3844" width="40.77734375" style="1" customWidth="1"/>
    <col min="3845" max="3845" width="8.44140625" style="1" customWidth="1"/>
    <col min="3846" max="3847" width="7.5546875" style="1" customWidth="1"/>
    <col min="3848" max="4093" width="8.77734375" style="1"/>
    <col min="4094" max="4095" width="3.21875" style="1" customWidth="1"/>
    <col min="4096" max="4096" width="9.21875" style="1" customWidth="1"/>
    <col min="4097" max="4098" width="4.77734375" style="1" customWidth="1"/>
    <col min="4099" max="4099" width="8" style="1" customWidth="1"/>
    <col min="4100" max="4100" width="40.77734375" style="1" customWidth="1"/>
    <col min="4101" max="4101" width="8.44140625" style="1" customWidth="1"/>
    <col min="4102" max="4103" width="7.5546875" style="1" customWidth="1"/>
    <col min="4104" max="4349" width="8.77734375" style="1"/>
    <col min="4350" max="4351" width="3.21875" style="1" customWidth="1"/>
    <col min="4352" max="4352" width="9.21875" style="1" customWidth="1"/>
    <col min="4353" max="4354" width="4.77734375" style="1" customWidth="1"/>
    <col min="4355" max="4355" width="8" style="1" customWidth="1"/>
    <col min="4356" max="4356" width="40.77734375" style="1" customWidth="1"/>
    <col min="4357" max="4357" width="8.44140625" style="1" customWidth="1"/>
    <col min="4358" max="4359" width="7.5546875" style="1" customWidth="1"/>
    <col min="4360" max="4605" width="8.77734375" style="1"/>
    <col min="4606" max="4607" width="3.21875" style="1" customWidth="1"/>
    <col min="4608" max="4608" width="9.21875" style="1" customWidth="1"/>
    <col min="4609" max="4610" width="4.77734375" style="1" customWidth="1"/>
    <col min="4611" max="4611" width="8" style="1" customWidth="1"/>
    <col min="4612" max="4612" width="40.77734375" style="1" customWidth="1"/>
    <col min="4613" max="4613" width="8.44140625" style="1" customWidth="1"/>
    <col min="4614" max="4615" width="7.5546875" style="1" customWidth="1"/>
    <col min="4616" max="4861" width="8.77734375" style="1"/>
    <col min="4862" max="4863" width="3.21875" style="1" customWidth="1"/>
    <col min="4864" max="4864" width="9.21875" style="1" customWidth="1"/>
    <col min="4865" max="4866" width="4.77734375" style="1" customWidth="1"/>
    <col min="4867" max="4867" width="8" style="1" customWidth="1"/>
    <col min="4868" max="4868" width="40.77734375" style="1" customWidth="1"/>
    <col min="4869" max="4869" width="8.44140625" style="1" customWidth="1"/>
    <col min="4870" max="4871" width="7.5546875" style="1" customWidth="1"/>
    <col min="4872" max="5117" width="8.77734375" style="1"/>
    <col min="5118" max="5119" width="3.21875" style="1" customWidth="1"/>
    <col min="5120" max="5120" width="9.21875" style="1" customWidth="1"/>
    <col min="5121" max="5122" width="4.77734375" style="1" customWidth="1"/>
    <col min="5123" max="5123" width="8" style="1" customWidth="1"/>
    <col min="5124" max="5124" width="40.77734375" style="1" customWidth="1"/>
    <col min="5125" max="5125" width="8.44140625" style="1" customWidth="1"/>
    <col min="5126" max="5127" width="7.5546875" style="1" customWidth="1"/>
    <col min="5128" max="5373" width="8.77734375" style="1"/>
    <col min="5374" max="5375" width="3.21875" style="1" customWidth="1"/>
    <col min="5376" max="5376" width="9.21875" style="1" customWidth="1"/>
    <col min="5377" max="5378" width="4.77734375" style="1" customWidth="1"/>
    <col min="5379" max="5379" width="8" style="1" customWidth="1"/>
    <col min="5380" max="5380" width="40.77734375" style="1" customWidth="1"/>
    <col min="5381" max="5381" width="8.44140625" style="1" customWidth="1"/>
    <col min="5382" max="5383" width="7.5546875" style="1" customWidth="1"/>
    <col min="5384" max="5629" width="8.77734375" style="1"/>
    <col min="5630" max="5631" width="3.21875" style="1" customWidth="1"/>
    <col min="5632" max="5632" width="9.21875" style="1" customWidth="1"/>
    <col min="5633" max="5634" width="4.77734375" style="1" customWidth="1"/>
    <col min="5635" max="5635" width="8" style="1" customWidth="1"/>
    <col min="5636" max="5636" width="40.77734375" style="1" customWidth="1"/>
    <col min="5637" max="5637" width="8.44140625" style="1" customWidth="1"/>
    <col min="5638" max="5639" width="7.5546875" style="1" customWidth="1"/>
    <col min="5640" max="5885" width="8.77734375" style="1"/>
    <col min="5886" max="5887" width="3.21875" style="1" customWidth="1"/>
    <col min="5888" max="5888" width="9.21875" style="1" customWidth="1"/>
    <col min="5889" max="5890" width="4.77734375" style="1" customWidth="1"/>
    <col min="5891" max="5891" width="8" style="1" customWidth="1"/>
    <col min="5892" max="5892" width="40.77734375" style="1" customWidth="1"/>
    <col min="5893" max="5893" width="8.44140625" style="1" customWidth="1"/>
    <col min="5894" max="5895" width="7.5546875" style="1" customWidth="1"/>
    <col min="5896" max="6141" width="8.77734375" style="1"/>
    <col min="6142" max="6143" width="3.21875" style="1" customWidth="1"/>
    <col min="6144" max="6144" width="9.21875" style="1" customWidth="1"/>
    <col min="6145" max="6146" width="4.77734375" style="1" customWidth="1"/>
    <col min="6147" max="6147" width="8" style="1" customWidth="1"/>
    <col min="6148" max="6148" width="40.77734375" style="1" customWidth="1"/>
    <col min="6149" max="6149" width="8.44140625" style="1" customWidth="1"/>
    <col min="6150" max="6151" width="7.5546875" style="1" customWidth="1"/>
    <col min="6152" max="6397" width="8.77734375" style="1"/>
    <col min="6398" max="6399" width="3.21875" style="1" customWidth="1"/>
    <col min="6400" max="6400" width="9.21875" style="1" customWidth="1"/>
    <col min="6401" max="6402" width="4.77734375" style="1" customWidth="1"/>
    <col min="6403" max="6403" width="8" style="1" customWidth="1"/>
    <col min="6404" max="6404" width="40.77734375" style="1" customWidth="1"/>
    <col min="6405" max="6405" width="8.44140625" style="1" customWidth="1"/>
    <col min="6406" max="6407" width="7.5546875" style="1" customWidth="1"/>
    <col min="6408" max="6653" width="8.77734375" style="1"/>
    <col min="6654" max="6655" width="3.21875" style="1" customWidth="1"/>
    <col min="6656" max="6656" width="9.21875" style="1" customWidth="1"/>
    <col min="6657" max="6658" width="4.77734375" style="1" customWidth="1"/>
    <col min="6659" max="6659" width="8" style="1" customWidth="1"/>
    <col min="6660" max="6660" width="40.77734375" style="1" customWidth="1"/>
    <col min="6661" max="6661" width="8.44140625" style="1" customWidth="1"/>
    <col min="6662" max="6663" width="7.5546875" style="1" customWidth="1"/>
    <col min="6664" max="6909" width="8.77734375" style="1"/>
    <col min="6910" max="6911" width="3.21875" style="1" customWidth="1"/>
    <col min="6912" max="6912" width="9.21875" style="1" customWidth="1"/>
    <col min="6913" max="6914" width="4.77734375" style="1" customWidth="1"/>
    <col min="6915" max="6915" width="8" style="1" customWidth="1"/>
    <col min="6916" max="6916" width="40.77734375" style="1" customWidth="1"/>
    <col min="6917" max="6917" width="8.44140625" style="1" customWidth="1"/>
    <col min="6918" max="6919" width="7.5546875" style="1" customWidth="1"/>
    <col min="6920" max="7165" width="8.77734375" style="1"/>
    <col min="7166" max="7167" width="3.21875" style="1" customWidth="1"/>
    <col min="7168" max="7168" width="9.21875" style="1" customWidth="1"/>
    <col min="7169" max="7170" width="4.77734375" style="1" customWidth="1"/>
    <col min="7171" max="7171" width="8" style="1" customWidth="1"/>
    <col min="7172" max="7172" width="40.77734375" style="1" customWidth="1"/>
    <col min="7173" max="7173" width="8.44140625" style="1" customWidth="1"/>
    <col min="7174" max="7175" width="7.5546875" style="1" customWidth="1"/>
    <col min="7176" max="7421" width="8.77734375" style="1"/>
    <col min="7422" max="7423" width="3.21875" style="1" customWidth="1"/>
    <col min="7424" max="7424" width="9.21875" style="1" customWidth="1"/>
    <col min="7425" max="7426" width="4.77734375" style="1" customWidth="1"/>
    <col min="7427" max="7427" width="8" style="1" customWidth="1"/>
    <col min="7428" max="7428" width="40.77734375" style="1" customWidth="1"/>
    <col min="7429" max="7429" width="8.44140625" style="1" customWidth="1"/>
    <col min="7430" max="7431" width="7.5546875" style="1" customWidth="1"/>
    <col min="7432" max="7677" width="8.77734375" style="1"/>
    <col min="7678" max="7679" width="3.21875" style="1" customWidth="1"/>
    <col min="7680" max="7680" width="9.21875" style="1" customWidth="1"/>
    <col min="7681" max="7682" width="4.77734375" style="1" customWidth="1"/>
    <col min="7683" max="7683" width="8" style="1" customWidth="1"/>
    <col min="7684" max="7684" width="40.77734375" style="1" customWidth="1"/>
    <col min="7685" max="7685" width="8.44140625" style="1" customWidth="1"/>
    <col min="7686" max="7687" width="7.5546875" style="1" customWidth="1"/>
    <col min="7688" max="7933" width="8.77734375" style="1"/>
    <col min="7934" max="7935" width="3.21875" style="1" customWidth="1"/>
    <col min="7936" max="7936" width="9.21875" style="1" customWidth="1"/>
    <col min="7937" max="7938" width="4.77734375" style="1" customWidth="1"/>
    <col min="7939" max="7939" width="8" style="1" customWidth="1"/>
    <col min="7940" max="7940" width="40.77734375" style="1" customWidth="1"/>
    <col min="7941" max="7941" width="8.44140625" style="1" customWidth="1"/>
    <col min="7942" max="7943" width="7.5546875" style="1" customWidth="1"/>
    <col min="7944" max="8189" width="8.77734375" style="1"/>
    <col min="8190" max="8191" width="3.21875" style="1" customWidth="1"/>
    <col min="8192" max="8192" width="9.21875" style="1" customWidth="1"/>
    <col min="8193" max="8194" width="4.77734375" style="1" customWidth="1"/>
    <col min="8195" max="8195" width="8" style="1" customWidth="1"/>
    <col min="8196" max="8196" width="40.77734375" style="1" customWidth="1"/>
    <col min="8197" max="8197" width="8.44140625" style="1" customWidth="1"/>
    <col min="8198" max="8199" width="7.5546875" style="1" customWidth="1"/>
    <col min="8200" max="8445" width="8.77734375" style="1"/>
    <col min="8446" max="8447" width="3.21875" style="1" customWidth="1"/>
    <col min="8448" max="8448" width="9.21875" style="1" customWidth="1"/>
    <col min="8449" max="8450" width="4.77734375" style="1" customWidth="1"/>
    <col min="8451" max="8451" width="8" style="1" customWidth="1"/>
    <col min="8452" max="8452" width="40.77734375" style="1" customWidth="1"/>
    <col min="8453" max="8453" width="8.44140625" style="1" customWidth="1"/>
    <col min="8454" max="8455" width="7.5546875" style="1" customWidth="1"/>
    <col min="8456" max="8701" width="8.77734375" style="1"/>
    <col min="8702" max="8703" width="3.21875" style="1" customWidth="1"/>
    <col min="8704" max="8704" width="9.21875" style="1" customWidth="1"/>
    <col min="8705" max="8706" width="4.77734375" style="1" customWidth="1"/>
    <col min="8707" max="8707" width="8" style="1" customWidth="1"/>
    <col min="8708" max="8708" width="40.77734375" style="1" customWidth="1"/>
    <col min="8709" max="8709" width="8.44140625" style="1" customWidth="1"/>
    <col min="8710" max="8711" width="7.5546875" style="1" customWidth="1"/>
    <col min="8712" max="8957" width="8.77734375" style="1"/>
    <col min="8958" max="8959" width="3.21875" style="1" customWidth="1"/>
    <col min="8960" max="8960" width="9.21875" style="1" customWidth="1"/>
    <col min="8961" max="8962" width="4.77734375" style="1" customWidth="1"/>
    <col min="8963" max="8963" width="8" style="1" customWidth="1"/>
    <col min="8964" max="8964" width="40.77734375" style="1" customWidth="1"/>
    <col min="8965" max="8965" width="8.44140625" style="1" customWidth="1"/>
    <col min="8966" max="8967" width="7.5546875" style="1" customWidth="1"/>
    <col min="8968" max="9213" width="8.77734375" style="1"/>
    <col min="9214" max="9215" width="3.21875" style="1" customWidth="1"/>
    <col min="9216" max="9216" width="9.21875" style="1" customWidth="1"/>
    <col min="9217" max="9218" width="4.77734375" style="1" customWidth="1"/>
    <col min="9219" max="9219" width="8" style="1" customWidth="1"/>
    <col min="9220" max="9220" width="40.77734375" style="1" customWidth="1"/>
    <col min="9221" max="9221" width="8.44140625" style="1" customWidth="1"/>
    <col min="9222" max="9223" width="7.5546875" style="1" customWidth="1"/>
    <col min="9224" max="9469" width="8.77734375" style="1"/>
    <col min="9470" max="9471" width="3.21875" style="1" customWidth="1"/>
    <col min="9472" max="9472" width="9.21875" style="1" customWidth="1"/>
    <col min="9473" max="9474" width="4.77734375" style="1" customWidth="1"/>
    <col min="9475" max="9475" width="8" style="1" customWidth="1"/>
    <col min="9476" max="9476" width="40.77734375" style="1" customWidth="1"/>
    <col min="9477" max="9477" width="8.44140625" style="1" customWidth="1"/>
    <col min="9478" max="9479" width="7.5546875" style="1" customWidth="1"/>
    <col min="9480" max="9725" width="8.77734375" style="1"/>
    <col min="9726" max="9727" width="3.21875" style="1" customWidth="1"/>
    <col min="9728" max="9728" width="9.21875" style="1" customWidth="1"/>
    <col min="9729" max="9730" width="4.77734375" style="1" customWidth="1"/>
    <col min="9731" max="9731" width="8" style="1" customWidth="1"/>
    <col min="9732" max="9732" width="40.77734375" style="1" customWidth="1"/>
    <col min="9733" max="9733" width="8.44140625" style="1" customWidth="1"/>
    <col min="9734" max="9735" width="7.5546875" style="1" customWidth="1"/>
    <col min="9736" max="9981" width="8.77734375" style="1"/>
    <col min="9982" max="9983" width="3.21875" style="1" customWidth="1"/>
    <col min="9984" max="9984" width="9.21875" style="1" customWidth="1"/>
    <col min="9985" max="9986" width="4.77734375" style="1" customWidth="1"/>
    <col min="9987" max="9987" width="8" style="1" customWidth="1"/>
    <col min="9988" max="9988" width="40.77734375" style="1" customWidth="1"/>
    <col min="9989" max="9989" width="8.44140625" style="1" customWidth="1"/>
    <col min="9990" max="9991" width="7.5546875" style="1" customWidth="1"/>
    <col min="9992" max="10237" width="8.77734375" style="1"/>
    <col min="10238" max="10239" width="3.21875" style="1" customWidth="1"/>
    <col min="10240" max="10240" width="9.21875" style="1" customWidth="1"/>
    <col min="10241" max="10242" width="4.77734375" style="1" customWidth="1"/>
    <col min="10243" max="10243" width="8" style="1" customWidth="1"/>
    <col min="10244" max="10244" width="40.77734375" style="1" customWidth="1"/>
    <col min="10245" max="10245" width="8.44140625" style="1" customWidth="1"/>
    <col min="10246" max="10247" width="7.5546875" style="1" customWidth="1"/>
    <col min="10248" max="10493" width="8.77734375" style="1"/>
    <col min="10494" max="10495" width="3.21875" style="1" customWidth="1"/>
    <col min="10496" max="10496" width="9.21875" style="1" customWidth="1"/>
    <col min="10497" max="10498" width="4.77734375" style="1" customWidth="1"/>
    <col min="10499" max="10499" width="8" style="1" customWidth="1"/>
    <col min="10500" max="10500" width="40.77734375" style="1" customWidth="1"/>
    <col min="10501" max="10501" width="8.44140625" style="1" customWidth="1"/>
    <col min="10502" max="10503" width="7.5546875" style="1" customWidth="1"/>
    <col min="10504" max="10749" width="8.77734375" style="1"/>
    <col min="10750" max="10751" width="3.21875" style="1" customWidth="1"/>
    <col min="10752" max="10752" width="9.21875" style="1" customWidth="1"/>
    <col min="10753" max="10754" width="4.77734375" style="1" customWidth="1"/>
    <col min="10755" max="10755" width="8" style="1" customWidth="1"/>
    <col min="10756" max="10756" width="40.77734375" style="1" customWidth="1"/>
    <col min="10757" max="10757" width="8.44140625" style="1" customWidth="1"/>
    <col min="10758" max="10759" width="7.5546875" style="1" customWidth="1"/>
    <col min="10760" max="11005" width="8.77734375" style="1"/>
    <col min="11006" max="11007" width="3.21875" style="1" customWidth="1"/>
    <col min="11008" max="11008" width="9.21875" style="1" customWidth="1"/>
    <col min="11009" max="11010" width="4.77734375" style="1" customWidth="1"/>
    <col min="11011" max="11011" width="8" style="1" customWidth="1"/>
    <col min="11012" max="11012" width="40.77734375" style="1" customWidth="1"/>
    <col min="11013" max="11013" width="8.44140625" style="1" customWidth="1"/>
    <col min="11014" max="11015" width="7.5546875" style="1" customWidth="1"/>
    <col min="11016" max="11261" width="8.77734375" style="1"/>
    <col min="11262" max="11263" width="3.21875" style="1" customWidth="1"/>
    <col min="11264" max="11264" width="9.21875" style="1" customWidth="1"/>
    <col min="11265" max="11266" width="4.77734375" style="1" customWidth="1"/>
    <col min="11267" max="11267" width="8" style="1" customWidth="1"/>
    <col min="11268" max="11268" width="40.77734375" style="1" customWidth="1"/>
    <col min="11269" max="11269" width="8.44140625" style="1" customWidth="1"/>
    <col min="11270" max="11271" width="7.5546875" style="1" customWidth="1"/>
    <col min="11272" max="11517" width="8.77734375" style="1"/>
    <col min="11518" max="11519" width="3.21875" style="1" customWidth="1"/>
    <col min="11520" max="11520" width="9.21875" style="1" customWidth="1"/>
    <col min="11521" max="11522" width="4.77734375" style="1" customWidth="1"/>
    <col min="11523" max="11523" width="8" style="1" customWidth="1"/>
    <col min="11524" max="11524" width="40.77734375" style="1" customWidth="1"/>
    <col min="11525" max="11525" width="8.44140625" style="1" customWidth="1"/>
    <col min="11526" max="11527" width="7.5546875" style="1" customWidth="1"/>
    <col min="11528" max="11773" width="8.77734375" style="1"/>
    <col min="11774" max="11775" width="3.21875" style="1" customWidth="1"/>
    <col min="11776" max="11776" width="9.21875" style="1" customWidth="1"/>
    <col min="11777" max="11778" width="4.77734375" style="1" customWidth="1"/>
    <col min="11779" max="11779" width="8" style="1" customWidth="1"/>
    <col min="11780" max="11780" width="40.77734375" style="1" customWidth="1"/>
    <col min="11781" max="11781" width="8.44140625" style="1" customWidth="1"/>
    <col min="11782" max="11783" width="7.5546875" style="1" customWidth="1"/>
    <col min="11784" max="12029" width="8.77734375" style="1"/>
    <col min="12030" max="12031" width="3.21875" style="1" customWidth="1"/>
    <col min="12032" max="12032" width="9.21875" style="1" customWidth="1"/>
    <col min="12033" max="12034" width="4.77734375" style="1" customWidth="1"/>
    <col min="12035" max="12035" width="8" style="1" customWidth="1"/>
    <col min="12036" max="12036" width="40.77734375" style="1" customWidth="1"/>
    <col min="12037" max="12037" width="8.44140625" style="1" customWidth="1"/>
    <col min="12038" max="12039" width="7.5546875" style="1" customWidth="1"/>
    <col min="12040" max="12285" width="8.77734375" style="1"/>
    <col min="12286" max="12287" width="3.21875" style="1" customWidth="1"/>
    <col min="12288" max="12288" width="9.21875" style="1" customWidth="1"/>
    <col min="12289" max="12290" width="4.77734375" style="1" customWidth="1"/>
    <col min="12291" max="12291" width="8" style="1" customWidth="1"/>
    <col min="12292" max="12292" width="40.77734375" style="1" customWidth="1"/>
    <col min="12293" max="12293" width="8.44140625" style="1" customWidth="1"/>
    <col min="12294" max="12295" width="7.5546875" style="1" customWidth="1"/>
    <col min="12296" max="12541" width="8.77734375" style="1"/>
    <col min="12542" max="12543" width="3.21875" style="1" customWidth="1"/>
    <col min="12544" max="12544" width="9.21875" style="1" customWidth="1"/>
    <col min="12545" max="12546" width="4.77734375" style="1" customWidth="1"/>
    <col min="12547" max="12547" width="8" style="1" customWidth="1"/>
    <col min="12548" max="12548" width="40.77734375" style="1" customWidth="1"/>
    <col min="12549" max="12549" width="8.44140625" style="1" customWidth="1"/>
    <col min="12550" max="12551" width="7.5546875" style="1" customWidth="1"/>
    <col min="12552" max="12797" width="8.77734375" style="1"/>
    <col min="12798" max="12799" width="3.21875" style="1" customWidth="1"/>
    <col min="12800" max="12800" width="9.21875" style="1" customWidth="1"/>
    <col min="12801" max="12802" width="4.77734375" style="1" customWidth="1"/>
    <col min="12803" max="12803" width="8" style="1" customWidth="1"/>
    <col min="12804" max="12804" width="40.77734375" style="1" customWidth="1"/>
    <col min="12805" max="12805" width="8.44140625" style="1" customWidth="1"/>
    <col min="12806" max="12807" width="7.5546875" style="1" customWidth="1"/>
    <col min="12808" max="13053" width="8.77734375" style="1"/>
    <col min="13054" max="13055" width="3.21875" style="1" customWidth="1"/>
    <col min="13056" max="13056" width="9.21875" style="1" customWidth="1"/>
    <col min="13057" max="13058" width="4.77734375" style="1" customWidth="1"/>
    <col min="13059" max="13059" width="8" style="1" customWidth="1"/>
    <col min="13060" max="13060" width="40.77734375" style="1" customWidth="1"/>
    <col min="13061" max="13061" width="8.44140625" style="1" customWidth="1"/>
    <col min="13062" max="13063" width="7.5546875" style="1" customWidth="1"/>
    <col min="13064" max="13309" width="8.77734375" style="1"/>
    <col min="13310" max="13311" width="3.21875" style="1" customWidth="1"/>
    <col min="13312" max="13312" width="9.21875" style="1" customWidth="1"/>
    <col min="13313" max="13314" width="4.77734375" style="1" customWidth="1"/>
    <col min="13315" max="13315" width="8" style="1" customWidth="1"/>
    <col min="13316" max="13316" width="40.77734375" style="1" customWidth="1"/>
    <col min="13317" max="13317" width="8.44140625" style="1" customWidth="1"/>
    <col min="13318" max="13319" width="7.5546875" style="1" customWidth="1"/>
    <col min="13320" max="13565" width="8.77734375" style="1"/>
    <col min="13566" max="13567" width="3.21875" style="1" customWidth="1"/>
    <col min="13568" max="13568" width="9.21875" style="1" customWidth="1"/>
    <col min="13569" max="13570" width="4.77734375" style="1" customWidth="1"/>
    <col min="13571" max="13571" width="8" style="1" customWidth="1"/>
    <col min="13572" max="13572" width="40.77734375" style="1" customWidth="1"/>
    <col min="13573" max="13573" width="8.44140625" style="1" customWidth="1"/>
    <col min="13574" max="13575" width="7.5546875" style="1" customWidth="1"/>
    <col min="13576" max="13821" width="8.77734375" style="1"/>
    <col min="13822" max="13823" width="3.21875" style="1" customWidth="1"/>
    <col min="13824" max="13824" width="9.21875" style="1" customWidth="1"/>
    <col min="13825" max="13826" width="4.77734375" style="1" customWidth="1"/>
    <col min="13827" max="13827" width="8" style="1" customWidth="1"/>
    <col min="13828" max="13828" width="40.77734375" style="1" customWidth="1"/>
    <col min="13829" max="13829" width="8.44140625" style="1" customWidth="1"/>
    <col min="13830" max="13831" width="7.5546875" style="1" customWidth="1"/>
    <col min="13832" max="14077" width="8.77734375" style="1"/>
    <col min="14078" max="14079" width="3.21875" style="1" customWidth="1"/>
    <col min="14080" max="14080" width="9.21875" style="1" customWidth="1"/>
    <col min="14081" max="14082" width="4.77734375" style="1" customWidth="1"/>
    <col min="14083" max="14083" width="8" style="1" customWidth="1"/>
    <col min="14084" max="14084" width="40.77734375" style="1" customWidth="1"/>
    <col min="14085" max="14085" width="8.44140625" style="1" customWidth="1"/>
    <col min="14086" max="14087" width="7.5546875" style="1" customWidth="1"/>
    <col min="14088" max="14333" width="8.77734375" style="1"/>
    <col min="14334" max="14335" width="3.21875" style="1" customWidth="1"/>
    <col min="14336" max="14336" width="9.21875" style="1" customWidth="1"/>
    <col min="14337" max="14338" width="4.77734375" style="1" customWidth="1"/>
    <col min="14339" max="14339" width="8" style="1" customWidth="1"/>
    <col min="14340" max="14340" width="40.77734375" style="1" customWidth="1"/>
    <col min="14341" max="14341" width="8.44140625" style="1" customWidth="1"/>
    <col min="14342" max="14343" width="7.5546875" style="1" customWidth="1"/>
    <col min="14344" max="14589" width="8.77734375" style="1"/>
    <col min="14590" max="14591" width="3.21875" style="1" customWidth="1"/>
    <col min="14592" max="14592" width="9.21875" style="1" customWidth="1"/>
    <col min="14593" max="14594" width="4.77734375" style="1" customWidth="1"/>
    <col min="14595" max="14595" width="8" style="1" customWidth="1"/>
    <col min="14596" max="14596" width="40.77734375" style="1" customWidth="1"/>
    <col min="14597" max="14597" width="8.44140625" style="1" customWidth="1"/>
    <col min="14598" max="14599" width="7.5546875" style="1" customWidth="1"/>
    <col min="14600" max="14845" width="8.77734375" style="1"/>
    <col min="14846" max="14847" width="3.21875" style="1" customWidth="1"/>
    <col min="14848" max="14848" width="9.21875" style="1" customWidth="1"/>
    <col min="14849" max="14850" width="4.77734375" style="1" customWidth="1"/>
    <col min="14851" max="14851" width="8" style="1" customWidth="1"/>
    <col min="14852" max="14852" width="40.77734375" style="1" customWidth="1"/>
    <col min="14853" max="14853" width="8.44140625" style="1" customWidth="1"/>
    <col min="14854" max="14855" width="7.5546875" style="1" customWidth="1"/>
    <col min="14856" max="15101" width="8.77734375" style="1"/>
    <col min="15102" max="15103" width="3.21875" style="1" customWidth="1"/>
    <col min="15104" max="15104" width="9.21875" style="1" customWidth="1"/>
    <col min="15105" max="15106" width="4.77734375" style="1" customWidth="1"/>
    <col min="15107" max="15107" width="8" style="1" customWidth="1"/>
    <col min="15108" max="15108" width="40.77734375" style="1" customWidth="1"/>
    <col min="15109" max="15109" width="8.44140625" style="1" customWidth="1"/>
    <col min="15110" max="15111" width="7.5546875" style="1" customWidth="1"/>
    <col min="15112" max="15357" width="8.77734375" style="1"/>
    <col min="15358" max="15359" width="3.21875" style="1" customWidth="1"/>
    <col min="15360" max="15360" width="9.21875" style="1" customWidth="1"/>
    <col min="15361" max="15362" width="4.77734375" style="1" customWidth="1"/>
    <col min="15363" max="15363" width="8" style="1" customWidth="1"/>
    <col min="15364" max="15364" width="40.77734375" style="1" customWidth="1"/>
    <col min="15365" max="15365" width="8.44140625" style="1" customWidth="1"/>
    <col min="15366" max="15367" width="7.5546875" style="1" customWidth="1"/>
    <col min="15368" max="15613" width="8.77734375" style="1"/>
    <col min="15614" max="15615" width="3.21875" style="1" customWidth="1"/>
    <col min="15616" max="15616" width="9.21875" style="1" customWidth="1"/>
    <col min="15617" max="15618" width="4.77734375" style="1" customWidth="1"/>
    <col min="15619" max="15619" width="8" style="1" customWidth="1"/>
    <col min="15620" max="15620" width="40.77734375" style="1" customWidth="1"/>
    <col min="15621" max="15621" width="8.44140625" style="1" customWidth="1"/>
    <col min="15622" max="15623" width="7.5546875" style="1" customWidth="1"/>
    <col min="15624" max="15869" width="8.77734375" style="1"/>
    <col min="15870" max="15871" width="3.21875" style="1" customWidth="1"/>
    <col min="15872" max="15872" width="9.21875" style="1" customWidth="1"/>
    <col min="15873" max="15874" width="4.77734375" style="1" customWidth="1"/>
    <col min="15875" max="15875" width="8" style="1" customWidth="1"/>
    <col min="15876" max="15876" width="40.77734375" style="1" customWidth="1"/>
    <col min="15877" max="15877" width="8.44140625" style="1" customWidth="1"/>
    <col min="15878" max="15879" width="7.5546875" style="1" customWidth="1"/>
    <col min="15880" max="16125" width="8.77734375" style="1"/>
    <col min="16126" max="16127" width="3.21875" style="1" customWidth="1"/>
    <col min="16128" max="16128" width="9.21875" style="1" customWidth="1"/>
    <col min="16129" max="16130" width="4.77734375" style="1" customWidth="1"/>
    <col min="16131" max="16131" width="8" style="1" customWidth="1"/>
    <col min="16132" max="16132" width="40.77734375" style="1" customWidth="1"/>
    <col min="16133" max="16133" width="8.44140625" style="1" customWidth="1"/>
    <col min="16134" max="16135" width="7.5546875" style="1" customWidth="1"/>
    <col min="16136" max="16382" width="8.77734375" style="1"/>
    <col min="16383" max="16384" width="9.21875" style="1" customWidth="1"/>
  </cols>
  <sheetData>
    <row r="1" spans="1:14" x14ac:dyDescent="0.2">
      <c r="H1" s="1081"/>
      <c r="I1" s="791"/>
      <c r="J1" s="825"/>
      <c r="K1" s="1033" t="s">
        <v>37</v>
      </c>
      <c r="L1" s="825"/>
      <c r="M1" s="825"/>
      <c r="N1" s="825"/>
    </row>
    <row r="2" spans="1:14" ht="17.7" x14ac:dyDescent="0.3">
      <c r="A2" s="1386" t="s">
        <v>30</v>
      </c>
      <c r="B2" s="1386"/>
      <c r="C2" s="1386"/>
      <c r="D2" s="1386"/>
      <c r="E2" s="1386"/>
      <c r="F2" s="1386"/>
      <c r="G2" s="1386"/>
      <c r="H2" s="1386"/>
      <c r="I2" s="792"/>
      <c r="J2" s="825"/>
      <c r="K2" s="825"/>
      <c r="L2" s="825"/>
      <c r="M2" s="825"/>
      <c r="N2" s="825"/>
    </row>
    <row r="3" spans="1:14" x14ac:dyDescent="0.25">
      <c r="A3" s="3"/>
      <c r="B3" s="3"/>
      <c r="C3" s="3"/>
      <c r="D3" s="3"/>
      <c r="E3" s="3"/>
      <c r="F3" s="3"/>
      <c r="G3" s="950"/>
      <c r="H3" s="4"/>
      <c r="I3" s="793"/>
      <c r="J3" s="825"/>
      <c r="K3" s="825"/>
      <c r="L3" s="825"/>
      <c r="M3" s="825"/>
      <c r="N3" s="825"/>
    </row>
    <row r="4" spans="1:14" ht="15.75" thickBot="1" x14ac:dyDescent="0.3">
      <c r="A4" s="1387" t="s">
        <v>13</v>
      </c>
      <c r="B4" s="1387"/>
      <c r="C4" s="1387"/>
      <c r="D4" s="1387"/>
      <c r="E4" s="1387"/>
      <c r="F4" s="1387"/>
      <c r="G4" s="1387"/>
      <c r="H4" s="1387"/>
      <c r="I4" s="794"/>
      <c r="J4" s="825"/>
      <c r="K4" s="825"/>
      <c r="L4" s="825"/>
      <c r="M4" s="825"/>
      <c r="N4" s="825"/>
    </row>
    <row r="5" spans="1:14" x14ac:dyDescent="0.2">
      <c r="A5" s="3"/>
      <c r="B5" s="3"/>
      <c r="C5" s="3"/>
      <c r="D5" s="3"/>
      <c r="E5" s="3"/>
      <c r="F5" s="3"/>
      <c r="G5" s="950"/>
      <c r="H5" s="1396" t="s">
        <v>160</v>
      </c>
      <c r="I5" s="793"/>
      <c r="J5" s="825"/>
      <c r="K5" s="825"/>
      <c r="L5" s="825"/>
      <c r="M5" s="825"/>
      <c r="N5" s="825"/>
    </row>
    <row r="6" spans="1:14" s="9" customFormat="1" ht="15.75" thickBot="1" x14ac:dyDescent="0.3">
      <c r="A6" s="93"/>
      <c r="B6" s="94"/>
      <c r="C6" s="94"/>
      <c r="D6" s="65"/>
      <c r="E6" s="65"/>
      <c r="F6" s="114" t="s">
        <v>36</v>
      </c>
      <c r="G6" s="951"/>
      <c r="H6" s="1449"/>
      <c r="I6" s="795"/>
      <c r="J6" s="147"/>
      <c r="K6" s="147"/>
      <c r="L6" s="147"/>
      <c r="M6" s="147"/>
      <c r="N6" s="147"/>
    </row>
    <row r="7" spans="1:14" s="9" customFormat="1" ht="13.1" thickBot="1" x14ac:dyDescent="0.25">
      <c r="A7" s="102"/>
      <c r="B7" s="102"/>
      <c r="C7" s="102"/>
      <c r="D7" s="102"/>
      <c r="E7" s="102"/>
      <c r="F7" s="102"/>
      <c r="G7" s="952"/>
      <c r="H7" s="1449"/>
      <c r="I7" s="97"/>
      <c r="J7" s="1396" t="s">
        <v>171</v>
      </c>
      <c r="K7" s="97" t="s">
        <v>0</v>
      </c>
      <c r="L7" s="147"/>
      <c r="M7" s="147"/>
      <c r="N7" s="147"/>
    </row>
    <row r="8" spans="1:14" s="9" customFormat="1" ht="13.1" thickBot="1" x14ac:dyDescent="0.25">
      <c r="A8" s="98" t="s">
        <v>1</v>
      </c>
      <c r="B8" s="1082" t="s">
        <v>4</v>
      </c>
      <c r="C8" s="476"/>
      <c r="D8" s="99" t="s">
        <v>14</v>
      </c>
      <c r="E8" s="100" t="s">
        <v>15</v>
      </c>
      <c r="F8" s="100" t="s">
        <v>35</v>
      </c>
      <c r="G8" s="1074" t="s">
        <v>31</v>
      </c>
      <c r="H8" s="1466"/>
      <c r="I8" s="1035" t="s">
        <v>32</v>
      </c>
      <c r="J8" s="1467"/>
      <c r="K8" s="107" t="s">
        <v>32</v>
      </c>
      <c r="L8" s="944"/>
      <c r="M8" s="944"/>
      <c r="N8" s="147"/>
    </row>
    <row r="9" spans="1:14" s="9" customFormat="1" ht="13.1" thickBot="1" x14ac:dyDescent="0.25">
      <c r="A9" s="968" t="s">
        <v>2</v>
      </c>
      <c r="B9" s="969" t="s">
        <v>5</v>
      </c>
      <c r="C9" s="970" t="s">
        <v>5</v>
      </c>
      <c r="D9" s="969" t="s">
        <v>5</v>
      </c>
      <c r="E9" s="969" t="s">
        <v>5</v>
      </c>
      <c r="F9" s="1036" t="s">
        <v>34</v>
      </c>
      <c r="G9" s="1058">
        <f>G10+G55</f>
        <v>9450</v>
      </c>
      <c r="H9" s="1059">
        <f>+H10+H55</f>
        <v>14536.8</v>
      </c>
      <c r="I9" s="1058">
        <f>+G9+H9</f>
        <v>23986.799999999999</v>
      </c>
      <c r="J9" s="1076">
        <f>+J10</f>
        <v>0</v>
      </c>
      <c r="K9" s="1076">
        <f>+I9+J9</f>
        <v>23986.799999999999</v>
      </c>
      <c r="L9" s="944"/>
      <c r="M9" s="944"/>
      <c r="N9" s="944"/>
    </row>
    <row r="10" spans="1:14" s="9" customFormat="1" ht="13.75" thickBot="1" x14ac:dyDescent="0.3">
      <c r="A10" s="934" t="s">
        <v>2</v>
      </c>
      <c r="B10" s="1454" t="s">
        <v>5</v>
      </c>
      <c r="C10" s="1455"/>
      <c r="D10" s="935" t="s">
        <v>5</v>
      </c>
      <c r="E10" s="936" t="s">
        <v>5</v>
      </c>
      <c r="F10" s="1037" t="s">
        <v>18</v>
      </c>
      <c r="G10" s="1060">
        <v>3410</v>
      </c>
      <c r="H10" s="1060">
        <f>+H11+H14+H17+H19+H21+H23+H25+H27+H29+H31+H33+H35+H37+H39+H41+H43+H45+H47+H49+H51+H53</f>
        <v>0</v>
      </c>
      <c r="I10" s="1060">
        <f t="shared" ref="I10:I85" si="0">+G10+H10</f>
        <v>3410</v>
      </c>
      <c r="J10" s="1078">
        <v>0</v>
      </c>
      <c r="K10" s="1078">
        <f t="shared" ref="K10:K85" si="1">+I10+J10</f>
        <v>3410</v>
      </c>
      <c r="L10" s="944"/>
      <c r="M10" s="944"/>
      <c r="N10" s="944"/>
    </row>
    <row r="11" spans="1:14" s="9" customFormat="1" x14ac:dyDescent="0.2">
      <c r="A11" s="189" t="s">
        <v>2</v>
      </c>
      <c r="B11" s="256" t="s">
        <v>67</v>
      </c>
      <c r="C11" s="256" t="s">
        <v>17</v>
      </c>
      <c r="D11" s="192" t="s">
        <v>5</v>
      </c>
      <c r="E11" s="192" t="s">
        <v>5</v>
      </c>
      <c r="F11" s="194" t="s">
        <v>20</v>
      </c>
      <c r="G11" s="1061">
        <f>SUM(G12:G13)</f>
        <v>200</v>
      </c>
      <c r="H11" s="1061">
        <f>SUM(H12:H13)</f>
        <v>0</v>
      </c>
      <c r="I11" s="1062">
        <f t="shared" si="0"/>
        <v>200</v>
      </c>
      <c r="J11" s="1077">
        <v>0</v>
      </c>
      <c r="K11" s="1077">
        <f t="shared" si="1"/>
        <v>200</v>
      </c>
      <c r="L11" s="944"/>
      <c r="M11" s="944"/>
      <c r="N11" s="944"/>
    </row>
    <row r="12" spans="1:14" s="9" customFormat="1" x14ac:dyDescent="0.2">
      <c r="A12" s="235"/>
      <c r="B12" s="236"/>
      <c r="C12" s="236"/>
      <c r="D12" s="237">
        <v>3299</v>
      </c>
      <c r="E12" s="238">
        <v>5321</v>
      </c>
      <c r="F12" s="1038" t="s">
        <v>21</v>
      </c>
      <c r="G12" s="1063">
        <v>150</v>
      </c>
      <c r="H12" s="1063">
        <v>0</v>
      </c>
      <c r="I12" s="1063">
        <f t="shared" si="0"/>
        <v>150</v>
      </c>
      <c r="J12" s="1030">
        <v>0</v>
      </c>
      <c r="K12" s="1030">
        <f t="shared" si="1"/>
        <v>150</v>
      </c>
      <c r="L12" s="944"/>
      <c r="M12" s="944"/>
      <c r="N12" s="944"/>
    </row>
    <row r="13" spans="1:14" s="9" customFormat="1" x14ac:dyDescent="0.2">
      <c r="A13" s="235"/>
      <c r="B13" s="236"/>
      <c r="C13" s="236"/>
      <c r="D13" s="237">
        <v>3299</v>
      </c>
      <c r="E13" s="238">
        <v>5331</v>
      </c>
      <c r="F13" s="1038" t="s">
        <v>19</v>
      </c>
      <c r="G13" s="1063">
        <v>50</v>
      </c>
      <c r="H13" s="1063">
        <v>0</v>
      </c>
      <c r="I13" s="1063">
        <f t="shared" si="0"/>
        <v>50</v>
      </c>
      <c r="J13" s="1030">
        <v>0</v>
      </c>
      <c r="K13" s="1030">
        <f t="shared" si="1"/>
        <v>50</v>
      </c>
      <c r="L13" s="944"/>
      <c r="M13" s="944"/>
      <c r="N13" s="944"/>
    </row>
    <row r="14" spans="1:14" s="9" customFormat="1" x14ac:dyDescent="0.2">
      <c r="A14" s="972" t="s">
        <v>2</v>
      </c>
      <c r="B14" s="824" t="s">
        <v>68</v>
      </c>
      <c r="C14" s="824" t="s">
        <v>17</v>
      </c>
      <c r="D14" s="445" t="s">
        <v>5</v>
      </c>
      <c r="E14" s="445" t="s">
        <v>5</v>
      </c>
      <c r="F14" s="1039" t="s">
        <v>22</v>
      </c>
      <c r="G14" s="1064">
        <f>SUM(G15:G16)</f>
        <v>120</v>
      </c>
      <c r="H14" s="1064">
        <f>SUM(H15:H16)</f>
        <v>-120</v>
      </c>
      <c r="I14" s="1064">
        <f t="shared" si="0"/>
        <v>0</v>
      </c>
      <c r="J14" s="1031">
        <v>0</v>
      </c>
      <c r="K14" s="1031">
        <f t="shared" si="1"/>
        <v>0</v>
      </c>
      <c r="L14" s="944"/>
      <c r="M14" s="944"/>
      <c r="N14" s="944"/>
    </row>
    <row r="15" spans="1:14" s="9" customFormat="1" x14ac:dyDescent="0.2">
      <c r="A15" s="235"/>
      <c r="B15" s="236"/>
      <c r="C15" s="236"/>
      <c r="D15" s="237">
        <v>3299</v>
      </c>
      <c r="E15" s="238">
        <v>5321</v>
      </c>
      <c r="F15" s="1038" t="s">
        <v>21</v>
      </c>
      <c r="G15" s="1063">
        <v>60</v>
      </c>
      <c r="H15" s="1063">
        <v>-60</v>
      </c>
      <c r="I15" s="1063">
        <f t="shared" si="0"/>
        <v>0</v>
      </c>
      <c r="J15" s="1030">
        <v>0</v>
      </c>
      <c r="K15" s="1030">
        <f t="shared" si="1"/>
        <v>0</v>
      </c>
      <c r="L15" s="944"/>
      <c r="M15" s="944"/>
      <c r="N15" s="944"/>
    </row>
    <row r="16" spans="1:14" s="9" customFormat="1" x14ac:dyDescent="0.2">
      <c r="A16" s="235"/>
      <c r="B16" s="236"/>
      <c r="C16" s="236"/>
      <c r="D16" s="237">
        <v>3299</v>
      </c>
      <c r="E16" s="238">
        <v>5331</v>
      </c>
      <c r="F16" s="1038" t="s">
        <v>19</v>
      </c>
      <c r="G16" s="1063">
        <v>60</v>
      </c>
      <c r="H16" s="1063">
        <v>-60</v>
      </c>
      <c r="I16" s="1063">
        <f t="shared" si="0"/>
        <v>0</v>
      </c>
      <c r="J16" s="1030">
        <v>0</v>
      </c>
      <c r="K16" s="1030">
        <f t="shared" si="1"/>
        <v>0</v>
      </c>
      <c r="L16" s="944"/>
      <c r="M16" s="944"/>
      <c r="N16" s="944"/>
    </row>
    <row r="17" spans="1:14" s="9" customFormat="1" ht="20.95" x14ac:dyDescent="0.2">
      <c r="A17" s="972" t="s">
        <v>2</v>
      </c>
      <c r="B17" s="824" t="s">
        <v>69</v>
      </c>
      <c r="C17" s="824" t="s">
        <v>38</v>
      </c>
      <c r="D17" s="445" t="s">
        <v>5</v>
      </c>
      <c r="E17" s="445" t="s">
        <v>5</v>
      </c>
      <c r="F17" s="1039" t="s">
        <v>39</v>
      </c>
      <c r="G17" s="1064">
        <v>0</v>
      </c>
      <c r="H17" s="1064">
        <f>+H18</f>
        <v>20</v>
      </c>
      <c r="I17" s="1064">
        <f t="shared" si="0"/>
        <v>20</v>
      </c>
      <c r="J17" s="1031">
        <v>0</v>
      </c>
      <c r="K17" s="1031">
        <f t="shared" si="1"/>
        <v>20</v>
      </c>
      <c r="L17" s="944"/>
      <c r="M17" s="944"/>
      <c r="N17" s="944"/>
    </row>
    <row r="18" spans="1:14" s="9" customFormat="1" x14ac:dyDescent="0.2">
      <c r="A18" s="235"/>
      <c r="B18" s="236"/>
      <c r="C18" s="236"/>
      <c r="D18" s="237">
        <v>3421</v>
      </c>
      <c r="E18" s="238">
        <v>5321</v>
      </c>
      <c r="F18" s="1040" t="s">
        <v>21</v>
      </c>
      <c r="G18" s="1063">
        <v>0</v>
      </c>
      <c r="H18" s="1063">
        <v>20</v>
      </c>
      <c r="I18" s="1063">
        <f t="shared" si="0"/>
        <v>20</v>
      </c>
      <c r="J18" s="1030">
        <v>0</v>
      </c>
      <c r="K18" s="1030">
        <f t="shared" si="1"/>
        <v>20</v>
      </c>
      <c r="L18" s="944"/>
      <c r="M18" s="944"/>
      <c r="N18" s="944"/>
    </row>
    <row r="19" spans="1:14" s="9" customFormat="1" ht="20.95" x14ac:dyDescent="0.2">
      <c r="A19" s="972" t="s">
        <v>2</v>
      </c>
      <c r="B19" s="824" t="s">
        <v>70</v>
      </c>
      <c r="C19" s="824" t="s">
        <v>40</v>
      </c>
      <c r="D19" s="445" t="s">
        <v>5</v>
      </c>
      <c r="E19" s="445" t="s">
        <v>5</v>
      </c>
      <c r="F19" s="1039" t="s">
        <v>41</v>
      </c>
      <c r="G19" s="1064">
        <v>0</v>
      </c>
      <c r="H19" s="1064">
        <f t="shared" ref="H19" si="2">+H20</f>
        <v>60</v>
      </c>
      <c r="I19" s="1064">
        <f t="shared" si="0"/>
        <v>60</v>
      </c>
      <c r="J19" s="1031">
        <v>0</v>
      </c>
      <c r="K19" s="1031">
        <f t="shared" si="1"/>
        <v>60</v>
      </c>
      <c r="L19" s="944"/>
      <c r="M19" s="944"/>
      <c r="N19" s="944"/>
    </row>
    <row r="20" spans="1:14" s="9" customFormat="1" x14ac:dyDescent="0.2">
      <c r="A20" s="235"/>
      <c r="B20" s="236"/>
      <c r="C20" s="236"/>
      <c r="D20" s="237">
        <v>3421</v>
      </c>
      <c r="E20" s="238">
        <v>5331</v>
      </c>
      <c r="F20" s="1040" t="s">
        <v>19</v>
      </c>
      <c r="G20" s="1063">
        <v>0</v>
      </c>
      <c r="H20" s="1063">
        <v>60</v>
      </c>
      <c r="I20" s="1063">
        <f t="shared" si="0"/>
        <v>60</v>
      </c>
      <c r="J20" s="1030">
        <v>0</v>
      </c>
      <c r="K20" s="1030">
        <f t="shared" si="1"/>
        <v>60</v>
      </c>
      <c r="L20" s="944"/>
      <c r="M20" s="944"/>
      <c r="N20" s="944"/>
    </row>
    <row r="21" spans="1:14" s="9" customFormat="1" ht="20.95" x14ac:dyDescent="0.2">
      <c r="A21" s="972" t="s">
        <v>2</v>
      </c>
      <c r="B21" s="824" t="s">
        <v>71</v>
      </c>
      <c r="C21" s="824" t="s">
        <v>42</v>
      </c>
      <c r="D21" s="445" t="s">
        <v>5</v>
      </c>
      <c r="E21" s="445" t="s">
        <v>5</v>
      </c>
      <c r="F21" s="1039" t="s">
        <v>43</v>
      </c>
      <c r="G21" s="1064">
        <v>0</v>
      </c>
      <c r="H21" s="1064">
        <f t="shared" ref="H21" si="3">+H22</f>
        <v>20</v>
      </c>
      <c r="I21" s="1064">
        <f t="shared" si="0"/>
        <v>20</v>
      </c>
      <c r="J21" s="1031">
        <v>0</v>
      </c>
      <c r="K21" s="1031">
        <f t="shared" si="1"/>
        <v>20</v>
      </c>
      <c r="L21" s="944"/>
      <c r="M21" s="944"/>
      <c r="N21" s="944"/>
    </row>
    <row r="22" spans="1:14" s="9" customFormat="1" x14ac:dyDescent="0.2">
      <c r="A22" s="235"/>
      <c r="B22" s="236"/>
      <c r="C22" s="236"/>
      <c r="D22" s="237">
        <v>3421</v>
      </c>
      <c r="E22" s="238">
        <v>5321</v>
      </c>
      <c r="F22" s="1040" t="s">
        <v>21</v>
      </c>
      <c r="G22" s="1063">
        <v>0</v>
      </c>
      <c r="H22" s="1063">
        <v>20</v>
      </c>
      <c r="I22" s="1063">
        <f t="shared" si="0"/>
        <v>20</v>
      </c>
      <c r="J22" s="1030">
        <v>0</v>
      </c>
      <c r="K22" s="1030">
        <f t="shared" si="1"/>
        <v>20</v>
      </c>
      <c r="L22" s="944"/>
      <c r="M22" s="944"/>
      <c r="N22" s="944"/>
    </row>
    <row r="23" spans="1:14" s="9" customFormat="1" x14ac:dyDescent="0.2">
      <c r="A23" s="975" t="s">
        <v>3</v>
      </c>
      <c r="B23" s="976" t="s">
        <v>101</v>
      </c>
      <c r="C23" s="976" t="s">
        <v>102</v>
      </c>
      <c r="D23" s="977" t="s">
        <v>5</v>
      </c>
      <c r="E23" s="977" t="s">
        <v>5</v>
      </c>
      <c r="F23" s="1041" t="s">
        <v>103</v>
      </c>
      <c r="G23" s="1064">
        <v>0</v>
      </c>
      <c r="H23" s="1064">
        <f>H24</f>
        <v>20</v>
      </c>
      <c r="I23" s="1064">
        <f t="shared" si="0"/>
        <v>20</v>
      </c>
      <c r="J23" s="1031">
        <v>0</v>
      </c>
      <c r="K23" s="1031">
        <f t="shared" si="1"/>
        <v>20</v>
      </c>
      <c r="L23" s="944"/>
      <c r="M23" s="944"/>
      <c r="N23" s="944"/>
    </row>
    <row r="24" spans="1:14" s="9" customFormat="1" x14ac:dyDescent="0.2">
      <c r="A24" s="979"/>
      <c r="B24" s="980"/>
      <c r="C24" s="980"/>
      <c r="D24" s="981">
        <v>3299</v>
      </c>
      <c r="E24" s="981">
        <v>5321</v>
      </c>
      <c r="F24" s="1042" t="s">
        <v>21</v>
      </c>
      <c r="G24" s="1063">
        <v>0</v>
      </c>
      <c r="H24" s="1063">
        <v>20</v>
      </c>
      <c r="I24" s="1063">
        <f t="shared" si="0"/>
        <v>20</v>
      </c>
      <c r="J24" s="1030">
        <v>0</v>
      </c>
      <c r="K24" s="1030">
        <f t="shared" si="1"/>
        <v>20</v>
      </c>
      <c r="L24" s="944"/>
      <c r="M24" s="944"/>
      <c r="N24" s="944"/>
    </row>
    <row r="25" spans="1:14" s="9" customFormat="1" x14ac:dyDescent="0.2">
      <c r="A25" s="972" t="s">
        <v>2</v>
      </c>
      <c r="B25" s="824" t="s">
        <v>72</v>
      </c>
      <c r="C25" s="824" t="s">
        <v>17</v>
      </c>
      <c r="D25" s="445" t="s">
        <v>5</v>
      </c>
      <c r="E25" s="445" t="s">
        <v>5</v>
      </c>
      <c r="F25" s="1039" t="s">
        <v>23</v>
      </c>
      <c r="G25" s="1064">
        <f>+G26</f>
        <v>90</v>
      </c>
      <c r="H25" s="1064">
        <f>+H26</f>
        <v>-65</v>
      </c>
      <c r="I25" s="1064">
        <f t="shared" si="0"/>
        <v>25</v>
      </c>
      <c r="J25" s="1031">
        <v>0</v>
      </c>
      <c r="K25" s="1031">
        <f t="shared" si="1"/>
        <v>25</v>
      </c>
      <c r="L25" s="944"/>
      <c r="M25" s="944"/>
      <c r="N25" s="944"/>
    </row>
    <row r="26" spans="1:14" s="9" customFormat="1" x14ac:dyDescent="0.2">
      <c r="A26" s="235"/>
      <c r="B26" s="236"/>
      <c r="C26" s="236"/>
      <c r="D26" s="237">
        <v>3299</v>
      </c>
      <c r="E26" s="238">
        <v>5331</v>
      </c>
      <c r="F26" s="1038" t="s">
        <v>19</v>
      </c>
      <c r="G26" s="1063">
        <v>90</v>
      </c>
      <c r="H26" s="1063">
        <v>-65</v>
      </c>
      <c r="I26" s="1063">
        <f t="shared" si="0"/>
        <v>25</v>
      </c>
      <c r="J26" s="1030">
        <v>0</v>
      </c>
      <c r="K26" s="1030">
        <f t="shared" si="1"/>
        <v>25</v>
      </c>
      <c r="L26" s="944"/>
      <c r="M26" s="944"/>
      <c r="N26" s="944"/>
    </row>
    <row r="27" spans="1:14" s="9" customFormat="1" x14ac:dyDescent="0.2">
      <c r="A27" s="972" t="s">
        <v>2</v>
      </c>
      <c r="B27" s="824" t="s">
        <v>118</v>
      </c>
      <c r="C27" s="824" t="s">
        <v>122</v>
      </c>
      <c r="D27" s="445" t="s">
        <v>5</v>
      </c>
      <c r="E27" s="445" t="s">
        <v>5</v>
      </c>
      <c r="F27" s="1039" t="s">
        <v>120</v>
      </c>
      <c r="G27" s="1064">
        <f>+G28</f>
        <v>0</v>
      </c>
      <c r="H27" s="1064">
        <f>+H28</f>
        <v>50</v>
      </c>
      <c r="I27" s="1064">
        <f t="shared" si="0"/>
        <v>50</v>
      </c>
      <c r="J27" s="1031">
        <v>0</v>
      </c>
      <c r="K27" s="1031">
        <f t="shared" si="1"/>
        <v>50</v>
      </c>
      <c r="L27" s="944"/>
      <c r="M27" s="944"/>
      <c r="N27" s="944"/>
    </row>
    <row r="28" spans="1:14" s="9" customFormat="1" x14ac:dyDescent="0.2">
      <c r="A28" s="235"/>
      <c r="B28" s="236"/>
      <c r="C28" s="236"/>
      <c r="D28" s="237">
        <v>3299</v>
      </c>
      <c r="E28" s="238">
        <v>5321</v>
      </c>
      <c r="F28" s="1038" t="s">
        <v>21</v>
      </c>
      <c r="G28" s="1063">
        <v>0</v>
      </c>
      <c r="H28" s="1063">
        <v>50</v>
      </c>
      <c r="I28" s="1063">
        <f t="shared" si="0"/>
        <v>50</v>
      </c>
      <c r="J28" s="1030">
        <v>0</v>
      </c>
      <c r="K28" s="1030">
        <f t="shared" si="1"/>
        <v>50</v>
      </c>
      <c r="L28" s="944"/>
      <c r="M28" s="944"/>
      <c r="N28" s="944"/>
    </row>
    <row r="29" spans="1:14" s="9" customFormat="1" ht="20.95" x14ac:dyDescent="0.2">
      <c r="A29" s="972" t="s">
        <v>2</v>
      </c>
      <c r="B29" s="824" t="s">
        <v>119</v>
      </c>
      <c r="C29" s="824" t="s">
        <v>58</v>
      </c>
      <c r="D29" s="445" t="s">
        <v>5</v>
      </c>
      <c r="E29" s="445" t="s">
        <v>5</v>
      </c>
      <c r="F29" s="1039" t="s">
        <v>121</v>
      </c>
      <c r="G29" s="1064">
        <f>+G30</f>
        <v>0</v>
      </c>
      <c r="H29" s="1064">
        <f>+H30</f>
        <v>15</v>
      </c>
      <c r="I29" s="1064">
        <f t="shared" si="0"/>
        <v>15</v>
      </c>
      <c r="J29" s="1031">
        <v>0</v>
      </c>
      <c r="K29" s="1031">
        <f t="shared" si="1"/>
        <v>15</v>
      </c>
      <c r="L29" s="944"/>
      <c r="M29" s="944"/>
      <c r="N29" s="944"/>
    </row>
    <row r="30" spans="1:14" s="9" customFormat="1" x14ac:dyDescent="0.2">
      <c r="A30" s="235"/>
      <c r="B30" s="236"/>
      <c r="C30" s="236"/>
      <c r="D30" s="237">
        <v>3122</v>
      </c>
      <c r="E30" s="238">
        <v>5331</v>
      </c>
      <c r="F30" s="1038" t="s">
        <v>19</v>
      </c>
      <c r="G30" s="1063">
        <v>0</v>
      </c>
      <c r="H30" s="1063">
        <v>15</v>
      </c>
      <c r="I30" s="1063">
        <f t="shared" si="0"/>
        <v>15</v>
      </c>
      <c r="J30" s="1030">
        <v>0</v>
      </c>
      <c r="K30" s="1030">
        <f t="shared" si="1"/>
        <v>15</v>
      </c>
      <c r="L30" s="944"/>
      <c r="M30" s="944"/>
      <c r="N30" s="944"/>
    </row>
    <row r="31" spans="1:14" s="9" customFormat="1" x14ac:dyDescent="0.2">
      <c r="A31" s="972" t="s">
        <v>2</v>
      </c>
      <c r="B31" s="824" t="s">
        <v>73</v>
      </c>
      <c r="C31" s="824" t="s">
        <v>17</v>
      </c>
      <c r="D31" s="445" t="s">
        <v>5</v>
      </c>
      <c r="E31" s="445" t="s">
        <v>5</v>
      </c>
      <c r="F31" s="1039" t="s">
        <v>6</v>
      </c>
      <c r="G31" s="1064">
        <f>+G32</f>
        <v>2000</v>
      </c>
      <c r="H31" s="1064">
        <f>+H32</f>
        <v>-2000</v>
      </c>
      <c r="I31" s="1064">
        <f t="shared" si="0"/>
        <v>0</v>
      </c>
      <c r="J31" s="1031">
        <v>0</v>
      </c>
      <c r="K31" s="1031">
        <f t="shared" si="1"/>
        <v>0</v>
      </c>
      <c r="L31" s="944"/>
      <c r="M31" s="944"/>
      <c r="N31" s="944"/>
    </row>
    <row r="32" spans="1:14" s="9" customFormat="1" x14ac:dyDescent="0.2">
      <c r="A32" s="235"/>
      <c r="B32" s="236"/>
      <c r="C32" s="236"/>
      <c r="D32" s="237">
        <v>3299</v>
      </c>
      <c r="E32" s="237">
        <v>5331</v>
      </c>
      <c r="F32" s="1038" t="s">
        <v>19</v>
      </c>
      <c r="G32" s="1063">
        <v>2000</v>
      </c>
      <c r="H32" s="1063">
        <v>-2000</v>
      </c>
      <c r="I32" s="1063">
        <f t="shared" si="0"/>
        <v>0</v>
      </c>
      <c r="J32" s="1030">
        <v>0</v>
      </c>
      <c r="K32" s="1030">
        <f t="shared" si="1"/>
        <v>0</v>
      </c>
      <c r="L32" s="944"/>
      <c r="M32" s="944"/>
      <c r="N32" s="944"/>
    </row>
    <row r="33" spans="1:14" s="9" customFormat="1" ht="20.95" x14ac:dyDescent="0.2">
      <c r="A33" s="972" t="s">
        <v>2</v>
      </c>
      <c r="B33" s="824" t="s">
        <v>82</v>
      </c>
      <c r="C33" s="824" t="s">
        <v>48</v>
      </c>
      <c r="D33" s="445" t="s">
        <v>5</v>
      </c>
      <c r="E33" s="445" t="s">
        <v>5</v>
      </c>
      <c r="F33" s="1039" t="s">
        <v>49</v>
      </c>
      <c r="G33" s="1064">
        <v>0</v>
      </c>
      <c r="H33" s="1064">
        <f>+H34</f>
        <v>430</v>
      </c>
      <c r="I33" s="1064">
        <f t="shared" si="0"/>
        <v>430</v>
      </c>
      <c r="J33" s="1031">
        <v>0</v>
      </c>
      <c r="K33" s="1031">
        <f t="shared" si="1"/>
        <v>430</v>
      </c>
      <c r="L33" s="944"/>
      <c r="M33" s="944"/>
      <c r="N33" s="944"/>
    </row>
    <row r="34" spans="1:14" s="9" customFormat="1" x14ac:dyDescent="0.2">
      <c r="A34" s="235"/>
      <c r="B34" s="236"/>
      <c r="C34" s="236"/>
      <c r="D34" s="237">
        <v>3123</v>
      </c>
      <c r="E34" s="237">
        <v>5331</v>
      </c>
      <c r="F34" s="1038" t="s">
        <v>19</v>
      </c>
      <c r="G34" s="1063">
        <v>0</v>
      </c>
      <c r="H34" s="1063">
        <v>430</v>
      </c>
      <c r="I34" s="1063">
        <f t="shared" si="0"/>
        <v>430</v>
      </c>
      <c r="J34" s="1030">
        <v>0</v>
      </c>
      <c r="K34" s="1030">
        <f t="shared" si="1"/>
        <v>430</v>
      </c>
      <c r="L34" s="944"/>
      <c r="M34" s="944"/>
      <c r="N34" s="944"/>
    </row>
    <row r="35" spans="1:14" s="9" customFormat="1" ht="20.95" x14ac:dyDescent="0.2">
      <c r="A35" s="972" t="s">
        <v>2</v>
      </c>
      <c r="B35" s="824" t="s">
        <v>83</v>
      </c>
      <c r="C35" s="824" t="s">
        <v>50</v>
      </c>
      <c r="D35" s="445" t="s">
        <v>5</v>
      </c>
      <c r="E35" s="445" t="s">
        <v>5</v>
      </c>
      <c r="F35" s="1039" t="s">
        <v>51</v>
      </c>
      <c r="G35" s="1064">
        <v>0</v>
      </c>
      <c r="H35" s="1064">
        <f t="shared" ref="H35" si="4">+H36</f>
        <v>480</v>
      </c>
      <c r="I35" s="1064">
        <f t="shared" si="0"/>
        <v>480</v>
      </c>
      <c r="J35" s="1031">
        <v>0</v>
      </c>
      <c r="K35" s="1031">
        <f t="shared" si="1"/>
        <v>480</v>
      </c>
      <c r="L35" s="944"/>
      <c r="M35" s="944"/>
      <c r="N35" s="944"/>
    </row>
    <row r="36" spans="1:14" s="9" customFormat="1" x14ac:dyDescent="0.2">
      <c r="A36" s="235"/>
      <c r="B36" s="236"/>
      <c r="C36" s="236"/>
      <c r="D36" s="237">
        <v>3123</v>
      </c>
      <c r="E36" s="237">
        <v>5331</v>
      </c>
      <c r="F36" s="1038" t="s">
        <v>19</v>
      </c>
      <c r="G36" s="1063">
        <v>0</v>
      </c>
      <c r="H36" s="1063">
        <v>480</v>
      </c>
      <c r="I36" s="1063">
        <f t="shared" si="0"/>
        <v>480</v>
      </c>
      <c r="J36" s="1030">
        <v>0</v>
      </c>
      <c r="K36" s="1030">
        <f t="shared" si="1"/>
        <v>480</v>
      </c>
      <c r="L36" s="944"/>
      <c r="M36" s="944"/>
      <c r="N36" s="944"/>
    </row>
    <row r="37" spans="1:14" s="9" customFormat="1" ht="20.95" x14ac:dyDescent="0.2">
      <c r="A37" s="972" t="s">
        <v>2</v>
      </c>
      <c r="B37" s="824" t="s">
        <v>84</v>
      </c>
      <c r="C37" s="824" t="s">
        <v>52</v>
      </c>
      <c r="D37" s="445" t="s">
        <v>5</v>
      </c>
      <c r="E37" s="445" t="s">
        <v>5</v>
      </c>
      <c r="F37" s="1039" t="s">
        <v>53</v>
      </c>
      <c r="G37" s="1064">
        <v>0</v>
      </c>
      <c r="H37" s="1064">
        <f t="shared" ref="H37" si="5">+H38</f>
        <v>70</v>
      </c>
      <c r="I37" s="1064">
        <f t="shared" si="0"/>
        <v>70</v>
      </c>
      <c r="J37" s="1031">
        <v>0</v>
      </c>
      <c r="K37" s="1031">
        <f t="shared" si="1"/>
        <v>70</v>
      </c>
      <c r="L37" s="944"/>
      <c r="M37" s="944"/>
      <c r="N37" s="944"/>
    </row>
    <row r="38" spans="1:14" s="9" customFormat="1" x14ac:dyDescent="0.2">
      <c r="A38" s="235"/>
      <c r="B38" s="236"/>
      <c r="C38" s="236"/>
      <c r="D38" s="237">
        <v>3123</v>
      </c>
      <c r="E38" s="237">
        <v>5331</v>
      </c>
      <c r="F38" s="1038" t="s">
        <v>19</v>
      </c>
      <c r="G38" s="1063">
        <v>0</v>
      </c>
      <c r="H38" s="1063">
        <v>70</v>
      </c>
      <c r="I38" s="1063">
        <f t="shared" si="0"/>
        <v>70</v>
      </c>
      <c r="J38" s="1030">
        <v>0</v>
      </c>
      <c r="K38" s="1030">
        <f t="shared" si="1"/>
        <v>70</v>
      </c>
      <c r="L38" s="944"/>
      <c r="M38" s="944"/>
      <c r="N38" s="944"/>
    </row>
    <row r="39" spans="1:14" s="9" customFormat="1" ht="20.95" x14ac:dyDescent="0.2">
      <c r="A39" s="972" t="s">
        <v>2</v>
      </c>
      <c r="B39" s="824" t="s">
        <v>85</v>
      </c>
      <c r="C39" s="824" t="s">
        <v>54</v>
      </c>
      <c r="D39" s="445" t="s">
        <v>5</v>
      </c>
      <c r="E39" s="445" t="s">
        <v>5</v>
      </c>
      <c r="F39" s="1039" t="s">
        <v>55</v>
      </c>
      <c r="G39" s="1064">
        <v>0</v>
      </c>
      <c r="H39" s="1064">
        <f t="shared" ref="H39" si="6">+H40</f>
        <v>120</v>
      </c>
      <c r="I39" s="1064">
        <f t="shared" si="0"/>
        <v>120</v>
      </c>
      <c r="J39" s="1031">
        <v>0</v>
      </c>
      <c r="K39" s="1031">
        <f t="shared" si="1"/>
        <v>120</v>
      </c>
      <c r="L39" s="944"/>
      <c r="M39" s="944"/>
      <c r="N39" s="944"/>
    </row>
    <row r="40" spans="1:14" s="9" customFormat="1" x14ac:dyDescent="0.2">
      <c r="A40" s="235"/>
      <c r="B40" s="236"/>
      <c r="C40" s="236"/>
      <c r="D40" s="237">
        <v>3122</v>
      </c>
      <c r="E40" s="237">
        <v>5331</v>
      </c>
      <c r="F40" s="1038" t="s">
        <v>19</v>
      </c>
      <c r="G40" s="1063">
        <v>0</v>
      </c>
      <c r="H40" s="1063">
        <v>120</v>
      </c>
      <c r="I40" s="1063">
        <f t="shared" si="0"/>
        <v>120</v>
      </c>
      <c r="J40" s="1030">
        <v>0</v>
      </c>
      <c r="K40" s="1030">
        <f t="shared" si="1"/>
        <v>120</v>
      </c>
      <c r="L40" s="944"/>
      <c r="M40" s="944"/>
      <c r="N40" s="944"/>
    </row>
    <row r="41" spans="1:14" s="9" customFormat="1" ht="20.95" x14ac:dyDescent="0.2">
      <c r="A41" s="972" t="s">
        <v>2</v>
      </c>
      <c r="B41" s="824" t="s">
        <v>86</v>
      </c>
      <c r="C41" s="824" t="s">
        <v>56</v>
      </c>
      <c r="D41" s="445" t="s">
        <v>5</v>
      </c>
      <c r="E41" s="445" t="s">
        <v>5</v>
      </c>
      <c r="F41" s="1039" t="s">
        <v>57</v>
      </c>
      <c r="G41" s="1064">
        <v>0</v>
      </c>
      <c r="H41" s="1064">
        <f t="shared" ref="H41" si="7">+H42</f>
        <v>330</v>
      </c>
      <c r="I41" s="1064">
        <f t="shared" si="0"/>
        <v>330</v>
      </c>
      <c r="J41" s="1031">
        <v>0</v>
      </c>
      <c r="K41" s="1031">
        <f t="shared" si="1"/>
        <v>330</v>
      </c>
      <c r="L41" s="944"/>
      <c r="M41" s="944"/>
      <c r="N41" s="944"/>
    </row>
    <row r="42" spans="1:14" s="9" customFormat="1" x14ac:dyDescent="0.2">
      <c r="A42" s="235"/>
      <c r="B42" s="236"/>
      <c r="C42" s="236"/>
      <c r="D42" s="237">
        <v>3123</v>
      </c>
      <c r="E42" s="237">
        <v>5331</v>
      </c>
      <c r="F42" s="1038" t="s">
        <v>19</v>
      </c>
      <c r="G42" s="1063">
        <v>0</v>
      </c>
      <c r="H42" s="1063">
        <v>330</v>
      </c>
      <c r="I42" s="1063">
        <f t="shared" si="0"/>
        <v>330</v>
      </c>
      <c r="J42" s="1030">
        <v>0</v>
      </c>
      <c r="K42" s="1030">
        <f t="shared" si="1"/>
        <v>330</v>
      </c>
      <c r="L42" s="944"/>
      <c r="M42" s="944"/>
      <c r="N42" s="944"/>
    </row>
    <row r="43" spans="1:14" s="9" customFormat="1" ht="20.95" x14ac:dyDescent="0.2">
      <c r="A43" s="972" t="s">
        <v>2</v>
      </c>
      <c r="B43" s="824" t="s">
        <v>87</v>
      </c>
      <c r="C43" s="824" t="s">
        <v>58</v>
      </c>
      <c r="D43" s="445" t="s">
        <v>5</v>
      </c>
      <c r="E43" s="445" t="s">
        <v>5</v>
      </c>
      <c r="F43" s="1039" t="s">
        <v>59</v>
      </c>
      <c r="G43" s="1064">
        <v>0</v>
      </c>
      <c r="H43" s="1064">
        <f t="shared" ref="H43" si="8">+H44</f>
        <v>230</v>
      </c>
      <c r="I43" s="1064">
        <f t="shared" si="0"/>
        <v>230</v>
      </c>
      <c r="J43" s="1031">
        <v>0</v>
      </c>
      <c r="K43" s="1031">
        <f t="shared" si="1"/>
        <v>230</v>
      </c>
      <c r="L43" s="944"/>
      <c r="M43" s="944"/>
      <c r="N43" s="944"/>
    </row>
    <row r="44" spans="1:14" s="9" customFormat="1" x14ac:dyDescent="0.2">
      <c r="A44" s="235"/>
      <c r="B44" s="236"/>
      <c r="C44" s="236"/>
      <c r="D44" s="237">
        <v>3122</v>
      </c>
      <c r="E44" s="237">
        <v>5331</v>
      </c>
      <c r="F44" s="1038" t="s">
        <v>19</v>
      </c>
      <c r="G44" s="1063">
        <v>0</v>
      </c>
      <c r="H44" s="1063">
        <v>230</v>
      </c>
      <c r="I44" s="1063">
        <f t="shared" si="0"/>
        <v>230</v>
      </c>
      <c r="J44" s="1030">
        <v>0</v>
      </c>
      <c r="K44" s="1030">
        <f t="shared" si="1"/>
        <v>230</v>
      </c>
      <c r="L44" s="944"/>
      <c r="M44" s="944"/>
      <c r="N44" s="944"/>
    </row>
    <row r="45" spans="1:14" s="9" customFormat="1" ht="20.95" x14ac:dyDescent="0.2">
      <c r="A45" s="972" t="s">
        <v>2</v>
      </c>
      <c r="B45" s="824" t="s">
        <v>88</v>
      </c>
      <c r="C45" s="824" t="s">
        <v>60</v>
      </c>
      <c r="D45" s="445" t="s">
        <v>5</v>
      </c>
      <c r="E45" s="445" t="s">
        <v>5</v>
      </c>
      <c r="F45" s="1039" t="s">
        <v>61</v>
      </c>
      <c r="G45" s="1064">
        <v>0</v>
      </c>
      <c r="H45" s="1064">
        <f t="shared" ref="H45" si="9">+H46</f>
        <v>160</v>
      </c>
      <c r="I45" s="1064">
        <f t="shared" si="0"/>
        <v>160</v>
      </c>
      <c r="J45" s="1031">
        <v>0</v>
      </c>
      <c r="K45" s="1031">
        <f t="shared" si="1"/>
        <v>160</v>
      </c>
      <c r="L45" s="944"/>
      <c r="M45" s="944"/>
      <c r="N45" s="944"/>
    </row>
    <row r="46" spans="1:14" s="9" customFormat="1" x14ac:dyDescent="0.2">
      <c r="A46" s="235"/>
      <c r="B46" s="236"/>
      <c r="C46" s="236"/>
      <c r="D46" s="237">
        <v>3122</v>
      </c>
      <c r="E46" s="237">
        <v>5331</v>
      </c>
      <c r="F46" s="1038" t="s">
        <v>19</v>
      </c>
      <c r="G46" s="1063">
        <v>0</v>
      </c>
      <c r="H46" s="1063">
        <v>160</v>
      </c>
      <c r="I46" s="1063">
        <f t="shared" si="0"/>
        <v>160</v>
      </c>
      <c r="J46" s="1030">
        <v>0</v>
      </c>
      <c r="K46" s="1030">
        <f t="shared" si="1"/>
        <v>160</v>
      </c>
      <c r="L46" s="944"/>
      <c r="M46" s="944"/>
      <c r="N46" s="944"/>
    </row>
    <row r="47" spans="1:14" s="9" customFormat="1" ht="20.95" x14ac:dyDescent="0.2">
      <c r="A47" s="972" t="s">
        <v>2</v>
      </c>
      <c r="B47" s="824" t="s">
        <v>89</v>
      </c>
      <c r="C47" s="824" t="s">
        <v>62</v>
      </c>
      <c r="D47" s="445" t="s">
        <v>5</v>
      </c>
      <c r="E47" s="445" t="s">
        <v>5</v>
      </c>
      <c r="F47" s="1039" t="s">
        <v>63</v>
      </c>
      <c r="G47" s="1064">
        <v>0</v>
      </c>
      <c r="H47" s="1064">
        <f t="shared" ref="H47" si="10">+H48</f>
        <v>150</v>
      </c>
      <c r="I47" s="1064">
        <f t="shared" si="0"/>
        <v>150</v>
      </c>
      <c r="J47" s="1031">
        <v>0</v>
      </c>
      <c r="K47" s="1031">
        <f t="shared" si="1"/>
        <v>150</v>
      </c>
      <c r="L47" s="944"/>
      <c r="M47" s="944"/>
      <c r="N47" s="944"/>
    </row>
    <row r="48" spans="1:14" s="9" customFormat="1" x14ac:dyDescent="0.2">
      <c r="A48" s="235"/>
      <c r="B48" s="236"/>
      <c r="C48" s="236"/>
      <c r="D48" s="237">
        <v>3123</v>
      </c>
      <c r="E48" s="237">
        <v>5331</v>
      </c>
      <c r="F48" s="1038" t="s">
        <v>19</v>
      </c>
      <c r="G48" s="1063">
        <v>0</v>
      </c>
      <c r="H48" s="1063">
        <v>150</v>
      </c>
      <c r="I48" s="1063">
        <f t="shared" si="0"/>
        <v>150</v>
      </c>
      <c r="J48" s="1030">
        <v>0</v>
      </c>
      <c r="K48" s="1030">
        <f t="shared" si="1"/>
        <v>150</v>
      </c>
      <c r="L48" s="944"/>
      <c r="M48" s="944"/>
      <c r="N48" s="944"/>
    </row>
    <row r="49" spans="1:14" s="9" customFormat="1" ht="20.95" x14ac:dyDescent="0.2">
      <c r="A49" s="972" t="s">
        <v>2</v>
      </c>
      <c r="B49" s="824" t="s">
        <v>90</v>
      </c>
      <c r="C49" s="824" t="s">
        <v>64</v>
      </c>
      <c r="D49" s="445" t="s">
        <v>5</v>
      </c>
      <c r="E49" s="445" t="s">
        <v>5</v>
      </c>
      <c r="F49" s="1039" t="s">
        <v>65</v>
      </c>
      <c r="G49" s="1064">
        <v>0</v>
      </c>
      <c r="H49" s="1064">
        <f t="shared" ref="H49" si="11">+H50</f>
        <v>30</v>
      </c>
      <c r="I49" s="1064">
        <f t="shared" si="0"/>
        <v>30</v>
      </c>
      <c r="J49" s="1031">
        <v>0</v>
      </c>
      <c r="K49" s="1031">
        <f t="shared" si="1"/>
        <v>30</v>
      </c>
      <c r="L49" s="944"/>
      <c r="M49" s="944"/>
      <c r="N49" s="944"/>
    </row>
    <row r="50" spans="1:14" s="9" customFormat="1" x14ac:dyDescent="0.2">
      <c r="A50" s="235"/>
      <c r="B50" s="236"/>
      <c r="C50" s="236"/>
      <c r="D50" s="237">
        <v>3123</v>
      </c>
      <c r="E50" s="237">
        <v>5331</v>
      </c>
      <c r="F50" s="1038" t="s">
        <v>19</v>
      </c>
      <c r="G50" s="1063">
        <v>0</v>
      </c>
      <c r="H50" s="1063">
        <v>30</v>
      </c>
      <c r="I50" s="1063">
        <f t="shared" si="0"/>
        <v>30</v>
      </c>
      <c r="J50" s="1030">
        <v>0</v>
      </c>
      <c r="K50" s="1030">
        <f t="shared" si="1"/>
        <v>30</v>
      </c>
      <c r="L50" s="944"/>
      <c r="M50" s="944"/>
      <c r="N50" s="944"/>
    </row>
    <row r="51" spans="1:14" s="9" customFormat="1" x14ac:dyDescent="0.2">
      <c r="A51" s="972" t="s">
        <v>2</v>
      </c>
      <c r="B51" s="824" t="s">
        <v>74</v>
      </c>
      <c r="C51" s="824" t="s">
        <v>17</v>
      </c>
      <c r="D51" s="445" t="s">
        <v>5</v>
      </c>
      <c r="E51" s="445" t="s">
        <v>5</v>
      </c>
      <c r="F51" s="1039" t="s">
        <v>7</v>
      </c>
      <c r="G51" s="1064">
        <f>+G52</f>
        <v>500</v>
      </c>
      <c r="H51" s="1064">
        <v>0</v>
      </c>
      <c r="I51" s="1064">
        <f t="shared" si="0"/>
        <v>500</v>
      </c>
      <c r="J51" s="1031">
        <v>0</v>
      </c>
      <c r="K51" s="1031">
        <f t="shared" si="1"/>
        <v>500</v>
      </c>
      <c r="L51" s="944"/>
      <c r="M51" s="944"/>
      <c r="N51" s="944"/>
    </row>
    <row r="52" spans="1:14" s="9" customFormat="1" x14ac:dyDescent="0.2">
      <c r="A52" s="235"/>
      <c r="B52" s="236"/>
      <c r="C52" s="236"/>
      <c r="D52" s="237">
        <v>3299</v>
      </c>
      <c r="E52" s="237">
        <v>5331</v>
      </c>
      <c r="F52" s="1038" t="s">
        <v>19</v>
      </c>
      <c r="G52" s="1063">
        <v>500</v>
      </c>
      <c r="H52" s="1063">
        <v>0</v>
      </c>
      <c r="I52" s="1063">
        <f t="shared" si="0"/>
        <v>500</v>
      </c>
      <c r="J52" s="1030">
        <v>0</v>
      </c>
      <c r="K52" s="1030">
        <f t="shared" si="1"/>
        <v>500</v>
      </c>
      <c r="L52" s="944"/>
      <c r="M52" s="944"/>
      <c r="N52" s="944"/>
    </row>
    <row r="53" spans="1:14" s="9" customFormat="1" x14ac:dyDescent="0.2">
      <c r="A53" s="972" t="s">
        <v>2</v>
      </c>
      <c r="B53" s="824" t="s">
        <v>75</v>
      </c>
      <c r="C53" s="824" t="s">
        <v>17</v>
      </c>
      <c r="D53" s="445" t="s">
        <v>5</v>
      </c>
      <c r="E53" s="445" t="s">
        <v>5</v>
      </c>
      <c r="F53" s="1039" t="s">
        <v>8</v>
      </c>
      <c r="G53" s="1064">
        <f>+G54</f>
        <v>500</v>
      </c>
      <c r="H53" s="1064">
        <v>0</v>
      </c>
      <c r="I53" s="1064">
        <f t="shared" si="0"/>
        <v>500</v>
      </c>
      <c r="J53" s="1031">
        <v>0</v>
      </c>
      <c r="K53" s="1031">
        <f t="shared" si="1"/>
        <v>500</v>
      </c>
      <c r="L53" s="944"/>
      <c r="M53" s="944"/>
      <c r="N53" s="944"/>
    </row>
    <row r="54" spans="1:14" s="9" customFormat="1" ht="13.1" thickBot="1" x14ac:dyDescent="0.25">
      <c r="A54" s="197"/>
      <c r="B54" s="259"/>
      <c r="C54" s="259"/>
      <c r="D54" s="200">
        <v>3299</v>
      </c>
      <c r="E54" s="983">
        <v>5321</v>
      </c>
      <c r="F54" s="202" t="s">
        <v>21</v>
      </c>
      <c r="G54" s="1065">
        <v>500</v>
      </c>
      <c r="H54" s="1065">
        <v>0</v>
      </c>
      <c r="I54" s="1065">
        <f t="shared" si="0"/>
        <v>500</v>
      </c>
      <c r="J54" s="1079">
        <v>0</v>
      </c>
      <c r="K54" s="1079">
        <f t="shared" si="1"/>
        <v>500</v>
      </c>
      <c r="L54" s="944"/>
      <c r="M54" s="944"/>
      <c r="N54" s="944"/>
    </row>
    <row r="55" spans="1:14" s="9" customFormat="1" ht="13.6" thickBot="1" x14ac:dyDescent="0.35">
      <c r="A55" s="934" t="s">
        <v>2</v>
      </c>
      <c r="B55" s="1456" t="s">
        <v>5</v>
      </c>
      <c r="C55" s="1457"/>
      <c r="D55" s="935" t="s">
        <v>5</v>
      </c>
      <c r="E55" s="935" t="s">
        <v>5</v>
      </c>
      <c r="F55" s="1037" t="s">
        <v>25</v>
      </c>
      <c r="G55" s="1060">
        <v>6040</v>
      </c>
      <c r="H55" s="1060">
        <f>+H56+H73+H80+H91+H106+H109</f>
        <v>14536.8</v>
      </c>
      <c r="I55" s="1060">
        <f t="shared" si="0"/>
        <v>20576.8</v>
      </c>
      <c r="J55" s="1078">
        <f>+J56+J73+J80+J91+J106+J109</f>
        <v>0</v>
      </c>
      <c r="K55" s="1078">
        <f t="shared" si="1"/>
        <v>20576.8</v>
      </c>
      <c r="L55" s="1024"/>
      <c r="M55" s="944"/>
      <c r="N55" s="944"/>
    </row>
    <row r="56" spans="1:14" s="9" customFormat="1" ht="13.1" thickBot="1" x14ac:dyDescent="0.25">
      <c r="A56" s="984" t="s">
        <v>2</v>
      </c>
      <c r="B56" s="1458" t="s">
        <v>5</v>
      </c>
      <c r="C56" s="1458"/>
      <c r="D56" s="985" t="s">
        <v>5</v>
      </c>
      <c r="E56" s="985" t="s">
        <v>5</v>
      </c>
      <c r="F56" s="1043" t="s">
        <v>26</v>
      </c>
      <c r="G56" s="1066">
        <f>+G57</f>
        <v>2810</v>
      </c>
      <c r="H56" s="1066">
        <f>+H57+H71</f>
        <v>2200</v>
      </c>
      <c r="I56" s="1066">
        <f t="shared" si="0"/>
        <v>5010</v>
      </c>
      <c r="J56" s="1080">
        <f>+J57+J59+J61+J63+J65+J67+J69</f>
        <v>0</v>
      </c>
      <c r="K56" s="1080">
        <f t="shared" si="1"/>
        <v>5010</v>
      </c>
      <c r="L56" s="944"/>
      <c r="M56" s="944"/>
      <c r="N56" s="944"/>
    </row>
    <row r="57" spans="1:14" s="9" customFormat="1" x14ac:dyDescent="0.2">
      <c r="A57" s="229" t="s">
        <v>3</v>
      </c>
      <c r="B57" s="134" t="s">
        <v>76</v>
      </c>
      <c r="C57" s="134" t="s">
        <v>17</v>
      </c>
      <c r="D57" s="230" t="s">
        <v>5</v>
      </c>
      <c r="E57" s="230" t="s">
        <v>5</v>
      </c>
      <c r="F57" s="1044" t="s">
        <v>26</v>
      </c>
      <c r="G57" s="1067">
        <f>+G58</f>
        <v>2810</v>
      </c>
      <c r="H57" s="1067">
        <v>1700</v>
      </c>
      <c r="I57" s="1067">
        <f t="shared" si="0"/>
        <v>4510</v>
      </c>
      <c r="J57" s="1077">
        <f>+J58</f>
        <v>-880</v>
      </c>
      <c r="K57" s="1077">
        <f t="shared" si="1"/>
        <v>3630</v>
      </c>
      <c r="L57" s="944" t="s">
        <v>174</v>
      </c>
      <c r="M57" s="944"/>
      <c r="N57" s="944"/>
    </row>
    <row r="58" spans="1:14" s="9" customFormat="1" x14ac:dyDescent="0.2">
      <c r="A58" s="235"/>
      <c r="B58" s="236"/>
      <c r="C58" s="236"/>
      <c r="D58" s="237">
        <v>3419</v>
      </c>
      <c r="E58" s="238">
        <v>5229</v>
      </c>
      <c r="F58" s="1038" t="s">
        <v>24</v>
      </c>
      <c r="G58" s="1063">
        <v>2810</v>
      </c>
      <c r="H58" s="1063">
        <v>1700</v>
      </c>
      <c r="I58" s="1063">
        <f t="shared" si="0"/>
        <v>4510</v>
      </c>
      <c r="J58" s="1030">
        <v>-880</v>
      </c>
      <c r="K58" s="1030">
        <f t="shared" si="1"/>
        <v>3630</v>
      </c>
      <c r="L58" s="944"/>
      <c r="M58" s="944"/>
      <c r="N58" s="944"/>
    </row>
    <row r="59" spans="1:14" s="9" customFormat="1" x14ac:dyDescent="0.2">
      <c r="A59" s="972" t="s">
        <v>2</v>
      </c>
      <c r="B59" s="824" t="s">
        <v>175</v>
      </c>
      <c r="C59" s="824" t="s">
        <v>17</v>
      </c>
      <c r="D59" s="445" t="s">
        <v>5</v>
      </c>
      <c r="E59" s="445" t="s">
        <v>5</v>
      </c>
      <c r="F59" s="1039" t="s">
        <v>188</v>
      </c>
      <c r="G59" s="1064">
        <v>0</v>
      </c>
      <c r="H59" s="1064"/>
      <c r="I59" s="1064">
        <v>0</v>
      </c>
      <c r="J59" s="1031">
        <f>+J60</f>
        <v>200</v>
      </c>
      <c r="K59" s="1031">
        <f t="shared" si="1"/>
        <v>200</v>
      </c>
      <c r="L59" s="944" t="s">
        <v>174</v>
      </c>
      <c r="M59" s="944"/>
      <c r="N59" s="944"/>
    </row>
    <row r="60" spans="1:14" s="9" customFormat="1" x14ac:dyDescent="0.2">
      <c r="A60" s="235"/>
      <c r="B60" s="236"/>
      <c r="C60" s="236"/>
      <c r="D60" s="237">
        <v>3419</v>
      </c>
      <c r="E60" s="238">
        <v>5222</v>
      </c>
      <c r="F60" s="1038" t="s">
        <v>94</v>
      </c>
      <c r="G60" s="1063">
        <v>0</v>
      </c>
      <c r="H60" s="1063"/>
      <c r="I60" s="1063">
        <v>0</v>
      </c>
      <c r="J60" s="1030">
        <v>200</v>
      </c>
      <c r="K60" s="1030">
        <f t="shared" si="1"/>
        <v>200</v>
      </c>
      <c r="L60" s="944"/>
      <c r="M60" s="944"/>
      <c r="N60" s="944"/>
    </row>
    <row r="61" spans="1:14" s="9" customFormat="1" x14ac:dyDescent="0.2">
      <c r="A61" s="972" t="s">
        <v>2</v>
      </c>
      <c r="B61" s="824" t="s">
        <v>176</v>
      </c>
      <c r="C61" s="824" t="s">
        <v>17</v>
      </c>
      <c r="D61" s="445" t="s">
        <v>5</v>
      </c>
      <c r="E61" s="445" t="s">
        <v>5</v>
      </c>
      <c r="F61" s="1083" t="s">
        <v>182</v>
      </c>
      <c r="G61" s="1064">
        <v>0</v>
      </c>
      <c r="H61" s="1064"/>
      <c r="I61" s="1064">
        <v>0</v>
      </c>
      <c r="J61" s="1031">
        <f t="shared" ref="J61" si="12">+J62</f>
        <v>100</v>
      </c>
      <c r="K61" s="1031">
        <f t="shared" ref="K61:K70" si="13">+I61+J61</f>
        <v>100</v>
      </c>
      <c r="L61" s="944" t="s">
        <v>174</v>
      </c>
      <c r="M61" s="944"/>
      <c r="N61" s="944"/>
    </row>
    <row r="62" spans="1:14" s="9" customFormat="1" x14ac:dyDescent="0.2">
      <c r="A62" s="235"/>
      <c r="B62" s="236"/>
      <c r="C62" s="236"/>
      <c r="D62" s="237">
        <v>3419</v>
      </c>
      <c r="E62" s="238">
        <v>5222</v>
      </c>
      <c r="F62" s="1038" t="s">
        <v>94</v>
      </c>
      <c r="G62" s="1063">
        <v>0</v>
      </c>
      <c r="H62" s="1063"/>
      <c r="I62" s="1063">
        <v>0</v>
      </c>
      <c r="J62" s="1030">
        <v>100</v>
      </c>
      <c r="K62" s="1030">
        <f t="shared" si="13"/>
        <v>100</v>
      </c>
      <c r="L62" s="944"/>
      <c r="M62" s="944"/>
      <c r="N62" s="944"/>
    </row>
    <row r="63" spans="1:14" s="9" customFormat="1" x14ac:dyDescent="0.2">
      <c r="A63" s="972" t="s">
        <v>2</v>
      </c>
      <c r="B63" s="824" t="s">
        <v>177</v>
      </c>
      <c r="C63" s="824" t="s">
        <v>17</v>
      </c>
      <c r="D63" s="445" t="s">
        <v>5</v>
      </c>
      <c r="E63" s="445" t="s">
        <v>5</v>
      </c>
      <c r="F63" s="1083" t="s">
        <v>183</v>
      </c>
      <c r="G63" s="1064">
        <v>0</v>
      </c>
      <c r="H63" s="1064"/>
      <c r="I63" s="1064">
        <v>0</v>
      </c>
      <c r="J63" s="1031">
        <f t="shared" ref="J63" si="14">+J64</f>
        <v>100</v>
      </c>
      <c r="K63" s="1031">
        <f t="shared" si="13"/>
        <v>100</v>
      </c>
      <c r="L63" s="944" t="s">
        <v>174</v>
      </c>
      <c r="M63" s="944"/>
      <c r="N63" s="944"/>
    </row>
    <row r="64" spans="1:14" s="9" customFormat="1" x14ac:dyDescent="0.2">
      <c r="A64" s="235"/>
      <c r="B64" s="236"/>
      <c r="C64" s="236"/>
      <c r="D64" s="237">
        <v>3419</v>
      </c>
      <c r="E64" s="238">
        <v>5222</v>
      </c>
      <c r="F64" s="1038" t="s">
        <v>94</v>
      </c>
      <c r="G64" s="1063">
        <v>0</v>
      </c>
      <c r="H64" s="1063"/>
      <c r="I64" s="1063">
        <v>0</v>
      </c>
      <c r="J64" s="1030">
        <v>100</v>
      </c>
      <c r="K64" s="1030">
        <f t="shared" si="13"/>
        <v>100</v>
      </c>
      <c r="L64" s="944"/>
      <c r="M64" s="944"/>
      <c r="N64" s="944"/>
    </row>
    <row r="65" spans="1:14" s="9" customFormat="1" ht="22.6" customHeight="1" x14ac:dyDescent="0.2">
      <c r="A65" s="972" t="s">
        <v>2</v>
      </c>
      <c r="B65" s="824" t="s">
        <v>178</v>
      </c>
      <c r="C65" s="824" t="s">
        <v>17</v>
      </c>
      <c r="D65" s="445" t="s">
        <v>5</v>
      </c>
      <c r="E65" s="445" t="s">
        <v>5</v>
      </c>
      <c r="F65" s="1039" t="s">
        <v>184</v>
      </c>
      <c r="G65" s="1064">
        <v>0</v>
      </c>
      <c r="H65" s="1064"/>
      <c r="I65" s="1064">
        <v>0</v>
      </c>
      <c r="J65" s="1031">
        <f t="shared" ref="J65" si="15">+J66</f>
        <v>300</v>
      </c>
      <c r="K65" s="1031">
        <f t="shared" si="13"/>
        <v>300</v>
      </c>
      <c r="L65" s="944" t="s">
        <v>174</v>
      </c>
      <c r="M65" s="944"/>
      <c r="N65" s="944"/>
    </row>
    <row r="66" spans="1:14" s="9" customFormat="1" x14ac:dyDescent="0.2">
      <c r="A66" s="235"/>
      <c r="B66" s="236"/>
      <c r="C66" s="236"/>
      <c r="D66" s="237">
        <v>3419</v>
      </c>
      <c r="E66" s="238">
        <v>5332</v>
      </c>
      <c r="F66" s="1038" t="s">
        <v>167</v>
      </c>
      <c r="G66" s="1063">
        <v>0</v>
      </c>
      <c r="H66" s="1063"/>
      <c r="I66" s="1063">
        <v>0</v>
      </c>
      <c r="J66" s="1030">
        <v>300</v>
      </c>
      <c r="K66" s="1030">
        <f t="shared" si="13"/>
        <v>300</v>
      </c>
      <c r="L66" s="944"/>
      <c r="M66" s="944"/>
      <c r="N66" s="944"/>
    </row>
    <row r="67" spans="1:14" s="9" customFormat="1" x14ac:dyDescent="0.2">
      <c r="A67" s="972" t="s">
        <v>2</v>
      </c>
      <c r="B67" s="824" t="s">
        <v>179</v>
      </c>
      <c r="C67" s="824" t="s">
        <v>17</v>
      </c>
      <c r="D67" s="445" t="s">
        <v>5</v>
      </c>
      <c r="E67" s="445" t="s">
        <v>5</v>
      </c>
      <c r="F67" s="1083" t="s">
        <v>185</v>
      </c>
      <c r="G67" s="1064">
        <v>0</v>
      </c>
      <c r="H67" s="1064"/>
      <c r="I67" s="1064">
        <v>0</v>
      </c>
      <c r="J67" s="1031">
        <f t="shared" ref="J67" si="16">+J68</f>
        <v>100</v>
      </c>
      <c r="K67" s="1031">
        <f t="shared" si="13"/>
        <v>100</v>
      </c>
      <c r="L67" s="944" t="s">
        <v>174</v>
      </c>
      <c r="M67" s="944"/>
      <c r="N67" s="944"/>
    </row>
    <row r="68" spans="1:14" s="9" customFormat="1" x14ac:dyDescent="0.2">
      <c r="A68" s="235"/>
      <c r="B68" s="236"/>
      <c r="C68" s="236"/>
      <c r="D68" s="237">
        <v>3419</v>
      </c>
      <c r="E68" s="238">
        <v>5222</v>
      </c>
      <c r="F68" s="1038" t="s">
        <v>94</v>
      </c>
      <c r="G68" s="1063">
        <v>0</v>
      </c>
      <c r="H68" s="1063"/>
      <c r="I68" s="1063">
        <v>0</v>
      </c>
      <c r="J68" s="1030">
        <v>100</v>
      </c>
      <c r="K68" s="1030">
        <f t="shared" si="13"/>
        <v>100</v>
      </c>
      <c r="L68" s="944"/>
      <c r="M68" s="944"/>
      <c r="N68" s="944"/>
    </row>
    <row r="69" spans="1:14" s="9" customFormat="1" x14ac:dyDescent="0.2">
      <c r="A69" s="972" t="s">
        <v>2</v>
      </c>
      <c r="B69" s="824" t="s">
        <v>180</v>
      </c>
      <c r="C69" s="824" t="s">
        <v>17</v>
      </c>
      <c r="D69" s="445" t="s">
        <v>5</v>
      </c>
      <c r="E69" s="445" t="s">
        <v>5</v>
      </c>
      <c r="F69" s="1083" t="s">
        <v>189</v>
      </c>
      <c r="G69" s="1064">
        <v>0</v>
      </c>
      <c r="H69" s="1064"/>
      <c r="I69" s="1064">
        <v>0</v>
      </c>
      <c r="J69" s="1031">
        <f t="shared" ref="J69" si="17">+J70</f>
        <v>80</v>
      </c>
      <c r="K69" s="1031">
        <f t="shared" si="13"/>
        <v>80</v>
      </c>
      <c r="L69" s="944" t="s">
        <v>174</v>
      </c>
      <c r="M69" s="944"/>
      <c r="N69" s="944"/>
    </row>
    <row r="70" spans="1:14" s="9" customFormat="1" x14ac:dyDescent="0.2">
      <c r="A70" s="235"/>
      <c r="B70" s="236"/>
      <c r="C70" s="236"/>
      <c r="D70" s="237">
        <v>3419</v>
      </c>
      <c r="E70" s="238">
        <v>5222</v>
      </c>
      <c r="F70" s="1038" t="s">
        <v>94</v>
      </c>
      <c r="G70" s="1063">
        <v>0</v>
      </c>
      <c r="H70" s="1063"/>
      <c r="I70" s="1063">
        <v>0</v>
      </c>
      <c r="J70" s="1030">
        <v>80</v>
      </c>
      <c r="K70" s="1030">
        <f t="shared" si="13"/>
        <v>80</v>
      </c>
      <c r="L70" s="944"/>
      <c r="M70" s="944"/>
      <c r="N70" s="944"/>
    </row>
    <row r="71" spans="1:14" s="9" customFormat="1" x14ac:dyDescent="0.2">
      <c r="A71" s="975" t="s">
        <v>2</v>
      </c>
      <c r="B71" s="976" t="s">
        <v>136</v>
      </c>
      <c r="C71" s="976" t="s">
        <v>17</v>
      </c>
      <c r="D71" s="977" t="s">
        <v>5</v>
      </c>
      <c r="E71" s="977" t="s">
        <v>5</v>
      </c>
      <c r="F71" s="1045" t="s">
        <v>137</v>
      </c>
      <c r="G71" s="1064">
        <v>0</v>
      </c>
      <c r="H71" s="1064">
        <f>+H72</f>
        <v>500</v>
      </c>
      <c r="I71" s="1064">
        <f t="shared" si="0"/>
        <v>500</v>
      </c>
      <c r="J71" s="1031">
        <v>0</v>
      </c>
      <c r="K71" s="1031">
        <f t="shared" si="1"/>
        <v>500</v>
      </c>
      <c r="L71" s="944"/>
      <c r="M71" s="944"/>
      <c r="N71" s="944"/>
    </row>
    <row r="72" spans="1:14" s="9" customFormat="1" ht="13.1" thickBot="1" x14ac:dyDescent="0.25">
      <c r="A72" s="998"/>
      <c r="B72" s="999"/>
      <c r="C72" s="999"/>
      <c r="D72" s="1000">
        <v>3419</v>
      </c>
      <c r="E72" s="1018">
        <v>5229</v>
      </c>
      <c r="F72" s="1056" t="s">
        <v>24</v>
      </c>
      <c r="G72" s="1071">
        <v>0</v>
      </c>
      <c r="H72" s="1071">
        <v>500</v>
      </c>
      <c r="I72" s="1071">
        <f t="shared" si="0"/>
        <v>500</v>
      </c>
      <c r="J72" s="1079">
        <v>0</v>
      </c>
      <c r="K72" s="1079">
        <f t="shared" si="1"/>
        <v>500</v>
      </c>
      <c r="L72" s="944"/>
      <c r="M72" s="944"/>
      <c r="N72" s="944"/>
    </row>
    <row r="73" spans="1:14" s="9" customFormat="1" ht="13.75" thickBot="1" x14ac:dyDescent="0.3">
      <c r="A73" s="984" t="s">
        <v>3</v>
      </c>
      <c r="B73" s="1458" t="s">
        <v>5</v>
      </c>
      <c r="C73" s="1459"/>
      <c r="D73" s="985" t="s">
        <v>5</v>
      </c>
      <c r="E73" s="985" t="s">
        <v>5</v>
      </c>
      <c r="F73" s="1043" t="s">
        <v>27</v>
      </c>
      <c r="G73" s="1066">
        <f>+G74</f>
        <v>200</v>
      </c>
      <c r="H73" s="1066">
        <f>+H74+H76+H78</f>
        <v>200</v>
      </c>
      <c r="I73" s="1066">
        <f t="shared" si="0"/>
        <v>400</v>
      </c>
      <c r="J73" s="1080">
        <f>+J74+J76+J78</f>
        <v>0</v>
      </c>
      <c r="K73" s="1080">
        <f t="shared" si="1"/>
        <v>400</v>
      </c>
      <c r="L73" s="944"/>
      <c r="M73" s="944"/>
      <c r="N73" s="944"/>
    </row>
    <row r="74" spans="1:14" s="9" customFormat="1" x14ac:dyDescent="0.2">
      <c r="A74" s="1012" t="s">
        <v>2</v>
      </c>
      <c r="B74" s="1013" t="s">
        <v>77</v>
      </c>
      <c r="C74" s="1013" t="s">
        <v>17</v>
      </c>
      <c r="D74" s="1084" t="s">
        <v>5</v>
      </c>
      <c r="E74" s="1084" t="s">
        <v>5</v>
      </c>
      <c r="F74" s="1085" t="s">
        <v>9</v>
      </c>
      <c r="G74" s="1067">
        <f>+G75</f>
        <v>200</v>
      </c>
      <c r="H74" s="1067">
        <f>H75</f>
        <v>-200</v>
      </c>
      <c r="I74" s="1067">
        <f t="shared" si="0"/>
        <v>0</v>
      </c>
      <c r="J74" s="1077">
        <v>0</v>
      </c>
      <c r="K74" s="1077">
        <f t="shared" si="1"/>
        <v>0</v>
      </c>
      <c r="L74" s="944"/>
      <c r="M74" s="944"/>
      <c r="N74" s="944"/>
    </row>
    <row r="75" spans="1:14" s="9" customFormat="1" x14ac:dyDescent="0.2">
      <c r="A75" s="988"/>
      <c r="B75" s="989"/>
      <c r="C75" s="989"/>
      <c r="D75" s="990">
        <v>3419</v>
      </c>
      <c r="E75" s="981">
        <v>5229</v>
      </c>
      <c r="F75" s="1042" t="s">
        <v>24</v>
      </c>
      <c r="G75" s="1063">
        <v>200</v>
      </c>
      <c r="H75" s="1063">
        <v>-200</v>
      </c>
      <c r="I75" s="1063">
        <f t="shared" si="0"/>
        <v>0</v>
      </c>
      <c r="J75" s="1030">
        <v>0</v>
      </c>
      <c r="K75" s="1030">
        <f t="shared" si="1"/>
        <v>0</v>
      </c>
      <c r="L75" s="944"/>
      <c r="M75" s="944"/>
      <c r="N75" s="944"/>
    </row>
    <row r="76" spans="1:14" s="9" customFormat="1" ht="20.95" x14ac:dyDescent="0.2">
      <c r="A76" s="972" t="s">
        <v>2</v>
      </c>
      <c r="B76" s="824" t="s">
        <v>126</v>
      </c>
      <c r="C76" s="824" t="s">
        <v>17</v>
      </c>
      <c r="D76" s="445" t="s">
        <v>5</v>
      </c>
      <c r="E76" s="445" t="s">
        <v>5</v>
      </c>
      <c r="F76" s="1047" t="s">
        <v>127</v>
      </c>
      <c r="G76" s="1064">
        <v>0</v>
      </c>
      <c r="H76" s="1064">
        <f>H77</f>
        <v>200</v>
      </c>
      <c r="I76" s="1064">
        <f t="shared" si="0"/>
        <v>200</v>
      </c>
      <c r="J76" s="1031">
        <v>0</v>
      </c>
      <c r="K76" s="1031">
        <f t="shared" si="1"/>
        <v>200</v>
      </c>
      <c r="L76" s="944"/>
      <c r="M76" s="944"/>
      <c r="N76" s="944"/>
    </row>
    <row r="77" spans="1:14" s="9" customFormat="1" x14ac:dyDescent="0.2">
      <c r="A77" s="994"/>
      <c r="B77" s="995"/>
      <c r="C77" s="995"/>
      <c r="D77" s="238">
        <v>3419</v>
      </c>
      <c r="E77" s="238">
        <v>5222</v>
      </c>
      <c r="F77" s="1038" t="s">
        <v>94</v>
      </c>
      <c r="G77" s="1063">
        <v>0</v>
      </c>
      <c r="H77" s="1063">
        <v>200</v>
      </c>
      <c r="I77" s="1063">
        <f t="shared" si="0"/>
        <v>200</v>
      </c>
      <c r="J77" s="1030">
        <v>0</v>
      </c>
      <c r="K77" s="1030">
        <f t="shared" si="1"/>
        <v>200</v>
      </c>
      <c r="L77" s="944"/>
      <c r="M77" s="944"/>
      <c r="N77" s="944"/>
    </row>
    <row r="78" spans="1:14" s="9" customFormat="1" x14ac:dyDescent="0.2">
      <c r="A78" s="975" t="s">
        <v>2</v>
      </c>
      <c r="B78" s="996" t="s">
        <v>161</v>
      </c>
      <c r="C78" s="996" t="s">
        <v>17</v>
      </c>
      <c r="D78" s="445" t="s">
        <v>5</v>
      </c>
      <c r="E78" s="445" t="s">
        <v>5</v>
      </c>
      <c r="F78" s="1048" t="s">
        <v>138</v>
      </c>
      <c r="G78" s="1069">
        <v>0</v>
      </c>
      <c r="H78" s="1069">
        <v>200</v>
      </c>
      <c r="I78" s="1064">
        <f t="shared" si="0"/>
        <v>200</v>
      </c>
      <c r="J78" s="1031">
        <v>0</v>
      </c>
      <c r="K78" s="1031">
        <f t="shared" si="1"/>
        <v>200</v>
      </c>
      <c r="L78" s="944"/>
      <c r="M78" s="944"/>
      <c r="N78" s="944"/>
    </row>
    <row r="79" spans="1:14" s="9" customFormat="1" ht="13.1" thickBot="1" x14ac:dyDescent="0.25">
      <c r="A79" s="998"/>
      <c r="B79" s="999"/>
      <c r="C79" s="999"/>
      <c r="D79" s="1000">
        <v>3419</v>
      </c>
      <c r="E79" s="1000">
        <v>5229</v>
      </c>
      <c r="F79" s="1049" t="s">
        <v>24</v>
      </c>
      <c r="G79" s="1070">
        <v>0</v>
      </c>
      <c r="H79" s="1070">
        <v>200</v>
      </c>
      <c r="I79" s="1071">
        <f t="shared" si="0"/>
        <v>200</v>
      </c>
      <c r="J79" s="1079">
        <v>0</v>
      </c>
      <c r="K79" s="1079">
        <f t="shared" si="1"/>
        <v>200</v>
      </c>
      <c r="L79" s="944"/>
      <c r="M79" s="944"/>
      <c r="N79" s="944"/>
    </row>
    <row r="80" spans="1:14" s="9" customFormat="1" ht="13.75" thickBot="1" x14ac:dyDescent="0.3">
      <c r="A80" s="984" t="s">
        <v>3</v>
      </c>
      <c r="B80" s="1458" t="s">
        <v>5</v>
      </c>
      <c r="C80" s="1459"/>
      <c r="D80" s="985" t="s">
        <v>5</v>
      </c>
      <c r="E80" s="985" t="s">
        <v>5</v>
      </c>
      <c r="F80" s="1043" t="s">
        <v>10</v>
      </c>
      <c r="G80" s="1066">
        <f>+G81+G83</f>
        <v>1500</v>
      </c>
      <c r="H80" s="1066">
        <f>+H81+H83+H85+H87+H89</f>
        <v>1200</v>
      </c>
      <c r="I80" s="1066">
        <f t="shared" si="0"/>
        <v>2700</v>
      </c>
      <c r="J80" s="1080">
        <f>+J81+J83+J85+J87+J89</f>
        <v>0</v>
      </c>
      <c r="K80" s="1080">
        <f t="shared" si="1"/>
        <v>2700</v>
      </c>
      <c r="L80" s="944"/>
      <c r="M80" s="944"/>
      <c r="N80" s="944"/>
    </row>
    <row r="81" spans="1:14" s="9" customFormat="1" x14ac:dyDescent="0.2">
      <c r="A81" s="189" t="s">
        <v>2</v>
      </c>
      <c r="B81" s="256" t="s">
        <v>78</v>
      </c>
      <c r="C81" s="256" t="s">
        <v>17</v>
      </c>
      <c r="D81" s="192" t="s">
        <v>5</v>
      </c>
      <c r="E81" s="192" t="s">
        <v>5</v>
      </c>
      <c r="F81" s="194" t="s">
        <v>10</v>
      </c>
      <c r="G81" s="1061">
        <f>+G82</f>
        <v>1000</v>
      </c>
      <c r="H81" s="1061">
        <v>0</v>
      </c>
      <c r="I81" s="1061">
        <f t="shared" si="0"/>
        <v>1000</v>
      </c>
      <c r="J81" s="1077">
        <v>0</v>
      </c>
      <c r="K81" s="1077">
        <f t="shared" si="1"/>
        <v>1000</v>
      </c>
      <c r="L81" s="944"/>
      <c r="M81" s="944"/>
      <c r="N81" s="944"/>
    </row>
    <row r="82" spans="1:14" s="9" customFormat="1" x14ac:dyDescent="0.2">
      <c r="A82" s="235"/>
      <c r="B82" s="236"/>
      <c r="C82" s="236"/>
      <c r="D82" s="237">
        <v>3419</v>
      </c>
      <c r="E82" s="238">
        <v>5221</v>
      </c>
      <c r="F82" s="1038" t="s">
        <v>28</v>
      </c>
      <c r="G82" s="1063">
        <v>1000</v>
      </c>
      <c r="H82" s="1063">
        <v>0</v>
      </c>
      <c r="I82" s="1063">
        <f t="shared" si="0"/>
        <v>1000</v>
      </c>
      <c r="J82" s="1030">
        <v>0</v>
      </c>
      <c r="K82" s="1030">
        <f t="shared" si="1"/>
        <v>1000</v>
      </c>
      <c r="L82" s="944"/>
      <c r="M82" s="944"/>
      <c r="N82" s="944"/>
    </row>
    <row r="83" spans="1:14" s="9" customFormat="1" x14ac:dyDescent="0.2">
      <c r="A83" s="972" t="s">
        <v>2</v>
      </c>
      <c r="B83" s="824" t="s">
        <v>79</v>
      </c>
      <c r="C83" s="824" t="s">
        <v>17</v>
      </c>
      <c r="D83" s="445" t="s">
        <v>5</v>
      </c>
      <c r="E83" s="445" t="s">
        <v>5</v>
      </c>
      <c r="F83" s="1039" t="s">
        <v>11</v>
      </c>
      <c r="G83" s="1064">
        <f>+G84</f>
        <v>500</v>
      </c>
      <c r="H83" s="1064">
        <v>0</v>
      </c>
      <c r="I83" s="1064">
        <f t="shared" si="0"/>
        <v>500</v>
      </c>
      <c r="J83" s="1031">
        <v>0</v>
      </c>
      <c r="K83" s="1031">
        <f t="shared" si="1"/>
        <v>500</v>
      </c>
      <c r="L83" s="944"/>
      <c r="M83" s="944"/>
      <c r="N83" s="944"/>
    </row>
    <row r="84" spans="1:14" s="9" customFormat="1" x14ac:dyDescent="0.2">
      <c r="A84" s="972"/>
      <c r="B84" s="824"/>
      <c r="C84" s="824"/>
      <c r="D84" s="238">
        <v>3419</v>
      </c>
      <c r="E84" s="238">
        <v>5221</v>
      </c>
      <c r="F84" s="1038" t="s">
        <v>28</v>
      </c>
      <c r="G84" s="1063">
        <v>500</v>
      </c>
      <c r="H84" s="1063">
        <v>0</v>
      </c>
      <c r="I84" s="1063">
        <f t="shared" si="0"/>
        <v>500</v>
      </c>
      <c r="J84" s="1030">
        <v>0</v>
      </c>
      <c r="K84" s="1030">
        <f t="shared" si="1"/>
        <v>500</v>
      </c>
      <c r="L84" s="944"/>
      <c r="M84" s="944"/>
      <c r="N84" s="944"/>
    </row>
    <row r="85" spans="1:14" s="9" customFormat="1" x14ac:dyDescent="0.2">
      <c r="A85" s="975" t="s">
        <v>2</v>
      </c>
      <c r="B85" s="976" t="s">
        <v>163</v>
      </c>
      <c r="C85" s="976" t="s">
        <v>17</v>
      </c>
      <c r="D85" s="445" t="s">
        <v>5</v>
      </c>
      <c r="E85" s="445" t="s">
        <v>5</v>
      </c>
      <c r="F85" s="1041" t="s">
        <v>139</v>
      </c>
      <c r="G85" s="1064">
        <v>0</v>
      </c>
      <c r="H85" s="1064">
        <v>600</v>
      </c>
      <c r="I85" s="1064">
        <f t="shared" si="0"/>
        <v>600</v>
      </c>
      <c r="J85" s="1031">
        <v>0</v>
      </c>
      <c r="K85" s="1031">
        <f t="shared" si="1"/>
        <v>600</v>
      </c>
      <c r="L85" s="944"/>
      <c r="M85" s="944"/>
      <c r="N85" s="944"/>
    </row>
    <row r="86" spans="1:14" s="9" customFormat="1" x14ac:dyDescent="0.2">
      <c r="A86" s="975"/>
      <c r="B86" s="976"/>
      <c r="C86" s="976"/>
      <c r="D86" s="981">
        <v>3419</v>
      </c>
      <c r="E86" s="981">
        <v>5221</v>
      </c>
      <c r="F86" s="1042" t="s">
        <v>28</v>
      </c>
      <c r="G86" s="1063">
        <v>0</v>
      </c>
      <c r="H86" s="1063">
        <v>600</v>
      </c>
      <c r="I86" s="1063">
        <f t="shared" ref="I86:I111" si="18">+G86+H86</f>
        <v>600</v>
      </c>
      <c r="J86" s="1030">
        <v>0</v>
      </c>
      <c r="K86" s="1030">
        <f t="shared" ref="K86:K111" si="19">+I86+J86</f>
        <v>600</v>
      </c>
      <c r="L86" s="944"/>
      <c r="M86" s="944"/>
      <c r="N86" s="944"/>
    </row>
    <row r="87" spans="1:14" s="9" customFormat="1" x14ac:dyDescent="0.2">
      <c r="A87" s="975" t="s">
        <v>2</v>
      </c>
      <c r="B87" s="976" t="s">
        <v>140</v>
      </c>
      <c r="C87" s="976" t="s">
        <v>17</v>
      </c>
      <c r="D87" s="445" t="s">
        <v>5</v>
      </c>
      <c r="E87" s="445" t="s">
        <v>5</v>
      </c>
      <c r="F87" s="1041" t="s">
        <v>141</v>
      </c>
      <c r="G87" s="1064">
        <v>0</v>
      </c>
      <c r="H87" s="1064">
        <v>400</v>
      </c>
      <c r="I87" s="1064">
        <f t="shared" si="18"/>
        <v>400</v>
      </c>
      <c r="J87" s="1031">
        <v>0</v>
      </c>
      <c r="K87" s="1031">
        <f t="shared" si="19"/>
        <v>400</v>
      </c>
      <c r="L87" s="944"/>
      <c r="M87" s="944"/>
      <c r="N87" s="944"/>
    </row>
    <row r="88" spans="1:14" s="9" customFormat="1" x14ac:dyDescent="0.2">
      <c r="A88" s="975"/>
      <c r="B88" s="976"/>
      <c r="C88" s="976"/>
      <c r="D88" s="981">
        <v>3419</v>
      </c>
      <c r="E88" s="981">
        <v>5329</v>
      </c>
      <c r="F88" s="1050" t="s">
        <v>142</v>
      </c>
      <c r="G88" s="1063">
        <v>0</v>
      </c>
      <c r="H88" s="1063">
        <v>400</v>
      </c>
      <c r="I88" s="1063">
        <f t="shared" si="18"/>
        <v>400</v>
      </c>
      <c r="J88" s="1030">
        <v>0</v>
      </c>
      <c r="K88" s="1030">
        <f t="shared" si="19"/>
        <v>400</v>
      </c>
      <c r="L88" s="944"/>
      <c r="M88" s="944"/>
      <c r="N88" s="944"/>
    </row>
    <row r="89" spans="1:14" s="9" customFormat="1" x14ac:dyDescent="0.2">
      <c r="A89" s="975" t="s">
        <v>2</v>
      </c>
      <c r="B89" s="976" t="s">
        <v>143</v>
      </c>
      <c r="C89" s="976" t="s">
        <v>144</v>
      </c>
      <c r="D89" s="445" t="s">
        <v>5</v>
      </c>
      <c r="E89" s="445" t="s">
        <v>5</v>
      </c>
      <c r="F89" s="1041" t="s">
        <v>145</v>
      </c>
      <c r="G89" s="1064">
        <v>0</v>
      </c>
      <c r="H89" s="1064">
        <v>200</v>
      </c>
      <c r="I89" s="1064">
        <f t="shared" si="18"/>
        <v>200</v>
      </c>
      <c r="J89" s="1031">
        <v>0</v>
      </c>
      <c r="K89" s="1031">
        <f t="shared" si="19"/>
        <v>200</v>
      </c>
      <c r="L89" s="944"/>
      <c r="M89" s="944"/>
      <c r="N89" s="944"/>
    </row>
    <row r="90" spans="1:14" s="9" customFormat="1" ht="13.1" thickBot="1" x14ac:dyDescent="0.25">
      <c r="A90" s="1003"/>
      <c r="B90" s="1004"/>
      <c r="C90" s="1004"/>
      <c r="D90" s="1005">
        <v>3419</v>
      </c>
      <c r="E90" s="1005">
        <v>5329</v>
      </c>
      <c r="F90" s="1051" t="s">
        <v>142</v>
      </c>
      <c r="G90" s="1065">
        <v>0</v>
      </c>
      <c r="H90" s="1065">
        <v>200</v>
      </c>
      <c r="I90" s="1065">
        <f t="shared" si="18"/>
        <v>200</v>
      </c>
      <c r="J90" s="1079">
        <v>0</v>
      </c>
      <c r="K90" s="1079">
        <f t="shared" si="19"/>
        <v>200</v>
      </c>
      <c r="L90" s="944"/>
      <c r="M90" s="944"/>
      <c r="N90" s="944"/>
    </row>
    <row r="91" spans="1:14" s="9" customFormat="1" ht="13.75" thickBot="1" x14ac:dyDescent="0.3">
      <c r="A91" s="984" t="s">
        <v>3</v>
      </c>
      <c r="B91" s="1458" t="s">
        <v>5</v>
      </c>
      <c r="C91" s="1459"/>
      <c r="D91" s="985" t="s">
        <v>5</v>
      </c>
      <c r="E91" s="985" t="s">
        <v>5</v>
      </c>
      <c r="F91" s="1043" t="s">
        <v>29</v>
      </c>
      <c r="G91" s="1066">
        <f>+G92+G94</f>
        <v>1530</v>
      </c>
      <c r="H91" s="1066">
        <f>+H92+H94+H98+H100+H102</f>
        <v>4436.8</v>
      </c>
      <c r="I91" s="1066">
        <f t="shared" si="18"/>
        <v>5966.8</v>
      </c>
      <c r="J91" s="1080">
        <f>+J94+J96+J102+J104</f>
        <v>0</v>
      </c>
      <c r="K91" s="1080">
        <f t="shared" si="19"/>
        <v>5966.8</v>
      </c>
      <c r="L91" s="944"/>
      <c r="M91" s="944"/>
      <c r="N91" s="944"/>
    </row>
    <row r="92" spans="1:14" s="9" customFormat="1" x14ac:dyDescent="0.2">
      <c r="A92" s="189" t="s">
        <v>2</v>
      </c>
      <c r="B92" s="256" t="s">
        <v>80</v>
      </c>
      <c r="C92" s="256" t="s">
        <v>17</v>
      </c>
      <c r="D92" s="192" t="s">
        <v>5</v>
      </c>
      <c r="E92" s="192" t="s">
        <v>5</v>
      </c>
      <c r="F92" s="1052" t="s">
        <v>29</v>
      </c>
      <c r="G92" s="1061">
        <f>+G93</f>
        <v>1230</v>
      </c>
      <c r="H92" s="1061">
        <v>0</v>
      </c>
      <c r="I92" s="1061">
        <f t="shared" si="18"/>
        <v>1230</v>
      </c>
      <c r="J92" s="1077">
        <v>0</v>
      </c>
      <c r="K92" s="1077">
        <f t="shared" si="19"/>
        <v>1230</v>
      </c>
      <c r="L92" s="944"/>
      <c r="M92" s="944"/>
      <c r="N92" s="944"/>
    </row>
    <row r="93" spans="1:14" s="9" customFormat="1" x14ac:dyDescent="0.2">
      <c r="A93" s="972"/>
      <c r="B93" s="824"/>
      <c r="C93" s="824"/>
      <c r="D93" s="238">
        <v>3419</v>
      </c>
      <c r="E93" s="238">
        <v>5229</v>
      </c>
      <c r="F93" s="1038" t="s">
        <v>24</v>
      </c>
      <c r="G93" s="1063">
        <v>1230</v>
      </c>
      <c r="H93" s="1063">
        <v>0</v>
      </c>
      <c r="I93" s="1063">
        <f t="shared" si="18"/>
        <v>1230</v>
      </c>
      <c r="J93" s="1030">
        <v>0</v>
      </c>
      <c r="K93" s="1030">
        <f t="shared" si="19"/>
        <v>1230</v>
      </c>
      <c r="L93" s="944"/>
      <c r="M93" s="944"/>
      <c r="N93" s="944"/>
    </row>
    <row r="94" spans="1:14" s="9" customFormat="1" x14ac:dyDescent="0.2">
      <c r="A94" s="972" t="s">
        <v>2</v>
      </c>
      <c r="B94" s="824" t="s">
        <v>81</v>
      </c>
      <c r="C94" s="824" t="s">
        <v>17</v>
      </c>
      <c r="D94" s="445" t="s">
        <v>5</v>
      </c>
      <c r="E94" s="445" t="s">
        <v>5</v>
      </c>
      <c r="F94" s="1039" t="s">
        <v>12</v>
      </c>
      <c r="G94" s="1064">
        <f>+G95</f>
        <v>300</v>
      </c>
      <c r="H94" s="1064">
        <v>0</v>
      </c>
      <c r="I94" s="1064">
        <f t="shared" si="18"/>
        <v>300</v>
      </c>
      <c r="J94" s="1031">
        <f>+J95</f>
        <v>-200</v>
      </c>
      <c r="K94" s="1031">
        <f t="shared" si="19"/>
        <v>100</v>
      </c>
      <c r="L94" s="944" t="s">
        <v>174</v>
      </c>
      <c r="M94" s="944"/>
      <c r="N94" s="944"/>
    </row>
    <row r="95" spans="1:14" s="9" customFormat="1" x14ac:dyDescent="0.2">
      <c r="A95" s="972"/>
      <c r="B95" s="824"/>
      <c r="C95" s="824"/>
      <c r="D95" s="238">
        <v>3419</v>
      </c>
      <c r="E95" s="238">
        <v>5229</v>
      </c>
      <c r="F95" s="1038" t="s">
        <v>24</v>
      </c>
      <c r="G95" s="1063">
        <v>300</v>
      </c>
      <c r="H95" s="1063">
        <v>0</v>
      </c>
      <c r="I95" s="1063">
        <f t="shared" si="18"/>
        <v>300</v>
      </c>
      <c r="J95" s="1030">
        <v>-200</v>
      </c>
      <c r="K95" s="1030">
        <f t="shared" si="19"/>
        <v>100</v>
      </c>
      <c r="L95" s="944"/>
      <c r="M95" s="944"/>
      <c r="N95" s="944"/>
    </row>
    <row r="96" spans="1:14" s="9" customFormat="1" ht="20.95" x14ac:dyDescent="0.2">
      <c r="A96" s="972" t="s">
        <v>2</v>
      </c>
      <c r="B96" s="824" t="s">
        <v>181</v>
      </c>
      <c r="C96" s="824" t="s">
        <v>17</v>
      </c>
      <c r="D96" s="445" t="s">
        <v>5</v>
      </c>
      <c r="E96" s="445" t="s">
        <v>5</v>
      </c>
      <c r="F96" s="1039" t="s">
        <v>190</v>
      </c>
      <c r="G96" s="1064">
        <v>0</v>
      </c>
      <c r="H96" s="1064"/>
      <c r="I96" s="1064">
        <v>0</v>
      </c>
      <c r="J96" s="1031">
        <f>+J97</f>
        <v>200</v>
      </c>
      <c r="K96" s="1031">
        <f t="shared" si="19"/>
        <v>200</v>
      </c>
      <c r="L96" s="944" t="s">
        <v>174</v>
      </c>
      <c r="M96" s="944"/>
      <c r="N96" s="944"/>
    </row>
    <row r="97" spans="1:14" s="9" customFormat="1" x14ac:dyDescent="0.2">
      <c r="A97" s="972"/>
      <c r="B97" s="824"/>
      <c r="C97" s="824"/>
      <c r="D97" s="238">
        <v>3419</v>
      </c>
      <c r="E97" s="238">
        <v>5222</v>
      </c>
      <c r="F97" s="1040" t="s">
        <v>94</v>
      </c>
      <c r="G97" s="1063">
        <v>0</v>
      </c>
      <c r="H97" s="1063"/>
      <c r="I97" s="1063">
        <v>0</v>
      </c>
      <c r="J97" s="1030">
        <v>200</v>
      </c>
      <c r="K97" s="1030">
        <f t="shared" si="19"/>
        <v>200</v>
      </c>
      <c r="L97" s="944"/>
      <c r="M97" s="944"/>
      <c r="N97" s="944"/>
    </row>
    <row r="98" spans="1:14" s="9" customFormat="1" ht="20.95" x14ac:dyDescent="0.2">
      <c r="A98" s="972" t="s">
        <v>2</v>
      </c>
      <c r="B98" s="824" t="s">
        <v>95</v>
      </c>
      <c r="C98" s="824" t="s">
        <v>17</v>
      </c>
      <c r="D98" s="445" t="s">
        <v>5</v>
      </c>
      <c r="E98" s="445" t="s">
        <v>5</v>
      </c>
      <c r="F98" s="1039" t="s">
        <v>96</v>
      </c>
      <c r="G98" s="1063">
        <v>0</v>
      </c>
      <c r="H98" s="1064">
        <f>+H99</f>
        <v>4000</v>
      </c>
      <c r="I98" s="1064">
        <f t="shared" si="18"/>
        <v>4000</v>
      </c>
      <c r="J98" s="1031">
        <v>0</v>
      </c>
      <c r="K98" s="1031">
        <f t="shared" si="19"/>
        <v>4000</v>
      </c>
      <c r="L98" s="944"/>
      <c r="M98" s="944"/>
      <c r="N98" s="944"/>
    </row>
    <row r="99" spans="1:14" s="9" customFormat="1" x14ac:dyDescent="0.2">
      <c r="A99" s="994"/>
      <c r="B99" s="995"/>
      <c r="C99" s="995"/>
      <c r="D99" s="238">
        <v>3419</v>
      </c>
      <c r="E99" s="238">
        <v>5222</v>
      </c>
      <c r="F99" s="1040" t="s">
        <v>94</v>
      </c>
      <c r="G99" s="1063">
        <v>0</v>
      </c>
      <c r="H99" s="1063">
        <v>4000</v>
      </c>
      <c r="I99" s="1063">
        <f t="shared" si="18"/>
        <v>4000</v>
      </c>
      <c r="J99" s="1030">
        <v>0</v>
      </c>
      <c r="K99" s="1030">
        <f t="shared" si="19"/>
        <v>4000</v>
      </c>
      <c r="L99" s="944"/>
      <c r="M99" s="944"/>
      <c r="N99" s="944"/>
    </row>
    <row r="100" spans="1:14" s="9" customFormat="1" x14ac:dyDescent="0.2">
      <c r="A100" s="975" t="s">
        <v>2</v>
      </c>
      <c r="B100" s="976" t="s">
        <v>111</v>
      </c>
      <c r="C100" s="976" t="s">
        <v>17</v>
      </c>
      <c r="D100" s="977" t="s">
        <v>5</v>
      </c>
      <c r="E100" s="977" t="s">
        <v>5</v>
      </c>
      <c r="F100" s="1041" t="s">
        <v>112</v>
      </c>
      <c r="G100" s="1064">
        <f>G101</f>
        <v>0</v>
      </c>
      <c r="H100" s="1064">
        <f>H101</f>
        <v>36.799999999999997</v>
      </c>
      <c r="I100" s="1064">
        <f t="shared" si="18"/>
        <v>36.799999999999997</v>
      </c>
      <c r="J100" s="1031">
        <v>0</v>
      </c>
      <c r="K100" s="1031">
        <f t="shared" si="19"/>
        <v>36.799999999999997</v>
      </c>
      <c r="L100" s="944"/>
      <c r="M100" s="944"/>
      <c r="N100" s="944"/>
    </row>
    <row r="101" spans="1:14" x14ac:dyDescent="0.25">
      <c r="A101" s="975"/>
      <c r="B101" s="976"/>
      <c r="C101" s="976"/>
      <c r="D101" s="990">
        <v>3419</v>
      </c>
      <c r="E101" s="981">
        <v>5492</v>
      </c>
      <c r="F101" s="1042" t="s">
        <v>113</v>
      </c>
      <c r="G101" s="1063">
        <v>0</v>
      </c>
      <c r="H101" s="1063">
        <v>36.799999999999997</v>
      </c>
      <c r="I101" s="1063">
        <f t="shared" si="18"/>
        <v>36.799999999999997</v>
      </c>
      <c r="J101" s="1030">
        <v>0</v>
      </c>
      <c r="K101" s="1030">
        <f t="shared" si="19"/>
        <v>36.799999999999997</v>
      </c>
      <c r="L101" s="1024"/>
      <c r="M101" s="1024"/>
      <c r="N101" s="1024"/>
    </row>
    <row r="102" spans="1:14" x14ac:dyDescent="0.2">
      <c r="A102" s="975" t="s">
        <v>2</v>
      </c>
      <c r="B102" s="976" t="s">
        <v>146</v>
      </c>
      <c r="C102" s="976" t="s">
        <v>17</v>
      </c>
      <c r="D102" s="445" t="s">
        <v>5</v>
      </c>
      <c r="E102" s="445" t="s">
        <v>5</v>
      </c>
      <c r="F102" s="1045" t="s">
        <v>147</v>
      </c>
      <c r="G102" s="1064">
        <v>0</v>
      </c>
      <c r="H102" s="1064">
        <v>400</v>
      </c>
      <c r="I102" s="1064">
        <f t="shared" si="18"/>
        <v>400</v>
      </c>
      <c r="J102" s="1031">
        <f>+J103</f>
        <v>-400</v>
      </c>
      <c r="K102" s="1031">
        <f t="shared" si="19"/>
        <v>0</v>
      </c>
      <c r="L102" s="1024" t="s">
        <v>174</v>
      </c>
      <c r="M102" s="1024"/>
      <c r="N102" s="1024"/>
    </row>
    <row r="103" spans="1:14" x14ac:dyDescent="0.2">
      <c r="A103" s="1091"/>
      <c r="B103" s="1092"/>
      <c r="C103" s="1092"/>
      <c r="D103" s="1018">
        <v>3419</v>
      </c>
      <c r="E103" s="1018">
        <v>5229</v>
      </c>
      <c r="F103" s="1056" t="s">
        <v>24</v>
      </c>
      <c r="G103" s="1071">
        <v>0</v>
      </c>
      <c r="H103" s="1071">
        <v>400</v>
      </c>
      <c r="I103" s="1071">
        <f t="shared" si="18"/>
        <v>400</v>
      </c>
      <c r="J103" s="1079">
        <v>-400</v>
      </c>
      <c r="K103" s="1079">
        <f t="shared" si="19"/>
        <v>0</v>
      </c>
      <c r="L103" s="1024"/>
      <c r="M103" s="1024"/>
      <c r="N103" s="1024"/>
    </row>
    <row r="104" spans="1:14" x14ac:dyDescent="0.2">
      <c r="A104" s="975" t="s">
        <v>2</v>
      </c>
      <c r="B104" s="976" t="s">
        <v>186</v>
      </c>
      <c r="C104" s="976" t="s">
        <v>17</v>
      </c>
      <c r="D104" s="977" t="s">
        <v>5</v>
      </c>
      <c r="E104" s="977" t="s">
        <v>5</v>
      </c>
      <c r="F104" s="1045" t="s">
        <v>187</v>
      </c>
      <c r="G104" s="1064">
        <v>0</v>
      </c>
      <c r="H104" s="1064"/>
      <c r="I104" s="1064">
        <v>0</v>
      </c>
      <c r="J104" s="1031">
        <f>+J105</f>
        <v>400</v>
      </c>
      <c r="K104" s="1093">
        <f t="shared" si="19"/>
        <v>400</v>
      </c>
      <c r="L104" s="1024" t="s">
        <v>174</v>
      </c>
      <c r="M104" s="1024"/>
      <c r="N104" s="1024"/>
    </row>
    <row r="105" spans="1:14" ht="13.1" thickBot="1" x14ac:dyDescent="0.25">
      <c r="A105" s="1086"/>
      <c r="B105" s="1087"/>
      <c r="C105" s="1087"/>
      <c r="D105" s="1088">
        <v>3419</v>
      </c>
      <c r="E105" s="238">
        <v>5222</v>
      </c>
      <c r="F105" s="1040" t="s">
        <v>94</v>
      </c>
      <c r="G105" s="1089">
        <v>0</v>
      </c>
      <c r="H105" s="1089"/>
      <c r="I105" s="1089">
        <v>0</v>
      </c>
      <c r="J105" s="1090">
        <v>400</v>
      </c>
      <c r="K105" s="1079">
        <f t="shared" si="19"/>
        <v>400</v>
      </c>
      <c r="L105" s="1024"/>
      <c r="M105" s="1024"/>
      <c r="N105" s="1024"/>
    </row>
    <row r="106" spans="1:14" ht="13.75" thickBot="1" x14ac:dyDescent="0.25">
      <c r="A106" s="1009" t="s">
        <v>2</v>
      </c>
      <c r="B106" s="1460" t="s">
        <v>5</v>
      </c>
      <c r="C106" s="1461"/>
      <c r="D106" s="1010" t="s">
        <v>5</v>
      </c>
      <c r="E106" s="1010" t="s">
        <v>5</v>
      </c>
      <c r="F106" s="1054" t="s">
        <v>148</v>
      </c>
      <c r="G106" s="1066">
        <v>0</v>
      </c>
      <c r="H106" s="1066">
        <f>+H107</f>
        <v>5500</v>
      </c>
      <c r="I106" s="1066">
        <f t="shared" si="18"/>
        <v>5500</v>
      </c>
      <c r="J106" s="1080">
        <f>+J107</f>
        <v>0</v>
      </c>
      <c r="K106" s="1080">
        <f t="shared" si="19"/>
        <v>5500</v>
      </c>
      <c r="L106" s="1024"/>
      <c r="M106" s="1024"/>
      <c r="N106" s="1024"/>
    </row>
    <row r="107" spans="1:14" x14ac:dyDescent="0.2">
      <c r="A107" s="1012"/>
      <c r="B107" s="1013" t="s">
        <v>149</v>
      </c>
      <c r="C107" s="1013" t="s">
        <v>17</v>
      </c>
      <c r="D107" s="445" t="s">
        <v>5</v>
      </c>
      <c r="E107" s="445" t="s">
        <v>5</v>
      </c>
      <c r="F107" s="1055" t="s">
        <v>150</v>
      </c>
      <c r="G107" s="1067">
        <v>0</v>
      </c>
      <c r="H107" s="1067">
        <v>5500</v>
      </c>
      <c r="I107" s="1067">
        <f t="shared" si="18"/>
        <v>5500</v>
      </c>
      <c r="J107" s="1077">
        <v>0</v>
      </c>
      <c r="K107" s="1077">
        <f t="shared" si="19"/>
        <v>5500</v>
      </c>
      <c r="L107" s="1024"/>
      <c r="M107" s="1024"/>
      <c r="N107" s="1024"/>
    </row>
    <row r="108" spans="1:14" ht="13.1" thickBot="1" x14ac:dyDescent="0.25">
      <c r="A108" s="1016"/>
      <c r="B108" s="1017"/>
      <c r="C108" s="1017"/>
      <c r="D108" s="1018">
        <v>3419</v>
      </c>
      <c r="E108" s="1018">
        <v>5229</v>
      </c>
      <c r="F108" s="1056" t="s">
        <v>24</v>
      </c>
      <c r="G108" s="1072">
        <v>0</v>
      </c>
      <c r="H108" s="1072">
        <v>5500</v>
      </c>
      <c r="I108" s="1071">
        <f t="shared" si="18"/>
        <v>5500</v>
      </c>
      <c r="J108" s="1079">
        <v>0</v>
      </c>
      <c r="K108" s="1079">
        <f t="shared" si="19"/>
        <v>5500</v>
      </c>
      <c r="L108" s="1024"/>
      <c r="M108" s="1024"/>
      <c r="N108" s="1024"/>
    </row>
    <row r="109" spans="1:14" ht="13.75" thickBot="1" x14ac:dyDescent="0.25">
      <c r="A109" s="1009" t="s">
        <v>2</v>
      </c>
      <c r="B109" s="1460" t="s">
        <v>5</v>
      </c>
      <c r="C109" s="1461"/>
      <c r="D109" s="1010" t="s">
        <v>5</v>
      </c>
      <c r="E109" s="1010" t="s">
        <v>5</v>
      </c>
      <c r="F109" s="1054" t="s">
        <v>151</v>
      </c>
      <c r="G109" s="1066">
        <v>0</v>
      </c>
      <c r="H109" s="1066">
        <f>+H110</f>
        <v>1000</v>
      </c>
      <c r="I109" s="1066">
        <f t="shared" si="18"/>
        <v>1000</v>
      </c>
      <c r="J109" s="1080">
        <f>+J110</f>
        <v>0</v>
      </c>
      <c r="K109" s="1080">
        <f t="shared" si="19"/>
        <v>1000</v>
      </c>
      <c r="L109" s="1024"/>
      <c r="M109" s="1025"/>
      <c r="N109" s="1024"/>
    </row>
    <row r="110" spans="1:14" x14ac:dyDescent="0.2">
      <c r="A110" s="1020"/>
      <c r="B110" s="1013" t="s">
        <v>152</v>
      </c>
      <c r="C110" s="1013" t="s">
        <v>17</v>
      </c>
      <c r="D110" s="445" t="s">
        <v>5</v>
      </c>
      <c r="E110" s="445" t="s">
        <v>5</v>
      </c>
      <c r="F110" s="1057" t="s">
        <v>153</v>
      </c>
      <c r="G110" s="1067">
        <v>0</v>
      </c>
      <c r="H110" s="1067">
        <v>1000</v>
      </c>
      <c r="I110" s="1067">
        <f t="shared" si="18"/>
        <v>1000</v>
      </c>
      <c r="J110" s="1077">
        <v>0</v>
      </c>
      <c r="K110" s="1077">
        <f t="shared" si="19"/>
        <v>1000</v>
      </c>
      <c r="L110" s="1024"/>
      <c r="M110" s="1024"/>
      <c r="N110" s="1024"/>
    </row>
    <row r="111" spans="1:14" ht="13.1" thickBot="1" x14ac:dyDescent="0.25">
      <c r="A111" s="1022"/>
      <c r="B111" s="1023"/>
      <c r="C111" s="1023"/>
      <c r="D111" s="1005">
        <v>3419</v>
      </c>
      <c r="E111" s="1005">
        <v>5229</v>
      </c>
      <c r="F111" s="1053" t="s">
        <v>24</v>
      </c>
      <c r="G111" s="1073">
        <v>0</v>
      </c>
      <c r="H111" s="1073">
        <v>1000</v>
      </c>
      <c r="I111" s="1065">
        <f t="shared" si="18"/>
        <v>1000</v>
      </c>
      <c r="J111" s="1032">
        <v>0</v>
      </c>
      <c r="K111" s="1032">
        <f t="shared" si="19"/>
        <v>1000</v>
      </c>
      <c r="L111" s="1024"/>
      <c r="M111" s="1024"/>
      <c r="N111" s="1024"/>
    </row>
    <row r="112" spans="1:14" x14ac:dyDescent="0.25">
      <c r="A112" s="713"/>
      <c r="B112" s="713"/>
      <c r="C112" s="713"/>
      <c r="D112" s="713"/>
      <c r="E112" s="713"/>
      <c r="F112" s="713"/>
      <c r="J112" s="825"/>
      <c r="K112" s="825"/>
      <c r="L112" s="825"/>
      <c r="M112" s="825"/>
      <c r="N112" s="825"/>
    </row>
    <row r="113" spans="2:14" x14ac:dyDescent="0.25">
      <c r="B113" s="311">
        <v>41732</v>
      </c>
      <c r="E113" s="945"/>
      <c r="J113" s="825"/>
      <c r="K113" s="825"/>
      <c r="L113" s="825" t="s">
        <v>66</v>
      </c>
      <c r="M113" s="825"/>
      <c r="N113" s="825"/>
    </row>
    <row r="114" spans="2:14" x14ac:dyDescent="0.25">
      <c r="J114" s="825"/>
      <c r="K114" s="825"/>
      <c r="L114" s="825"/>
      <c r="M114" s="825"/>
      <c r="N114" s="825"/>
    </row>
    <row r="115" spans="2:14" x14ac:dyDescent="0.25">
      <c r="J115" s="825"/>
      <c r="K115" s="825"/>
      <c r="L115" s="825"/>
      <c r="M115" s="825"/>
      <c r="N115" s="825"/>
    </row>
    <row r="116" spans="2:14" x14ac:dyDescent="0.25">
      <c r="J116" s="825"/>
      <c r="K116" s="825"/>
      <c r="L116" s="825"/>
      <c r="M116" s="825"/>
      <c r="N116" s="825"/>
    </row>
    <row r="117" spans="2:14" x14ac:dyDescent="0.25">
      <c r="J117" s="825"/>
      <c r="K117" s="825"/>
      <c r="L117" s="825"/>
      <c r="M117" s="825"/>
      <c r="N117" s="825"/>
    </row>
    <row r="118" spans="2:14" x14ac:dyDescent="0.2">
      <c r="J118" s="825"/>
      <c r="K118" s="825"/>
      <c r="L118" s="825"/>
      <c r="M118" s="825"/>
      <c r="N118" s="825"/>
    </row>
    <row r="119" spans="2:14" x14ac:dyDescent="0.2">
      <c r="J119" s="825"/>
      <c r="K119" s="825"/>
      <c r="L119" s="825"/>
      <c r="M119" s="825"/>
      <c r="N119" s="825"/>
    </row>
    <row r="120" spans="2:14" x14ac:dyDescent="0.2">
      <c r="J120" s="825"/>
      <c r="K120" s="825"/>
      <c r="L120" s="825"/>
      <c r="M120" s="825"/>
      <c r="N120" s="825"/>
    </row>
    <row r="121" spans="2:14" x14ac:dyDescent="0.2">
      <c r="J121" s="825"/>
      <c r="K121" s="825"/>
      <c r="L121" s="825"/>
      <c r="M121" s="825"/>
      <c r="N121" s="825"/>
    </row>
    <row r="122" spans="2:14" x14ac:dyDescent="0.2">
      <c r="J122" s="825"/>
      <c r="K122" s="825"/>
      <c r="L122" s="825"/>
      <c r="M122" s="825"/>
      <c r="N122" s="825"/>
    </row>
    <row r="123" spans="2:14" x14ac:dyDescent="0.2">
      <c r="J123" s="825"/>
      <c r="K123" s="825"/>
      <c r="L123" s="825"/>
      <c r="M123" s="825"/>
      <c r="N123" s="825"/>
    </row>
    <row r="124" spans="2:14" x14ac:dyDescent="0.2">
      <c r="J124" s="825"/>
      <c r="K124" s="825"/>
      <c r="L124" s="825"/>
      <c r="M124" s="825"/>
      <c r="N124" s="825"/>
    </row>
    <row r="125" spans="2:14" x14ac:dyDescent="0.2">
      <c r="J125" s="825"/>
      <c r="K125" s="825"/>
      <c r="L125" s="825"/>
      <c r="M125" s="825"/>
      <c r="N125" s="825"/>
    </row>
    <row r="126" spans="2:14" x14ac:dyDescent="0.2">
      <c r="J126" s="825"/>
      <c r="K126" s="825"/>
      <c r="L126" s="825"/>
      <c r="M126" s="825"/>
      <c r="N126" s="825"/>
    </row>
    <row r="127" spans="2:14" x14ac:dyDescent="0.2">
      <c r="J127" s="825"/>
      <c r="K127" s="825"/>
      <c r="L127" s="825"/>
      <c r="M127" s="825"/>
      <c r="N127" s="825"/>
    </row>
    <row r="128" spans="2:14" x14ac:dyDescent="0.2">
      <c r="J128" s="825"/>
      <c r="K128" s="825"/>
      <c r="L128" s="825"/>
      <c r="M128" s="825"/>
      <c r="N128" s="825"/>
    </row>
    <row r="129" spans="7:14" x14ac:dyDescent="0.2">
      <c r="G129" s="1"/>
      <c r="I129" s="1"/>
      <c r="J129" s="825"/>
      <c r="K129" s="825"/>
      <c r="L129" s="825"/>
      <c r="M129" s="825"/>
      <c r="N129" s="825"/>
    </row>
    <row r="130" spans="7:14" x14ac:dyDescent="0.2">
      <c r="G130" s="1"/>
      <c r="I130" s="1"/>
      <c r="J130" s="825"/>
      <c r="K130" s="825"/>
      <c r="L130" s="825"/>
      <c r="M130" s="825"/>
      <c r="N130" s="825"/>
    </row>
    <row r="131" spans="7:14" x14ac:dyDescent="0.2">
      <c r="G131" s="1"/>
      <c r="I131" s="1"/>
      <c r="J131" s="825"/>
      <c r="K131" s="825"/>
      <c r="L131" s="825"/>
      <c r="M131" s="825"/>
      <c r="N131" s="825"/>
    </row>
    <row r="132" spans="7:14" x14ac:dyDescent="0.2">
      <c r="G132" s="1"/>
      <c r="I132" s="1"/>
      <c r="J132" s="825"/>
      <c r="K132" s="825"/>
      <c r="L132" s="825"/>
      <c r="M132" s="825"/>
      <c r="N132" s="825"/>
    </row>
    <row r="133" spans="7:14" x14ac:dyDescent="0.2">
      <c r="G133" s="1"/>
      <c r="I133" s="1"/>
      <c r="J133" s="825"/>
      <c r="K133" s="825"/>
      <c r="L133" s="825"/>
      <c r="M133" s="825"/>
      <c r="N133" s="825"/>
    </row>
    <row r="134" spans="7:14" x14ac:dyDescent="0.2">
      <c r="G134" s="1"/>
      <c r="I134" s="1"/>
      <c r="J134" s="825"/>
      <c r="K134" s="825"/>
      <c r="L134" s="825"/>
      <c r="M134" s="825"/>
      <c r="N134" s="825"/>
    </row>
    <row r="135" spans="7:14" x14ac:dyDescent="0.2">
      <c r="G135" s="1"/>
      <c r="I135" s="1"/>
      <c r="J135" s="825"/>
      <c r="K135" s="825"/>
      <c r="L135" s="825"/>
      <c r="M135" s="825"/>
      <c r="N135" s="825"/>
    </row>
    <row r="136" spans="7:14" x14ac:dyDescent="0.2">
      <c r="G136" s="1"/>
      <c r="I136" s="1"/>
      <c r="J136" s="825"/>
      <c r="K136" s="825"/>
      <c r="L136" s="825"/>
      <c r="M136" s="825"/>
      <c r="N136" s="825"/>
    </row>
    <row r="137" spans="7:14" x14ac:dyDescent="0.2">
      <c r="G137" s="1"/>
      <c r="I137" s="1"/>
      <c r="J137" s="825"/>
      <c r="K137" s="825"/>
      <c r="L137" s="825"/>
      <c r="M137" s="825"/>
      <c r="N137" s="825"/>
    </row>
    <row r="138" spans="7:14" x14ac:dyDescent="0.2">
      <c r="G138" s="1"/>
      <c r="I138" s="1"/>
      <c r="J138" s="825"/>
      <c r="K138" s="825"/>
      <c r="L138" s="825"/>
      <c r="M138" s="825"/>
      <c r="N138" s="825"/>
    </row>
    <row r="139" spans="7:14" x14ac:dyDescent="0.2">
      <c r="G139" s="1"/>
      <c r="I139" s="1"/>
      <c r="J139" s="825"/>
      <c r="K139" s="825"/>
      <c r="L139" s="825"/>
      <c r="M139" s="825"/>
      <c r="N139" s="825"/>
    </row>
    <row r="140" spans="7:14" x14ac:dyDescent="0.2">
      <c r="G140" s="1"/>
      <c r="I140" s="1"/>
      <c r="J140" s="825"/>
      <c r="K140" s="825"/>
      <c r="L140" s="825"/>
      <c r="M140" s="825"/>
      <c r="N140" s="825"/>
    </row>
    <row r="141" spans="7:14" x14ac:dyDescent="0.2">
      <c r="G141" s="1"/>
      <c r="I141" s="1"/>
      <c r="J141" s="825"/>
      <c r="K141" s="825"/>
      <c r="L141" s="825"/>
      <c r="M141" s="825"/>
      <c r="N141" s="825"/>
    </row>
    <row r="142" spans="7:14" x14ac:dyDescent="0.2">
      <c r="G142" s="1"/>
      <c r="I142" s="1"/>
      <c r="J142" s="825"/>
      <c r="K142" s="825"/>
      <c r="L142" s="825"/>
      <c r="M142" s="825"/>
      <c r="N142" s="825"/>
    </row>
    <row r="143" spans="7:14" x14ac:dyDescent="0.2">
      <c r="G143" s="1"/>
      <c r="I143" s="1"/>
      <c r="J143" s="825"/>
      <c r="K143" s="825"/>
      <c r="L143" s="825"/>
      <c r="M143" s="825"/>
      <c r="N143" s="825"/>
    </row>
    <row r="144" spans="7:14" x14ac:dyDescent="0.2">
      <c r="G144" s="1"/>
      <c r="I144" s="1"/>
      <c r="J144" s="825"/>
      <c r="K144" s="825"/>
      <c r="L144" s="825"/>
      <c r="M144" s="825"/>
      <c r="N144" s="825"/>
    </row>
    <row r="145" spans="7:14" x14ac:dyDescent="0.2">
      <c r="G145" s="1"/>
      <c r="I145" s="1"/>
      <c r="J145" s="825"/>
      <c r="K145" s="825"/>
      <c r="L145" s="825"/>
      <c r="M145" s="825"/>
      <c r="N145" s="825"/>
    </row>
    <row r="146" spans="7:14" x14ac:dyDescent="0.2">
      <c r="G146" s="1"/>
      <c r="I146" s="1"/>
      <c r="J146" s="825"/>
      <c r="K146" s="825"/>
      <c r="L146" s="825"/>
      <c r="M146" s="825"/>
      <c r="N146" s="825"/>
    </row>
    <row r="147" spans="7:14" x14ac:dyDescent="0.2">
      <c r="G147" s="1"/>
      <c r="I147" s="1"/>
      <c r="J147" s="825"/>
      <c r="K147" s="825"/>
      <c r="L147" s="825"/>
      <c r="M147" s="825"/>
      <c r="N147" s="825"/>
    </row>
    <row r="148" spans="7:14" x14ac:dyDescent="0.2">
      <c r="G148" s="1"/>
      <c r="I148" s="1"/>
      <c r="J148" s="825"/>
      <c r="K148" s="825"/>
      <c r="L148" s="825"/>
      <c r="M148" s="825"/>
      <c r="N148" s="825"/>
    </row>
    <row r="149" spans="7:14" x14ac:dyDescent="0.2">
      <c r="G149" s="1"/>
      <c r="I149" s="1"/>
      <c r="J149" s="825"/>
      <c r="K149" s="825"/>
      <c r="L149" s="825"/>
      <c r="M149" s="825"/>
      <c r="N149" s="825"/>
    </row>
    <row r="150" spans="7:14" x14ac:dyDescent="0.2">
      <c r="G150" s="1"/>
      <c r="I150" s="1"/>
      <c r="J150" s="825"/>
      <c r="K150" s="825"/>
      <c r="L150" s="825"/>
      <c r="M150" s="825"/>
      <c r="N150" s="825"/>
    </row>
    <row r="151" spans="7:14" x14ac:dyDescent="0.2">
      <c r="G151" s="1"/>
      <c r="I151" s="1"/>
      <c r="J151" s="825"/>
      <c r="K151" s="825"/>
      <c r="L151" s="825"/>
      <c r="M151" s="825"/>
      <c r="N151" s="825"/>
    </row>
    <row r="152" spans="7:14" x14ac:dyDescent="0.2">
      <c r="G152" s="1"/>
      <c r="I152" s="1"/>
      <c r="J152" s="825"/>
      <c r="K152" s="825"/>
      <c r="L152" s="825"/>
      <c r="M152" s="825"/>
      <c r="N152" s="825"/>
    </row>
    <row r="153" spans="7:14" x14ac:dyDescent="0.2">
      <c r="G153" s="1"/>
      <c r="I153" s="1"/>
      <c r="J153" s="825"/>
      <c r="K153" s="825"/>
      <c r="L153" s="825"/>
      <c r="M153" s="825"/>
      <c r="N153" s="825"/>
    </row>
    <row r="154" spans="7:14" x14ac:dyDescent="0.2">
      <c r="G154" s="1"/>
      <c r="I154" s="1"/>
      <c r="J154" s="825"/>
      <c r="K154" s="825"/>
      <c r="L154" s="825"/>
      <c r="M154" s="825"/>
      <c r="N154" s="825"/>
    </row>
    <row r="155" spans="7:14" x14ac:dyDescent="0.2">
      <c r="G155" s="1"/>
      <c r="I155" s="1"/>
      <c r="J155" s="825"/>
      <c r="K155" s="825"/>
      <c r="L155" s="825"/>
      <c r="M155" s="825"/>
      <c r="N155" s="825"/>
    </row>
    <row r="156" spans="7:14" x14ac:dyDescent="0.2">
      <c r="G156" s="1"/>
      <c r="I156" s="1"/>
      <c r="J156" s="825"/>
      <c r="K156" s="825"/>
      <c r="L156" s="825"/>
      <c r="M156" s="825"/>
      <c r="N156" s="825"/>
    </row>
    <row r="157" spans="7:14" x14ac:dyDescent="0.2">
      <c r="G157" s="1"/>
      <c r="I157" s="1"/>
      <c r="J157" s="825"/>
      <c r="K157" s="825"/>
      <c r="L157" s="825"/>
      <c r="M157" s="825"/>
      <c r="N157" s="825"/>
    </row>
    <row r="158" spans="7:14" x14ac:dyDescent="0.2">
      <c r="G158" s="1"/>
      <c r="I158" s="1"/>
      <c r="J158" s="825"/>
      <c r="K158" s="825"/>
      <c r="L158" s="825"/>
      <c r="M158" s="825"/>
      <c r="N158" s="825"/>
    </row>
    <row r="159" spans="7:14" x14ac:dyDescent="0.2">
      <c r="G159" s="1"/>
      <c r="I159" s="1"/>
      <c r="J159" s="825"/>
      <c r="K159" s="825"/>
      <c r="L159" s="825"/>
      <c r="M159" s="825"/>
      <c r="N159" s="825"/>
    </row>
    <row r="160" spans="7:14" x14ac:dyDescent="0.2">
      <c r="G160" s="1"/>
      <c r="I160" s="1"/>
      <c r="J160" s="825"/>
      <c r="K160" s="825"/>
      <c r="L160" s="825"/>
      <c r="M160" s="825"/>
      <c r="N160" s="825"/>
    </row>
    <row r="161" spans="7:14" x14ac:dyDescent="0.2">
      <c r="G161" s="1"/>
      <c r="I161" s="1"/>
      <c r="J161" s="825"/>
      <c r="K161" s="825"/>
      <c r="L161" s="825"/>
      <c r="M161" s="825"/>
      <c r="N161" s="825"/>
    </row>
    <row r="162" spans="7:14" x14ac:dyDescent="0.2">
      <c r="G162" s="1"/>
      <c r="I162" s="1"/>
      <c r="J162" s="825"/>
      <c r="K162" s="825"/>
      <c r="L162" s="825"/>
      <c r="M162" s="825"/>
      <c r="N162" s="825"/>
    </row>
    <row r="163" spans="7:14" x14ac:dyDescent="0.2">
      <c r="G163" s="1"/>
      <c r="I163" s="1"/>
      <c r="J163" s="825"/>
      <c r="K163" s="825"/>
      <c r="L163" s="825"/>
      <c r="M163" s="825"/>
      <c r="N163" s="825"/>
    </row>
    <row r="164" spans="7:14" x14ac:dyDescent="0.2">
      <c r="G164" s="1"/>
      <c r="I164" s="1"/>
      <c r="J164" s="825"/>
      <c r="K164" s="825"/>
      <c r="L164" s="825"/>
      <c r="M164" s="825"/>
      <c r="N164" s="825"/>
    </row>
    <row r="165" spans="7:14" x14ac:dyDescent="0.2">
      <c r="G165" s="1"/>
      <c r="I165" s="1"/>
      <c r="J165" s="825"/>
      <c r="K165" s="825"/>
      <c r="L165" s="825"/>
      <c r="M165" s="825"/>
      <c r="N165" s="825"/>
    </row>
    <row r="166" spans="7:14" x14ac:dyDescent="0.2">
      <c r="G166" s="1"/>
      <c r="I166" s="1"/>
      <c r="J166" s="825"/>
      <c r="K166" s="825"/>
      <c r="L166" s="825"/>
      <c r="M166" s="825"/>
      <c r="N166" s="825"/>
    </row>
    <row r="167" spans="7:14" x14ac:dyDescent="0.2">
      <c r="G167" s="1"/>
      <c r="I167" s="1"/>
      <c r="J167" s="825"/>
      <c r="K167" s="825"/>
      <c r="L167" s="825"/>
      <c r="M167" s="825"/>
      <c r="N167" s="825"/>
    </row>
    <row r="168" spans="7:14" x14ac:dyDescent="0.2">
      <c r="G168" s="1"/>
      <c r="I168" s="1"/>
      <c r="J168" s="825"/>
      <c r="K168" s="825"/>
      <c r="L168" s="825"/>
      <c r="M168" s="825"/>
      <c r="N168" s="825"/>
    </row>
    <row r="169" spans="7:14" x14ac:dyDescent="0.2">
      <c r="G169" s="1"/>
      <c r="I169" s="1"/>
      <c r="J169" s="825"/>
      <c r="K169" s="825"/>
      <c r="L169" s="825"/>
      <c r="M169" s="825"/>
      <c r="N169" s="825"/>
    </row>
    <row r="170" spans="7:14" x14ac:dyDescent="0.2">
      <c r="G170" s="1"/>
      <c r="I170" s="1"/>
      <c r="J170" s="825"/>
      <c r="K170" s="825"/>
      <c r="L170" s="825"/>
      <c r="M170" s="825"/>
      <c r="N170" s="825"/>
    </row>
    <row r="171" spans="7:14" x14ac:dyDescent="0.2">
      <c r="G171" s="1"/>
      <c r="I171" s="1"/>
      <c r="J171" s="825"/>
      <c r="K171" s="825"/>
      <c r="L171" s="825"/>
      <c r="M171" s="825"/>
      <c r="N171" s="825"/>
    </row>
    <row r="172" spans="7:14" x14ac:dyDescent="0.2">
      <c r="G172" s="1"/>
      <c r="I172" s="1"/>
      <c r="J172" s="825"/>
      <c r="K172" s="825"/>
      <c r="L172" s="825"/>
      <c r="M172" s="825"/>
      <c r="N172" s="825"/>
    </row>
    <row r="173" spans="7:14" x14ac:dyDescent="0.2">
      <c r="G173" s="1"/>
      <c r="I173" s="1"/>
      <c r="J173" s="825"/>
      <c r="K173" s="825"/>
      <c r="L173" s="825"/>
      <c r="M173" s="825"/>
      <c r="N173" s="825"/>
    </row>
    <row r="174" spans="7:14" x14ac:dyDescent="0.2">
      <c r="G174" s="1"/>
      <c r="I174" s="1"/>
      <c r="J174" s="825"/>
      <c r="K174" s="825"/>
      <c r="L174" s="825"/>
      <c r="M174" s="825"/>
      <c r="N174" s="825"/>
    </row>
    <row r="175" spans="7:14" x14ac:dyDescent="0.2">
      <c r="G175" s="1"/>
      <c r="I175" s="1"/>
      <c r="J175" s="825"/>
      <c r="K175" s="825"/>
      <c r="L175" s="825"/>
      <c r="M175" s="825"/>
      <c r="N175" s="825"/>
    </row>
    <row r="176" spans="7:14" x14ac:dyDescent="0.2">
      <c r="G176" s="1"/>
      <c r="I176" s="1"/>
      <c r="J176" s="825"/>
      <c r="K176" s="825"/>
      <c r="L176" s="825"/>
      <c r="M176" s="825"/>
      <c r="N176" s="825"/>
    </row>
    <row r="177" spans="7:14" x14ac:dyDescent="0.2">
      <c r="G177" s="1"/>
      <c r="I177" s="1"/>
      <c r="J177" s="825"/>
      <c r="K177" s="825"/>
      <c r="L177" s="825"/>
      <c r="M177" s="825"/>
      <c r="N177" s="825"/>
    </row>
    <row r="178" spans="7:14" x14ac:dyDescent="0.2">
      <c r="G178" s="1"/>
      <c r="I178" s="1"/>
      <c r="J178" s="825"/>
      <c r="K178" s="825"/>
      <c r="L178" s="825"/>
      <c r="M178" s="825"/>
      <c r="N178" s="825"/>
    </row>
    <row r="179" spans="7:14" x14ac:dyDescent="0.2">
      <c r="G179" s="1"/>
      <c r="I179" s="1"/>
      <c r="J179" s="825"/>
      <c r="K179" s="825"/>
      <c r="L179" s="825"/>
      <c r="M179" s="825"/>
      <c r="N179" s="825"/>
    </row>
    <row r="180" spans="7:14" x14ac:dyDescent="0.2">
      <c r="G180" s="1"/>
      <c r="I180" s="1"/>
      <c r="J180" s="825"/>
      <c r="K180" s="825"/>
      <c r="L180" s="825"/>
      <c r="M180" s="825"/>
      <c r="N180" s="825"/>
    </row>
    <row r="181" spans="7:14" x14ac:dyDescent="0.2">
      <c r="G181" s="1"/>
      <c r="I181" s="1"/>
      <c r="J181" s="825"/>
      <c r="K181" s="825"/>
      <c r="L181" s="825"/>
      <c r="M181" s="825"/>
      <c r="N181" s="825"/>
    </row>
    <row r="182" spans="7:14" x14ac:dyDescent="0.2">
      <c r="G182" s="1"/>
      <c r="I182" s="1"/>
      <c r="J182" s="825"/>
      <c r="K182" s="825"/>
      <c r="L182" s="825"/>
      <c r="M182" s="825"/>
      <c r="N182" s="825"/>
    </row>
    <row r="183" spans="7:14" x14ac:dyDescent="0.2">
      <c r="G183" s="1"/>
      <c r="I183" s="1"/>
      <c r="J183" s="825"/>
      <c r="K183" s="825"/>
      <c r="L183" s="825"/>
      <c r="M183" s="825"/>
      <c r="N183" s="825"/>
    </row>
    <row r="184" spans="7:14" x14ac:dyDescent="0.2">
      <c r="G184" s="1"/>
      <c r="I184" s="1"/>
      <c r="J184" s="825"/>
      <c r="K184" s="825"/>
      <c r="L184" s="825"/>
      <c r="M184" s="825"/>
      <c r="N184" s="825"/>
    </row>
    <row r="185" spans="7:14" x14ac:dyDescent="0.2">
      <c r="G185" s="1"/>
      <c r="I185" s="1"/>
      <c r="J185" s="825"/>
      <c r="K185" s="825"/>
      <c r="L185" s="825"/>
      <c r="M185" s="825"/>
      <c r="N185" s="825"/>
    </row>
    <row r="186" spans="7:14" x14ac:dyDescent="0.2">
      <c r="G186" s="1"/>
      <c r="I186" s="1"/>
      <c r="J186" s="825"/>
      <c r="K186" s="825"/>
      <c r="L186" s="825"/>
      <c r="M186" s="825"/>
      <c r="N186" s="825"/>
    </row>
    <row r="187" spans="7:14" x14ac:dyDescent="0.2">
      <c r="G187" s="1"/>
      <c r="I187" s="1"/>
      <c r="J187" s="825"/>
      <c r="K187" s="825"/>
      <c r="L187" s="825"/>
      <c r="M187" s="825"/>
      <c r="N187" s="825"/>
    </row>
    <row r="188" spans="7:14" x14ac:dyDescent="0.2">
      <c r="G188" s="1"/>
      <c r="I188" s="1"/>
      <c r="J188" s="825"/>
      <c r="K188" s="825"/>
      <c r="L188" s="825"/>
      <c r="M188" s="825"/>
      <c r="N188" s="825"/>
    </row>
  </sheetData>
  <mergeCells count="12">
    <mergeCell ref="B55:C55"/>
    <mergeCell ref="B56:C56"/>
    <mergeCell ref="J7:J8"/>
    <mergeCell ref="A2:H2"/>
    <mergeCell ref="A4:H4"/>
    <mergeCell ref="H5:H8"/>
    <mergeCell ref="B10:C10"/>
    <mergeCell ref="B73:C73"/>
    <mergeCell ref="B80:C80"/>
    <mergeCell ref="B91:C91"/>
    <mergeCell ref="B106:C106"/>
    <mergeCell ref="B109:C109"/>
  </mergeCell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1"/>
  <sheetViews>
    <sheetView topLeftCell="D1" zoomScaleNormal="100" workbookViewId="0">
      <selection activeCell="M20" sqref="M20"/>
    </sheetView>
  </sheetViews>
  <sheetFormatPr defaultRowHeight="12.45" x14ac:dyDescent="0.2"/>
  <cols>
    <col min="1" max="1" width="3.21875" style="1" customWidth="1"/>
    <col min="2" max="2" width="9.21875" style="1" customWidth="1"/>
    <col min="3" max="4" width="4.77734375" style="1" customWidth="1"/>
    <col min="5" max="5" width="8" style="1" customWidth="1"/>
    <col min="6" max="6" width="40.77734375" style="1" customWidth="1"/>
    <col min="7" max="7" width="8.44140625" style="949" customWidth="1"/>
    <col min="8" max="8" width="8.21875" style="1" customWidth="1"/>
    <col min="9" max="9" width="8.6640625" style="713" customWidth="1"/>
    <col min="10" max="253" width="8.77734375" style="1"/>
    <col min="254" max="255" width="3.21875" style="1" customWidth="1"/>
    <col min="256" max="256" width="9.21875" style="1" customWidth="1"/>
    <col min="257" max="258" width="4.77734375" style="1" customWidth="1"/>
    <col min="259" max="259" width="8" style="1" customWidth="1"/>
    <col min="260" max="260" width="40.77734375" style="1" customWidth="1"/>
    <col min="261" max="261" width="8.44140625" style="1" customWidth="1"/>
    <col min="262" max="263" width="7.5546875" style="1" customWidth="1"/>
    <col min="264" max="509" width="8.77734375" style="1"/>
    <col min="510" max="511" width="3.21875" style="1" customWidth="1"/>
    <col min="512" max="512" width="9.21875" style="1" customWidth="1"/>
    <col min="513" max="514" width="4.77734375" style="1" customWidth="1"/>
    <col min="515" max="515" width="8" style="1" customWidth="1"/>
    <col min="516" max="516" width="40.77734375" style="1" customWidth="1"/>
    <col min="517" max="517" width="8.44140625" style="1" customWidth="1"/>
    <col min="518" max="519" width="7.5546875" style="1" customWidth="1"/>
    <col min="520" max="765" width="8.77734375" style="1"/>
    <col min="766" max="767" width="3.21875" style="1" customWidth="1"/>
    <col min="768" max="768" width="9.21875" style="1" customWidth="1"/>
    <col min="769" max="770" width="4.77734375" style="1" customWidth="1"/>
    <col min="771" max="771" width="8" style="1" customWidth="1"/>
    <col min="772" max="772" width="40.77734375" style="1" customWidth="1"/>
    <col min="773" max="773" width="8.44140625" style="1" customWidth="1"/>
    <col min="774" max="775" width="7.5546875" style="1" customWidth="1"/>
    <col min="776" max="1021" width="8.77734375" style="1"/>
    <col min="1022" max="1023" width="3.21875" style="1" customWidth="1"/>
    <col min="1024" max="1024" width="9.21875" style="1" customWidth="1"/>
    <col min="1025" max="1026" width="4.77734375" style="1" customWidth="1"/>
    <col min="1027" max="1027" width="8" style="1" customWidth="1"/>
    <col min="1028" max="1028" width="40.77734375" style="1" customWidth="1"/>
    <col min="1029" max="1029" width="8.44140625" style="1" customWidth="1"/>
    <col min="1030" max="1031" width="7.5546875" style="1" customWidth="1"/>
    <col min="1032" max="1277" width="8.77734375" style="1"/>
    <col min="1278" max="1279" width="3.21875" style="1" customWidth="1"/>
    <col min="1280" max="1280" width="9.21875" style="1" customWidth="1"/>
    <col min="1281" max="1282" width="4.77734375" style="1" customWidth="1"/>
    <col min="1283" max="1283" width="8" style="1" customWidth="1"/>
    <col min="1284" max="1284" width="40.77734375" style="1" customWidth="1"/>
    <col min="1285" max="1285" width="8.44140625" style="1" customWidth="1"/>
    <col min="1286" max="1287" width="7.5546875" style="1" customWidth="1"/>
    <col min="1288" max="1533" width="8.77734375" style="1"/>
    <col min="1534" max="1535" width="3.21875" style="1" customWidth="1"/>
    <col min="1536" max="1536" width="9.21875" style="1" customWidth="1"/>
    <col min="1537" max="1538" width="4.77734375" style="1" customWidth="1"/>
    <col min="1539" max="1539" width="8" style="1" customWidth="1"/>
    <col min="1540" max="1540" width="40.77734375" style="1" customWidth="1"/>
    <col min="1541" max="1541" width="8.44140625" style="1" customWidth="1"/>
    <col min="1542" max="1543" width="7.5546875" style="1" customWidth="1"/>
    <col min="1544" max="1789" width="8.77734375" style="1"/>
    <col min="1790" max="1791" width="3.21875" style="1" customWidth="1"/>
    <col min="1792" max="1792" width="9.21875" style="1" customWidth="1"/>
    <col min="1793" max="1794" width="4.77734375" style="1" customWidth="1"/>
    <col min="1795" max="1795" width="8" style="1" customWidth="1"/>
    <col min="1796" max="1796" width="40.77734375" style="1" customWidth="1"/>
    <col min="1797" max="1797" width="8.44140625" style="1" customWidth="1"/>
    <col min="1798" max="1799" width="7.5546875" style="1" customWidth="1"/>
    <col min="1800" max="2045" width="8.77734375" style="1"/>
    <col min="2046" max="2047" width="3.21875" style="1" customWidth="1"/>
    <col min="2048" max="2048" width="9.21875" style="1" customWidth="1"/>
    <col min="2049" max="2050" width="4.77734375" style="1" customWidth="1"/>
    <col min="2051" max="2051" width="8" style="1" customWidth="1"/>
    <col min="2052" max="2052" width="40.77734375" style="1" customWidth="1"/>
    <col min="2053" max="2053" width="8.44140625" style="1" customWidth="1"/>
    <col min="2054" max="2055" width="7.5546875" style="1" customWidth="1"/>
    <col min="2056" max="2301" width="8.77734375" style="1"/>
    <col min="2302" max="2303" width="3.21875" style="1" customWidth="1"/>
    <col min="2304" max="2304" width="9.21875" style="1" customWidth="1"/>
    <col min="2305" max="2306" width="4.77734375" style="1" customWidth="1"/>
    <col min="2307" max="2307" width="8" style="1" customWidth="1"/>
    <col min="2308" max="2308" width="40.77734375" style="1" customWidth="1"/>
    <col min="2309" max="2309" width="8.44140625" style="1" customWidth="1"/>
    <col min="2310" max="2311" width="7.5546875" style="1" customWidth="1"/>
    <col min="2312" max="2557" width="8.77734375" style="1"/>
    <col min="2558" max="2559" width="3.21875" style="1" customWidth="1"/>
    <col min="2560" max="2560" width="9.21875" style="1" customWidth="1"/>
    <col min="2561" max="2562" width="4.77734375" style="1" customWidth="1"/>
    <col min="2563" max="2563" width="8" style="1" customWidth="1"/>
    <col min="2564" max="2564" width="40.77734375" style="1" customWidth="1"/>
    <col min="2565" max="2565" width="8.44140625" style="1" customWidth="1"/>
    <col min="2566" max="2567" width="7.5546875" style="1" customWidth="1"/>
    <col min="2568" max="2813" width="8.77734375" style="1"/>
    <col min="2814" max="2815" width="3.21875" style="1" customWidth="1"/>
    <col min="2816" max="2816" width="9.21875" style="1" customWidth="1"/>
    <col min="2817" max="2818" width="4.77734375" style="1" customWidth="1"/>
    <col min="2819" max="2819" width="8" style="1" customWidth="1"/>
    <col min="2820" max="2820" width="40.77734375" style="1" customWidth="1"/>
    <col min="2821" max="2821" width="8.44140625" style="1" customWidth="1"/>
    <col min="2822" max="2823" width="7.5546875" style="1" customWidth="1"/>
    <col min="2824" max="3069" width="8.77734375" style="1"/>
    <col min="3070" max="3071" width="3.21875" style="1" customWidth="1"/>
    <col min="3072" max="3072" width="9.21875" style="1" customWidth="1"/>
    <col min="3073" max="3074" width="4.77734375" style="1" customWidth="1"/>
    <col min="3075" max="3075" width="8" style="1" customWidth="1"/>
    <col min="3076" max="3076" width="40.77734375" style="1" customWidth="1"/>
    <col min="3077" max="3077" width="8.44140625" style="1" customWidth="1"/>
    <col min="3078" max="3079" width="7.5546875" style="1" customWidth="1"/>
    <col min="3080" max="3325" width="8.77734375" style="1"/>
    <col min="3326" max="3327" width="3.21875" style="1" customWidth="1"/>
    <col min="3328" max="3328" width="9.21875" style="1" customWidth="1"/>
    <col min="3329" max="3330" width="4.77734375" style="1" customWidth="1"/>
    <col min="3331" max="3331" width="8" style="1" customWidth="1"/>
    <col min="3332" max="3332" width="40.77734375" style="1" customWidth="1"/>
    <col min="3333" max="3333" width="8.44140625" style="1" customWidth="1"/>
    <col min="3334" max="3335" width="7.5546875" style="1" customWidth="1"/>
    <col min="3336" max="3581" width="8.77734375" style="1"/>
    <col min="3582" max="3583" width="3.21875" style="1" customWidth="1"/>
    <col min="3584" max="3584" width="9.21875" style="1" customWidth="1"/>
    <col min="3585" max="3586" width="4.77734375" style="1" customWidth="1"/>
    <col min="3587" max="3587" width="8" style="1" customWidth="1"/>
    <col min="3588" max="3588" width="40.77734375" style="1" customWidth="1"/>
    <col min="3589" max="3589" width="8.44140625" style="1" customWidth="1"/>
    <col min="3590" max="3591" width="7.5546875" style="1" customWidth="1"/>
    <col min="3592" max="3837" width="8.77734375" style="1"/>
    <col min="3838" max="3839" width="3.21875" style="1" customWidth="1"/>
    <col min="3840" max="3840" width="9.21875" style="1" customWidth="1"/>
    <col min="3841" max="3842" width="4.77734375" style="1" customWidth="1"/>
    <col min="3843" max="3843" width="8" style="1" customWidth="1"/>
    <col min="3844" max="3844" width="40.77734375" style="1" customWidth="1"/>
    <col min="3845" max="3845" width="8.44140625" style="1" customWidth="1"/>
    <col min="3846" max="3847" width="7.5546875" style="1" customWidth="1"/>
    <col min="3848" max="4093" width="8.77734375" style="1"/>
    <col min="4094" max="4095" width="3.21875" style="1" customWidth="1"/>
    <col min="4096" max="4096" width="9.21875" style="1" customWidth="1"/>
    <col min="4097" max="4098" width="4.77734375" style="1" customWidth="1"/>
    <col min="4099" max="4099" width="8" style="1" customWidth="1"/>
    <col min="4100" max="4100" width="40.77734375" style="1" customWidth="1"/>
    <col min="4101" max="4101" width="8.44140625" style="1" customWidth="1"/>
    <col min="4102" max="4103" width="7.5546875" style="1" customWidth="1"/>
    <col min="4104" max="4349" width="8.77734375" style="1"/>
    <col min="4350" max="4351" width="3.21875" style="1" customWidth="1"/>
    <col min="4352" max="4352" width="9.21875" style="1" customWidth="1"/>
    <col min="4353" max="4354" width="4.77734375" style="1" customWidth="1"/>
    <col min="4355" max="4355" width="8" style="1" customWidth="1"/>
    <col min="4356" max="4356" width="40.77734375" style="1" customWidth="1"/>
    <col min="4357" max="4357" width="8.44140625" style="1" customWidth="1"/>
    <col min="4358" max="4359" width="7.5546875" style="1" customWidth="1"/>
    <col min="4360" max="4605" width="8.77734375" style="1"/>
    <col min="4606" max="4607" width="3.21875" style="1" customWidth="1"/>
    <col min="4608" max="4608" width="9.21875" style="1" customWidth="1"/>
    <col min="4609" max="4610" width="4.77734375" style="1" customWidth="1"/>
    <col min="4611" max="4611" width="8" style="1" customWidth="1"/>
    <col min="4612" max="4612" width="40.77734375" style="1" customWidth="1"/>
    <col min="4613" max="4613" width="8.44140625" style="1" customWidth="1"/>
    <col min="4614" max="4615" width="7.5546875" style="1" customWidth="1"/>
    <col min="4616" max="4861" width="8.77734375" style="1"/>
    <col min="4862" max="4863" width="3.21875" style="1" customWidth="1"/>
    <col min="4864" max="4864" width="9.21875" style="1" customWidth="1"/>
    <col min="4865" max="4866" width="4.77734375" style="1" customWidth="1"/>
    <col min="4867" max="4867" width="8" style="1" customWidth="1"/>
    <col min="4868" max="4868" width="40.77734375" style="1" customWidth="1"/>
    <col min="4869" max="4869" width="8.44140625" style="1" customWidth="1"/>
    <col min="4870" max="4871" width="7.5546875" style="1" customWidth="1"/>
    <col min="4872" max="5117" width="8.77734375" style="1"/>
    <col min="5118" max="5119" width="3.21875" style="1" customWidth="1"/>
    <col min="5120" max="5120" width="9.21875" style="1" customWidth="1"/>
    <col min="5121" max="5122" width="4.77734375" style="1" customWidth="1"/>
    <col min="5123" max="5123" width="8" style="1" customWidth="1"/>
    <col min="5124" max="5124" width="40.77734375" style="1" customWidth="1"/>
    <col min="5125" max="5125" width="8.44140625" style="1" customWidth="1"/>
    <col min="5126" max="5127" width="7.5546875" style="1" customWidth="1"/>
    <col min="5128" max="5373" width="8.77734375" style="1"/>
    <col min="5374" max="5375" width="3.21875" style="1" customWidth="1"/>
    <col min="5376" max="5376" width="9.21875" style="1" customWidth="1"/>
    <col min="5377" max="5378" width="4.77734375" style="1" customWidth="1"/>
    <col min="5379" max="5379" width="8" style="1" customWidth="1"/>
    <col min="5380" max="5380" width="40.77734375" style="1" customWidth="1"/>
    <col min="5381" max="5381" width="8.44140625" style="1" customWidth="1"/>
    <col min="5382" max="5383" width="7.5546875" style="1" customWidth="1"/>
    <col min="5384" max="5629" width="8.77734375" style="1"/>
    <col min="5630" max="5631" width="3.21875" style="1" customWidth="1"/>
    <col min="5632" max="5632" width="9.21875" style="1" customWidth="1"/>
    <col min="5633" max="5634" width="4.77734375" style="1" customWidth="1"/>
    <col min="5635" max="5635" width="8" style="1" customWidth="1"/>
    <col min="5636" max="5636" width="40.77734375" style="1" customWidth="1"/>
    <col min="5637" max="5637" width="8.44140625" style="1" customWidth="1"/>
    <col min="5638" max="5639" width="7.5546875" style="1" customWidth="1"/>
    <col min="5640" max="5885" width="8.77734375" style="1"/>
    <col min="5886" max="5887" width="3.21875" style="1" customWidth="1"/>
    <col min="5888" max="5888" width="9.21875" style="1" customWidth="1"/>
    <col min="5889" max="5890" width="4.77734375" style="1" customWidth="1"/>
    <col min="5891" max="5891" width="8" style="1" customWidth="1"/>
    <col min="5892" max="5892" width="40.77734375" style="1" customWidth="1"/>
    <col min="5893" max="5893" width="8.44140625" style="1" customWidth="1"/>
    <col min="5894" max="5895" width="7.5546875" style="1" customWidth="1"/>
    <col min="5896" max="6141" width="8.77734375" style="1"/>
    <col min="6142" max="6143" width="3.21875" style="1" customWidth="1"/>
    <col min="6144" max="6144" width="9.21875" style="1" customWidth="1"/>
    <col min="6145" max="6146" width="4.77734375" style="1" customWidth="1"/>
    <col min="6147" max="6147" width="8" style="1" customWidth="1"/>
    <col min="6148" max="6148" width="40.77734375" style="1" customWidth="1"/>
    <col min="6149" max="6149" width="8.44140625" style="1" customWidth="1"/>
    <col min="6150" max="6151" width="7.5546875" style="1" customWidth="1"/>
    <col min="6152" max="6397" width="8.77734375" style="1"/>
    <col min="6398" max="6399" width="3.21875" style="1" customWidth="1"/>
    <col min="6400" max="6400" width="9.21875" style="1" customWidth="1"/>
    <col min="6401" max="6402" width="4.77734375" style="1" customWidth="1"/>
    <col min="6403" max="6403" width="8" style="1" customWidth="1"/>
    <col min="6404" max="6404" width="40.77734375" style="1" customWidth="1"/>
    <col min="6405" max="6405" width="8.44140625" style="1" customWidth="1"/>
    <col min="6406" max="6407" width="7.5546875" style="1" customWidth="1"/>
    <col min="6408" max="6653" width="8.77734375" style="1"/>
    <col min="6654" max="6655" width="3.21875" style="1" customWidth="1"/>
    <col min="6656" max="6656" width="9.21875" style="1" customWidth="1"/>
    <col min="6657" max="6658" width="4.77734375" style="1" customWidth="1"/>
    <col min="6659" max="6659" width="8" style="1" customWidth="1"/>
    <col min="6660" max="6660" width="40.77734375" style="1" customWidth="1"/>
    <col min="6661" max="6661" width="8.44140625" style="1" customWidth="1"/>
    <col min="6662" max="6663" width="7.5546875" style="1" customWidth="1"/>
    <col min="6664" max="6909" width="8.77734375" style="1"/>
    <col min="6910" max="6911" width="3.21875" style="1" customWidth="1"/>
    <col min="6912" max="6912" width="9.21875" style="1" customWidth="1"/>
    <col min="6913" max="6914" width="4.77734375" style="1" customWidth="1"/>
    <col min="6915" max="6915" width="8" style="1" customWidth="1"/>
    <col min="6916" max="6916" width="40.77734375" style="1" customWidth="1"/>
    <col min="6917" max="6917" width="8.44140625" style="1" customWidth="1"/>
    <col min="6918" max="6919" width="7.5546875" style="1" customWidth="1"/>
    <col min="6920" max="7165" width="8.77734375" style="1"/>
    <col min="7166" max="7167" width="3.21875" style="1" customWidth="1"/>
    <col min="7168" max="7168" width="9.21875" style="1" customWidth="1"/>
    <col min="7169" max="7170" width="4.77734375" style="1" customWidth="1"/>
    <col min="7171" max="7171" width="8" style="1" customWidth="1"/>
    <col min="7172" max="7172" width="40.77734375" style="1" customWidth="1"/>
    <col min="7173" max="7173" width="8.44140625" style="1" customWidth="1"/>
    <col min="7174" max="7175" width="7.5546875" style="1" customWidth="1"/>
    <col min="7176" max="7421" width="8.77734375" style="1"/>
    <col min="7422" max="7423" width="3.21875" style="1" customWidth="1"/>
    <col min="7424" max="7424" width="9.21875" style="1" customWidth="1"/>
    <col min="7425" max="7426" width="4.77734375" style="1" customWidth="1"/>
    <col min="7427" max="7427" width="8" style="1" customWidth="1"/>
    <col min="7428" max="7428" width="40.77734375" style="1" customWidth="1"/>
    <col min="7429" max="7429" width="8.44140625" style="1" customWidth="1"/>
    <col min="7430" max="7431" width="7.5546875" style="1" customWidth="1"/>
    <col min="7432" max="7677" width="8.77734375" style="1"/>
    <col min="7678" max="7679" width="3.21875" style="1" customWidth="1"/>
    <col min="7680" max="7680" width="9.21875" style="1" customWidth="1"/>
    <col min="7681" max="7682" width="4.77734375" style="1" customWidth="1"/>
    <col min="7683" max="7683" width="8" style="1" customWidth="1"/>
    <col min="7684" max="7684" width="40.77734375" style="1" customWidth="1"/>
    <col min="7685" max="7685" width="8.44140625" style="1" customWidth="1"/>
    <col min="7686" max="7687" width="7.5546875" style="1" customWidth="1"/>
    <col min="7688" max="7933" width="8.77734375" style="1"/>
    <col min="7934" max="7935" width="3.21875" style="1" customWidth="1"/>
    <col min="7936" max="7936" width="9.21875" style="1" customWidth="1"/>
    <col min="7937" max="7938" width="4.77734375" style="1" customWidth="1"/>
    <col min="7939" max="7939" width="8" style="1" customWidth="1"/>
    <col min="7940" max="7940" width="40.77734375" style="1" customWidth="1"/>
    <col min="7941" max="7941" width="8.44140625" style="1" customWidth="1"/>
    <col min="7942" max="7943" width="7.5546875" style="1" customWidth="1"/>
    <col min="7944" max="8189" width="8.77734375" style="1"/>
    <col min="8190" max="8191" width="3.21875" style="1" customWidth="1"/>
    <col min="8192" max="8192" width="9.21875" style="1" customWidth="1"/>
    <col min="8193" max="8194" width="4.77734375" style="1" customWidth="1"/>
    <col min="8195" max="8195" width="8" style="1" customWidth="1"/>
    <col min="8196" max="8196" width="40.77734375" style="1" customWidth="1"/>
    <col min="8197" max="8197" width="8.44140625" style="1" customWidth="1"/>
    <col min="8198" max="8199" width="7.5546875" style="1" customWidth="1"/>
    <col min="8200" max="8445" width="8.77734375" style="1"/>
    <col min="8446" max="8447" width="3.21875" style="1" customWidth="1"/>
    <col min="8448" max="8448" width="9.21875" style="1" customWidth="1"/>
    <col min="8449" max="8450" width="4.77734375" style="1" customWidth="1"/>
    <col min="8451" max="8451" width="8" style="1" customWidth="1"/>
    <col min="8452" max="8452" width="40.77734375" style="1" customWidth="1"/>
    <col min="8453" max="8453" width="8.44140625" style="1" customWidth="1"/>
    <col min="8454" max="8455" width="7.5546875" style="1" customWidth="1"/>
    <col min="8456" max="8701" width="8.77734375" style="1"/>
    <col min="8702" max="8703" width="3.21875" style="1" customWidth="1"/>
    <col min="8704" max="8704" width="9.21875" style="1" customWidth="1"/>
    <col min="8705" max="8706" width="4.77734375" style="1" customWidth="1"/>
    <col min="8707" max="8707" width="8" style="1" customWidth="1"/>
    <col min="8708" max="8708" width="40.77734375" style="1" customWidth="1"/>
    <col min="8709" max="8709" width="8.44140625" style="1" customWidth="1"/>
    <col min="8710" max="8711" width="7.5546875" style="1" customWidth="1"/>
    <col min="8712" max="8957" width="8.77734375" style="1"/>
    <col min="8958" max="8959" width="3.21875" style="1" customWidth="1"/>
    <col min="8960" max="8960" width="9.21875" style="1" customWidth="1"/>
    <col min="8961" max="8962" width="4.77734375" style="1" customWidth="1"/>
    <col min="8963" max="8963" width="8" style="1" customWidth="1"/>
    <col min="8964" max="8964" width="40.77734375" style="1" customWidth="1"/>
    <col min="8965" max="8965" width="8.44140625" style="1" customWidth="1"/>
    <col min="8966" max="8967" width="7.5546875" style="1" customWidth="1"/>
    <col min="8968" max="9213" width="8.77734375" style="1"/>
    <col min="9214" max="9215" width="3.21875" style="1" customWidth="1"/>
    <col min="9216" max="9216" width="9.21875" style="1" customWidth="1"/>
    <col min="9217" max="9218" width="4.77734375" style="1" customWidth="1"/>
    <col min="9219" max="9219" width="8" style="1" customWidth="1"/>
    <col min="9220" max="9220" width="40.77734375" style="1" customWidth="1"/>
    <col min="9221" max="9221" width="8.44140625" style="1" customWidth="1"/>
    <col min="9222" max="9223" width="7.5546875" style="1" customWidth="1"/>
    <col min="9224" max="9469" width="8.77734375" style="1"/>
    <col min="9470" max="9471" width="3.21875" style="1" customWidth="1"/>
    <col min="9472" max="9472" width="9.21875" style="1" customWidth="1"/>
    <col min="9473" max="9474" width="4.77734375" style="1" customWidth="1"/>
    <col min="9475" max="9475" width="8" style="1" customWidth="1"/>
    <col min="9476" max="9476" width="40.77734375" style="1" customWidth="1"/>
    <col min="9477" max="9477" width="8.44140625" style="1" customWidth="1"/>
    <col min="9478" max="9479" width="7.5546875" style="1" customWidth="1"/>
    <col min="9480" max="9725" width="8.77734375" style="1"/>
    <col min="9726" max="9727" width="3.21875" style="1" customWidth="1"/>
    <col min="9728" max="9728" width="9.21875" style="1" customWidth="1"/>
    <col min="9729" max="9730" width="4.77734375" style="1" customWidth="1"/>
    <col min="9731" max="9731" width="8" style="1" customWidth="1"/>
    <col min="9732" max="9732" width="40.77734375" style="1" customWidth="1"/>
    <col min="9733" max="9733" width="8.44140625" style="1" customWidth="1"/>
    <col min="9734" max="9735" width="7.5546875" style="1" customWidth="1"/>
    <col min="9736" max="9981" width="8.77734375" style="1"/>
    <col min="9982" max="9983" width="3.21875" style="1" customWidth="1"/>
    <col min="9984" max="9984" width="9.21875" style="1" customWidth="1"/>
    <col min="9985" max="9986" width="4.77734375" style="1" customWidth="1"/>
    <col min="9987" max="9987" width="8" style="1" customWidth="1"/>
    <col min="9988" max="9988" width="40.77734375" style="1" customWidth="1"/>
    <col min="9989" max="9989" width="8.44140625" style="1" customWidth="1"/>
    <col min="9990" max="9991" width="7.5546875" style="1" customWidth="1"/>
    <col min="9992" max="10237" width="8.77734375" style="1"/>
    <col min="10238" max="10239" width="3.21875" style="1" customWidth="1"/>
    <col min="10240" max="10240" width="9.21875" style="1" customWidth="1"/>
    <col min="10241" max="10242" width="4.77734375" style="1" customWidth="1"/>
    <col min="10243" max="10243" width="8" style="1" customWidth="1"/>
    <col min="10244" max="10244" width="40.77734375" style="1" customWidth="1"/>
    <col min="10245" max="10245" width="8.44140625" style="1" customWidth="1"/>
    <col min="10246" max="10247" width="7.5546875" style="1" customWidth="1"/>
    <col min="10248" max="10493" width="8.77734375" style="1"/>
    <col min="10494" max="10495" width="3.21875" style="1" customWidth="1"/>
    <col min="10496" max="10496" width="9.21875" style="1" customWidth="1"/>
    <col min="10497" max="10498" width="4.77734375" style="1" customWidth="1"/>
    <col min="10499" max="10499" width="8" style="1" customWidth="1"/>
    <col min="10500" max="10500" width="40.77734375" style="1" customWidth="1"/>
    <col min="10501" max="10501" width="8.44140625" style="1" customWidth="1"/>
    <col min="10502" max="10503" width="7.5546875" style="1" customWidth="1"/>
    <col min="10504" max="10749" width="8.77734375" style="1"/>
    <col min="10750" max="10751" width="3.21875" style="1" customWidth="1"/>
    <col min="10752" max="10752" width="9.21875" style="1" customWidth="1"/>
    <col min="10753" max="10754" width="4.77734375" style="1" customWidth="1"/>
    <col min="10755" max="10755" width="8" style="1" customWidth="1"/>
    <col min="10756" max="10756" width="40.77734375" style="1" customWidth="1"/>
    <col min="10757" max="10757" width="8.44140625" style="1" customWidth="1"/>
    <col min="10758" max="10759" width="7.5546875" style="1" customWidth="1"/>
    <col min="10760" max="11005" width="8.77734375" style="1"/>
    <col min="11006" max="11007" width="3.21875" style="1" customWidth="1"/>
    <col min="11008" max="11008" width="9.21875" style="1" customWidth="1"/>
    <col min="11009" max="11010" width="4.77734375" style="1" customWidth="1"/>
    <col min="11011" max="11011" width="8" style="1" customWidth="1"/>
    <col min="11012" max="11012" width="40.77734375" style="1" customWidth="1"/>
    <col min="11013" max="11013" width="8.44140625" style="1" customWidth="1"/>
    <col min="11014" max="11015" width="7.5546875" style="1" customWidth="1"/>
    <col min="11016" max="11261" width="8.77734375" style="1"/>
    <col min="11262" max="11263" width="3.21875" style="1" customWidth="1"/>
    <col min="11264" max="11264" width="9.21875" style="1" customWidth="1"/>
    <col min="11265" max="11266" width="4.77734375" style="1" customWidth="1"/>
    <col min="11267" max="11267" width="8" style="1" customWidth="1"/>
    <col min="11268" max="11268" width="40.77734375" style="1" customWidth="1"/>
    <col min="11269" max="11269" width="8.44140625" style="1" customWidth="1"/>
    <col min="11270" max="11271" width="7.5546875" style="1" customWidth="1"/>
    <col min="11272" max="11517" width="8.77734375" style="1"/>
    <col min="11518" max="11519" width="3.21875" style="1" customWidth="1"/>
    <col min="11520" max="11520" width="9.21875" style="1" customWidth="1"/>
    <col min="11521" max="11522" width="4.77734375" style="1" customWidth="1"/>
    <col min="11523" max="11523" width="8" style="1" customWidth="1"/>
    <col min="11524" max="11524" width="40.77734375" style="1" customWidth="1"/>
    <col min="11525" max="11525" width="8.44140625" style="1" customWidth="1"/>
    <col min="11526" max="11527" width="7.5546875" style="1" customWidth="1"/>
    <col min="11528" max="11773" width="8.77734375" style="1"/>
    <col min="11774" max="11775" width="3.21875" style="1" customWidth="1"/>
    <col min="11776" max="11776" width="9.21875" style="1" customWidth="1"/>
    <col min="11777" max="11778" width="4.77734375" style="1" customWidth="1"/>
    <col min="11779" max="11779" width="8" style="1" customWidth="1"/>
    <col min="11780" max="11780" width="40.77734375" style="1" customWidth="1"/>
    <col min="11781" max="11781" width="8.44140625" style="1" customWidth="1"/>
    <col min="11782" max="11783" width="7.5546875" style="1" customWidth="1"/>
    <col min="11784" max="12029" width="8.77734375" style="1"/>
    <col min="12030" max="12031" width="3.21875" style="1" customWidth="1"/>
    <col min="12032" max="12032" width="9.21875" style="1" customWidth="1"/>
    <col min="12033" max="12034" width="4.77734375" style="1" customWidth="1"/>
    <col min="12035" max="12035" width="8" style="1" customWidth="1"/>
    <col min="12036" max="12036" width="40.77734375" style="1" customWidth="1"/>
    <col min="12037" max="12037" width="8.44140625" style="1" customWidth="1"/>
    <col min="12038" max="12039" width="7.5546875" style="1" customWidth="1"/>
    <col min="12040" max="12285" width="8.77734375" style="1"/>
    <col min="12286" max="12287" width="3.21875" style="1" customWidth="1"/>
    <col min="12288" max="12288" width="9.21875" style="1" customWidth="1"/>
    <col min="12289" max="12290" width="4.77734375" style="1" customWidth="1"/>
    <col min="12291" max="12291" width="8" style="1" customWidth="1"/>
    <col min="12292" max="12292" width="40.77734375" style="1" customWidth="1"/>
    <col min="12293" max="12293" width="8.44140625" style="1" customWidth="1"/>
    <col min="12294" max="12295" width="7.5546875" style="1" customWidth="1"/>
    <col min="12296" max="12541" width="8.77734375" style="1"/>
    <col min="12542" max="12543" width="3.21875" style="1" customWidth="1"/>
    <col min="12544" max="12544" width="9.21875" style="1" customWidth="1"/>
    <col min="12545" max="12546" width="4.77734375" style="1" customWidth="1"/>
    <col min="12547" max="12547" width="8" style="1" customWidth="1"/>
    <col min="12548" max="12548" width="40.77734375" style="1" customWidth="1"/>
    <col min="12549" max="12549" width="8.44140625" style="1" customWidth="1"/>
    <col min="12550" max="12551" width="7.5546875" style="1" customWidth="1"/>
    <col min="12552" max="12797" width="8.77734375" style="1"/>
    <col min="12798" max="12799" width="3.21875" style="1" customWidth="1"/>
    <col min="12800" max="12800" width="9.21875" style="1" customWidth="1"/>
    <col min="12801" max="12802" width="4.77734375" style="1" customWidth="1"/>
    <col min="12803" max="12803" width="8" style="1" customWidth="1"/>
    <col min="12804" max="12804" width="40.77734375" style="1" customWidth="1"/>
    <col min="12805" max="12805" width="8.44140625" style="1" customWidth="1"/>
    <col min="12806" max="12807" width="7.5546875" style="1" customWidth="1"/>
    <col min="12808" max="13053" width="8.77734375" style="1"/>
    <col min="13054" max="13055" width="3.21875" style="1" customWidth="1"/>
    <col min="13056" max="13056" width="9.21875" style="1" customWidth="1"/>
    <col min="13057" max="13058" width="4.77734375" style="1" customWidth="1"/>
    <col min="13059" max="13059" width="8" style="1" customWidth="1"/>
    <col min="13060" max="13060" width="40.77734375" style="1" customWidth="1"/>
    <col min="13061" max="13061" width="8.44140625" style="1" customWidth="1"/>
    <col min="13062" max="13063" width="7.5546875" style="1" customWidth="1"/>
    <col min="13064" max="13309" width="8.77734375" style="1"/>
    <col min="13310" max="13311" width="3.21875" style="1" customWidth="1"/>
    <col min="13312" max="13312" width="9.21875" style="1" customWidth="1"/>
    <col min="13313" max="13314" width="4.77734375" style="1" customWidth="1"/>
    <col min="13315" max="13315" width="8" style="1" customWidth="1"/>
    <col min="13316" max="13316" width="40.77734375" style="1" customWidth="1"/>
    <col min="13317" max="13317" width="8.44140625" style="1" customWidth="1"/>
    <col min="13318" max="13319" width="7.5546875" style="1" customWidth="1"/>
    <col min="13320" max="13565" width="8.77734375" style="1"/>
    <col min="13566" max="13567" width="3.21875" style="1" customWidth="1"/>
    <col min="13568" max="13568" width="9.21875" style="1" customWidth="1"/>
    <col min="13569" max="13570" width="4.77734375" style="1" customWidth="1"/>
    <col min="13571" max="13571" width="8" style="1" customWidth="1"/>
    <col min="13572" max="13572" width="40.77734375" style="1" customWidth="1"/>
    <col min="13573" max="13573" width="8.44140625" style="1" customWidth="1"/>
    <col min="13574" max="13575" width="7.5546875" style="1" customWidth="1"/>
    <col min="13576" max="13821" width="8.77734375" style="1"/>
    <col min="13822" max="13823" width="3.21875" style="1" customWidth="1"/>
    <col min="13824" max="13824" width="9.21875" style="1" customWidth="1"/>
    <col min="13825" max="13826" width="4.77734375" style="1" customWidth="1"/>
    <col min="13827" max="13827" width="8" style="1" customWidth="1"/>
    <col min="13828" max="13828" width="40.77734375" style="1" customWidth="1"/>
    <col min="13829" max="13829" width="8.44140625" style="1" customWidth="1"/>
    <col min="13830" max="13831" width="7.5546875" style="1" customWidth="1"/>
    <col min="13832" max="14077" width="8.77734375" style="1"/>
    <col min="14078" max="14079" width="3.21875" style="1" customWidth="1"/>
    <col min="14080" max="14080" width="9.21875" style="1" customWidth="1"/>
    <col min="14081" max="14082" width="4.77734375" style="1" customWidth="1"/>
    <col min="14083" max="14083" width="8" style="1" customWidth="1"/>
    <col min="14084" max="14084" width="40.77734375" style="1" customWidth="1"/>
    <col min="14085" max="14085" width="8.44140625" style="1" customWidth="1"/>
    <col min="14086" max="14087" width="7.5546875" style="1" customWidth="1"/>
    <col min="14088" max="14333" width="8.77734375" style="1"/>
    <col min="14334" max="14335" width="3.21875" style="1" customWidth="1"/>
    <col min="14336" max="14336" width="9.21875" style="1" customWidth="1"/>
    <col min="14337" max="14338" width="4.77734375" style="1" customWidth="1"/>
    <col min="14339" max="14339" width="8" style="1" customWidth="1"/>
    <col min="14340" max="14340" width="40.77734375" style="1" customWidth="1"/>
    <col min="14341" max="14341" width="8.44140625" style="1" customWidth="1"/>
    <col min="14342" max="14343" width="7.5546875" style="1" customWidth="1"/>
    <col min="14344" max="14589" width="8.77734375" style="1"/>
    <col min="14590" max="14591" width="3.21875" style="1" customWidth="1"/>
    <col min="14592" max="14592" width="9.21875" style="1" customWidth="1"/>
    <col min="14593" max="14594" width="4.77734375" style="1" customWidth="1"/>
    <col min="14595" max="14595" width="8" style="1" customWidth="1"/>
    <col min="14596" max="14596" width="40.77734375" style="1" customWidth="1"/>
    <col min="14597" max="14597" width="8.44140625" style="1" customWidth="1"/>
    <col min="14598" max="14599" width="7.5546875" style="1" customWidth="1"/>
    <col min="14600" max="14845" width="8.77734375" style="1"/>
    <col min="14846" max="14847" width="3.21875" style="1" customWidth="1"/>
    <col min="14848" max="14848" width="9.21875" style="1" customWidth="1"/>
    <col min="14849" max="14850" width="4.77734375" style="1" customWidth="1"/>
    <col min="14851" max="14851" width="8" style="1" customWidth="1"/>
    <col min="14852" max="14852" width="40.77734375" style="1" customWidth="1"/>
    <col min="14853" max="14853" width="8.44140625" style="1" customWidth="1"/>
    <col min="14854" max="14855" width="7.5546875" style="1" customWidth="1"/>
    <col min="14856" max="15101" width="8.77734375" style="1"/>
    <col min="15102" max="15103" width="3.21875" style="1" customWidth="1"/>
    <col min="15104" max="15104" width="9.21875" style="1" customWidth="1"/>
    <col min="15105" max="15106" width="4.77734375" style="1" customWidth="1"/>
    <col min="15107" max="15107" width="8" style="1" customWidth="1"/>
    <col min="15108" max="15108" width="40.77734375" style="1" customWidth="1"/>
    <col min="15109" max="15109" width="8.44140625" style="1" customWidth="1"/>
    <col min="15110" max="15111" width="7.5546875" style="1" customWidth="1"/>
    <col min="15112" max="15357" width="8.77734375" style="1"/>
    <col min="15358" max="15359" width="3.21875" style="1" customWidth="1"/>
    <col min="15360" max="15360" width="9.21875" style="1" customWidth="1"/>
    <col min="15361" max="15362" width="4.77734375" style="1" customWidth="1"/>
    <col min="15363" max="15363" width="8" style="1" customWidth="1"/>
    <col min="15364" max="15364" width="40.77734375" style="1" customWidth="1"/>
    <col min="15365" max="15365" width="8.44140625" style="1" customWidth="1"/>
    <col min="15366" max="15367" width="7.5546875" style="1" customWidth="1"/>
    <col min="15368" max="15613" width="8.77734375" style="1"/>
    <col min="15614" max="15615" width="3.21875" style="1" customWidth="1"/>
    <col min="15616" max="15616" width="9.21875" style="1" customWidth="1"/>
    <col min="15617" max="15618" width="4.77734375" style="1" customWidth="1"/>
    <col min="15619" max="15619" width="8" style="1" customWidth="1"/>
    <col min="15620" max="15620" width="40.77734375" style="1" customWidth="1"/>
    <col min="15621" max="15621" width="8.44140625" style="1" customWidth="1"/>
    <col min="15622" max="15623" width="7.5546875" style="1" customWidth="1"/>
    <col min="15624" max="15869" width="8.77734375" style="1"/>
    <col min="15870" max="15871" width="3.21875" style="1" customWidth="1"/>
    <col min="15872" max="15872" width="9.21875" style="1" customWidth="1"/>
    <col min="15873" max="15874" width="4.77734375" style="1" customWidth="1"/>
    <col min="15875" max="15875" width="8" style="1" customWidth="1"/>
    <col min="15876" max="15876" width="40.77734375" style="1" customWidth="1"/>
    <col min="15877" max="15877" width="8.44140625" style="1" customWidth="1"/>
    <col min="15878" max="15879" width="7.5546875" style="1" customWidth="1"/>
    <col min="15880" max="16125" width="8.77734375" style="1"/>
    <col min="16126" max="16127" width="3.21875" style="1" customWidth="1"/>
    <col min="16128" max="16128" width="9.21875" style="1" customWidth="1"/>
    <col min="16129" max="16130" width="4.77734375" style="1" customWidth="1"/>
    <col min="16131" max="16131" width="8" style="1" customWidth="1"/>
    <col min="16132" max="16132" width="40.77734375" style="1" customWidth="1"/>
    <col min="16133" max="16133" width="8.44140625" style="1" customWidth="1"/>
    <col min="16134" max="16135" width="7.5546875" style="1" customWidth="1"/>
    <col min="16136" max="16382" width="8.77734375" style="1"/>
    <col min="16383" max="16384" width="9.21875" style="1" customWidth="1"/>
  </cols>
  <sheetData>
    <row r="1" spans="1:14" x14ac:dyDescent="0.25">
      <c r="H1" s="1112"/>
      <c r="I1" s="791"/>
      <c r="J1" s="825"/>
      <c r="K1" s="1033"/>
      <c r="L1" s="825"/>
      <c r="M1" s="825"/>
      <c r="N1" s="825"/>
    </row>
    <row r="2" spans="1:14" ht="17.7" x14ac:dyDescent="0.3">
      <c r="A2" s="1386" t="s">
        <v>30</v>
      </c>
      <c r="B2" s="1386"/>
      <c r="C2" s="1386"/>
      <c r="D2" s="1386"/>
      <c r="E2" s="1386"/>
      <c r="F2" s="1386"/>
      <c r="G2" s="1386"/>
      <c r="H2" s="1386"/>
      <c r="I2" s="792"/>
      <c r="J2" s="825"/>
      <c r="K2" s="825"/>
      <c r="L2" s="825"/>
      <c r="M2" s="825"/>
      <c r="N2" s="825"/>
    </row>
    <row r="3" spans="1:14" x14ac:dyDescent="0.25">
      <c r="A3" s="3"/>
      <c r="B3" s="3"/>
      <c r="C3" s="3"/>
      <c r="D3" s="3"/>
      <c r="E3" s="3"/>
      <c r="F3" s="3"/>
      <c r="G3" s="950"/>
      <c r="H3" s="4"/>
      <c r="I3" s="793"/>
      <c r="J3" s="825"/>
      <c r="K3" s="825"/>
      <c r="L3" s="825"/>
      <c r="M3" s="825"/>
      <c r="N3" s="825"/>
    </row>
    <row r="4" spans="1:14" ht="15.75" thickBot="1" x14ac:dyDescent="0.3">
      <c r="A4" s="1387" t="s">
        <v>13</v>
      </c>
      <c r="B4" s="1387"/>
      <c r="C4" s="1387"/>
      <c r="D4" s="1387"/>
      <c r="E4" s="1387"/>
      <c r="F4" s="1387"/>
      <c r="G4" s="1387"/>
      <c r="H4" s="1387"/>
      <c r="I4" s="794"/>
      <c r="J4" s="825"/>
      <c r="K4" s="825"/>
      <c r="L4" s="825"/>
      <c r="M4" s="825"/>
      <c r="N4" s="825"/>
    </row>
    <row r="5" spans="1:14" ht="13.1" thickBot="1" x14ac:dyDescent="0.25">
      <c r="A5" s="3"/>
      <c r="B5" s="3"/>
      <c r="C5" s="3"/>
      <c r="D5" s="3"/>
      <c r="E5" s="3"/>
      <c r="F5" s="3"/>
      <c r="G5" s="950"/>
      <c r="H5" s="1396" t="s">
        <v>160</v>
      </c>
      <c r="I5" s="793"/>
      <c r="J5" s="825"/>
      <c r="K5" s="825"/>
      <c r="L5" s="825"/>
      <c r="M5" s="825"/>
      <c r="N5" s="825"/>
    </row>
    <row r="6" spans="1:14" s="9" customFormat="1" ht="15.05" x14ac:dyDescent="0.25">
      <c r="A6" s="93"/>
      <c r="B6" s="94"/>
      <c r="C6" s="94"/>
      <c r="D6" s="65"/>
      <c r="E6" s="65"/>
      <c r="F6" s="114" t="s">
        <v>36</v>
      </c>
      <c r="G6" s="951"/>
      <c r="H6" s="1449"/>
      <c r="I6" s="795"/>
      <c r="J6" s="1396" t="s">
        <v>234</v>
      </c>
      <c r="K6" s="147"/>
      <c r="L6" s="147"/>
      <c r="M6" s="147"/>
      <c r="N6" s="147"/>
    </row>
    <row r="7" spans="1:14" s="9" customFormat="1" ht="12.95" customHeight="1" thickBot="1" x14ac:dyDescent="0.25">
      <c r="A7" s="102"/>
      <c r="B7" s="102"/>
      <c r="C7" s="102"/>
      <c r="D7" s="102"/>
      <c r="E7" s="102"/>
      <c r="F7" s="102"/>
      <c r="G7" s="952"/>
      <c r="H7" s="1449"/>
      <c r="I7" s="97"/>
      <c r="J7" s="1468"/>
      <c r="K7" s="97" t="s">
        <v>0</v>
      </c>
      <c r="L7" s="147"/>
      <c r="M7" s="147"/>
      <c r="N7" s="147"/>
    </row>
    <row r="8" spans="1:14" s="9" customFormat="1" ht="12.95" customHeight="1" thickBot="1" x14ac:dyDescent="0.25">
      <c r="A8" s="98" t="s">
        <v>1</v>
      </c>
      <c r="B8" s="1113" t="s">
        <v>4</v>
      </c>
      <c r="C8" s="476"/>
      <c r="D8" s="99" t="s">
        <v>14</v>
      </c>
      <c r="E8" s="100" t="s">
        <v>15</v>
      </c>
      <c r="F8" s="100" t="s">
        <v>35</v>
      </c>
      <c r="G8" s="1074" t="s">
        <v>31</v>
      </c>
      <c r="H8" s="1466"/>
      <c r="I8" s="1035" t="s">
        <v>32</v>
      </c>
      <c r="J8" s="1397"/>
      <c r="K8" s="107" t="s">
        <v>32</v>
      </c>
      <c r="L8" s="944"/>
      <c r="M8" s="944"/>
      <c r="N8" s="147"/>
    </row>
    <row r="9" spans="1:14" s="9" customFormat="1" ht="13.1" thickBot="1" x14ac:dyDescent="0.25">
      <c r="A9" s="968" t="s">
        <v>2</v>
      </c>
      <c r="B9" s="969" t="s">
        <v>5</v>
      </c>
      <c r="C9" s="970" t="s">
        <v>5</v>
      </c>
      <c r="D9" s="969" t="s">
        <v>5</v>
      </c>
      <c r="E9" s="969" t="s">
        <v>5</v>
      </c>
      <c r="F9" s="1036" t="s">
        <v>34</v>
      </c>
      <c r="G9" s="1058">
        <f>G10+G57</f>
        <v>9450</v>
      </c>
      <c r="H9" s="1059">
        <f>+H10+H57</f>
        <v>14536.8</v>
      </c>
      <c r="I9" s="1058">
        <f>+G9+H9</f>
        <v>23986.799999999999</v>
      </c>
      <c r="J9" s="1076">
        <f>+J10+J57</f>
        <v>0</v>
      </c>
      <c r="K9" s="1076">
        <f>+I9+J9</f>
        <v>23986.799999999999</v>
      </c>
      <c r="L9" s="944"/>
      <c r="M9" s="944"/>
      <c r="N9" s="944"/>
    </row>
    <row r="10" spans="1:14" s="9" customFormat="1" ht="13.75" thickBot="1" x14ac:dyDescent="0.3">
      <c r="A10" s="934" t="s">
        <v>2</v>
      </c>
      <c r="B10" s="1454" t="s">
        <v>5</v>
      </c>
      <c r="C10" s="1455"/>
      <c r="D10" s="935" t="s">
        <v>5</v>
      </c>
      <c r="E10" s="936" t="s">
        <v>5</v>
      </c>
      <c r="F10" s="1037" t="s">
        <v>18</v>
      </c>
      <c r="G10" s="1060">
        <v>3410</v>
      </c>
      <c r="H10" s="1060">
        <f>+H11+H14+H17+H19+H21+H23+H25+H27+H29+H31+H33+H35+H37+H39+H41+H43+H45+H47+H49+H51+H55</f>
        <v>0</v>
      </c>
      <c r="I10" s="1060">
        <f t="shared" ref="I10:I101" si="0">+G10+H10</f>
        <v>3410</v>
      </c>
      <c r="J10" s="1078">
        <f>+J51+J53</f>
        <v>0</v>
      </c>
      <c r="K10" s="1078">
        <f t="shared" ref="K10:K101" si="1">+I10+J10</f>
        <v>3410</v>
      </c>
      <c r="L10" s="686" t="s">
        <v>166</v>
      </c>
      <c r="M10" s="944"/>
      <c r="N10" s="944"/>
    </row>
    <row r="11" spans="1:14" s="9" customFormat="1" x14ac:dyDescent="0.2">
      <c r="A11" s="189" t="s">
        <v>2</v>
      </c>
      <c r="B11" s="256" t="s">
        <v>67</v>
      </c>
      <c r="C11" s="256" t="s">
        <v>17</v>
      </c>
      <c r="D11" s="192" t="s">
        <v>5</v>
      </c>
      <c r="E11" s="192" t="s">
        <v>5</v>
      </c>
      <c r="F11" s="194" t="s">
        <v>20</v>
      </c>
      <c r="G11" s="1061">
        <f>SUM(G12:G13)</f>
        <v>200</v>
      </c>
      <c r="H11" s="1061">
        <f>SUM(H12:H13)</f>
        <v>0</v>
      </c>
      <c r="I11" s="1062">
        <f t="shared" si="0"/>
        <v>200</v>
      </c>
      <c r="J11" s="1077">
        <v>0</v>
      </c>
      <c r="K11" s="1077">
        <f t="shared" si="1"/>
        <v>200</v>
      </c>
      <c r="L11" s="944"/>
      <c r="M11" s="944"/>
      <c r="N11" s="944"/>
    </row>
    <row r="12" spans="1:14" s="9" customFormat="1" x14ac:dyDescent="0.2">
      <c r="A12" s="235"/>
      <c r="B12" s="236"/>
      <c r="C12" s="236"/>
      <c r="D12" s="237">
        <v>3299</v>
      </c>
      <c r="E12" s="238">
        <v>5321</v>
      </c>
      <c r="F12" s="1038" t="s">
        <v>21</v>
      </c>
      <c r="G12" s="1063">
        <v>150</v>
      </c>
      <c r="H12" s="1063">
        <v>0</v>
      </c>
      <c r="I12" s="1063">
        <f t="shared" si="0"/>
        <v>150</v>
      </c>
      <c r="J12" s="1030">
        <v>0</v>
      </c>
      <c r="K12" s="1030">
        <f t="shared" si="1"/>
        <v>150</v>
      </c>
      <c r="L12" s="944"/>
      <c r="M12" s="944"/>
      <c r="N12" s="944"/>
    </row>
    <row r="13" spans="1:14" s="9" customFormat="1" x14ac:dyDescent="0.2">
      <c r="A13" s="235"/>
      <c r="B13" s="236"/>
      <c r="C13" s="236"/>
      <c r="D13" s="237">
        <v>3299</v>
      </c>
      <c r="E13" s="238">
        <v>5331</v>
      </c>
      <c r="F13" s="1038" t="s">
        <v>19</v>
      </c>
      <c r="G13" s="1063">
        <v>50</v>
      </c>
      <c r="H13" s="1063">
        <v>0</v>
      </c>
      <c r="I13" s="1063">
        <f t="shared" si="0"/>
        <v>50</v>
      </c>
      <c r="J13" s="1030">
        <v>0</v>
      </c>
      <c r="K13" s="1030">
        <f t="shared" si="1"/>
        <v>50</v>
      </c>
      <c r="L13" s="944"/>
      <c r="M13" s="944"/>
      <c r="N13" s="944"/>
    </row>
    <row r="14" spans="1:14" s="9" customFormat="1" x14ac:dyDescent="0.2">
      <c r="A14" s="972" t="s">
        <v>2</v>
      </c>
      <c r="B14" s="824" t="s">
        <v>68</v>
      </c>
      <c r="C14" s="824" t="s">
        <v>17</v>
      </c>
      <c r="D14" s="445" t="s">
        <v>5</v>
      </c>
      <c r="E14" s="445" t="s">
        <v>5</v>
      </c>
      <c r="F14" s="1039" t="s">
        <v>22</v>
      </c>
      <c r="G14" s="1064">
        <f>SUM(G15:G16)</f>
        <v>120</v>
      </c>
      <c r="H14" s="1064">
        <f>SUM(H15:H16)</f>
        <v>-120</v>
      </c>
      <c r="I14" s="1064">
        <f t="shared" si="0"/>
        <v>0</v>
      </c>
      <c r="J14" s="1031">
        <v>0</v>
      </c>
      <c r="K14" s="1031">
        <f t="shared" si="1"/>
        <v>0</v>
      </c>
      <c r="L14" s="944"/>
      <c r="M14" s="944"/>
      <c r="N14" s="944"/>
    </row>
    <row r="15" spans="1:14" s="9" customFormat="1" x14ac:dyDescent="0.2">
      <c r="A15" s="235"/>
      <c r="B15" s="236"/>
      <c r="C15" s="236"/>
      <c r="D15" s="237">
        <v>3299</v>
      </c>
      <c r="E15" s="238">
        <v>5321</v>
      </c>
      <c r="F15" s="1038" t="s">
        <v>21</v>
      </c>
      <c r="G15" s="1063">
        <v>60</v>
      </c>
      <c r="H15" s="1063">
        <v>-60</v>
      </c>
      <c r="I15" s="1063">
        <f t="shared" si="0"/>
        <v>0</v>
      </c>
      <c r="J15" s="1030">
        <v>0</v>
      </c>
      <c r="K15" s="1030">
        <f t="shared" si="1"/>
        <v>0</v>
      </c>
      <c r="L15" s="944"/>
      <c r="M15" s="944"/>
      <c r="N15" s="944"/>
    </row>
    <row r="16" spans="1:14" s="9" customFormat="1" x14ac:dyDescent="0.2">
      <c r="A16" s="235"/>
      <c r="B16" s="236"/>
      <c r="C16" s="236"/>
      <c r="D16" s="237">
        <v>3299</v>
      </c>
      <c r="E16" s="238">
        <v>5331</v>
      </c>
      <c r="F16" s="1038" t="s">
        <v>19</v>
      </c>
      <c r="G16" s="1063">
        <v>60</v>
      </c>
      <c r="H16" s="1063">
        <v>-60</v>
      </c>
      <c r="I16" s="1063">
        <f t="shared" si="0"/>
        <v>0</v>
      </c>
      <c r="J16" s="1030">
        <v>0</v>
      </c>
      <c r="K16" s="1030">
        <f t="shared" si="1"/>
        <v>0</v>
      </c>
      <c r="L16" s="944"/>
      <c r="M16" s="944"/>
      <c r="N16" s="944"/>
    </row>
    <row r="17" spans="1:14" s="9" customFormat="1" ht="20.95" x14ac:dyDescent="0.2">
      <c r="A17" s="972" t="s">
        <v>2</v>
      </c>
      <c r="B17" s="824" t="s">
        <v>69</v>
      </c>
      <c r="C17" s="824" t="s">
        <v>38</v>
      </c>
      <c r="D17" s="445" t="s">
        <v>5</v>
      </c>
      <c r="E17" s="445" t="s">
        <v>5</v>
      </c>
      <c r="F17" s="1039" t="s">
        <v>39</v>
      </c>
      <c r="G17" s="1064">
        <v>0</v>
      </c>
      <c r="H17" s="1064">
        <f>+H18</f>
        <v>20</v>
      </c>
      <c r="I17" s="1064">
        <f t="shared" si="0"/>
        <v>20</v>
      </c>
      <c r="J17" s="1031">
        <v>0</v>
      </c>
      <c r="K17" s="1031">
        <f t="shared" si="1"/>
        <v>20</v>
      </c>
      <c r="L17" s="944"/>
      <c r="M17" s="944"/>
      <c r="N17" s="944"/>
    </row>
    <row r="18" spans="1:14" s="9" customFormat="1" x14ac:dyDescent="0.2">
      <c r="A18" s="235"/>
      <c r="B18" s="236"/>
      <c r="C18" s="236"/>
      <c r="D18" s="237">
        <v>3421</v>
      </c>
      <c r="E18" s="238">
        <v>5321</v>
      </c>
      <c r="F18" s="1040" t="s">
        <v>21</v>
      </c>
      <c r="G18" s="1063">
        <v>0</v>
      </c>
      <c r="H18" s="1063">
        <v>20</v>
      </c>
      <c r="I18" s="1063">
        <f t="shared" si="0"/>
        <v>20</v>
      </c>
      <c r="J18" s="1030">
        <v>0</v>
      </c>
      <c r="K18" s="1030">
        <f t="shared" si="1"/>
        <v>20</v>
      </c>
      <c r="L18" s="944"/>
      <c r="M18" s="944"/>
      <c r="N18" s="944"/>
    </row>
    <row r="19" spans="1:14" s="9" customFormat="1" ht="20.95" x14ac:dyDescent="0.2">
      <c r="A19" s="972" t="s">
        <v>2</v>
      </c>
      <c r="B19" s="824" t="s">
        <v>70</v>
      </c>
      <c r="C19" s="824" t="s">
        <v>40</v>
      </c>
      <c r="D19" s="445" t="s">
        <v>5</v>
      </c>
      <c r="E19" s="445" t="s">
        <v>5</v>
      </c>
      <c r="F19" s="1039" t="s">
        <v>41</v>
      </c>
      <c r="G19" s="1064">
        <v>0</v>
      </c>
      <c r="H19" s="1064">
        <f t="shared" ref="H19" si="2">+H20</f>
        <v>60</v>
      </c>
      <c r="I19" s="1064">
        <f t="shared" si="0"/>
        <v>60</v>
      </c>
      <c r="J19" s="1031">
        <v>0</v>
      </c>
      <c r="K19" s="1031">
        <f t="shared" si="1"/>
        <v>60</v>
      </c>
      <c r="L19" s="944"/>
      <c r="M19" s="944"/>
      <c r="N19" s="944"/>
    </row>
    <row r="20" spans="1:14" s="9" customFormat="1" x14ac:dyDescent="0.2">
      <c r="A20" s="235"/>
      <c r="B20" s="236"/>
      <c r="C20" s="236"/>
      <c r="D20" s="237">
        <v>3421</v>
      </c>
      <c r="E20" s="238">
        <v>5331</v>
      </c>
      <c r="F20" s="1040" t="s">
        <v>19</v>
      </c>
      <c r="G20" s="1063">
        <v>0</v>
      </c>
      <c r="H20" s="1063">
        <v>60</v>
      </c>
      <c r="I20" s="1063">
        <f t="shared" si="0"/>
        <v>60</v>
      </c>
      <c r="J20" s="1030">
        <v>0</v>
      </c>
      <c r="K20" s="1030">
        <f t="shared" si="1"/>
        <v>60</v>
      </c>
      <c r="L20" s="944"/>
      <c r="M20" s="944"/>
      <c r="N20" s="944"/>
    </row>
    <row r="21" spans="1:14" s="9" customFormat="1" ht="20.95" x14ac:dyDescent="0.2">
      <c r="A21" s="972" t="s">
        <v>2</v>
      </c>
      <c r="B21" s="824" t="s">
        <v>71</v>
      </c>
      <c r="C21" s="824" t="s">
        <v>42</v>
      </c>
      <c r="D21" s="445" t="s">
        <v>5</v>
      </c>
      <c r="E21" s="445" t="s">
        <v>5</v>
      </c>
      <c r="F21" s="1039" t="s">
        <v>43</v>
      </c>
      <c r="G21" s="1064">
        <v>0</v>
      </c>
      <c r="H21" s="1064">
        <f t="shared" ref="H21" si="3">+H22</f>
        <v>20</v>
      </c>
      <c r="I21" s="1064">
        <f t="shared" si="0"/>
        <v>20</v>
      </c>
      <c r="J21" s="1031">
        <v>0</v>
      </c>
      <c r="K21" s="1031">
        <f t="shared" si="1"/>
        <v>20</v>
      </c>
      <c r="L21" s="944"/>
      <c r="M21" s="944"/>
      <c r="N21" s="944"/>
    </row>
    <row r="22" spans="1:14" s="9" customFormat="1" x14ac:dyDescent="0.2">
      <c r="A22" s="235"/>
      <c r="B22" s="236"/>
      <c r="C22" s="236"/>
      <c r="D22" s="237">
        <v>3421</v>
      </c>
      <c r="E22" s="238">
        <v>5321</v>
      </c>
      <c r="F22" s="1040" t="s">
        <v>21</v>
      </c>
      <c r="G22" s="1063">
        <v>0</v>
      </c>
      <c r="H22" s="1063">
        <v>20</v>
      </c>
      <c r="I22" s="1063">
        <f t="shared" si="0"/>
        <v>20</v>
      </c>
      <c r="J22" s="1030">
        <v>0</v>
      </c>
      <c r="K22" s="1030">
        <f t="shared" si="1"/>
        <v>20</v>
      </c>
      <c r="L22" s="944"/>
      <c r="M22" s="944"/>
      <c r="N22" s="944"/>
    </row>
    <row r="23" spans="1:14" s="9" customFormat="1" x14ac:dyDescent="0.2">
      <c r="A23" s="975" t="s">
        <v>3</v>
      </c>
      <c r="B23" s="976" t="s">
        <v>101</v>
      </c>
      <c r="C23" s="976" t="s">
        <v>102</v>
      </c>
      <c r="D23" s="977" t="s">
        <v>5</v>
      </c>
      <c r="E23" s="977" t="s">
        <v>5</v>
      </c>
      <c r="F23" s="1041" t="s">
        <v>103</v>
      </c>
      <c r="G23" s="1064">
        <v>0</v>
      </c>
      <c r="H23" s="1064">
        <f>H24</f>
        <v>20</v>
      </c>
      <c r="I23" s="1064">
        <f t="shared" si="0"/>
        <v>20</v>
      </c>
      <c r="J23" s="1031">
        <v>0</v>
      </c>
      <c r="K23" s="1031">
        <f t="shared" si="1"/>
        <v>20</v>
      </c>
      <c r="L23" s="944"/>
      <c r="M23" s="944"/>
      <c r="N23" s="944"/>
    </row>
    <row r="24" spans="1:14" s="9" customFormat="1" x14ac:dyDescent="0.2">
      <c r="A24" s="979"/>
      <c r="B24" s="980"/>
      <c r="C24" s="980"/>
      <c r="D24" s="981">
        <v>3299</v>
      </c>
      <c r="E24" s="981">
        <v>5321</v>
      </c>
      <c r="F24" s="1042" t="s">
        <v>21</v>
      </c>
      <c r="G24" s="1063">
        <v>0</v>
      </c>
      <c r="H24" s="1063">
        <v>20</v>
      </c>
      <c r="I24" s="1063">
        <f t="shared" si="0"/>
        <v>20</v>
      </c>
      <c r="J24" s="1030">
        <v>0</v>
      </c>
      <c r="K24" s="1030">
        <f t="shared" si="1"/>
        <v>20</v>
      </c>
      <c r="L24" s="944"/>
      <c r="M24" s="944"/>
      <c r="N24" s="944"/>
    </row>
    <row r="25" spans="1:14" s="9" customFormat="1" x14ac:dyDescent="0.2">
      <c r="A25" s="972" t="s">
        <v>2</v>
      </c>
      <c r="B25" s="824" t="s">
        <v>72</v>
      </c>
      <c r="C25" s="824" t="s">
        <v>17</v>
      </c>
      <c r="D25" s="445" t="s">
        <v>5</v>
      </c>
      <c r="E25" s="445" t="s">
        <v>5</v>
      </c>
      <c r="F25" s="1039" t="s">
        <v>23</v>
      </c>
      <c r="G25" s="1064">
        <f>+G26</f>
        <v>90</v>
      </c>
      <c r="H25" s="1064">
        <f>+H26</f>
        <v>-65</v>
      </c>
      <c r="I25" s="1064">
        <f t="shared" si="0"/>
        <v>25</v>
      </c>
      <c r="J25" s="1031">
        <v>0</v>
      </c>
      <c r="K25" s="1031">
        <f t="shared" si="1"/>
        <v>25</v>
      </c>
      <c r="L25" s="944"/>
      <c r="M25" s="944"/>
      <c r="N25" s="944"/>
    </row>
    <row r="26" spans="1:14" s="9" customFormat="1" x14ac:dyDescent="0.2">
      <c r="A26" s="235"/>
      <c r="B26" s="236"/>
      <c r="C26" s="236"/>
      <c r="D26" s="237">
        <v>3299</v>
      </c>
      <c r="E26" s="238">
        <v>5331</v>
      </c>
      <c r="F26" s="1038" t="s">
        <v>19</v>
      </c>
      <c r="G26" s="1063">
        <v>90</v>
      </c>
      <c r="H26" s="1063">
        <v>-65</v>
      </c>
      <c r="I26" s="1063">
        <f t="shared" si="0"/>
        <v>25</v>
      </c>
      <c r="J26" s="1030">
        <v>0</v>
      </c>
      <c r="K26" s="1030">
        <f t="shared" si="1"/>
        <v>25</v>
      </c>
      <c r="L26" s="944"/>
      <c r="M26" s="944"/>
      <c r="N26" s="944"/>
    </row>
    <row r="27" spans="1:14" s="9" customFormat="1" x14ac:dyDescent="0.2">
      <c r="A27" s="972" t="s">
        <v>2</v>
      </c>
      <c r="B27" s="824" t="s">
        <v>118</v>
      </c>
      <c r="C27" s="824" t="s">
        <v>122</v>
      </c>
      <c r="D27" s="445" t="s">
        <v>5</v>
      </c>
      <c r="E27" s="445" t="s">
        <v>5</v>
      </c>
      <c r="F27" s="1039" t="s">
        <v>120</v>
      </c>
      <c r="G27" s="1064">
        <f>+G28</f>
        <v>0</v>
      </c>
      <c r="H27" s="1064">
        <f>+H28</f>
        <v>50</v>
      </c>
      <c r="I27" s="1064">
        <f t="shared" si="0"/>
        <v>50</v>
      </c>
      <c r="J27" s="1031">
        <v>0</v>
      </c>
      <c r="K27" s="1031">
        <f t="shared" si="1"/>
        <v>50</v>
      </c>
      <c r="L27" s="944"/>
      <c r="M27" s="944"/>
      <c r="N27" s="944"/>
    </row>
    <row r="28" spans="1:14" s="9" customFormat="1" x14ac:dyDescent="0.2">
      <c r="A28" s="235"/>
      <c r="B28" s="236"/>
      <c r="C28" s="236"/>
      <c r="D28" s="237">
        <v>3299</v>
      </c>
      <c r="E28" s="238">
        <v>5321</v>
      </c>
      <c r="F28" s="1038" t="s">
        <v>21</v>
      </c>
      <c r="G28" s="1063">
        <v>0</v>
      </c>
      <c r="H28" s="1063">
        <v>50</v>
      </c>
      <c r="I28" s="1063">
        <f t="shared" si="0"/>
        <v>50</v>
      </c>
      <c r="J28" s="1030">
        <v>0</v>
      </c>
      <c r="K28" s="1030">
        <f t="shared" si="1"/>
        <v>50</v>
      </c>
      <c r="L28" s="944"/>
      <c r="M28" s="944"/>
      <c r="N28" s="944"/>
    </row>
    <row r="29" spans="1:14" s="9" customFormat="1" ht="20.95" x14ac:dyDescent="0.2">
      <c r="A29" s="972" t="s">
        <v>2</v>
      </c>
      <c r="B29" s="824" t="s">
        <v>119</v>
      </c>
      <c r="C29" s="824" t="s">
        <v>58</v>
      </c>
      <c r="D29" s="445" t="s">
        <v>5</v>
      </c>
      <c r="E29" s="445" t="s">
        <v>5</v>
      </c>
      <c r="F29" s="1039" t="s">
        <v>121</v>
      </c>
      <c r="G29" s="1064">
        <f>+G30</f>
        <v>0</v>
      </c>
      <c r="H29" s="1064">
        <f>+H30</f>
        <v>15</v>
      </c>
      <c r="I29" s="1064">
        <f t="shared" si="0"/>
        <v>15</v>
      </c>
      <c r="J29" s="1031">
        <v>0</v>
      </c>
      <c r="K29" s="1031">
        <f t="shared" si="1"/>
        <v>15</v>
      </c>
      <c r="L29" s="944"/>
      <c r="M29" s="944"/>
      <c r="N29" s="944"/>
    </row>
    <row r="30" spans="1:14" s="9" customFormat="1" x14ac:dyDescent="0.2">
      <c r="A30" s="235"/>
      <c r="B30" s="236"/>
      <c r="C30" s="236"/>
      <c r="D30" s="237">
        <v>3122</v>
      </c>
      <c r="E30" s="238">
        <v>5331</v>
      </c>
      <c r="F30" s="1038" t="s">
        <v>19</v>
      </c>
      <c r="G30" s="1063">
        <v>0</v>
      </c>
      <c r="H30" s="1063">
        <v>15</v>
      </c>
      <c r="I30" s="1063">
        <f t="shared" si="0"/>
        <v>15</v>
      </c>
      <c r="J30" s="1030">
        <v>0</v>
      </c>
      <c r="K30" s="1030">
        <f t="shared" si="1"/>
        <v>15</v>
      </c>
      <c r="L30" s="944"/>
      <c r="M30" s="944"/>
      <c r="N30" s="944"/>
    </row>
    <row r="31" spans="1:14" s="9" customFormat="1" x14ac:dyDescent="0.2">
      <c r="A31" s="972" t="s">
        <v>2</v>
      </c>
      <c r="B31" s="824" t="s">
        <v>73</v>
      </c>
      <c r="C31" s="824" t="s">
        <v>17</v>
      </c>
      <c r="D31" s="445" t="s">
        <v>5</v>
      </c>
      <c r="E31" s="445" t="s">
        <v>5</v>
      </c>
      <c r="F31" s="1039" t="s">
        <v>6</v>
      </c>
      <c r="G31" s="1064">
        <f>+G32</f>
        <v>2000</v>
      </c>
      <c r="H31" s="1064">
        <f>+H32</f>
        <v>-2000</v>
      </c>
      <c r="I31" s="1064">
        <f t="shared" si="0"/>
        <v>0</v>
      </c>
      <c r="J31" s="1031">
        <v>0</v>
      </c>
      <c r="K31" s="1031">
        <f t="shared" si="1"/>
        <v>0</v>
      </c>
      <c r="L31" s="944"/>
      <c r="M31" s="944"/>
      <c r="N31" s="944"/>
    </row>
    <row r="32" spans="1:14" s="9" customFormat="1" x14ac:dyDescent="0.2">
      <c r="A32" s="235"/>
      <c r="B32" s="236"/>
      <c r="C32" s="236"/>
      <c r="D32" s="237">
        <v>3299</v>
      </c>
      <c r="E32" s="237">
        <v>5331</v>
      </c>
      <c r="F32" s="1038" t="s">
        <v>19</v>
      </c>
      <c r="G32" s="1063">
        <v>2000</v>
      </c>
      <c r="H32" s="1063">
        <v>-2000</v>
      </c>
      <c r="I32" s="1063">
        <f t="shared" si="0"/>
        <v>0</v>
      </c>
      <c r="J32" s="1030">
        <v>0</v>
      </c>
      <c r="K32" s="1030">
        <f t="shared" si="1"/>
        <v>0</v>
      </c>
      <c r="L32" s="944"/>
      <c r="M32" s="944"/>
      <c r="N32" s="944"/>
    </row>
    <row r="33" spans="1:14" s="9" customFormat="1" ht="20.95" x14ac:dyDescent="0.2">
      <c r="A33" s="972" t="s">
        <v>2</v>
      </c>
      <c r="B33" s="824" t="s">
        <v>82</v>
      </c>
      <c r="C33" s="824" t="s">
        <v>48</v>
      </c>
      <c r="D33" s="445" t="s">
        <v>5</v>
      </c>
      <c r="E33" s="445" t="s">
        <v>5</v>
      </c>
      <c r="F33" s="1039" t="s">
        <v>49</v>
      </c>
      <c r="G33" s="1064">
        <v>0</v>
      </c>
      <c r="H33" s="1064">
        <f>+H34</f>
        <v>430</v>
      </c>
      <c r="I33" s="1064">
        <f t="shared" si="0"/>
        <v>430</v>
      </c>
      <c r="J33" s="1031">
        <v>0</v>
      </c>
      <c r="K33" s="1031">
        <f t="shared" si="1"/>
        <v>430</v>
      </c>
      <c r="L33" s="944"/>
      <c r="M33" s="944"/>
      <c r="N33" s="944"/>
    </row>
    <row r="34" spans="1:14" s="9" customFormat="1" x14ac:dyDescent="0.2">
      <c r="A34" s="235"/>
      <c r="B34" s="236"/>
      <c r="C34" s="236"/>
      <c r="D34" s="237">
        <v>3123</v>
      </c>
      <c r="E34" s="237">
        <v>5331</v>
      </c>
      <c r="F34" s="1038" t="s">
        <v>19</v>
      </c>
      <c r="G34" s="1063">
        <v>0</v>
      </c>
      <c r="H34" s="1063">
        <v>430</v>
      </c>
      <c r="I34" s="1063">
        <f t="shared" si="0"/>
        <v>430</v>
      </c>
      <c r="J34" s="1030">
        <v>0</v>
      </c>
      <c r="K34" s="1030">
        <f t="shared" si="1"/>
        <v>430</v>
      </c>
      <c r="L34" s="944"/>
      <c r="M34" s="944"/>
      <c r="N34" s="944"/>
    </row>
    <row r="35" spans="1:14" s="9" customFormat="1" ht="20.95" x14ac:dyDescent="0.2">
      <c r="A35" s="972" t="s">
        <v>2</v>
      </c>
      <c r="B35" s="824" t="s">
        <v>83</v>
      </c>
      <c r="C35" s="824" t="s">
        <v>50</v>
      </c>
      <c r="D35" s="445" t="s">
        <v>5</v>
      </c>
      <c r="E35" s="445" t="s">
        <v>5</v>
      </c>
      <c r="F35" s="1039" t="s">
        <v>51</v>
      </c>
      <c r="G35" s="1064">
        <v>0</v>
      </c>
      <c r="H35" s="1064">
        <f t="shared" ref="H35" si="4">+H36</f>
        <v>480</v>
      </c>
      <c r="I35" s="1064">
        <f t="shared" si="0"/>
        <v>480</v>
      </c>
      <c r="J35" s="1031">
        <v>0</v>
      </c>
      <c r="K35" s="1031">
        <f t="shared" si="1"/>
        <v>480</v>
      </c>
      <c r="L35" s="944"/>
      <c r="M35" s="944"/>
      <c r="N35" s="944"/>
    </row>
    <row r="36" spans="1:14" s="9" customFormat="1" x14ac:dyDescent="0.2">
      <c r="A36" s="235"/>
      <c r="B36" s="236"/>
      <c r="C36" s="236"/>
      <c r="D36" s="237">
        <v>3123</v>
      </c>
      <c r="E36" s="237">
        <v>5331</v>
      </c>
      <c r="F36" s="1038" t="s">
        <v>19</v>
      </c>
      <c r="G36" s="1063">
        <v>0</v>
      </c>
      <c r="H36" s="1063">
        <v>480</v>
      </c>
      <c r="I36" s="1063">
        <f t="shared" si="0"/>
        <v>480</v>
      </c>
      <c r="J36" s="1030">
        <v>0</v>
      </c>
      <c r="K36" s="1030">
        <f t="shared" si="1"/>
        <v>480</v>
      </c>
      <c r="L36" s="944"/>
      <c r="M36" s="944"/>
      <c r="N36" s="944"/>
    </row>
    <row r="37" spans="1:14" s="9" customFormat="1" ht="20.95" x14ac:dyDescent="0.2">
      <c r="A37" s="972" t="s">
        <v>2</v>
      </c>
      <c r="B37" s="824" t="s">
        <v>84</v>
      </c>
      <c r="C37" s="824" t="s">
        <v>52</v>
      </c>
      <c r="D37" s="445" t="s">
        <v>5</v>
      </c>
      <c r="E37" s="445" t="s">
        <v>5</v>
      </c>
      <c r="F37" s="1039" t="s">
        <v>53</v>
      </c>
      <c r="G37" s="1064">
        <v>0</v>
      </c>
      <c r="H37" s="1064">
        <f t="shared" ref="H37" si="5">+H38</f>
        <v>70</v>
      </c>
      <c r="I37" s="1064">
        <f t="shared" si="0"/>
        <v>70</v>
      </c>
      <c r="J37" s="1031">
        <v>0</v>
      </c>
      <c r="K37" s="1031">
        <f t="shared" si="1"/>
        <v>70</v>
      </c>
      <c r="L37" s="944"/>
      <c r="M37" s="944"/>
      <c r="N37" s="944"/>
    </row>
    <row r="38" spans="1:14" s="9" customFormat="1" x14ac:dyDescent="0.2">
      <c r="A38" s="235"/>
      <c r="B38" s="236"/>
      <c r="C38" s="236"/>
      <c r="D38" s="237">
        <v>3123</v>
      </c>
      <c r="E38" s="237">
        <v>5331</v>
      </c>
      <c r="F38" s="1038" t="s">
        <v>19</v>
      </c>
      <c r="G38" s="1063">
        <v>0</v>
      </c>
      <c r="H38" s="1063">
        <v>70</v>
      </c>
      <c r="I38" s="1063">
        <f t="shared" si="0"/>
        <v>70</v>
      </c>
      <c r="J38" s="1030">
        <v>0</v>
      </c>
      <c r="K38" s="1030">
        <f t="shared" si="1"/>
        <v>70</v>
      </c>
      <c r="L38" s="944"/>
      <c r="M38" s="944"/>
      <c r="N38" s="944"/>
    </row>
    <row r="39" spans="1:14" s="9" customFormat="1" ht="20.95" x14ac:dyDescent="0.2">
      <c r="A39" s="972" t="s">
        <v>2</v>
      </c>
      <c r="B39" s="824" t="s">
        <v>85</v>
      </c>
      <c r="C39" s="824" t="s">
        <v>54</v>
      </c>
      <c r="D39" s="445" t="s">
        <v>5</v>
      </c>
      <c r="E39" s="445" t="s">
        <v>5</v>
      </c>
      <c r="F39" s="1039" t="s">
        <v>55</v>
      </c>
      <c r="G39" s="1064">
        <v>0</v>
      </c>
      <c r="H39" s="1064">
        <f t="shared" ref="H39" si="6">+H40</f>
        <v>120</v>
      </c>
      <c r="I39" s="1064">
        <f t="shared" si="0"/>
        <v>120</v>
      </c>
      <c r="J39" s="1031">
        <v>0</v>
      </c>
      <c r="K39" s="1031">
        <f t="shared" si="1"/>
        <v>120</v>
      </c>
      <c r="L39" s="944"/>
      <c r="M39" s="944"/>
      <c r="N39" s="944"/>
    </row>
    <row r="40" spans="1:14" s="9" customFormat="1" x14ac:dyDescent="0.2">
      <c r="A40" s="235"/>
      <c r="B40" s="236"/>
      <c r="C40" s="236"/>
      <c r="D40" s="237">
        <v>3122</v>
      </c>
      <c r="E40" s="237">
        <v>5331</v>
      </c>
      <c r="F40" s="1038" t="s">
        <v>19</v>
      </c>
      <c r="G40" s="1063">
        <v>0</v>
      </c>
      <c r="H40" s="1063">
        <v>120</v>
      </c>
      <c r="I40" s="1063">
        <f t="shared" si="0"/>
        <v>120</v>
      </c>
      <c r="J40" s="1030">
        <v>0</v>
      </c>
      <c r="K40" s="1030">
        <f t="shared" si="1"/>
        <v>120</v>
      </c>
      <c r="L40" s="944"/>
      <c r="M40" s="944"/>
      <c r="N40" s="944"/>
    </row>
    <row r="41" spans="1:14" s="9" customFormat="1" ht="20.95" x14ac:dyDescent="0.2">
      <c r="A41" s="972" t="s">
        <v>2</v>
      </c>
      <c r="B41" s="824" t="s">
        <v>86</v>
      </c>
      <c r="C41" s="824" t="s">
        <v>56</v>
      </c>
      <c r="D41" s="445" t="s">
        <v>5</v>
      </c>
      <c r="E41" s="445" t="s">
        <v>5</v>
      </c>
      <c r="F41" s="1039" t="s">
        <v>57</v>
      </c>
      <c r="G41" s="1064">
        <v>0</v>
      </c>
      <c r="H41" s="1064">
        <f t="shared" ref="H41" si="7">+H42</f>
        <v>330</v>
      </c>
      <c r="I41" s="1064">
        <f t="shared" si="0"/>
        <v>330</v>
      </c>
      <c r="J41" s="1031">
        <v>0</v>
      </c>
      <c r="K41" s="1031">
        <f t="shared" si="1"/>
        <v>330</v>
      </c>
      <c r="L41" s="944"/>
      <c r="M41" s="944"/>
      <c r="N41" s="944"/>
    </row>
    <row r="42" spans="1:14" s="9" customFormat="1" x14ac:dyDescent="0.2">
      <c r="A42" s="235"/>
      <c r="B42" s="236"/>
      <c r="C42" s="236"/>
      <c r="D42" s="237">
        <v>3123</v>
      </c>
      <c r="E42" s="237">
        <v>5331</v>
      </c>
      <c r="F42" s="1038" t="s">
        <v>19</v>
      </c>
      <c r="G42" s="1063">
        <v>0</v>
      </c>
      <c r="H42" s="1063">
        <v>330</v>
      </c>
      <c r="I42" s="1063">
        <f t="shared" si="0"/>
        <v>330</v>
      </c>
      <c r="J42" s="1030">
        <v>0</v>
      </c>
      <c r="K42" s="1030">
        <f t="shared" si="1"/>
        <v>330</v>
      </c>
      <c r="L42" s="944"/>
      <c r="M42" s="944"/>
      <c r="N42" s="944"/>
    </row>
    <row r="43" spans="1:14" s="9" customFormat="1" ht="20.95" x14ac:dyDescent="0.2">
      <c r="A43" s="972" t="s">
        <v>2</v>
      </c>
      <c r="B43" s="824" t="s">
        <v>87</v>
      </c>
      <c r="C43" s="824" t="s">
        <v>58</v>
      </c>
      <c r="D43" s="445" t="s">
        <v>5</v>
      </c>
      <c r="E43" s="445" t="s">
        <v>5</v>
      </c>
      <c r="F43" s="1039" t="s">
        <v>59</v>
      </c>
      <c r="G43" s="1064">
        <v>0</v>
      </c>
      <c r="H43" s="1064">
        <f t="shared" ref="H43" si="8">+H44</f>
        <v>230</v>
      </c>
      <c r="I43" s="1064">
        <f t="shared" si="0"/>
        <v>230</v>
      </c>
      <c r="J43" s="1031">
        <v>0</v>
      </c>
      <c r="K43" s="1031">
        <f t="shared" si="1"/>
        <v>230</v>
      </c>
      <c r="L43" s="944"/>
      <c r="M43" s="944"/>
      <c r="N43" s="944"/>
    </row>
    <row r="44" spans="1:14" s="9" customFormat="1" x14ac:dyDescent="0.2">
      <c r="A44" s="235"/>
      <c r="B44" s="236"/>
      <c r="C44" s="236"/>
      <c r="D44" s="237">
        <v>3122</v>
      </c>
      <c r="E44" s="237">
        <v>5331</v>
      </c>
      <c r="F44" s="1038" t="s">
        <v>19</v>
      </c>
      <c r="G44" s="1063">
        <v>0</v>
      </c>
      <c r="H44" s="1063">
        <v>230</v>
      </c>
      <c r="I44" s="1063">
        <f t="shared" si="0"/>
        <v>230</v>
      </c>
      <c r="J44" s="1030">
        <v>0</v>
      </c>
      <c r="K44" s="1030">
        <f t="shared" si="1"/>
        <v>230</v>
      </c>
      <c r="L44" s="944"/>
      <c r="M44" s="944"/>
      <c r="N44" s="944"/>
    </row>
    <row r="45" spans="1:14" s="9" customFormat="1" ht="20.95" x14ac:dyDescent="0.2">
      <c r="A45" s="972" t="s">
        <v>2</v>
      </c>
      <c r="B45" s="824" t="s">
        <v>88</v>
      </c>
      <c r="C45" s="824" t="s">
        <v>60</v>
      </c>
      <c r="D45" s="445" t="s">
        <v>5</v>
      </c>
      <c r="E45" s="445" t="s">
        <v>5</v>
      </c>
      <c r="F45" s="1039" t="s">
        <v>61</v>
      </c>
      <c r="G45" s="1064">
        <v>0</v>
      </c>
      <c r="H45" s="1064">
        <f t="shared" ref="H45" si="9">+H46</f>
        <v>160</v>
      </c>
      <c r="I45" s="1064">
        <f t="shared" si="0"/>
        <v>160</v>
      </c>
      <c r="J45" s="1031">
        <v>0</v>
      </c>
      <c r="K45" s="1031">
        <f t="shared" si="1"/>
        <v>160</v>
      </c>
      <c r="L45" s="944"/>
      <c r="M45" s="944"/>
      <c r="N45" s="944"/>
    </row>
    <row r="46" spans="1:14" s="9" customFormat="1" x14ac:dyDescent="0.2">
      <c r="A46" s="235"/>
      <c r="B46" s="236"/>
      <c r="C46" s="236"/>
      <c r="D46" s="237">
        <v>3122</v>
      </c>
      <c r="E46" s="237">
        <v>5331</v>
      </c>
      <c r="F46" s="1038" t="s">
        <v>19</v>
      </c>
      <c r="G46" s="1063">
        <v>0</v>
      </c>
      <c r="H46" s="1063">
        <v>160</v>
      </c>
      <c r="I46" s="1063">
        <f t="shared" si="0"/>
        <v>160</v>
      </c>
      <c r="J46" s="1030">
        <v>0</v>
      </c>
      <c r="K46" s="1030">
        <f t="shared" si="1"/>
        <v>160</v>
      </c>
      <c r="L46" s="944"/>
      <c r="M46" s="944"/>
      <c r="N46" s="944"/>
    </row>
    <row r="47" spans="1:14" s="9" customFormat="1" ht="20.95" x14ac:dyDescent="0.2">
      <c r="A47" s="972" t="s">
        <v>2</v>
      </c>
      <c r="B47" s="824" t="s">
        <v>89</v>
      </c>
      <c r="C47" s="824" t="s">
        <v>62</v>
      </c>
      <c r="D47" s="445" t="s">
        <v>5</v>
      </c>
      <c r="E47" s="445" t="s">
        <v>5</v>
      </c>
      <c r="F47" s="1039" t="s">
        <v>63</v>
      </c>
      <c r="G47" s="1064">
        <v>0</v>
      </c>
      <c r="H47" s="1064">
        <f t="shared" ref="H47" si="10">+H48</f>
        <v>150</v>
      </c>
      <c r="I47" s="1064">
        <f t="shared" si="0"/>
        <v>150</v>
      </c>
      <c r="J47" s="1031">
        <v>0</v>
      </c>
      <c r="K47" s="1031">
        <f t="shared" si="1"/>
        <v>150</v>
      </c>
      <c r="L47" s="944"/>
      <c r="M47" s="944"/>
      <c r="N47" s="944"/>
    </row>
    <row r="48" spans="1:14" s="9" customFormat="1" x14ac:dyDescent="0.2">
      <c r="A48" s="235"/>
      <c r="B48" s="236"/>
      <c r="C48" s="236"/>
      <c r="D48" s="237">
        <v>3123</v>
      </c>
      <c r="E48" s="237">
        <v>5331</v>
      </c>
      <c r="F48" s="1038" t="s">
        <v>19</v>
      </c>
      <c r="G48" s="1063">
        <v>0</v>
      </c>
      <c r="H48" s="1063">
        <v>150</v>
      </c>
      <c r="I48" s="1063">
        <f t="shared" si="0"/>
        <v>150</v>
      </c>
      <c r="J48" s="1030">
        <v>0</v>
      </c>
      <c r="K48" s="1030">
        <f t="shared" si="1"/>
        <v>150</v>
      </c>
      <c r="L48" s="944"/>
      <c r="M48" s="944"/>
      <c r="N48" s="944"/>
    </row>
    <row r="49" spans="1:14" s="9" customFormat="1" ht="20.95" x14ac:dyDescent="0.2">
      <c r="A49" s="972" t="s">
        <v>2</v>
      </c>
      <c r="B49" s="824" t="s">
        <v>90</v>
      </c>
      <c r="C49" s="824" t="s">
        <v>64</v>
      </c>
      <c r="D49" s="445" t="s">
        <v>5</v>
      </c>
      <c r="E49" s="445" t="s">
        <v>5</v>
      </c>
      <c r="F49" s="1039" t="s">
        <v>65</v>
      </c>
      <c r="G49" s="1064">
        <v>0</v>
      </c>
      <c r="H49" s="1064">
        <f t="shared" ref="H49" si="11">+H50</f>
        <v>30</v>
      </c>
      <c r="I49" s="1064">
        <f t="shared" si="0"/>
        <v>30</v>
      </c>
      <c r="J49" s="1031">
        <v>0</v>
      </c>
      <c r="K49" s="1031">
        <f t="shared" si="1"/>
        <v>30</v>
      </c>
      <c r="L49" s="944"/>
      <c r="M49" s="944"/>
      <c r="N49" s="944"/>
    </row>
    <row r="50" spans="1:14" s="9" customFormat="1" x14ac:dyDescent="0.2">
      <c r="A50" s="235"/>
      <c r="B50" s="236"/>
      <c r="C50" s="236"/>
      <c r="D50" s="237">
        <v>3123</v>
      </c>
      <c r="E50" s="237">
        <v>5331</v>
      </c>
      <c r="F50" s="1038" t="s">
        <v>19</v>
      </c>
      <c r="G50" s="1063">
        <v>0</v>
      </c>
      <c r="H50" s="1063">
        <v>30</v>
      </c>
      <c r="I50" s="1063">
        <f t="shared" si="0"/>
        <v>30</v>
      </c>
      <c r="J50" s="1030">
        <v>0</v>
      </c>
      <c r="K50" s="1030">
        <f t="shared" si="1"/>
        <v>30</v>
      </c>
      <c r="L50" s="944"/>
      <c r="M50" s="944"/>
      <c r="N50" s="944"/>
    </row>
    <row r="51" spans="1:14" s="9" customFormat="1" x14ac:dyDescent="0.2">
      <c r="A51" s="860" t="s">
        <v>2</v>
      </c>
      <c r="B51" s="861" t="s">
        <v>74</v>
      </c>
      <c r="C51" s="861" t="s">
        <v>17</v>
      </c>
      <c r="D51" s="862" t="s">
        <v>5</v>
      </c>
      <c r="E51" s="862" t="s">
        <v>5</v>
      </c>
      <c r="F51" s="1114" t="s">
        <v>7</v>
      </c>
      <c r="G51" s="1115">
        <f>+G52</f>
        <v>500</v>
      </c>
      <c r="H51" s="1115">
        <v>0</v>
      </c>
      <c r="I51" s="1115">
        <f t="shared" si="0"/>
        <v>500</v>
      </c>
      <c r="J51" s="1116">
        <f>+J52</f>
        <v>-50</v>
      </c>
      <c r="K51" s="1116">
        <f t="shared" si="1"/>
        <v>450</v>
      </c>
      <c r="L51" s="686" t="s">
        <v>166</v>
      </c>
      <c r="M51" s="944"/>
      <c r="N51" s="944"/>
    </row>
    <row r="52" spans="1:14" s="9" customFormat="1" x14ac:dyDescent="0.2">
      <c r="A52" s="1117"/>
      <c r="B52" s="1118"/>
      <c r="C52" s="1118"/>
      <c r="D52" s="1119">
        <v>3299</v>
      </c>
      <c r="E52" s="1119">
        <v>5331</v>
      </c>
      <c r="F52" s="1120" t="s">
        <v>19</v>
      </c>
      <c r="G52" s="1121">
        <v>500</v>
      </c>
      <c r="H52" s="1121">
        <v>0</v>
      </c>
      <c r="I52" s="1121">
        <f t="shared" si="0"/>
        <v>500</v>
      </c>
      <c r="J52" s="1122">
        <v>-50</v>
      </c>
      <c r="K52" s="1122">
        <f t="shared" si="1"/>
        <v>450</v>
      </c>
      <c r="L52" s="686"/>
      <c r="M52" s="944"/>
      <c r="N52" s="944"/>
    </row>
    <row r="53" spans="1:14" s="9" customFormat="1" ht="20.95" x14ac:dyDescent="0.2">
      <c r="A53" s="860" t="s">
        <v>2</v>
      </c>
      <c r="B53" s="861" t="s">
        <v>165</v>
      </c>
      <c r="C53" s="861" t="s">
        <v>17</v>
      </c>
      <c r="D53" s="862" t="s">
        <v>5</v>
      </c>
      <c r="E53" s="862" t="s">
        <v>5</v>
      </c>
      <c r="F53" s="1114" t="s">
        <v>170</v>
      </c>
      <c r="G53" s="1115">
        <v>0</v>
      </c>
      <c r="H53" s="1115">
        <v>0</v>
      </c>
      <c r="I53" s="1115">
        <f t="shared" si="0"/>
        <v>0</v>
      </c>
      <c r="J53" s="1116">
        <f>+J54</f>
        <v>50</v>
      </c>
      <c r="K53" s="1116">
        <f t="shared" si="1"/>
        <v>50</v>
      </c>
      <c r="L53" s="686" t="s">
        <v>166</v>
      </c>
      <c r="M53" s="944"/>
      <c r="N53" s="944"/>
    </row>
    <row r="54" spans="1:14" s="9" customFormat="1" x14ac:dyDescent="0.2">
      <c r="A54" s="1117"/>
      <c r="B54" s="1118"/>
      <c r="C54" s="1118"/>
      <c r="D54" s="1119">
        <v>3299</v>
      </c>
      <c r="E54" s="1119">
        <v>5332</v>
      </c>
      <c r="F54" s="1120" t="s">
        <v>167</v>
      </c>
      <c r="G54" s="1121">
        <v>0</v>
      </c>
      <c r="H54" s="1121">
        <v>0</v>
      </c>
      <c r="I54" s="1121">
        <v>0</v>
      </c>
      <c r="J54" s="1122">
        <v>50</v>
      </c>
      <c r="K54" s="1122">
        <f t="shared" si="1"/>
        <v>50</v>
      </c>
      <c r="L54" s="686"/>
      <c r="M54" s="944"/>
      <c r="N54" s="944"/>
    </row>
    <row r="55" spans="1:14" s="9" customFormat="1" x14ac:dyDescent="0.2">
      <c r="A55" s="972" t="s">
        <v>2</v>
      </c>
      <c r="B55" s="824" t="s">
        <v>75</v>
      </c>
      <c r="C55" s="824" t="s">
        <v>17</v>
      </c>
      <c r="D55" s="445" t="s">
        <v>5</v>
      </c>
      <c r="E55" s="445" t="s">
        <v>5</v>
      </c>
      <c r="F55" s="1039" t="s">
        <v>8</v>
      </c>
      <c r="G55" s="1064">
        <f>+G56</f>
        <v>500</v>
      </c>
      <c r="H55" s="1064">
        <v>0</v>
      </c>
      <c r="I55" s="1064">
        <f t="shared" si="0"/>
        <v>500</v>
      </c>
      <c r="J55" s="1031">
        <v>0</v>
      </c>
      <c r="K55" s="1031">
        <f t="shared" si="1"/>
        <v>500</v>
      </c>
      <c r="L55" s="944"/>
      <c r="M55" s="944"/>
      <c r="N55" s="944"/>
    </row>
    <row r="56" spans="1:14" s="9" customFormat="1" ht="13.1" thickBot="1" x14ac:dyDescent="0.25">
      <c r="A56" s="197"/>
      <c r="B56" s="259"/>
      <c r="C56" s="259"/>
      <c r="D56" s="200">
        <v>3299</v>
      </c>
      <c r="E56" s="983">
        <v>5321</v>
      </c>
      <c r="F56" s="202" t="s">
        <v>21</v>
      </c>
      <c r="G56" s="1065">
        <v>500</v>
      </c>
      <c r="H56" s="1065">
        <v>0</v>
      </c>
      <c r="I56" s="1065">
        <f t="shared" si="0"/>
        <v>500</v>
      </c>
      <c r="J56" s="1079">
        <v>0</v>
      </c>
      <c r="K56" s="1079">
        <f t="shared" si="1"/>
        <v>500</v>
      </c>
      <c r="L56" s="944"/>
      <c r="M56" s="944"/>
      <c r="N56" s="944"/>
    </row>
    <row r="57" spans="1:14" s="9" customFormat="1" ht="13.75" thickBot="1" x14ac:dyDescent="0.3">
      <c r="A57" s="934" t="s">
        <v>2</v>
      </c>
      <c r="B57" s="1456" t="s">
        <v>5</v>
      </c>
      <c r="C57" s="1457"/>
      <c r="D57" s="935" t="s">
        <v>5</v>
      </c>
      <c r="E57" s="935" t="s">
        <v>5</v>
      </c>
      <c r="F57" s="1037" t="s">
        <v>25</v>
      </c>
      <c r="G57" s="1060">
        <v>6040</v>
      </c>
      <c r="H57" s="1060">
        <f>+H58+H89+H96+H114+H129+H132</f>
        <v>14536.8</v>
      </c>
      <c r="I57" s="1060">
        <f t="shared" si="0"/>
        <v>20576.8</v>
      </c>
      <c r="J57" s="1078">
        <f>+J58+J89+J96+J114+J129+J132</f>
        <v>0</v>
      </c>
      <c r="K57" s="1078">
        <f t="shared" si="1"/>
        <v>20576.8</v>
      </c>
      <c r="L57" s="1024"/>
      <c r="M57" s="944"/>
      <c r="N57" s="944"/>
    </row>
    <row r="58" spans="1:14" s="9" customFormat="1" ht="13.1" thickBot="1" x14ac:dyDescent="0.25">
      <c r="A58" s="984" t="s">
        <v>2</v>
      </c>
      <c r="B58" s="1458" t="s">
        <v>5</v>
      </c>
      <c r="C58" s="1458"/>
      <c r="D58" s="985" t="s">
        <v>5</v>
      </c>
      <c r="E58" s="985" t="s">
        <v>5</v>
      </c>
      <c r="F58" s="1043" t="s">
        <v>26</v>
      </c>
      <c r="G58" s="1066">
        <f>+G59</f>
        <v>2810</v>
      </c>
      <c r="H58" s="1066">
        <f>+H59+H73</f>
        <v>2200</v>
      </c>
      <c r="I58" s="1066">
        <f t="shared" si="0"/>
        <v>5010</v>
      </c>
      <c r="J58" s="1080">
        <f>+J73+J75+J77+J79+J81+J83+J85+J87</f>
        <v>0</v>
      </c>
      <c r="K58" s="1080">
        <f t="shared" si="1"/>
        <v>5010</v>
      </c>
      <c r="L58" s="1129" t="s">
        <v>208</v>
      </c>
      <c r="M58" s="1178" t="s">
        <v>174</v>
      </c>
      <c r="N58" s="944"/>
    </row>
    <row r="59" spans="1:14" s="9" customFormat="1" x14ac:dyDescent="0.2">
      <c r="A59" s="1172" t="s">
        <v>3</v>
      </c>
      <c r="B59" s="1173" t="s">
        <v>76</v>
      </c>
      <c r="C59" s="1173" t="s">
        <v>17</v>
      </c>
      <c r="D59" s="1174" t="s">
        <v>5</v>
      </c>
      <c r="E59" s="1174" t="s">
        <v>5</v>
      </c>
      <c r="F59" s="1175" t="s">
        <v>26</v>
      </c>
      <c r="G59" s="1176">
        <f>+G60</f>
        <v>2810</v>
      </c>
      <c r="H59" s="1176">
        <v>1700</v>
      </c>
      <c r="I59" s="1176">
        <f t="shared" si="0"/>
        <v>4510</v>
      </c>
      <c r="J59" s="1177">
        <f>+J60</f>
        <v>-880</v>
      </c>
      <c r="K59" s="1177">
        <f t="shared" si="1"/>
        <v>3630</v>
      </c>
      <c r="L59" s="1178" t="s">
        <v>174</v>
      </c>
      <c r="M59" s="944"/>
      <c r="N59" s="944"/>
    </row>
    <row r="60" spans="1:14" s="9" customFormat="1" x14ac:dyDescent="0.2">
      <c r="A60" s="1179"/>
      <c r="B60" s="1180"/>
      <c r="C60" s="1180"/>
      <c r="D60" s="1181">
        <v>3419</v>
      </c>
      <c r="E60" s="1182">
        <v>5229</v>
      </c>
      <c r="F60" s="1183" t="s">
        <v>24</v>
      </c>
      <c r="G60" s="1184">
        <v>2810</v>
      </c>
      <c r="H60" s="1184">
        <v>1700</v>
      </c>
      <c r="I60" s="1184">
        <f t="shared" si="0"/>
        <v>4510</v>
      </c>
      <c r="J60" s="1185">
        <v>-880</v>
      </c>
      <c r="K60" s="1185">
        <f t="shared" si="1"/>
        <v>3630</v>
      </c>
      <c r="L60" s="1178"/>
      <c r="M60" s="944"/>
      <c r="N60" s="944"/>
    </row>
    <row r="61" spans="1:14" s="9" customFormat="1" x14ac:dyDescent="0.2">
      <c r="A61" s="1186" t="s">
        <v>2</v>
      </c>
      <c r="B61" s="1187" t="s">
        <v>175</v>
      </c>
      <c r="C61" s="1187" t="s">
        <v>17</v>
      </c>
      <c r="D61" s="1188" t="s">
        <v>5</v>
      </c>
      <c r="E61" s="1188" t="s">
        <v>5</v>
      </c>
      <c r="F61" s="1189" t="s">
        <v>188</v>
      </c>
      <c r="G61" s="1190">
        <v>0</v>
      </c>
      <c r="H61" s="1190"/>
      <c r="I61" s="1190">
        <v>0</v>
      </c>
      <c r="J61" s="1191">
        <f>+J62</f>
        <v>200</v>
      </c>
      <c r="K61" s="1191">
        <f t="shared" si="1"/>
        <v>200</v>
      </c>
      <c r="L61" s="1178" t="s">
        <v>174</v>
      </c>
      <c r="M61" s="944"/>
      <c r="N61" s="944"/>
    </row>
    <row r="62" spans="1:14" s="9" customFormat="1" x14ac:dyDescent="0.2">
      <c r="A62" s="1179"/>
      <c r="B62" s="1180"/>
      <c r="C62" s="1180"/>
      <c r="D62" s="1181">
        <v>3419</v>
      </c>
      <c r="E62" s="1182">
        <v>5222</v>
      </c>
      <c r="F62" s="1183" t="s">
        <v>94</v>
      </c>
      <c r="G62" s="1184">
        <v>0</v>
      </c>
      <c r="H62" s="1184"/>
      <c r="I62" s="1184">
        <v>0</v>
      </c>
      <c r="J62" s="1185">
        <v>200</v>
      </c>
      <c r="K62" s="1185">
        <f t="shared" si="1"/>
        <v>200</v>
      </c>
      <c r="L62" s="1178"/>
      <c r="M62" s="944"/>
      <c r="N62" s="944"/>
    </row>
    <row r="63" spans="1:14" s="9" customFormat="1" x14ac:dyDescent="0.2">
      <c r="A63" s="1186" t="s">
        <v>2</v>
      </c>
      <c r="B63" s="1187" t="s">
        <v>176</v>
      </c>
      <c r="C63" s="1187" t="s">
        <v>17</v>
      </c>
      <c r="D63" s="1188" t="s">
        <v>5</v>
      </c>
      <c r="E63" s="1188" t="s">
        <v>5</v>
      </c>
      <c r="F63" s="1192" t="s">
        <v>182</v>
      </c>
      <c r="G63" s="1190">
        <v>0</v>
      </c>
      <c r="H63" s="1190"/>
      <c r="I63" s="1190">
        <v>0</v>
      </c>
      <c r="J63" s="1191">
        <f t="shared" ref="J63" si="12">+J64</f>
        <v>100</v>
      </c>
      <c r="K63" s="1191">
        <f t="shared" si="1"/>
        <v>100</v>
      </c>
      <c r="L63" s="1178" t="s">
        <v>174</v>
      </c>
      <c r="M63" s="944"/>
      <c r="N63" s="944"/>
    </row>
    <row r="64" spans="1:14" s="9" customFormat="1" x14ac:dyDescent="0.2">
      <c r="A64" s="1179"/>
      <c r="B64" s="1180"/>
      <c r="C64" s="1180"/>
      <c r="D64" s="1181">
        <v>3419</v>
      </c>
      <c r="E64" s="1182">
        <v>5222</v>
      </c>
      <c r="F64" s="1183" t="s">
        <v>94</v>
      </c>
      <c r="G64" s="1184">
        <v>0</v>
      </c>
      <c r="H64" s="1184"/>
      <c r="I64" s="1184">
        <v>0</v>
      </c>
      <c r="J64" s="1185">
        <v>100</v>
      </c>
      <c r="K64" s="1185">
        <f t="shared" si="1"/>
        <v>100</v>
      </c>
      <c r="L64" s="1178"/>
      <c r="M64" s="944"/>
      <c r="N64" s="944"/>
    </row>
    <row r="65" spans="1:14" s="9" customFormat="1" x14ac:dyDescent="0.2">
      <c r="A65" s="1186" t="s">
        <v>2</v>
      </c>
      <c r="B65" s="1187" t="s">
        <v>177</v>
      </c>
      <c r="C65" s="1187" t="s">
        <v>17</v>
      </c>
      <c r="D65" s="1188" t="s">
        <v>5</v>
      </c>
      <c r="E65" s="1188" t="s">
        <v>5</v>
      </c>
      <c r="F65" s="1192" t="s">
        <v>183</v>
      </c>
      <c r="G65" s="1190">
        <v>0</v>
      </c>
      <c r="H65" s="1190"/>
      <c r="I65" s="1190">
        <v>0</v>
      </c>
      <c r="J65" s="1191">
        <f t="shared" ref="J65" si="13">+J66</f>
        <v>100</v>
      </c>
      <c r="K65" s="1191">
        <f t="shared" si="1"/>
        <v>100</v>
      </c>
      <c r="L65" s="1178" t="s">
        <v>174</v>
      </c>
      <c r="M65" s="944"/>
      <c r="N65" s="944"/>
    </row>
    <row r="66" spans="1:14" s="9" customFormat="1" x14ac:dyDescent="0.2">
      <c r="A66" s="1179"/>
      <c r="B66" s="1180"/>
      <c r="C66" s="1180"/>
      <c r="D66" s="1181">
        <v>3419</v>
      </c>
      <c r="E66" s="1182">
        <v>5222</v>
      </c>
      <c r="F66" s="1183" t="s">
        <v>94</v>
      </c>
      <c r="G66" s="1184">
        <v>0</v>
      </c>
      <c r="H66" s="1184"/>
      <c r="I66" s="1184">
        <v>0</v>
      </c>
      <c r="J66" s="1185">
        <v>100</v>
      </c>
      <c r="K66" s="1185">
        <f t="shared" si="1"/>
        <v>100</v>
      </c>
      <c r="L66" s="1178"/>
      <c r="M66" s="944"/>
      <c r="N66" s="944"/>
    </row>
    <row r="67" spans="1:14" s="9" customFormat="1" x14ac:dyDescent="0.2">
      <c r="A67" s="1186" t="s">
        <v>2</v>
      </c>
      <c r="B67" s="1187" t="s">
        <v>178</v>
      </c>
      <c r="C67" s="1187" t="s">
        <v>17</v>
      </c>
      <c r="D67" s="1188" t="s">
        <v>5</v>
      </c>
      <c r="E67" s="1188" t="s">
        <v>5</v>
      </c>
      <c r="F67" s="1189" t="s">
        <v>184</v>
      </c>
      <c r="G67" s="1190">
        <v>0</v>
      </c>
      <c r="H67" s="1190"/>
      <c r="I67" s="1190">
        <v>0</v>
      </c>
      <c r="J67" s="1191">
        <f t="shared" ref="J67" si="14">+J68</f>
        <v>300</v>
      </c>
      <c r="K67" s="1191">
        <f t="shared" si="1"/>
        <v>300</v>
      </c>
      <c r="L67" s="1178" t="s">
        <v>174</v>
      </c>
      <c r="M67" s="944"/>
      <c r="N67" s="944"/>
    </row>
    <row r="68" spans="1:14" s="9" customFormat="1" x14ac:dyDescent="0.2">
      <c r="A68" s="1179"/>
      <c r="B68" s="1180"/>
      <c r="C68" s="1180"/>
      <c r="D68" s="1181">
        <v>3419</v>
      </c>
      <c r="E68" s="1182">
        <v>5332</v>
      </c>
      <c r="F68" s="1183" t="s">
        <v>167</v>
      </c>
      <c r="G68" s="1184">
        <v>0</v>
      </c>
      <c r="H68" s="1184"/>
      <c r="I68" s="1184">
        <v>0</v>
      </c>
      <c r="J68" s="1185">
        <v>300</v>
      </c>
      <c r="K68" s="1185">
        <f t="shared" si="1"/>
        <v>300</v>
      </c>
      <c r="L68" s="1178"/>
      <c r="M68" s="944"/>
      <c r="N68" s="944"/>
    </row>
    <row r="69" spans="1:14" s="9" customFormat="1" x14ac:dyDescent="0.2">
      <c r="A69" s="1186" t="s">
        <v>2</v>
      </c>
      <c r="B69" s="1187" t="s">
        <v>179</v>
      </c>
      <c r="C69" s="1187" t="s">
        <v>17</v>
      </c>
      <c r="D69" s="1188" t="s">
        <v>5</v>
      </c>
      <c r="E69" s="1188" t="s">
        <v>5</v>
      </c>
      <c r="F69" s="1192" t="s">
        <v>185</v>
      </c>
      <c r="G69" s="1190">
        <v>0</v>
      </c>
      <c r="H69" s="1190"/>
      <c r="I69" s="1190">
        <v>0</v>
      </c>
      <c r="J69" s="1191">
        <f t="shared" ref="J69" si="15">+J70</f>
        <v>100</v>
      </c>
      <c r="K69" s="1191">
        <f t="shared" si="1"/>
        <v>100</v>
      </c>
      <c r="L69" s="1178" t="s">
        <v>174</v>
      </c>
      <c r="M69" s="944"/>
      <c r="N69" s="944"/>
    </row>
    <row r="70" spans="1:14" s="9" customFormat="1" x14ac:dyDescent="0.2">
      <c r="A70" s="1179"/>
      <c r="B70" s="1180"/>
      <c r="C70" s="1180"/>
      <c r="D70" s="1181">
        <v>3419</v>
      </c>
      <c r="E70" s="1182">
        <v>5222</v>
      </c>
      <c r="F70" s="1183" t="s">
        <v>94</v>
      </c>
      <c r="G70" s="1184">
        <v>0</v>
      </c>
      <c r="H70" s="1184"/>
      <c r="I70" s="1184">
        <v>0</v>
      </c>
      <c r="J70" s="1185">
        <v>100</v>
      </c>
      <c r="K70" s="1185">
        <f t="shared" si="1"/>
        <v>100</v>
      </c>
      <c r="L70" s="1178"/>
      <c r="M70" s="944"/>
      <c r="N70" s="944"/>
    </row>
    <row r="71" spans="1:14" s="9" customFormat="1" x14ac:dyDescent="0.2">
      <c r="A71" s="1186" t="s">
        <v>2</v>
      </c>
      <c r="B71" s="1187" t="s">
        <v>180</v>
      </c>
      <c r="C71" s="1187" t="s">
        <v>17</v>
      </c>
      <c r="D71" s="1188" t="s">
        <v>5</v>
      </c>
      <c r="E71" s="1188" t="s">
        <v>5</v>
      </c>
      <c r="F71" s="1192" t="s">
        <v>189</v>
      </c>
      <c r="G71" s="1190">
        <v>0</v>
      </c>
      <c r="H71" s="1190"/>
      <c r="I71" s="1190">
        <v>0</v>
      </c>
      <c r="J71" s="1191">
        <f t="shared" ref="J71" si="16">+J72</f>
        <v>80</v>
      </c>
      <c r="K71" s="1191">
        <f t="shared" si="1"/>
        <v>80</v>
      </c>
      <c r="L71" s="1178" t="s">
        <v>174</v>
      </c>
      <c r="M71" s="944"/>
      <c r="N71" s="944"/>
    </row>
    <row r="72" spans="1:14" s="9" customFormat="1" x14ac:dyDescent="0.2">
      <c r="A72" s="1179"/>
      <c r="B72" s="1180"/>
      <c r="C72" s="1180"/>
      <c r="D72" s="1181">
        <v>3419</v>
      </c>
      <c r="E72" s="1182">
        <v>5222</v>
      </c>
      <c r="F72" s="1183" t="s">
        <v>94</v>
      </c>
      <c r="G72" s="1184">
        <v>0</v>
      </c>
      <c r="H72" s="1184"/>
      <c r="I72" s="1184">
        <v>0</v>
      </c>
      <c r="J72" s="1185">
        <v>80</v>
      </c>
      <c r="K72" s="1185">
        <f t="shared" si="1"/>
        <v>80</v>
      </c>
      <c r="L72" s="1178"/>
      <c r="M72" s="944"/>
      <c r="N72" s="944"/>
    </row>
    <row r="73" spans="1:14" s="9" customFormat="1" x14ac:dyDescent="0.2">
      <c r="A73" s="1123" t="s">
        <v>2</v>
      </c>
      <c r="B73" s="1124" t="s">
        <v>136</v>
      </c>
      <c r="C73" s="1124" t="s">
        <v>17</v>
      </c>
      <c r="D73" s="1125" t="s">
        <v>5</v>
      </c>
      <c r="E73" s="1125" t="s">
        <v>5</v>
      </c>
      <c r="F73" s="1126" t="s">
        <v>137</v>
      </c>
      <c r="G73" s="1127">
        <v>0</v>
      </c>
      <c r="H73" s="1127">
        <f>+H74</f>
        <v>500</v>
      </c>
      <c r="I73" s="1127">
        <f t="shared" si="0"/>
        <v>500</v>
      </c>
      <c r="J73" s="1128">
        <f>+J74</f>
        <v>-500</v>
      </c>
      <c r="K73" s="1128">
        <f t="shared" si="1"/>
        <v>0</v>
      </c>
      <c r="L73" s="1129" t="s">
        <v>208</v>
      </c>
      <c r="M73" s="944"/>
      <c r="N73" s="944"/>
    </row>
    <row r="74" spans="1:14" s="9" customFormat="1" x14ac:dyDescent="0.2">
      <c r="A74" s="1130"/>
      <c r="B74" s="1131"/>
      <c r="C74" s="1131"/>
      <c r="D74" s="1132">
        <v>3419</v>
      </c>
      <c r="E74" s="1133">
        <v>5229</v>
      </c>
      <c r="F74" s="1134" t="s">
        <v>24</v>
      </c>
      <c r="G74" s="1135">
        <v>0</v>
      </c>
      <c r="H74" s="1135">
        <v>500</v>
      </c>
      <c r="I74" s="1135">
        <f t="shared" si="0"/>
        <v>500</v>
      </c>
      <c r="J74" s="1136">
        <v>-500</v>
      </c>
      <c r="K74" s="1136">
        <f t="shared" si="1"/>
        <v>0</v>
      </c>
      <c r="L74" s="1129"/>
      <c r="M74" s="944"/>
      <c r="N74" s="944"/>
    </row>
    <row r="75" spans="1:14" s="9" customFormat="1" ht="20.95" x14ac:dyDescent="0.2">
      <c r="A75" s="1123" t="s">
        <v>2</v>
      </c>
      <c r="B75" s="1124" t="s">
        <v>191</v>
      </c>
      <c r="C75" s="1124" t="s">
        <v>17</v>
      </c>
      <c r="D75" s="1125" t="s">
        <v>5</v>
      </c>
      <c r="E75" s="1125" t="s">
        <v>5</v>
      </c>
      <c r="F75" s="1137" t="s">
        <v>214</v>
      </c>
      <c r="G75" s="1127">
        <v>0</v>
      </c>
      <c r="H75" s="1127"/>
      <c r="I75" s="1127">
        <v>0</v>
      </c>
      <c r="J75" s="1128">
        <f>+J76</f>
        <v>57.4</v>
      </c>
      <c r="K75" s="1128">
        <f t="shared" si="1"/>
        <v>57.4</v>
      </c>
      <c r="L75" s="1129" t="s">
        <v>208</v>
      </c>
      <c r="M75" s="944"/>
      <c r="N75" s="944"/>
    </row>
    <row r="76" spans="1:14" s="9" customFormat="1" x14ac:dyDescent="0.2">
      <c r="A76" s="1130"/>
      <c r="B76" s="1131"/>
      <c r="C76" s="1131"/>
      <c r="D76" s="1132">
        <v>3419</v>
      </c>
      <c r="E76" s="1133">
        <v>5222</v>
      </c>
      <c r="F76" s="1138" t="s">
        <v>94</v>
      </c>
      <c r="G76" s="1135">
        <v>0</v>
      </c>
      <c r="H76" s="1135"/>
      <c r="I76" s="1135">
        <v>0</v>
      </c>
      <c r="J76" s="1136">
        <v>57.4</v>
      </c>
      <c r="K76" s="1136">
        <f t="shared" si="1"/>
        <v>57.4</v>
      </c>
      <c r="L76" s="1129"/>
      <c r="M76" s="944"/>
      <c r="N76" s="944"/>
    </row>
    <row r="77" spans="1:14" s="9" customFormat="1" ht="20.95" x14ac:dyDescent="0.2">
      <c r="A77" s="1123" t="s">
        <v>2</v>
      </c>
      <c r="B77" s="1124" t="s">
        <v>192</v>
      </c>
      <c r="C77" s="1124" t="s">
        <v>17</v>
      </c>
      <c r="D77" s="1125" t="s">
        <v>5</v>
      </c>
      <c r="E77" s="1125" t="s">
        <v>5</v>
      </c>
      <c r="F77" s="1137" t="s">
        <v>196</v>
      </c>
      <c r="G77" s="1127">
        <v>0</v>
      </c>
      <c r="H77" s="1127"/>
      <c r="I77" s="1127">
        <v>0</v>
      </c>
      <c r="J77" s="1128">
        <f t="shared" ref="J77" si="17">+J78</f>
        <v>141.6</v>
      </c>
      <c r="K77" s="1128">
        <f t="shared" si="1"/>
        <v>141.6</v>
      </c>
      <c r="L77" s="1129" t="s">
        <v>208</v>
      </c>
      <c r="M77" s="944"/>
      <c r="N77" s="944"/>
    </row>
    <row r="78" spans="1:14" s="9" customFormat="1" x14ac:dyDescent="0.2">
      <c r="A78" s="1130"/>
      <c r="B78" s="1131"/>
      <c r="C78" s="1131"/>
      <c r="D78" s="1132">
        <v>3419</v>
      </c>
      <c r="E78" s="1133">
        <v>5222</v>
      </c>
      <c r="F78" s="1138" t="s">
        <v>94</v>
      </c>
      <c r="G78" s="1135">
        <v>0</v>
      </c>
      <c r="H78" s="1135"/>
      <c r="I78" s="1135">
        <v>0</v>
      </c>
      <c r="J78" s="1136">
        <v>141.6</v>
      </c>
      <c r="K78" s="1136">
        <f t="shared" si="1"/>
        <v>141.6</v>
      </c>
      <c r="L78" s="1129"/>
      <c r="M78" s="944"/>
      <c r="N78" s="944"/>
    </row>
    <row r="79" spans="1:14" s="9" customFormat="1" ht="20.95" x14ac:dyDescent="0.2">
      <c r="A79" s="1123" t="s">
        <v>2</v>
      </c>
      <c r="B79" s="1124" t="s">
        <v>193</v>
      </c>
      <c r="C79" s="1124" t="s">
        <v>17</v>
      </c>
      <c r="D79" s="1125" t="s">
        <v>5</v>
      </c>
      <c r="E79" s="1125" t="s">
        <v>5</v>
      </c>
      <c r="F79" s="1137" t="s">
        <v>197</v>
      </c>
      <c r="G79" s="1127">
        <v>0</v>
      </c>
      <c r="H79" s="1127"/>
      <c r="I79" s="1127">
        <v>0</v>
      </c>
      <c r="J79" s="1128">
        <f t="shared" ref="J79" si="18">+J80</f>
        <v>67.900000000000006</v>
      </c>
      <c r="K79" s="1128">
        <f t="shared" si="1"/>
        <v>67.900000000000006</v>
      </c>
      <c r="L79" s="1129" t="s">
        <v>208</v>
      </c>
      <c r="M79" s="944"/>
      <c r="N79" s="944"/>
    </row>
    <row r="80" spans="1:14" s="9" customFormat="1" x14ac:dyDescent="0.2">
      <c r="A80" s="1130"/>
      <c r="B80" s="1131"/>
      <c r="C80" s="1131"/>
      <c r="D80" s="1132">
        <v>3419</v>
      </c>
      <c r="E80" s="1133">
        <v>5222</v>
      </c>
      <c r="F80" s="1138" t="s">
        <v>94</v>
      </c>
      <c r="G80" s="1135">
        <v>0</v>
      </c>
      <c r="H80" s="1135"/>
      <c r="I80" s="1135">
        <v>0</v>
      </c>
      <c r="J80" s="1136">
        <v>67.900000000000006</v>
      </c>
      <c r="K80" s="1136">
        <f t="shared" si="1"/>
        <v>67.900000000000006</v>
      </c>
      <c r="L80" s="1129"/>
      <c r="M80" s="944"/>
      <c r="N80" s="944"/>
    </row>
    <row r="81" spans="1:14" s="9" customFormat="1" ht="20.95" x14ac:dyDescent="0.2">
      <c r="A81" s="1123" t="s">
        <v>2</v>
      </c>
      <c r="B81" s="1124" t="s">
        <v>194</v>
      </c>
      <c r="C81" s="1124" t="s">
        <v>17</v>
      </c>
      <c r="D81" s="1125" t="s">
        <v>5</v>
      </c>
      <c r="E81" s="1125" t="s">
        <v>5</v>
      </c>
      <c r="F81" s="1137" t="s">
        <v>209</v>
      </c>
      <c r="G81" s="1127">
        <v>0</v>
      </c>
      <c r="H81" s="1127"/>
      <c r="I81" s="1127">
        <v>0</v>
      </c>
      <c r="J81" s="1128">
        <f t="shared" ref="J81" si="19">+J82</f>
        <v>36.299999999999997</v>
      </c>
      <c r="K81" s="1128">
        <f t="shared" si="1"/>
        <v>36.299999999999997</v>
      </c>
      <c r="L81" s="1129" t="s">
        <v>208</v>
      </c>
      <c r="M81" s="944"/>
      <c r="N81" s="944"/>
    </row>
    <row r="82" spans="1:14" s="9" customFormat="1" x14ac:dyDescent="0.2">
      <c r="A82" s="1130"/>
      <c r="B82" s="1131"/>
      <c r="C82" s="1131"/>
      <c r="D82" s="1132">
        <v>3419</v>
      </c>
      <c r="E82" s="1133">
        <v>5222</v>
      </c>
      <c r="F82" s="1138" t="s">
        <v>94</v>
      </c>
      <c r="G82" s="1135">
        <v>0</v>
      </c>
      <c r="H82" s="1135"/>
      <c r="I82" s="1135">
        <v>0</v>
      </c>
      <c r="J82" s="1136">
        <v>36.299999999999997</v>
      </c>
      <c r="K82" s="1136">
        <f t="shared" si="1"/>
        <v>36.299999999999997</v>
      </c>
      <c r="L82" s="1129"/>
      <c r="M82" s="944"/>
      <c r="N82" s="944"/>
    </row>
    <row r="83" spans="1:14" s="9" customFormat="1" ht="20.95" x14ac:dyDescent="0.2">
      <c r="A83" s="1123" t="s">
        <v>2</v>
      </c>
      <c r="B83" s="1124" t="s">
        <v>195</v>
      </c>
      <c r="C83" s="1124" t="s">
        <v>17</v>
      </c>
      <c r="D83" s="1125" t="s">
        <v>5</v>
      </c>
      <c r="E83" s="1125" t="s">
        <v>5</v>
      </c>
      <c r="F83" s="1137" t="s">
        <v>210</v>
      </c>
      <c r="G83" s="1127">
        <v>0</v>
      </c>
      <c r="H83" s="1127"/>
      <c r="I83" s="1127">
        <v>0</v>
      </c>
      <c r="J83" s="1128">
        <f t="shared" ref="J83" si="20">+J84</f>
        <v>46.8</v>
      </c>
      <c r="K83" s="1128">
        <f t="shared" si="1"/>
        <v>46.8</v>
      </c>
      <c r="L83" s="1129" t="s">
        <v>208</v>
      </c>
      <c r="M83" s="944"/>
      <c r="N83" s="944"/>
    </row>
    <row r="84" spans="1:14" s="9" customFormat="1" x14ac:dyDescent="0.2">
      <c r="A84" s="1130"/>
      <c r="B84" s="1131"/>
      <c r="C84" s="1131"/>
      <c r="D84" s="1132">
        <v>3419</v>
      </c>
      <c r="E84" s="1133">
        <v>5222</v>
      </c>
      <c r="F84" s="1138" t="s">
        <v>94</v>
      </c>
      <c r="G84" s="1135">
        <v>0</v>
      </c>
      <c r="H84" s="1135"/>
      <c r="I84" s="1135">
        <v>0</v>
      </c>
      <c r="J84" s="1136">
        <v>46.8</v>
      </c>
      <c r="K84" s="1136">
        <f t="shared" si="1"/>
        <v>46.8</v>
      </c>
      <c r="L84" s="1129"/>
      <c r="M84" s="944"/>
      <c r="N84" s="944"/>
    </row>
    <row r="85" spans="1:14" s="9" customFormat="1" ht="20.95" x14ac:dyDescent="0.2">
      <c r="A85" s="1123" t="s">
        <v>2</v>
      </c>
      <c r="B85" s="1124" t="s">
        <v>198</v>
      </c>
      <c r="C85" s="1124" t="s">
        <v>17</v>
      </c>
      <c r="D85" s="1125" t="s">
        <v>5</v>
      </c>
      <c r="E85" s="1125" t="s">
        <v>5</v>
      </c>
      <c r="F85" s="1137" t="s">
        <v>211</v>
      </c>
      <c r="G85" s="1127">
        <v>0</v>
      </c>
      <c r="H85" s="1127"/>
      <c r="I85" s="1127">
        <v>0</v>
      </c>
      <c r="J85" s="1128">
        <f t="shared" ref="J85" si="21">+J86</f>
        <v>110</v>
      </c>
      <c r="K85" s="1128">
        <f t="shared" si="1"/>
        <v>110</v>
      </c>
      <c r="L85" s="1129" t="s">
        <v>208</v>
      </c>
      <c r="M85" s="944"/>
      <c r="N85" s="944"/>
    </row>
    <row r="86" spans="1:14" s="9" customFormat="1" x14ac:dyDescent="0.2">
      <c r="A86" s="1130"/>
      <c r="B86" s="1131"/>
      <c r="C86" s="1131"/>
      <c r="D86" s="1132">
        <v>3419</v>
      </c>
      <c r="E86" s="1133">
        <v>5222</v>
      </c>
      <c r="F86" s="1138" t="s">
        <v>94</v>
      </c>
      <c r="G86" s="1135">
        <v>0</v>
      </c>
      <c r="H86" s="1135"/>
      <c r="I86" s="1135">
        <v>0</v>
      </c>
      <c r="J86" s="1136">
        <v>110</v>
      </c>
      <c r="K86" s="1136">
        <f t="shared" si="1"/>
        <v>110</v>
      </c>
      <c r="L86" s="1129"/>
      <c r="M86" s="944"/>
      <c r="N86" s="944"/>
    </row>
    <row r="87" spans="1:14" s="9" customFormat="1" x14ac:dyDescent="0.2">
      <c r="A87" s="1123" t="s">
        <v>2</v>
      </c>
      <c r="B87" s="1124" t="s">
        <v>199</v>
      </c>
      <c r="C87" s="1124" t="s">
        <v>17</v>
      </c>
      <c r="D87" s="1125" t="s">
        <v>5</v>
      </c>
      <c r="E87" s="1125" t="s">
        <v>5</v>
      </c>
      <c r="F87" s="1137" t="s">
        <v>212</v>
      </c>
      <c r="G87" s="1127">
        <v>0</v>
      </c>
      <c r="H87" s="1127"/>
      <c r="I87" s="1127">
        <v>0</v>
      </c>
      <c r="J87" s="1128">
        <f t="shared" ref="J87" si="22">+J88</f>
        <v>40</v>
      </c>
      <c r="K87" s="1128">
        <f t="shared" si="1"/>
        <v>40</v>
      </c>
      <c r="L87" s="1129" t="s">
        <v>208</v>
      </c>
      <c r="M87" s="944"/>
      <c r="N87" s="944"/>
    </row>
    <row r="88" spans="1:14" s="9" customFormat="1" ht="13.1" thickBot="1" x14ac:dyDescent="0.25">
      <c r="A88" s="1139"/>
      <c r="B88" s="1140"/>
      <c r="C88" s="1140"/>
      <c r="D88" s="1141">
        <v>3419</v>
      </c>
      <c r="E88" s="1142">
        <v>5222</v>
      </c>
      <c r="F88" s="1143" t="s">
        <v>94</v>
      </c>
      <c r="G88" s="1144">
        <v>0</v>
      </c>
      <c r="H88" s="1144"/>
      <c r="I88" s="1144">
        <v>0</v>
      </c>
      <c r="J88" s="1145">
        <v>40</v>
      </c>
      <c r="K88" s="1145">
        <f t="shared" si="1"/>
        <v>40</v>
      </c>
      <c r="L88" s="1129"/>
      <c r="M88" s="944"/>
      <c r="N88" s="944"/>
    </row>
    <row r="89" spans="1:14" s="9" customFormat="1" ht="13.75" thickBot="1" x14ac:dyDescent="0.3">
      <c r="A89" s="984" t="s">
        <v>3</v>
      </c>
      <c r="B89" s="1458" t="s">
        <v>5</v>
      </c>
      <c r="C89" s="1459"/>
      <c r="D89" s="985" t="s">
        <v>5</v>
      </c>
      <c r="E89" s="985" t="s">
        <v>5</v>
      </c>
      <c r="F89" s="1043" t="s">
        <v>27</v>
      </c>
      <c r="G89" s="1066">
        <f>+G90</f>
        <v>200</v>
      </c>
      <c r="H89" s="1066">
        <f>+H90+H92+H94</f>
        <v>200</v>
      </c>
      <c r="I89" s="1066">
        <f t="shared" si="0"/>
        <v>400</v>
      </c>
      <c r="J89" s="1080">
        <f>+J90+J92+J94</f>
        <v>0</v>
      </c>
      <c r="K89" s="1080">
        <f t="shared" si="1"/>
        <v>400</v>
      </c>
      <c r="L89" s="944"/>
      <c r="M89" s="944"/>
      <c r="N89" s="944"/>
    </row>
    <row r="90" spans="1:14" s="9" customFormat="1" x14ac:dyDescent="0.2">
      <c r="A90" s="1012" t="s">
        <v>2</v>
      </c>
      <c r="B90" s="1013" t="s">
        <v>77</v>
      </c>
      <c r="C90" s="1013" t="s">
        <v>17</v>
      </c>
      <c r="D90" s="1084" t="s">
        <v>5</v>
      </c>
      <c r="E90" s="1084" t="s">
        <v>5</v>
      </c>
      <c r="F90" s="1085" t="s">
        <v>9</v>
      </c>
      <c r="G90" s="1067">
        <f>+G91</f>
        <v>200</v>
      </c>
      <c r="H90" s="1067">
        <f>H91</f>
        <v>-200</v>
      </c>
      <c r="I90" s="1067">
        <f t="shared" si="0"/>
        <v>0</v>
      </c>
      <c r="J90" s="1077">
        <v>0</v>
      </c>
      <c r="K90" s="1077">
        <f t="shared" si="1"/>
        <v>0</v>
      </c>
      <c r="L90" s="944"/>
      <c r="M90" s="944"/>
      <c r="N90" s="944"/>
    </row>
    <row r="91" spans="1:14" s="9" customFormat="1" x14ac:dyDescent="0.2">
      <c r="A91" s="988"/>
      <c r="B91" s="989"/>
      <c r="C91" s="989"/>
      <c r="D91" s="990">
        <v>3419</v>
      </c>
      <c r="E91" s="981">
        <v>5229</v>
      </c>
      <c r="F91" s="1042" t="s">
        <v>24</v>
      </c>
      <c r="G91" s="1063">
        <v>200</v>
      </c>
      <c r="H91" s="1063">
        <v>-200</v>
      </c>
      <c r="I91" s="1063">
        <f t="shared" si="0"/>
        <v>0</v>
      </c>
      <c r="J91" s="1030">
        <v>0</v>
      </c>
      <c r="K91" s="1030">
        <f t="shared" si="1"/>
        <v>0</v>
      </c>
      <c r="L91" s="944"/>
      <c r="M91" s="944"/>
      <c r="N91" s="944"/>
    </row>
    <row r="92" spans="1:14" s="9" customFormat="1" ht="20.95" x14ac:dyDescent="0.2">
      <c r="A92" s="972" t="s">
        <v>2</v>
      </c>
      <c r="B92" s="824" t="s">
        <v>126</v>
      </c>
      <c r="C92" s="824" t="s">
        <v>17</v>
      </c>
      <c r="D92" s="445" t="s">
        <v>5</v>
      </c>
      <c r="E92" s="445" t="s">
        <v>5</v>
      </c>
      <c r="F92" s="1047" t="s">
        <v>127</v>
      </c>
      <c r="G92" s="1064">
        <v>0</v>
      </c>
      <c r="H92" s="1064">
        <f>H93</f>
        <v>200</v>
      </c>
      <c r="I92" s="1064">
        <f t="shared" si="0"/>
        <v>200</v>
      </c>
      <c r="J92" s="1031">
        <v>0</v>
      </c>
      <c r="K92" s="1031">
        <f t="shared" si="1"/>
        <v>200</v>
      </c>
      <c r="L92" s="944"/>
      <c r="M92" s="944"/>
      <c r="N92" s="944"/>
    </row>
    <row r="93" spans="1:14" s="9" customFormat="1" x14ac:dyDescent="0.2">
      <c r="A93" s="994"/>
      <c r="B93" s="995"/>
      <c r="C93" s="995"/>
      <c r="D93" s="238">
        <v>3419</v>
      </c>
      <c r="E93" s="238">
        <v>5222</v>
      </c>
      <c r="F93" s="1038" t="s">
        <v>94</v>
      </c>
      <c r="G93" s="1063">
        <v>0</v>
      </c>
      <c r="H93" s="1063">
        <v>200</v>
      </c>
      <c r="I93" s="1063">
        <f t="shared" si="0"/>
        <v>200</v>
      </c>
      <c r="J93" s="1030">
        <v>0</v>
      </c>
      <c r="K93" s="1030">
        <f t="shared" si="1"/>
        <v>200</v>
      </c>
      <c r="L93" s="944"/>
      <c r="M93" s="944"/>
      <c r="N93" s="944"/>
    </row>
    <row r="94" spans="1:14" s="9" customFormat="1" x14ac:dyDescent="0.2">
      <c r="A94" s="975" t="s">
        <v>2</v>
      </c>
      <c r="B94" s="996" t="s">
        <v>161</v>
      </c>
      <c r="C94" s="996" t="s">
        <v>17</v>
      </c>
      <c r="D94" s="445" t="s">
        <v>5</v>
      </c>
      <c r="E94" s="445" t="s">
        <v>5</v>
      </c>
      <c r="F94" s="1048" t="s">
        <v>138</v>
      </c>
      <c r="G94" s="1069">
        <v>0</v>
      </c>
      <c r="H94" s="1069">
        <v>200</v>
      </c>
      <c r="I94" s="1064">
        <f t="shared" si="0"/>
        <v>200</v>
      </c>
      <c r="J94" s="1031">
        <v>0</v>
      </c>
      <c r="K94" s="1031">
        <f t="shared" si="1"/>
        <v>200</v>
      </c>
      <c r="L94" s="944"/>
      <c r="M94" s="944"/>
      <c r="N94" s="944"/>
    </row>
    <row r="95" spans="1:14" s="9" customFormat="1" ht="13.1" thickBot="1" x14ac:dyDescent="0.25">
      <c r="A95" s="998"/>
      <c r="B95" s="999"/>
      <c r="C95" s="999"/>
      <c r="D95" s="1000">
        <v>3419</v>
      </c>
      <c r="E95" s="1000">
        <v>5229</v>
      </c>
      <c r="F95" s="1049" t="s">
        <v>24</v>
      </c>
      <c r="G95" s="1070">
        <v>0</v>
      </c>
      <c r="H95" s="1070">
        <v>200</v>
      </c>
      <c r="I95" s="1071">
        <f t="shared" si="0"/>
        <v>200</v>
      </c>
      <c r="J95" s="1079">
        <v>0</v>
      </c>
      <c r="K95" s="1079">
        <f t="shared" si="1"/>
        <v>200</v>
      </c>
      <c r="L95" s="944"/>
      <c r="M95" s="944"/>
      <c r="N95" s="944"/>
    </row>
    <row r="96" spans="1:14" s="9" customFormat="1" ht="13.75" thickBot="1" x14ac:dyDescent="0.3">
      <c r="A96" s="984" t="s">
        <v>3</v>
      </c>
      <c r="B96" s="1458" t="s">
        <v>5</v>
      </c>
      <c r="C96" s="1459"/>
      <c r="D96" s="985" t="s">
        <v>5</v>
      </c>
      <c r="E96" s="985" t="s">
        <v>5</v>
      </c>
      <c r="F96" s="1043" t="s">
        <v>10</v>
      </c>
      <c r="G96" s="1066">
        <f>+G97+G99</f>
        <v>1500</v>
      </c>
      <c r="H96" s="1066">
        <f>+H97+H99+H101+H106+H110</f>
        <v>1200</v>
      </c>
      <c r="I96" s="1066">
        <f t="shared" si="0"/>
        <v>2700</v>
      </c>
      <c r="J96" s="1080">
        <f>+J101+J103+J106+J108+J110+J112</f>
        <v>0</v>
      </c>
      <c r="K96" s="1080">
        <f t="shared" si="1"/>
        <v>2700</v>
      </c>
      <c r="L96" s="1152" t="s">
        <v>205</v>
      </c>
      <c r="M96" s="944"/>
      <c r="N96" s="944"/>
    </row>
    <row r="97" spans="1:14" s="9" customFormat="1" x14ac:dyDescent="0.2">
      <c r="A97" s="189" t="s">
        <v>2</v>
      </c>
      <c r="B97" s="256" t="s">
        <v>78</v>
      </c>
      <c r="C97" s="256" t="s">
        <v>17</v>
      </c>
      <c r="D97" s="192" t="s">
        <v>5</v>
      </c>
      <c r="E97" s="192" t="s">
        <v>5</v>
      </c>
      <c r="F97" s="194" t="s">
        <v>10</v>
      </c>
      <c r="G97" s="1061">
        <f>+G98</f>
        <v>1000</v>
      </c>
      <c r="H97" s="1061">
        <v>0</v>
      </c>
      <c r="I97" s="1061">
        <f t="shared" si="0"/>
        <v>1000</v>
      </c>
      <c r="J97" s="1077">
        <v>0</v>
      </c>
      <c r="K97" s="1077">
        <f t="shared" si="1"/>
        <v>1000</v>
      </c>
      <c r="L97" s="944"/>
      <c r="M97" s="944"/>
      <c r="N97" s="944"/>
    </row>
    <row r="98" spans="1:14" s="9" customFormat="1" x14ac:dyDescent="0.2">
      <c r="A98" s="235"/>
      <c r="B98" s="236"/>
      <c r="C98" s="236"/>
      <c r="D98" s="237">
        <v>3419</v>
      </c>
      <c r="E98" s="238">
        <v>5221</v>
      </c>
      <c r="F98" s="1038" t="s">
        <v>28</v>
      </c>
      <c r="G98" s="1063">
        <v>1000</v>
      </c>
      <c r="H98" s="1063">
        <v>0</v>
      </c>
      <c r="I98" s="1063">
        <f t="shared" si="0"/>
        <v>1000</v>
      </c>
      <c r="J98" s="1030">
        <v>0</v>
      </c>
      <c r="K98" s="1030">
        <f t="shared" si="1"/>
        <v>1000</v>
      </c>
      <c r="L98" s="944"/>
      <c r="M98" s="944"/>
      <c r="N98" s="944"/>
    </row>
    <row r="99" spans="1:14" s="9" customFormat="1" x14ac:dyDescent="0.2">
      <c r="A99" s="972" t="s">
        <v>2</v>
      </c>
      <c r="B99" s="824" t="s">
        <v>79</v>
      </c>
      <c r="C99" s="824" t="s">
        <v>17</v>
      </c>
      <c r="D99" s="445" t="s">
        <v>5</v>
      </c>
      <c r="E99" s="445" t="s">
        <v>5</v>
      </c>
      <c r="F99" s="1039" t="s">
        <v>11</v>
      </c>
      <c r="G99" s="1064">
        <f>+G100</f>
        <v>500</v>
      </c>
      <c r="H99" s="1064">
        <v>0</v>
      </c>
      <c r="I99" s="1064">
        <f t="shared" si="0"/>
        <v>500</v>
      </c>
      <c r="J99" s="1031">
        <v>0</v>
      </c>
      <c r="K99" s="1031">
        <f t="shared" si="1"/>
        <v>500</v>
      </c>
      <c r="L99" s="944"/>
      <c r="M99" s="944"/>
      <c r="N99" s="944"/>
    </row>
    <row r="100" spans="1:14" s="9" customFormat="1" x14ac:dyDescent="0.2">
      <c r="A100" s="972"/>
      <c r="B100" s="824"/>
      <c r="C100" s="824"/>
      <c r="D100" s="238">
        <v>3419</v>
      </c>
      <c r="E100" s="238">
        <v>5221</v>
      </c>
      <c r="F100" s="1038" t="s">
        <v>28</v>
      </c>
      <c r="G100" s="1063">
        <v>500</v>
      </c>
      <c r="H100" s="1063">
        <v>0</v>
      </c>
      <c r="I100" s="1063">
        <f t="shared" si="0"/>
        <v>500</v>
      </c>
      <c r="J100" s="1030">
        <v>0</v>
      </c>
      <c r="K100" s="1030">
        <f t="shared" si="1"/>
        <v>500</v>
      </c>
      <c r="L100" s="944"/>
      <c r="M100" s="944"/>
      <c r="N100" s="944"/>
    </row>
    <row r="101" spans="1:14" s="9" customFormat="1" x14ac:dyDescent="0.2">
      <c r="A101" s="1146" t="s">
        <v>2</v>
      </c>
      <c r="B101" s="1147" t="s">
        <v>163</v>
      </c>
      <c r="C101" s="1147" t="s">
        <v>17</v>
      </c>
      <c r="D101" s="1148" t="s">
        <v>5</v>
      </c>
      <c r="E101" s="1148" t="s">
        <v>5</v>
      </c>
      <c r="F101" s="1149" t="s">
        <v>139</v>
      </c>
      <c r="G101" s="1150">
        <v>0</v>
      </c>
      <c r="H101" s="1150">
        <v>600</v>
      </c>
      <c r="I101" s="1150">
        <f t="shared" si="0"/>
        <v>600</v>
      </c>
      <c r="J101" s="1151">
        <f>+J102</f>
        <v>-600</v>
      </c>
      <c r="K101" s="1151">
        <f t="shared" si="1"/>
        <v>0</v>
      </c>
      <c r="L101" s="1152" t="s">
        <v>205</v>
      </c>
      <c r="M101" s="944"/>
      <c r="N101" s="944"/>
    </row>
    <row r="102" spans="1:14" s="9" customFormat="1" x14ac:dyDescent="0.2">
      <c r="A102" s="1146"/>
      <c r="B102" s="1147"/>
      <c r="C102" s="1147"/>
      <c r="D102" s="1153">
        <v>3419</v>
      </c>
      <c r="E102" s="1153">
        <v>5221</v>
      </c>
      <c r="F102" s="1154" t="s">
        <v>28</v>
      </c>
      <c r="G102" s="1155">
        <v>0</v>
      </c>
      <c r="H102" s="1155">
        <v>600</v>
      </c>
      <c r="I102" s="1155">
        <f t="shared" ref="I102:I134" si="23">+G102+H102</f>
        <v>600</v>
      </c>
      <c r="J102" s="1156">
        <v>-600</v>
      </c>
      <c r="K102" s="1156">
        <f t="shared" ref="K102:K134" si="24">+I102+J102</f>
        <v>0</v>
      </c>
      <c r="L102" s="1152"/>
      <c r="M102" s="944"/>
      <c r="N102" s="944"/>
    </row>
    <row r="103" spans="1:14" s="9" customFormat="1" x14ac:dyDescent="0.2">
      <c r="A103" s="1146" t="s">
        <v>2</v>
      </c>
      <c r="B103" s="1147" t="s">
        <v>203</v>
      </c>
      <c r="C103" s="1147" t="s">
        <v>17</v>
      </c>
      <c r="D103" s="1157" t="s">
        <v>5</v>
      </c>
      <c r="E103" s="1157" t="s">
        <v>5</v>
      </c>
      <c r="F103" s="1149" t="s">
        <v>204</v>
      </c>
      <c r="G103" s="1150">
        <f>SUM(G104:G105)</f>
        <v>0</v>
      </c>
      <c r="H103" s="1150">
        <f t="shared" ref="H103:J103" si="25">SUM(H104:H105)</f>
        <v>0</v>
      </c>
      <c r="I103" s="1150">
        <f t="shared" si="25"/>
        <v>0</v>
      </c>
      <c r="J103" s="1150">
        <f t="shared" si="25"/>
        <v>600</v>
      </c>
      <c r="K103" s="1151">
        <f t="shared" si="24"/>
        <v>600</v>
      </c>
      <c r="L103" s="1152" t="s">
        <v>205</v>
      </c>
      <c r="M103" s="944"/>
      <c r="N103" s="944"/>
    </row>
    <row r="104" spans="1:14" s="9" customFormat="1" x14ac:dyDescent="0.2">
      <c r="A104" s="1146"/>
      <c r="B104" s="1147"/>
      <c r="C104" s="1147"/>
      <c r="D104" s="1153">
        <v>3419</v>
      </c>
      <c r="E104" s="1153">
        <v>5221</v>
      </c>
      <c r="F104" s="1154" t="s">
        <v>28</v>
      </c>
      <c r="G104" s="1155">
        <v>0</v>
      </c>
      <c r="H104" s="1155"/>
      <c r="I104" s="1155">
        <v>0</v>
      </c>
      <c r="J104" s="1156">
        <v>502.35500000000002</v>
      </c>
      <c r="K104" s="1156">
        <f t="shared" si="24"/>
        <v>502.35500000000002</v>
      </c>
      <c r="L104" s="1152"/>
      <c r="M104" s="944"/>
      <c r="N104" s="944"/>
    </row>
    <row r="105" spans="1:14" s="9" customFormat="1" x14ac:dyDescent="0.2">
      <c r="A105" s="1146"/>
      <c r="B105" s="1147"/>
      <c r="C105" s="1147"/>
      <c r="D105" s="1153">
        <v>3419</v>
      </c>
      <c r="E105" s="1153">
        <v>6321</v>
      </c>
      <c r="F105" s="1154" t="s">
        <v>206</v>
      </c>
      <c r="G105" s="1155">
        <v>0</v>
      </c>
      <c r="H105" s="1155"/>
      <c r="I105" s="1155">
        <v>0</v>
      </c>
      <c r="J105" s="1156">
        <v>97.644999999999996</v>
      </c>
      <c r="K105" s="1156">
        <f t="shared" si="24"/>
        <v>97.644999999999996</v>
      </c>
      <c r="L105" s="1152"/>
      <c r="M105" s="944"/>
      <c r="N105" s="944"/>
    </row>
    <row r="106" spans="1:14" s="9" customFormat="1" x14ac:dyDescent="0.2">
      <c r="A106" s="1146" t="s">
        <v>2</v>
      </c>
      <c r="B106" s="1147" t="s">
        <v>140</v>
      </c>
      <c r="C106" s="1147" t="s">
        <v>17</v>
      </c>
      <c r="D106" s="1148" t="s">
        <v>5</v>
      </c>
      <c r="E106" s="1148" t="s">
        <v>5</v>
      </c>
      <c r="F106" s="1149" t="s">
        <v>141</v>
      </c>
      <c r="G106" s="1150">
        <v>0</v>
      </c>
      <c r="H106" s="1150">
        <v>400</v>
      </c>
      <c r="I106" s="1150">
        <f t="shared" si="23"/>
        <v>400</v>
      </c>
      <c r="J106" s="1151">
        <f>+J107</f>
        <v>-300</v>
      </c>
      <c r="K106" s="1151">
        <f t="shared" si="24"/>
        <v>100</v>
      </c>
      <c r="L106" s="1152" t="s">
        <v>205</v>
      </c>
      <c r="M106" s="944"/>
      <c r="N106" s="944"/>
    </row>
    <row r="107" spans="1:14" s="9" customFormat="1" x14ac:dyDescent="0.2">
      <c r="A107" s="1146"/>
      <c r="B107" s="1147"/>
      <c r="C107" s="1147"/>
      <c r="D107" s="1153">
        <v>3419</v>
      </c>
      <c r="E107" s="1153">
        <v>5329</v>
      </c>
      <c r="F107" s="1158" t="s">
        <v>142</v>
      </c>
      <c r="G107" s="1155">
        <v>0</v>
      </c>
      <c r="H107" s="1155">
        <v>400</v>
      </c>
      <c r="I107" s="1155">
        <f t="shared" si="23"/>
        <v>400</v>
      </c>
      <c r="J107" s="1156">
        <v>-300</v>
      </c>
      <c r="K107" s="1156">
        <f t="shared" si="24"/>
        <v>100</v>
      </c>
      <c r="L107" s="1152"/>
      <c r="M107" s="944"/>
      <c r="N107" s="944"/>
    </row>
    <row r="108" spans="1:14" s="9" customFormat="1" ht="20.95" x14ac:dyDescent="0.2">
      <c r="A108" s="1146" t="s">
        <v>2</v>
      </c>
      <c r="B108" s="1147" t="s">
        <v>207</v>
      </c>
      <c r="C108" s="1147" t="s">
        <v>17</v>
      </c>
      <c r="D108" s="1157" t="s">
        <v>5</v>
      </c>
      <c r="E108" s="1157" t="s">
        <v>5</v>
      </c>
      <c r="F108" s="1149" t="s">
        <v>213</v>
      </c>
      <c r="G108" s="1150">
        <v>0</v>
      </c>
      <c r="H108" s="1150"/>
      <c r="I108" s="1150">
        <v>0</v>
      </c>
      <c r="J108" s="1151">
        <f>+J109</f>
        <v>300</v>
      </c>
      <c r="K108" s="1151">
        <f t="shared" si="24"/>
        <v>300</v>
      </c>
      <c r="L108" s="1152" t="s">
        <v>205</v>
      </c>
      <c r="M108" s="944"/>
      <c r="N108" s="944"/>
    </row>
    <row r="109" spans="1:14" s="9" customFormat="1" x14ac:dyDescent="0.2">
      <c r="A109" s="1146"/>
      <c r="B109" s="1147"/>
      <c r="C109" s="1147"/>
      <c r="D109" s="1153">
        <v>3419</v>
      </c>
      <c r="E109" s="1153">
        <v>5329</v>
      </c>
      <c r="F109" s="1159" t="s">
        <v>202</v>
      </c>
      <c r="G109" s="1155">
        <v>0</v>
      </c>
      <c r="H109" s="1155"/>
      <c r="I109" s="1155">
        <v>0</v>
      </c>
      <c r="J109" s="1156">
        <v>300</v>
      </c>
      <c r="K109" s="1156">
        <f t="shared" si="24"/>
        <v>300</v>
      </c>
      <c r="L109" s="1152"/>
      <c r="M109" s="944"/>
      <c r="N109" s="944"/>
    </row>
    <row r="110" spans="1:14" s="9" customFormat="1" x14ac:dyDescent="0.2">
      <c r="A110" s="1146" t="s">
        <v>2</v>
      </c>
      <c r="B110" s="1147" t="s">
        <v>143</v>
      </c>
      <c r="C110" s="1147" t="s">
        <v>144</v>
      </c>
      <c r="D110" s="1148" t="s">
        <v>5</v>
      </c>
      <c r="E110" s="1148" t="s">
        <v>5</v>
      </c>
      <c r="F110" s="1149" t="s">
        <v>145</v>
      </c>
      <c r="G110" s="1150">
        <v>0</v>
      </c>
      <c r="H110" s="1150">
        <v>200</v>
      </c>
      <c r="I110" s="1150">
        <f t="shared" si="23"/>
        <v>200</v>
      </c>
      <c r="J110" s="1151">
        <f>+J111</f>
        <v>-200</v>
      </c>
      <c r="K110" s="1151">
        <f t="shared" si="24"/>
        <v>0</v>
      </c>
      <c r="L110" s="1152" t="s">
        <v>205</v>
      </c>
      <c r="M110" s="944"/>
      <c r="N110" s="944"/>
    </row>
    <row r="111" spans="1:14" s="9" customFormat="1" x14ac:dyDescent="0.2">
      <c r="A111" s="1160"/>
      <c r="B111" s="1161"/>
      <c r="C111" s="1161"/>
      <c r="D111" s="1162">
        <v>3419</v>
      </c>
      <c r="E111" s="1162">
        <v>5329</v>
      </c>
      <c r="F111" s="1163" t="s">
        <v>142</v>
      </c>
      <c r="G111" s="1164">
        <v>0</v>
      </c>
      <c r="H111" s="1164">
        <v>200</v>
      </c>
      <c r="I111" s="1164">
        <f t="shared" si="23"/>
        <v>200</v>
      </c>
      <c r="J111" s="1165">
        <v>-200</v>
      </c>
      <c r="K111" s="1165">
        <f t="shared" si="24"/>
        <v>0</v>
      </c>
      <c r="L111" s="1152"/>
      <c r="M111" s="944"/>
      <c r="N111" s="944"/>
    </row>
    <row r="112" spans="1:14" s="9" customFormat="1" x14ac:dyDescent="0.2">
      <c r="A112" s="1146" t="s">
        <v>2</v>
      </c>
      <c r="B112" s="1147" t="s">
        <v>200</v>
      </c>
      <c r="C112" s="1147" t="s">
        <v>144</v>
      </c>
      <c r="D112" s="1157" t="s">
        <v>5</v>
      </c>
      <c r="E112" s="1157" t="s">
        <v>5</v>
      </c>
      <c r="F112" s="1166" t="s">
        <v>201</v>
      </c>
      <c r="G112" s="1150">
        <v>0</v>
      </c>
      <c r="H112" s="1150"/>
      <c r="I112" s="1150">
        <v>0</v>
      </c>
      <c r="J112" s="1151">
        <f>+J113</f>
        <v>200</v>
      </c>
      <c r="K112" s="1151">
        <f t="shared" si="24"/>
        <v>200</v>
      </c>
      <c r="L112" s="1152" t="s">
        <v>205</v>
      </c>
      <c r="M112" s="944"/>
      <c r="N112" s="944"/>
    </row>
    <row r="113" spans="1:14" s="9" customFormat="1" ht="13.1" thickBot="1" x14ac:dyDescent="0.25">
      <c r="A113" s="1167"/>
      <c r="B113" s="1168"/>
      <c r="C113" s="1168"/>
      <c r="D113" s="1169">
        <v>3419</v>
      </c>
      <c r="E113" s="1169">
        <v>5329</v>
      </c>
      <c r="F113" s="1159" t="s">
        <v>202</v>
      </c>
      <c r="G113" s="1170">
        <v>0</v>
      </c>
      <c r="H113" s="1170"/>
      <c r="I113" s="1170">
        <v>0</v>
      </c>
      <c r="J113" s="1171">
        <v>200</v>
      </c>
      <c r="K113" s="1171">
        <f t="shared" si="24"/>
        <v>200</v>
      </c>
      <c r="L113" s="1152"/>
      <c r="M113" s="944"/>
      <c r="N113" s="944"/>
    </row>
    <row r="114" spans="1:14" s="9" customFormat="1" ht="13.75" thickBot="1" x14ac:dyDescent="0.3">
      <c r="A114" s="984" t="s">
        <v>3</v>
      </c>
      <c r="B114" s="1458" t="s">
        <v>5</v>
      </c>
      <c r="C114" s="1459"/>
      <c r="D114" s="985" t="s">
        <v>5</v>
      </c>
      <c r="E114" s="985" t="s">
        <v>5</v>
      </c>
      <c r="F114" s="1043" t="s">
        <v>29</v>
      </c>
      <c r="G114" s="1066">
        <f>+G115+G117</f>
        <v>1530</v>
      </c>
      <c r="H114" s="1066">
        <f>+H115+H117+H121+H123+H125</f>
        <v>4436.8</v>
      </c>
      <c r="I114" s="1066">
        <f t="shared" si="23"/>
        <v>5966.8</v>
      </c>
      <c r="J114" s="1080">
        <f>+J117+J119+J125+J127</f>
        <v>0</v>
      </c>
      <c r="K114" s="1080">
        <f t="shared" si="24"/>
        <v>5966.8</v>
      </c>
      <c r="L114" s="1178" t="s">
        <v>174</v>
      </c>
      <c r="M114" s="944"/>
      <c r="N114" s="944"/>
    </row>
    <row r="115" spans="1:14" s="9" customFormat="1" x14ac:dyDescent="0.2">
      <c r="A115" s="189" t="s">
        <v>2</v>
      </c>
      <c r="B115" s="256" t="s">
        <v>80</v>
      </c>
      <c r="C115" s="256" t="s">
        <v>17</v>
      </c>
      <c r="D115" s="192" t="s">
        <v>5</v>
      </c>
      <c r="E115" s="192" t="s">
        <v>5</v>
      </c>
      <c r="F115" s="1052" t="s">
        <v>29</v>
      </c>
      <c r="G115" s="1061">
        <f>+G116</f>
        <v>1230</v>
      </c>
      <c r="H115" s="1061">
        <v>0</v>
      </c>
      <c r="I115" s="1061">
        <f t="shared" si="23"/>
        <v>1230</v>
      </c>
      <c r="J115" s="1077">
        <v>0</v>
      </c>
      <c r="K115" s="1077">
        <f t="shared" si="24"/>
        <v>1230</v>
      </c>
      <c r="L115" s="944"/>
      <c r="M115" s="944"/>
      <c r="N115" s="944"/>
    </row>
    <row r="116" spans="1:14" s="9" customFormat="1" x14ac:dyDescent="0.2">
      <c r="A116" s="972"/>
      <c r="B116" s="824"/>
      <c r="C116" s="824"/>
      <c r="D116" s="238">
        <v>3419</v>
      </c>
      <c r="E116" s="238">
        <v>5229</v>
      </c>
      <c r="F116" s="1038" t="s">
        <v>24</v>
      </c>
      <c r="G116" s="1063">
        <v>1230</v>
      </c>
      <c r="H116" s="1063">
        <v>0</v>
      </c>
      <c r="I116" s="1063">
        <f t="shared" si="23"/>
        <v>1230</v>
      </c>
      <c r="J116" s="1030">
        <v>0</v>
      </c>
      <c r="K116" s="1030">
        <f t="shared" si="24"/>
        <v>1230</v>
      </c>
      <c r="L116" s="944"/>
      <c r="M116" s="944"/>
      <c r="N116" s="944"/>
    </row>
    <row r="117" spans="1:14" s="9" customFormat="1" x14ac:dyDescent="0.2">
      <c r="A117" s="1186" t="s">
        <v>2</v>
      </c>
      <c r="B117" s="1187" t="s">
        <v>81</v>
      </c>
      <c r="C117" s="1187" t="s">
        <v>17</v>
      </c>
      <c r="D117" s="1188" t="s">
        <v>5</v>
      </c>
      <c r="E117" s="1188" t="s">
        <v>5</v>
      </c>
      <c r="F117" s="1189" t="s">
        <v>12</v>
      </c>
      <c r="G117" s="1190">
        <f>+G118</f>
        <v>300</v>
      </c>
      <c r="H117" s="1190">
        <v>0</v>
      </c>
      <c r="I117" s="1190">
        <f t="shared" si="23"/>
        <v>300</v>
      </c>
      <c r="J117" s="1191">
        <f>+J118</f>
        <v>-200</v>
      </c>
      <c r="K117" s="1191">
        <f t="shared" si="24"/>
        <v>100</v>
      </c>
      <c r="L117" s="1178" t="s">
        <v>174</v>
      </c>
      <c r="M117" s="944"/>
      <c r="N117" s="944"/>
    </row>
    <row r="118" spans="1:14" s="9" customFormat="1" x14ac:dyDescent="0.2">
      <c r="A118" s="1186"/>
      <c r="B118" s="1187"/>
      <c r="C118" s="1187"/>
      <c r="D118" s="1182">
        <v>3419</v>
      </c>
      <c r="E118" s="1182">
        <v>5229</v>
      </c>
      <c r="F118" s="1183" t="s">
        <v>24</v>
      </c>
      <c r="G118" s="1184">
        <v>300</v>
      </c>
      <c r="H118" s="1184">
        <v>0</v>
      </c>
      <c r="I118" s="1184">
        <f t="shared" si="23"/>
        <v>300</v>
      </c>
      <c r="J118" s="1185">
        <v>-200</v>
      </c>
      <c r="K118" s="1185">
        <f t="shared" si="24"/>
        <v>100</v>
      </c>
      <c r="L118" s="1178"/>
      <c r="M118" s="944"/>
      <c r="N118" s="944"/>
    </row>
    <row r="119" spans="1:14" s="9" customFormat="1" ht="20.95" x14ac:dyDescent="0.2">
      <c r="A119" s="1186" t="s">
        <v>2</v>
      </c>
      <c r="B119" s="1187" t="s">
        <v>181</v>
      </c>
      <c r="C119" s="1187" t="s">
        <v>17</v>
      </c>
      <c r="D119" s="1188" t="s">
        <v>5</v>
      </c>
      <c r="E119" s="1188" t="s">
        <v>5</v>
      </c>
      <c r="F119" s="1189" t="s">
        <v>190</v>
      </c>
      <c r="G119" s="1190">
        <v>0</v>
      </c>
      <c r="H119" s="1190"/>
      <c r="I119" s="1190">
        <v>0</v>
      </c>
      <c r="J119" s="1191">
        <f>+J120</f>
        <v>200</v>
      </c>
      <c r="K119" s="1191">
        <f t="shared" si="24"/>
        <v>200</v>
      </c>
      <c r="L119" s="1178" t="s">
        <v>174</v>
      </c>
      <c r="M119" s="944"/>
      <c r="N119" s="944"/>
    </row>
    <row r="120" spans="1:14" s="9" customFormat="1" x14ac:dyDescent="0.2">
      <c r="A120" s="1186"/>
      <c r="B120" s="1187"/>
      <c r="C120" s="1187"/>
      <c r="D120" s="1182">
        <v>3419</v>
      </c>
      <c r="E120" s="1182">
        <v>5222</v>
      </c>
      <c r="F120" s="1193" t="s">
        <v>94</v>
      </c>
      <c r="G120" s="1184">
        <v>0</v>
      </c>
      <c r="H120" s="1184"/>
      <c r="I120" s="1184">
        <v>0</v>
      </c>
      <c r="J120" s="1185">
        <v>200</v>
      </c>
      <c r="K120" s="1185">
        <f t="shared" si="24"/>
        <v>200</v>
      </c>
      <c r="L120" s="1178"/>
      <c r="M120" s="944"/>
      <c r="N120" s="944"/>
    </row>
    <row r="121" spans="1:14" s="9" customFormat="1" ht="20.95" x14ac:dyDescent="0.2">
      <c r="A121" s="972" t="s">
        <v>2</v>
      </c>
      <c r="B121" s="824" t="s">
        <v>95</v>
      </c>
      <c r="C121" s="824" t="s">
        <v>17</v>
      </c>
      <c r="D121" s="445" t="s">
        <v>5</v>
      </c>
      <c r="E121" s="445" t="s">
        <v>5</v>
      </c>
      <c r="F121" s="1039" t="s">
        <v>96</v>
      </c>
      <c r="G121" s="1063">
        <v>0</v>
      </c>
      <c r="H121" s="1064">
        <f>+H122</f>
        <v>4000</v>
      </c>
      <c r="I121" s="1064">
        <f t="shared" si="23"/>
        <v>4000</v>
      </c>
      <c r="J121" s="1031">
        <v>0</v>
      </c>
      <c r="K121" s="1031">
        <f t="shared" si="24"/>
        <v>4000</v>
      </c>
      <c r="L121" s="944"/>
      <c r="M121" s="944"/>
      <c r="N121" s="944"/>
    </row>
    <row r="122" spans="1:14" s="9" customFormat="1" x14ac:dyDescent="0.2">
      <c r="A122" s="994"/>
      <c r="B122" s="995"/>
      <c r="C122" s="995"/>
      <c r="D122" s="238">
        <v>3419</v>
      </c>
      <c r="E122" s="238">
        <v>5222</v>
      </c>
      <c r="F122" s="1040" t="s">
        <v>94</v>
      </c>
      <c r="G122" s="1063">
        <v>0</v>
      </c>
      <c r="H122" s="1063">
        <v>4000</v>
      </c>
      <c r="I122" s="1063">
        <f t="shared" si="23"/>
        <v>4000</v>
      </c>
      <c r="J122" s="1030">
        <v>0</v>
      </c>
      <c r="K122" s="1030">
        <f t="shared" si="24"/>
        <v>4000</v>
      </c>
      <c r="L122" s="944"/>
      <c r="M122" s="944"/>
      <c r="N122" s="944"/>
    </row>
    <row r="123" spans="1:14" s="9" customFormat="1" x14ac:dyDescent="0.2">
      <c r="A123" s="975" t="s">
        <v>2</v>
      </c>
      <c r="B123" s="976" t="s">
        <v>111</v>
      </c>
      <c r="C123" s="976" t="s">
        <v>17</v>
      </c>
      <c r="D123" s="977" t="s">
        <v>5</v>
      </c>
      <c r="E123" s="977" t="s">
        <v>5</v>
      </c>
      <c r="F123" s="1041" t="s">
        <v>112</v>
      </c>
      <c r="G123" s="1064">
        <f>G124</f>
        <v>0</v>
      </c>
      <c r="H123" s="1064">
        <f>H124</f>
        <v>36.799999999999997</v>
      </c>
      <c r="I123" s="1064">
        <f t="shared" si="23"/>
        <v>36.799999999999997</v>
      </c>
      <c r="J123" s="1031">
        <v>0</v>
      </c>
      <c r="K123" s="1031">
        <f t="shared" si="24"/>
        <v>36.799999999999997</v>
      </c>
      <c r="L123" s="944"/>
      <c r="M123" s="944"/>
      <c r="N123" s="944"/>
    </row>
    <row r="124" spans="1:14" x14ac:dyDescent="0.2">
      <c r="A124" s="975"/>
      <c r="B124" s="976"/>
      <c r="C124" s="976"/>
      <c r="D124" s="990">
        <v>3419</v>
      </c>
      <c r="E124" s="981">
        <v>5492</v>
      </c>
      <c r="F124" s="1042" t="s">
        <v>113</v>
      </c>
      <c r="G124" s="1063">
        <v>0</v>
      </c>
      <c r="H124" s="1063">
        <v>36.799999999999997</v>
      </c>
      <c r="I124" s="1063">
        <f t="shared" si="23"/>
        <v>36.799999999999997</v>
      </c>
      <c r="J124" s="1030">
        <v>0</v>
      </c>
      <c r="K124" s="1030">
        <f t="shared" si="24"/>
        <v>36.799999999999997</v>
      </c>
      <c r="L124" s="1024"/>
      <c r="M124" s="1024"/>
      <c r="N124" s="1024"/>
    </row>
    <row r="125" spans="1:14" x14ac:dyDescent="0.2">
      <c r="A125" s="1194" t="s">
        <v>2</v>
      </c>
      <c r="B125" s="1195" t="s">
        <v>146</v>
      </c>
      <c r="C125" s="1195" t="s">
        <v>17</v>
      </c>
      <c r="D125" s="1188" t="s">
        <v>5</v>
      </c>
      <c r="E125" s="1188" t="s">
        <v>5</v>
      </c>
      <c r="F125" s="1196" t="s">
        <v>147</v>
      </c>
      <c r="G125" s="1190">
        <v>0</v>
      </c>
      <c r="H125" s="1190">
        <v>400</v>
      </c>
      <c r="I125" s="1190">
        <f t="shared" si="23"/>
        <v>400</v>
      </c>
      <c r="J125" s="1191">
        <f>+J126</f>
        <v>-400</v>
      </c>
      <c r="K125" s="1191">
        <f t="shared" si="24"/>
        <v>0</v>
      </c>
      <c r="L125" s="1197" t="s">
        <v>174</v>
      </c>
      <c r="M125" s="1024"/>
      <c r="N125" s="1024"/>
    </row>
    <row r="126" spans="1:14" x14ac:dyDescent="0.2">
      <c r="A126" s="1198"/>
      <c r="B126" s="1199"/>
      <c r="C126" s="1199"/>
      <c r="D126" s="1200">
        <v>3419</v>
      </c>
      <c r="E126" s="1200">
        <v>5229</v>
      </c>
      <c r="F126" s="1201" t="s">
        <v>24</v>
      </c>
      <c r="G126" s="1202">
        <v>0</v>
      </c>
      <c r="H126" s="1202">
        <v>400</v>
      </c>
      <c r="I126" s="1202">
        <f t="shared" si="23"/>
        <v>400</v>
      </c>
      <c r="J126" s="1203">
        <v>-400</v>
      </c>
      <c r="K126" s="1203">
        <f t="shared" si="24"/>
        <v>0</v>
      </c>
      <c r="L126" s="1197"/>
      <c r="M126" s="1024"/>
      <c r="N126" s="1024"/>
    </row>
    <row r="127" spans="1:14" x14ac:dyDescent="0.2">
      <c r="A127" s="1194" t="s">
        <v>2</v>
      </c>
      <c r="B127" s="1195" t="s">
        <v>186</v>
      </c>
      <c r="C127" s="1195" t="s">
        <v>17</v>
      </c>
      <c r="D127" s="1204" t="s">
        <v>5</v>
      </c>
      <c r="E127" s="1204" t="s">
        <v>5</v>
      </c>
      <c r="F127" s="1196" t="s">
        <v>187</v>
      </c>
      <c r="G127" s="1190">
        <v>0</v>
      </c>
      <c r="H127" s="1190"/>
      <c r="I127" s="1190">
        <v>0</v>
      </c>
      <c r="J127" s="1191">
        <f>+J128</f>
        <v>400</v>
      </c>
      <c r="K127" s="1191">
        <f t="shared" si="24"/>
        <v>400</v>
      </c>
      <c r="L127" s="1197" t="s">
        <v>174</v>
      </c>
      <c r="M127" s="1024"/>
      <c r="N127" s="1024"/>
    </row>
    <row r="128" spans="1:14" ht="13.1" thickBot="1" x14ac:dyDescent="0.25">
      <c r="A128" s="1205"/>
      <c r="B128" s="1206"/>
      <c r="C128" s="1206"/>
      <c r="D128" s="1207">
        <v>3419</v>
      </c>
      <c r="E128" s="1182">
        <v>5222</v>
      </c>
      <c r="F128" s="1193" t="s">
        <v>94</v>
      </c>
      <c r="G128" s="1208">
        <v>0</v>
      </c>
      <c r="H128" s="1208"/>
      <c r="I128" s="1208">
        <v>0</v>
      </c>
      <c r="J128" s="1209">
        <v>400</v>
      </c>
      <c r="K128" s="1203">
        <f t="shared" si="24"/>
        <v>400</v>
      </c>
      <c r="L128" s="1197"/>
      <c r="M128" s="1024"/>
      <c r="N128" s="1024"/>
    </row>
    <row r="129" spans="1:14" ht="13.75" thickBot="1" x14ac:dyDescent="0.25">
      <c r="A129" s="1009" t="s">
        <v>2</v>
      </c>
      <c r="B129" s="1460" t="s">
        <v>5</v>
      </c>
      <c r="C129" s="1461"/>
      <c r="D129" s="1010" t="s">
        <v>5</v>
      </c>
      <c r="E129" s="1010" t="s">
        <v>5</v>
      </c>
      <c r="F129" s="1054" t="s">
        <v>148</v>
      </c>
      <c r="G129" s="1066">
        <v>0</v>
      </c>
      <c r="H129" s="1066">
        <f>+H130</f>
        <v>5500</v>
      </c>
      <c r="I129" s="1066">
        <f t="shared" si="23"/>
        <v>5500</v>
      </c>
      <c r="J129" s="1080">
        <f>+J130</f>
        <v>0</v>
      </c>
      <c r="K129" s="1080">
        <f t="shared" si="24"/>
        <v>5500</v>
      </c>
      <c r="L129" s="1024"/>
      <c r="M129" s="1024"/>
      <c r="N129" s="1024"/>
    </row>
    <row r="130" spans="1:14" x14ac:dyDescent="0.2">
      <c r="A130" s="1012"/>
      <c r="B130" s="1013" t="s">
        <v>149</v>
      </c>
      <c r="C130" s="1013" t="s">
        <v>17</v>
      </c>
      <c r="D130" s="445" t="s">
        <v>5</v>
      </c>
      <c r="E130" s="445" t="s">
        <v>5</v>
      </c>
      <c r="F130" s="1055" t="s">
        <v>150</v>
      </c>
      <c r="G130" s="1067">
        <v>0</v>
      </c>
      <c r="H130" s="1067">
        <v>5500</v>
      </c>
      <c r="I130" s="1067">
        <f t="shared" si="23"/>
        <v>5500</v>
      </c>
      <c r="J130" s="1077">
        <v>0</v>
      </c>
      <c r="K130" s="1077">
        <f t="shared" si="24"/>
        <v>5500</v>
      </c>
      <c r="L130" s="1024"/>
      <c r="M130" s="1024"/>
      <c r="N130" s="1024"/>
    </row>
    <row r="131" spans="1:14" ht="13.1" thickBot="1" x14ac:dyDescent="0.25">
      <c r="A131" s="1016"/>
      <c r="B131" s="1017"/>
      <c r="C131" s="1017"/>
      <c r="D131" s="1018">
        <v>3419</v>
      </c>
      <c r="E131" s="1018">
        <v>5229</v>
      </c>
      <c r="F131" s="1056" t="s">
        <v>24</v>
      </c>
      <c r="G131" s="1072">
        <v>0</v>
      </c>
      <c r="H131" s="1072">
        <v>5500</v>
      </c>
      <c r="I131" s="1071">
        <f t="shared" si="23"/>
        <v>5500</v>
      </c>
      <c r="J131" s="1079">
        <v>0</v>
      </c>
      <c r="K131" s="1079">
        <f t="shared" si="24"/>
        <v>5500</v>
      </c>
      <c r="L131" s="1024"/>
      <c r="M131" s="1024"/>
      <c r="N131" s="1024"/>
    </row>
    <row r="132" spans="1:14" ht="13.75" thickBot="1" x14ac:dyDescent="0.25">
      <c r="A132" s="1009" t="s">
        <v>2</v>
      </c>
      <c r="B132" s="1460" t="s">
        <v>5</v>
      </c>
      <c r="C132" s="1461"/>
      <c r="D132" s="1010" t="s">
        <v>5</v>
      </c>
      <c r="E132" s="1010" t="s">
        <v>5</v>
      </c>
      <c r="F132" s="1054" t="s">
        <v>151</v>
      </c>
      <c r="G132" s="1066">
        <v>0</v>
      </c>
      <c r="H132" s="1066">
        <f>+H133</f>
        <v>1000</v>
      </c>
      <c r="I132" s="1066">
        <f t="shared" si="23"/>
        <v>1000</v>
      </c>
      <c r="J132" s="1080">
        <f>+J133</f>
        <v>0</v>
      </c>
      <c r="K132" s="1080">
        <f t="shared" si="24"/>
        <v>1000</v>
      </c>
      <c r="L132" s="1024"/>
      <c r="M132" s="1025"/>
      <c r="N132" s="1024"/>
    </row>
    <row r="133" spans="1:14" x14ac:dyDescent="0.2">
      <c r="A133" s="1020"/>
      <c r="B133" s="1013" t="s">
        <v>152</v>
      </c>
      <c r="C133" s="1013" t="s">
        <v>17</v>
      </c>
      <c r="D133" s="445" t="s">
        <v>5</v>
      </c>
      <c r="E133" s="445" t="s">
        <v>5</v>
      </c>
      <c r="F133" s="1057" t="s">
        <v>153</v>
      </c>
      <c r="G133" s="1067">
        <v>0</v>
      </c>
      <c r="H133" s="1067">
        <v>1000</v>
      </c>
      <c r="I133" s="1067">
        <f t="shared" si="23"/>
        <v>1000</v>
      </c>
      <c r="J133" s="1077">
        <v>0</v>
      </c>
      <c r="K133" s="1077">
        <f t="shared" si="24"/>
        <v>1000</v>
      </c>
      <c r="L133" s="1024"/>
      <c r="M133" s="1024"/>
      <c r="N133" s="1024"/>
    </row>
    <row r="134" spans="1:14" ht="13.1" thickBot="1" x14ac:dyDescent="0.25">
      <c r="A134" s="1022"/>
      <c r="B134" s="1023"/>
      <c r="C134" s="1023"/>
      <c r="D134" s="1005">
        <v>3419</v>
      </c>
      <c r="E134" s="1005">
        <v>5229</v>
      </c>
      <c r="F134" s="1053" t="s">
        <v>24</v>
      </c>
      <c r="G134" s="1073">
        <v>0</v>
      </c>
      <c r="H134" s="1073">
        <v>1000</v>
      </c>
      <c r="I134" s="1065">
        <f t="shared" si="23"/>
        <v>1000</v>
      </c>
      <c r="J134" s="1032">
        <v>0</v>
      </c>
      <c r="K134" s="1032">
        <f t="shared" si="24"/>
        <v>1000</v>
      </c>
      <c r="L134" s="1024"/>
      <c r="M134" s="1024"/>
      <c r="N134" s="1024"/>
    </row>
    <row r="135" spans="1:14" x14ac:dyDescent="0.2">
      <c r="A135" s="713"/>
      <c r="B135" s="713"/>
      <c r="C135" s="713"/>
      <c r="D135" s="713"/>
      <c r="E135" s="713"/>
      <c r="F135" s="713"/>
      <c r="J135" s="825"/>
      <c r="K135" s="825"/>
      <c r="L135" s="825"/>
      <c r="M135" s="825"/>
      <c r="N135" s="825"/>
    </row>
    <row r="136" spans="1:14" x14ac:dyDescent="0.2">
      <c r="B136" s="311">
        <v>41754</v>
      </c>
      <c r="E136" s="945"/>
      <c r="J136" s="825"/>
      <c r="K136" s="825"/>
      <c r="L136" s="825"/>
      <c r="M136" s="825"/>
      <c r="N136" s="825"/>
    </row>
    <row r="137" spans="1:14" x14ac:dyDescent="0.2">
      <c r="J137" s="825"/>
      <c r="K137" s="825"/>
      <c r="L137" s="825"/>
      <c r="M137" s="825"/>
      <c r="N137" s="825"/>
    </row>
    <row r="138" spans="1:14" x14ac:dyDescent="0.2">
      <c r="J138" s="825"/>
      <c r="K138" s="825"/>
      <c r="L138" s="825"/>
      <c r="M138" s="825"/>
      <c r="N138" s="825"/>
    </row>
    <row r="139" spans="1:14" x14ac:dyDescent="0.2">
      <c r="J139" s="825"/>
      <c r="K139" s="825"/>
      <c r="L139" s="825"/>
      <c r="M139" s="825"/>
      <c r="N139" s="825"/>
    </row>
    <row r="140" spans="1:14" x14ac:dyDescent="0.2">
      <c r="J140" s="825"/>
      <c r="K140" s="825"/>
      <c r="L140" s="825"/>
      <c r="M140" s="825"/>
      <c r="N140" s="825"/>
    </row>
    <row r="141" spans="1:14" x14ac:dyDescent="0.2">
      <c r="J141" s="825"/>
      <c r="K141" s="825"/>
      <c r="L141" s="825"/>
      <c r="M141" s="825"/>
      <c r="N141" s="825"/>
    </row>
    <row r="142" spans="1:14" x14ac:dyDescent="0.2">
      <c r="J142" s="825"/>
      <c r="K142" s="825"/>
      <c r="L142" s="825"/>
      <c r="M142" s="825"/>
      <c r="N142" s="825"/>
    </row>
    <row r="143" spans="1:14" x14ac:dyDescent="0.2">
      <c r="J143" s="825"/>
      <c r="K143" s="825"/>
      <c r="L143" s="825"/>
      <c r="M143" s="825"/>
      <c r="N143" s="825"/>
    </row>
    <row r="144" spans="1:14" x14ac:dyDescent="0.2">
      <c r="J144" s="825"/>
      <c r="K144" s="825"/>
      <c r="L144" s="825"/>
      <c r="M144" s="825"/>
      <c r="N144" s="825"/>
    </row>
    <row r="145" spans="7:14" x14ac:dyDescent="0.2">
      <c r="J145" s="825"/>
      <c r="K145" s="825"/>
      <c r="L145" s="825"/>
      <c r="M145" s="825"/>
      <c r="N145" s="825"/>
    </row>
    <row r="146" spans="7:14" x14ac:dyDescent="0.2">
      <c r="J146" s="825"/>
      <c r="K146" s="825"/>
      <c r="L146" s="825"/>
      <c r="M146" s="825"/>
      <c r="N146" s="825"/>
    </row>
    <row r="147" spans="7:14" x14ac:dyDescent="0.2">
      <c r="J147" s="825"/>
      <c r="K147" s="825"/>
      <c r="L147" s="825"/>
      <c r="M147" s="825"/>
      <c r="N147" s="825"/>
    </row>
    <row r="148" spans="7:14" x14ac:dyDescent="0.2">
      <c r="J148" s="825"/>
      <c r="K148" s="825"/>
      <c r="L148" s="825"/>
      <c r="M148" s="825"/>
      <c r="N148" s="825"/>
    </row>
    <row r="149" spans="7:14" x14ac:dyDescent="0.2">
      <c r="J149" s="825"/>
      <c r="K149" s="825"/>
      <c r="L149" s="825"/>
      <c r="M149" s="825"/>
      <c r="N149" s="825"/>
    </row>
    <row r="150" spans="7:14" x14ac:dyDescent="0.2">
      <c r="J150" s="825"/>
      <c r="K150" s="825"/>
      <c r="L150" s="825"/>
      <c r="M150" s="825"/>
      <c r="N150" s="825"/>
    </row>
    <row r="151" spans="7:14" x14ac:dyDescent="0.2">
      <c r="J151" s="825"/>
      <c r="K151" s="825"/>
      <c r="L151" s="825"/>
      <c r="M151" s="825"/>
      <c r="N151" s="825"/>
    </row>
    <row r="152" spans="7:14" x14ac:dyDescent="0.2">
      <c r="G152" s="1"/>
      <c r="I152" s="1"/>
      <c r="J152" s="825"/>
      <c r="K152" s="825"/>
      <c r="L152" s="825"/>
      <c r="M152" s="825"/>
      <c r="N152" s="825"/>
    </row>
    <row r="153" spans="7:14" x14ac:dyDescent="0.2">
      <c r="G153" s="1"/>
      <c r="I153" s="1"/>
      <c r="J153" s="825"/>
      <c r="K153" s="825"/>
      <c r="L153" s="825"/>
      <c r="M153" s="825"/>
      <c r="N153" s="825"/>
    </row>
    <row r="154" spans="7:14" x14ac:dyDescent="0.2">
      <c r="G154" s="1"/>
      <c r="I154" s="1"/>
      <c r="J154" s="825"/>
      <c r="K154" s="825"/>
      <c r="L154" s="825"/>
      <c r="M154" s="825"/>
      <c r="N154" s="825"/>
    </row>
    <row r="155" spans="7:14" x14ac:dyDescent="0.2">
      <c r="G155" s="1"/>
      <c r="I155" s="1"/>
      <c r="J155" s="825"/>
      <c r="K155" s="825"/>
      <c r="L155" s="825"/>
      <c r="M155" s="825"/>
      <c r="N155" s="825"/>
    </row>
    <row r="156" spans="7:14" x14ac:dyDescent="0.2">
      <c r="G156" s="1"/>
      <c r="I156" s="1"/>
      <c r="J156" s="825"/>
      <c r="K156" s="825"/>
      <c r="L156" s="825"/>
      <c r="M156" s="825"/>
      <c r="N156" s="825"/>
    </row>
    <row r="157" spans="7:14" x14ac:dyDescent="0.2">
      <c r="G157" s="1"/>
      <c r="I157" s="1"/>
      <c r="J157" s="825"/>
      <c r="K157" s="825"/>
      <c r="L157" s="825"/>
      <c r="M157" s="825"/>
      <c r="N157" s="825"/>
    </row>
    <row r="158" spans="7:14" x14ac:dyDescent="0.2">
      <c r="G158" s="1"/>
      <c r="I158" s="1"/>
      <c r="J158" s="825"/>
      <c r="K158" s="825"/>
      <c r="L158" s="825"/>
      <c r="M158" s="825"/>
      <c r="N158" s="825"/>
    </row>
    <row r="159" spans="7:14" x14ac:dyDescent="0.2">
      <c r="G159" s="1"/>
      <c r="I159" s="1"/>
      <c r="J159" s="825"/>
      <c r="K159" s="825"/>
      <c r="L159" s="825"/>
      <c r="M159" s="825"/>
      <c r="N159" s="825"/>
    </row>
    <row r="160" spans="7:14" x14ac:dyDescent="0.2">
      <c r="G160" s="1"/>
      <c r="I160" s="1"/>
      <c r="J160" s="825"/>
      <c r="K160" s="825"/>
      <c r="L160" s="825"/>
      <c r="M160" s="825"/>
      <c r="N160" s="825"/>
    </row>
    <row r="161" spans="7:14" x14ac:dyDescent="0.2">
      <c r="G161" s="1"/>
      <c r="I161" s="1"/>
      <c r="J161" s="825"/>
      <c r="K161" s="825"/>
      <c r="L161" s="825"/>
      <c r="M161" s="825"/>
      <c r="N161" s="825"/>
    </row>
    <row r="162" spans="7:14" x14ac:dyDescent="0.2">
      <c r="G162" s="1"/>
      <c r="I162" s="1"/>
      <c r="J162" s="825"/>
      <c r="K162" s="825"/>
      <c r="L162" s="825"/>
      <c r="M162" s="825"/>
      <c r="N162" s="825"/>
    </row>
    <row r="163" spans="7:14" x14ac:dyDescent="0.2">
      <c r="G163" s="1"/>
      <c r="I163" s="1"/>
      <c r="J163" s="825"/>
      <c r="K163" s="825"/>
      <c r="L163" s="825"/>
      <c r="M163" s="825"/>
      <c r="N163" s="825"/>
    </row>
    <row r="164" spans="7:14" x14ac:dyDescent="0.2">
      <c r="G164" s="1"/>
      <c r="I164" s="1"/>
      <c r="J164" s="825"/>
      <c r="K164" s="825"/>
      <c r="L164" s="825"/>
      <c r="M164" s="825"/>
      <c r="N164" s="825"/>
    </row>
    <row r="165" spans="7:14" x14ac:dyDescent="0.2">
      <c r="G165" s="1"/>
      <c r="I165" s="1"/>
      <c r="J165" s="825"/>
      <c r="K165" s="825"/>
      <c r="L165" s="825"/>
      <c r="M165" s="825"/>
      <c r="N165" s="825"/>
    </row>
    <row r="166" spans="7:14" x14ac:dyDescent="0.2">
      <c r="G166" s="1"/>
      <c r="I166" s="1"/>
      <c r="J166" s="825"/>
      <c r="K166" s="825"/>
      <c r="L166" s="825"/>
      <c r="M166" s="825"/>
      <c r="N166" s="825"/>
    </row>
    <row r="167" spans="7:14" x14ac:dyDescent="0.2">
      <c r="G167" s="1"/>
      <c r="I167" s="1"/>
      <c r="J167" s="825"/>
      <c r="K167" s="825"/>
      <c r="L167" s="825"/>
      <c r="M167" s="825"/>
      <c r="N167" s="825"/>
    </row>
    <row r="168" spans="7:14" x14ac:dyDescent="0.2">
      <c r="G168" s="1"/>
      <c r="I168" s="1"/>
      <c r="J168" s="825"/>
      <c r="K168" s="825"/>
      <c r="L168" s="825"/>
      <c r="M168" s="825"/>
      <c r="N168" s="825"/>
    </row>
    <row r="169" spans="7:14" x14ac:dyDescent="0.2">
      <c r="G169" s="1"/>
      <c r="I169" s="1"/>
      <c r="J169" s="825"/>
      <c r="K169" s="825"/>
      <c r="L169" s="825"/>
      <c r="M169" s="825"/>
      <c r="N169" s="825"/>
    </row>
    <row r="170" spans="7:14" x14ac:dyDescent="0.2">
      <c r="G170" s="1"/>
      <c r="I170" s="1"/>
      <c r="J170" s="825"/>
      <c r="K170" s="825"/>
      <c r="L170" s="825"/>
      <c r="M170" s="825"/>
      <c r="N170" s="825"/>
    </row>
    <row r="171" spans="7:14" x14ac:dyDescent="0.2">
      <c r="G171" s="1"/>
      <c r="I171" s="1"/>
      <c r="J171" s="825"/>
      <c r="K171" s="825"/>
      <c r="L171" s="825"/>
      <c r="M171" s="825"/>
      <c r="N171" s="825"/>
    </row>
    <row r="172" spans="7:14" x14ac:dyDescent="0.2">
      <c r="G172" s="1"/>
      <c r="I172" s="1"/>
      <c r="J172" s="825"/>
      <c r="K172" s="825"/>
      <c r="L172" s="825"/>
      <c r="M172" s="825"/>
      <c r="N172" s="825"/>
    </row>
    <row r="173" spans="7:14" x14ac:dyDescent="0.2">
      <c r="G173" s="1"/>
      <c r="I173" s="1"/>
      <c r="J173" s="825"/>
      <c r="K173" s="825"/>
      <c r="L173" s="825"/>
      <c r="M173" s="825"/>
      <c r="N173" s="825"/>
    </row>
    <row r="174" spans="7:14" x14ac:dyDescent="0.2">
      <c r="G174" s="1"/>
      <c r="I174" s="1"/>
      <c r="J174" s="825"/>
      <c r="K174" s="825"/>
      <c r="L174" s="825"/>
      <c r="M174" s="825"/>
      <c r="N174" s="825"/>
    </row>
    <row r="175" spans="7:14" x14ac:dyDescent="0.2">
      <c r="G175" s="1"/>
      <c r="I175" s="1"/>
      <c r="J175" s="825"/>
      <c r="K175" s="825"/>
      <c r="L175" s="825"/>
      <c r="M175" s="825"/>
      <c r="N175" s="825"/>
    </row>
    <row r="176" spans="7:14" x14ac:dyDescent="0.2">
      <c r="G176" s="1"/>
      <c r="I176" s="1"/>
      <c r="J176" s="825"/>
      <c r="K176" s="825"/>
      <c r="L176" s="825"/>
      <c r="M176" s="825"/>
      <c r="N176" s="825"/>
    </row>
    <row r="177" spans="7:14" x14ac:dyDescent="0.2">
      <c r="G177" s="1"/>
      <c r="I177" s="1"/>
      <c r="J177" s="825"/>
      <c r="K177" s="825"/>
      <c r="L177" s="825"/>
      <c r="M177" s="825"/>
      <c r="N177" s="825"/>
    </row>
    <row r="178" spans="7:14" x14ac:dyDescent="0.2">
      <c r="G178" s="1"/>
      <c r="I178" s="1"/>
      <c r="J178" s="825"/>
      <c r="K178" s="825"/>
      <c r="L178" s="825"/>
      <c r="M178" s="825"/>
      <c r="N178" s="825"/>
    </row>
    <row r="179" spans="7:14" x14ac:dyDescent="0.2">
      <c r="G179" s="1"/>
      <c r="I179" s="1"/>
      <c r="J179" s="825"/>
      <c r="K179" s="825"/>
      <c r="L179" s="825"/>
      <c r="M179" s="825"/>
      <c r="N179" s="825"/>
    </row>
    <row r="180" spans="7:14" x14ac:dyDescent="0.2">
      <c r="G180" s="1"/>
      <c r="I180" s="1"/>
      <c r="J180" s="825"/>
      <c r="K180" s="825"/>
      <c r="L180" s="825"/>
      <c r="M180" s="825"/>
      <c r="N180" s="825"/>
    </row>
    <row r="181" spans="7:14" x14ac:dyDescent="0.2">
      <c r="G181" s="1"/>
      <c r="I181" s="1"/>
      <c r="J181" s="825"/>
      <c r="K181" s="825"/>
      <c r="L181" s="825"/>
      <c r="M181" s="825"/>
      <c r="N181" s="825"/>
    </row>
    <row r="182" spans="7:14" x14ac:dyDescent="0.2">
      <c r="G182" s="1"/>
      <c r="I182" s="1"/>
      <c r="J182" s="825"/>
      <c r="K182" s="825"/>
      <c r="L182" s="825"/>
      <c r="M182" s="825"/>
      <c r="N182" s="825"/>
    </row>
    <row r="183" spans="7:14" x14ac:dyDescent="0.2">
      <c r="G183" s="1"/>
      <c r="I183" s="1"/>
      <c r="J183" s="825"/>
      <c r="K183" s="825"/>
      <c r="L183" s="825"/>
      <c r="M183" s="825"/>
      <c r="N183" s="825"/>
    </row>
    <row r="184" spans="7:14" x14ac:dyDescent="0.2">
      <c r="G184" s="1"/>
      <c r="I184" s="1"/>
      <c r="J184" s="825"/>
      <c r="K184" s="825"/>
      <c r="L184" s="825"/>
      <c r="M184" s="825"/>
      <c r="N184" s="825"/>
    </row>
    <row r="185" spans="7:14" x14ac:dyDescent="0.2">
      <c r="G185" s="1"/>
      <c r="I185" s="1"/>
      <c r="J185" s="825"/>
      <c r="K185" s="825"/>
      <c r="L185" s="825"/>
      <c r="M185" s="825"/>
      <c r="N185" s="825"/>
    </row>
    <row r="186" spans="7:14" x14ac:dyDescent="0.2">
      <c r="G186" s="1"/>
      <c r="I186" s="1"/>
      <c r="J186" s="825"/>
      <c r="K186" s="825"/>
      <c r="L186" s="825"/>
      <c r="M186" s="825"/>
      <c r="N186" s="825"/>
    </row>
    <row r="187" spans="7:14" x14ac:dyDescent="0.2">
      <c r="G187" s="1"/>
      <c r="I187" s="1"/>
      <c r="J187" s="825"/>
      <c r="K187" s="825"/>
      <c r="L187" s="825"/>
      <c r="M187" s="825"/>
      <c r="N187" s="825"/>
    </row>
    <row r="188" spans="7:14" x14ac:dyDescent="0.2">
      <c r="G188" s="1"/>
      <c r="I188" s="1"/>
      <c r="J188" s="825"/>
      <c r="K188" s="825"/>
      <c r="L188" s="825"/>
      <c r="M188" s="825"/>
      <c r="N188" s="825"/>
    </row>
    <row r="189" spans="7:14" x14ac:dyDescent="0.2">
      <c r="G189" s="1"/>
      <c r="I189" s="1"/>
      <c r="J189" s="825"/>
      <c r="K189" s="825"/>
      <c r="L189" s="825"/>
      <c r="M189" s="825"/>
      <c r="N189" s="825"/>
    </row>
    <row r="190" spans="7:14" x14ac:dyDescent="0.2">
      <c r="G190" s="1"/>
      <c r="I190" s="1"/>
      <c r="J190" s="825"/>
      <c r="K190" s="825"/>
      <c r="L190" s="825"/>
      <c r="M190" s="825"/>
      <c r="N190" s="825"/>
    </row>
    <row r="191" spans="7:14" x14ac:dyDescent="0.2">
      <c r="G191" s="1"/>
      <c r="I191" s="1"/>
      <c r="J191" s="825"/>
      <c r="K191" s="825"/>
      <c r="L191" s="825"/>
      <c r="M191" s="825"/>
      <c r="N191" s="825"/>
    </row>
    <row r="192" spans="7:14" x14ac:dyDescent="0.2">
      <c r="G192" s="1"/>
      <c r="I192" s="1"/>
      <c r="J192" s="825"/>
      <c r="K192" s="825"/>
      <c r="L192" s="825"/>
      <c r="M192" s="825"/>
      <c r="N192" s="825"/>
    </row>
    <row r="193" spans="7:14" x14ac:dyDescent="0.2">
      <c r="G193" s="1"/>
      <c r="I193" s="1"/>
      <c r="J193" s="825"/>
      <c r="K193" s="825"/>
      <c r="L193" s="825"/>
      <c r="M193" s="825"/>
      <c r="N193" s="825"/>
    </row>
    <row r="194" spans="7:14" x14ac:dyDescent="0.2">
      <c r="G194" s="1"/>
      <c r="I194" s="1"/>
      <c r="J194" s="825"/>
      <c r="K194" s="825"/>
      <c r="L194" s="825"/>
      <c r="M194" s="825"/>
      <c r="N194" s="825"/>
    </row>
    <row r="195" spans="7:14" x14ac:dyDescent="0.2">
      <c r="G195" s="1"/>
      <c r="I195" s="1"/>
      <c r="J195" s="825"/>
      <c r="K195" s="825"/>
      <c r="L195" s="825"/>
      <c r="M195" s="825"/>
      <c r="N195" s="825"/>
    </row>
    <row r="196" spans="7:14" x14ac:dyDescent="0.2">
      <c r="G196" s="1"/>
      <c r="I196" s="1"/>
      <c r="J196" s="825"/>
      <c r="K196" s="825"/>
      <c r="L196" s="825"/>
      <c r="M196" s="825"/>
      <c r="N196" s="825"/>
    </row>
    <row r="197" spans="7:14" x14ac:dyDescent="0.2">
      <c r="G197" s="1"/>
      <c r="I197" s="1"/>
      <c r="J197" s="825"/>
      <c r="K197" s="825"/>
      <c r="L197" s="825"/>
      <c r="M197" s="825"/>
      <c r="N197" s="825"/>
    </row>
    <row r="198" spans="7:14" x14ac:dyDescent="0.2">
      <c r="G198" s="1"/>
      <c r="I198" s="1"/>
      <c r="J198" s="825"/>
      <c r="K198" s="825"/>
      <c r="L198" s="825"/>
      <c r="M198" s="825"/>
      <c r="N198" s="825"/>
    </row>
    <row r="199" spans="7:14" x14ac:dyDescent="0.2">
      <c r="G199" s="1"/>
      <c r="I199" s="1"/>
      <c r="J199" s="825"/>
      <c r="K199" s="825"/>
      <c r="L199" s="825"/>
      <c r="M199" s="825"/>
      <c r="N199" s="825"/>
    </row>
    <row r="200" spans="7:14" x14ac:dyDescent="0.2">
      <c r="G200" s="1"/>
      <c r="I200" s="1"/>
      <c r="J200" s="825"/>
      <c r="K200" s="825"/>
      <c r="L200" s="825"/>
      <c r="M200" s="825"/>
      <c r="N200" s="825"/>
    </row>
    <row r="201" spans="7:14" x14ac:dyDescent="0.2">
      <c r="G201" s="1"/>
      <c r="I201" s="1"/>
      <c r="J201" s="825"/>
      <c r="K201" s="825"/>
      <c r="L201" s="825"/>
      <c r="M201" s="825"/>
      <c r="N201" s="825"/>
    </row>
    <row r="202" spans="7:14" x14ac:dyDescent="0.2">
      <c r="G202" s="1"/>
      <c r="I202" s="1"/>
      <c r="J202" s="825"/>
      <c r="K202" s="825"/>
      <c r="L202" s="825"/>
      <c r="M202" s="825"/>
      <c r="N202" s="825"/>
    </row>
    <row r="203" spans="7:14" x14ac:dyDescent="0.2">
      <c r="G203" s="1"/>
      <c r="I203" s="1"/>
      <c r="J203" s="825"/>
      <c r="K203" s="825"/>
      <c r="L203" s="825"/>
      <c r="M203" s="825"/>
      <c r="N203" s="825"/>
    </row>
    <row r="204" spans="7:14" x14ac:dyDescent="0.2">
      <c r="G204" s="1"/>
      <c r="I204" s="1"/>
      <c r="J204" s="825"/>
      <c r="K204" s="825"/>
      <c r="L204" s="825"/>
      <c r="M204" s="825"/>
      <c r="N204" s="825"/>
    </row>
    <row r="205" spans="7:14" x14ac:dyDescent="0.2">
      <c r="G205" s="1"/>
      <c r="I205" s="1"/>
      <c r="J205" s="825"/>
      <c r="K205" s="825"/>
      <c r="L205" s="825"/>
      <c r="M205" s="825"/>
      <c r="N205" s="825"/>
    </row>
    <row r="206" spans="7:14" x14ac:dyDescent="0.2">
      <c r="G206" s="1"/>
      <c r="I206" s="1"/>
      <c r="J206" s="825"/>
      <c r="K206" s="825"/>
      <c r="L206" s="825"/>
      <c r="M206" s="825"/>
      <c r="N206" s="825"/>
    </row>
    <row r="207" spans="7:14" x14ac:dyDescent="0.2">
      <c r="G207" s="1"/>
      <c r="I207" s="1"/>
      <c r="J207" s="825"/>
      <c r="K207" s="825"/>
      <c r="L207" s="825"/>
      <c r="M207" s="825"/>
      <c r="N207" s="825"/>
    </row>
    <row r="208" spans="7:14" x14ac:dyDescent="0.2">
      <c r="G208" s="1"/>
      <c r="I208" s="1"/>
      <c r="J208" s="825"/>
      <c r="K208" s="825"/>
      <c r="L208" s="825"/>
      <c r="M208" s="825"/>
      <c r="N208" s="825"/>
    </row>
    <row r="209" spans="7:14" x14ac:dyDescent="0.2">
      <c r="G209" s="1"/>
      <c r="I209" s="1"/>
      <c r="J209" s="825"/>
      <c r="K209" s="825"/>
      <c r="L209" s="825"/>
      <c r="M209" s="825"/>
      <c r="N209" s="825"/>
    </row>
    <row r="210" spans="7:14" x14ac:dyDescent="0.2">
      <c r="G210" s="1"/>
      <c r="I210" s="1"/>
      <c r="J210" s="825"/>
      <c r="K210" s="825"/>
      <c r="L210" s="825"/>
      <c r="M210" s="825"/>
      <c r="N210" s="825"/>
    </row>
    <row r="211" spans="7:14" x14ac:dyDescent="0.2">
      <c r="G211" s="1"/>
      <c r="I211" s="1"/>
      <c r="J211" s="825"/>
      <c r="K211" s="825"/>
      <c r="L211" s="825"/>
      <c r="M211" s="825"/>
      <c r="N211" s="825"/>
    </row>
  </sheetData>
  <mergeCells count="12">
    <mergeCell ref="B129:C129"/>
    <mergeCell ref="B132:C132"/>
    <mergeCell ref="A2:H2"/>
    <mergeCell ref="A4:H4"/>
    <mergeCell ref="H5:H8"/>
    <mergeCell ref="B10:C10"/>
    <mergeCell ref="B57:C57"/>
    <mergeCell ref="J6:J8"/>
    <mergeCell ref="B58:C58"/>
    <mergeCell ref="B89:C89"/>
    <mergeCell ref="B96:C96"/>
    <mergeCell ref="B114:C114"/>
  </mergeCells>
  <pageMargins left="0.7" right="0.7" top="0.78740157499999996" bottom="0.78740157499999996" header="0.3" footer="0.3"/>
  <pageSetup paperSize="9" scale="66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4"/>
  <sheetViews>
    <sheetView topLeftCell="C1" zoomScale="120" zoomScaleNormal="120" workbookViewId="0">
      <selection activeCell="M8" sqref="M8"/>
    </sheetView>
  </sheetViews>
  <sheetFormatPr defaultRowHeight="12.45" x14ac:dyDescent="0.2"/>
  <cols>
    <col min="1" max="1" width="3.21875" style="1" customWidth="1"/>
    <col min="2" max="2" width="9.21875" style="1" customWidth="1"/>
    <col min="3" max="4" width="4.77734375" style="1" customWidth="1"/>
    <col min="5" max="5" width="8" style="1" customWidth="1"/>
    <col min="6" max="6" width="40.77734375" style="1" customWidth="1"/>
    <col min="7" max="7" width="8.44140625" style="949" customWidth="1"/>
    <col min="8" max="8" width="8.21875" style="1" customWidth="1"/>
    <col min="9" max="9" width="8.6640625" style="713" customWidth="1"/>
    <col min="10" max="10" width="7.5546875" style="1" customWidth="1"/>
    <col min="11" max="253" width="8.77734375" style="1"/>
    <col min="254" max="255" width="3.21875" style="1" customWidth="1"/>
    <col min="256" max="256" width="9.21875" style="1" customWidth="1"/>
    <col min="257" max="258" width="4.77734375" style="1" customWidth="1"/>
    <col min="259" max="259" width="8" style="1" customWidth="1"/>
    <col min="260" max="260" width="40.77734375" style="1" customWidth="1"/>
    <col min="261" max="261" width="8.44140625" style="1" customWidth="1"/>
    <col min="262" max="263" width="7.5546875" style="1" customWidth="1"/>
    <col min="264" max="509" width="8.77734375" style="1"/>
    <col min="510" max="511" width="3.21875" style="1" customWidth="1"/>
    <col min="512" max="512" width="9.21875" style="1" customWidth="1"/>
    <col min="513" max="514" width="4.77734375" style="1" customWidth="1"/>
    <col min="515" max="515" width="8" style="1" customWidth="1"/>
    <col min="516" max="516" width="40.77734375" style="1" customWidth="1"/>
    <col min="517" max="517" width="8.44140625" style="1" customWidth="1"/>
    <col min="518" max="519" width="7.5546875" style="1" customWidth="1"/>
    <col min="520" max="765" width="8.77734375" style="1"/>
    <col min="766" max="767" width="3.21875" style="1" customWidth="1"/>
    <col min="768" max="768" width="9.21875" style="1" customWidth="1"/>
    <col min="769" max="770" width="4.77734375" style="1" customWidth="1"/>
    <col min="771" max="771" width="8" style="1" customWidth="1"/>
    <col min="772" max="772" width="40.77734375" style="1" customWidth="1"/>
    <col min="773" max="773" width="8.44140625" style="1" customWidth="1"/>
    <col min="774" max="775" width="7.5546875" style="1" customWidth="1"/>
    <col min="776" max="1021" width="8.77734375" style="1"/>
    <col min="1022" max="1023" width="3.21875" style="1" customWidth="1"/>
    <col min="1024" max="1024" width="9.21875" style="1" customWidth="1"/>
    <col min="1025" max="1026" width="4.77734375" style="1" customWidth="1"/>
    <col min="1027" max="1027" width="8" style="1" customWidth="1"/>
    <col min="1028" max="1028" width="40.77734375" style="1" customWidth="1"/>
    <col min="1029" max="1029" width="8.44140625" style="1" customWidth="1"/>
    <col min="1030" max="1031" width="7.5546875" style="1" customWidth="1"/>
    <col min="1032" max="1277" width="8.77734375" style="1"/>
    <col min="1278" max="1279" width="3.21875" style="1" customWidth="1"/>
    <col min="1280" max="1280" width="9.21875" style="1" customWidth="1"/>
    <col min="1281" max="1282" width="4.77734375" style="1" customWidth="1"/>
    <col min="1283" max="1283" width="8" style="1" customWidth="1"/>
    <col min="1284" max="1284" width="40.77734375" style="1" customWidth="1"/>
    <col min="1285" max="1285" width="8.44140625" style="1" customWidth="1"/>
    <col min="1286" max="1287" width="7.5546875" style="1" customWidth="1"/>
    <col min="1288" max="1533" width="8.77734375" style="1"/>
    <col min="1534" max="1535" width="3.21875" style="1" customWidth="1"/>
    <col min="1536" max="1536" width="9.21875" style="1" customWidth="1"/>
    <col min="1537" max="1538" width="4.77734375" style="1" customWidth="1"/>
    <col min="1539" max="1539" width="8" style="1" customWidth="1"/>
    <col min="1540" max="1540" width="40.77734375" style="1" customWidth="1"/>
    <col min="1541" max="1541" width="8.44140625" style="1" customWidth="1"/>
    <col min="1542" max="1543" width="7.5546875" style="1" customWidth="1"/>
    <col min="1544" max="1789" width="8.77734375" style="1"/>
    <col min="1790" max="1791" width="3.21875" style="1" customWidth="1"/>
    <col min="1792" max="1792" width="9.21875" style="1" customWidth="1"/>
    <col min="1793" max="1794" width="4.77734375" style="1" customWidth="1"/>
    <col min="1795" max="1795" width="8" style="1" customWidth="1"/>
    <col min="1796" max="1796" width="40.77734375" style="1" customWidth="1"/>
    <col min="1797" max="1797" width="8.44140625" style="1" customWidth="1"/>
    <col min="1798" max="1799" width="7.5546875" style="1" customWidth="1"/>
    <col min="1800" max="2045" width="8.77734375" style="1"/>
    <col min="2046" max="2047" width="3.21875" style="1" customWidth="1"/>
    <col min="2048" max="2048" width="9.21875" style="1" customWidth="1"/>
    <col min="2049" max="2050" width="4.77734375" style="1" customWidth="1"/>
    <col min="2051" max="2051" width="8" style="1" customWidth="1"/>
    <col min="2052" max="2052" width="40.77734375" style="1" customWidth="1"/>
    <col min="2053" max="2053" width="8.44140625" style="1" customWidth="1"/>
    <col min="2054" max="2055" width="7.5546875" style="1" customWidth="1"/>
    <col min="2056" max="2301" width="8.77734375" style="1"/>
    <col min="2302" max="2303" width="3.21875" style="1" customWidth="1"/>
    <col min="2304" max="2304" width="9.21875" style="1" customWidth="1"/>
    <col min="2305" max="2306" width="4.77734375" style="1" customWidth="1"/>
    <col min="2307" max="2307" width="8" style="1" customWidth="1"/>
    <col min="2308" max="2308" width="40.77734375" style="1" customWidth="1"/>
    <col min="2309" max="2309" width="8.44140625" style="1" customWidth="1"/>
    <col min="2310" max="2311" width="7.5546875" style="1" customWidth="1"/>
    <col min="2312" max="2557" width="8.77734375" style="1"/>
    <col min="2558" max="2559" width="3.21875" style="1" customWidth="1"/>
    <col min="2560" max="2560" width="9.21875" style="1" customWidth="1"/>
    <col min="2561" max="2562" width="4.77734375" style="1" customWidth="1"/>
    <col min="2563" max="2563" width="8" style="1" customWidth="1"/>
    <col min="2564" max="2564" width="40.77734375" style="1" customWidth="1"/>
    <col min="2565" max="2565" width="8.44140625" style="1" customWidth="1"/>
    <col min="2566" max="2567" width="7.5546875" style="1" customWidth="1"/>
    <col min="2568" max="2813" width="8.77734375" style="1"/>
    <col min="2814" max="2815" width="3.21875" style="1" customWidth="1"/>
    <col min="2816" max="2816" width="9.21875" style="1" customWidth="1"/>
    <col min="2817" max="2818" width="4.77734375" style="1" customWidth="1"/>
    <col min="2819" max="2819" width="8" style="1" customWidth="1"/>
    <col min="2820" max="2820" width="40.77734375" style="1" customWidth="1"/>
    <col min="2821" max="2821" width="8.44140625" style="1" customWidth="1"/>
    <col min="2822" max="2823" width="7.5546875" style="1" customWidth="1"/>
    <col min="2824" max="3069" width="8.77734375" style="1"/>
    <col min="3070" max="3071" width="3.21875" style="1" customWidth="1"/>
    <col min="3072" max="3072" width="9.21875" style="1" customWidth="1"/>
    <col min="3073" max="3074" width="4.77734375" style="1" customWidth="1"/>
    <col min="3075" max="3075" width="8" style="1" customWidth="1"/>
    <col min="3076" max="3076" width="40.77734375" style="1" customWidth="1"/>
    <col min="3077" max="3077" width="8.44140625" style="1" customWidth="1"/>
    <col min="3078" max="3079" width="7.5546875" style="1" customWidth="1"/>
    <col min="3080" max="3325" width="8.77734375" style="1"/>
    <col min="3326" max="3327" width="3.21875" style="1" customWidth="1"/>
    <col min="3328" max="3328" width="9.21875" style="1" customWidth="1"/>
    <col min="3329" max="3330" width="4.77734375" style="1" customWidth="1"/>
    <col min="3331" max="3331" width="8" style="1" customWidth="1"/>
    <col min="3332" max="3332" width="40.77734375" style="1" customWidth="1"/>
    <col min="3333" max="3333" width="8.44140625" style="1" customWidth="1"/>
    <col min="3334" max="3335" width="7.5546875" style="1" customWidth="1"/>
    <col min="3336" max="3581" width="8.77734375" style="1"/>
    <col min="3582" max="3583" width="3.21875" style="1" customWidth="1"/>
    <col min="3584" max="3584" width="9.21875" style="1" customWidth="1"/>
    <col min="3585" max="3586" width="4.77734375" style="1" customWidth="1"/>
    <col min="3587" max="3587" width="8" style="1" customWidth="1"/>
    <col min="3588" max="3588" width="40.77734375" style="1" customWidth="1"/>
    <col min="3589" max="3589" width="8.44140625" style="1" customWidth="1"/>
    <col min="3590" max="3591" width="7.5546875" style="1" customWidth="1"/>
    <col min="3592" max="3837" width="8.77734375" style="1"/>
    <col min="3838" max="3839" width="3.21875" style="1" customWidth="1"/>
    <col min="3840" max="3840" width="9.21875" style="1" customWidth="1"/>
    <col min="3841" max="3842" width="4.77734375" style="1" customWidth="1"/>
    <col min="3843" max="3843" width="8" style="1" customWidth="1"/>
    <col min="3844" max="3844" width="40.77734375" style="1" customWidth="1"/>
    <col min="3845" max="3845" width="8.44140625" style="1" customWidth="1"/>
    <col min="3846" max="3847" width="7.5546875" style="1" customWidth="1"/>
    <col min="3848" max="4093" width="8.77734375" style="1"/>
    <col min="4094" max="4095" width="3.21875" style="1" customWidth="1"/>
    <col min="4096" max="4096" width="9.21875" style="1" customWidth="1"/>
    <col min="4097" max="4098" width="4.77734375" style="1" customWidth="1"/>
    <col min="4099" max="4099" width="8" style="1" customWidth="1"/>
    <col min="4100" max="4100" width="40.77734375" style="1" customWidth="1"/>
    <col min="4101" max="4101" width="8.44140625" style="1" customWidth="1"/>
    <col min="4102" max="4103" width="7.5546875" style="1" customWidth="1"/>
    <col min="4104" max="4349" width="8.77734375" style="1"/>
    <col min="4350" max="4351" width="3.21875" style="1" customWidth="1"/>
    <col min="4352" max="4352" width="9.21875" style="1" customWidth="1"/>
    <col min="4353" max="4354" width="4.77734375" style="1" customWidth="1"/>
    <col min="4355" max="4355" width="8" style="1" customWidth="1"/>
    <col min="4356" max="4356" width="40.77734375" style="1" customWidth="1"/>
    <col min="4357" max="4357" width="8.44140625" style="1" customWidth="1"/>
    <col min="4358" max="4359" width="7.5546875" style="1" customWidth="1"/>
    <col min="4360" max="4605" width="8.77734375" style="1"/>
    <col min="4606" max="4607" width="3.21875" style="1" customWidth="1"/>
    <col min="4608" max="4608" width="9.21875" style="1" customWidth="1"/>
    <col min="4609" max="4610" width="4.77734375" style="1" customWidth="1"/>
    <col min="4611" max="4611" width="8" style="1" customWidth="1"/>
    <col min="4612" max="4612" width="40.77734375" style="1" customWidth="1"/>
    <col min="4613" max="4613" width="8.44140625" style="1" customWidth="1"/>
    <col min="4614" max="4615" width="7.5546875" style="1" customWidth="1"/>
    <col min="4616" max="4861" width="8.77734375" style="1"/>
    <col min="4862" max="4863" width="3.21875" style="1" customWidth="1"/>
    <col min="4864" max="4864" width="9.21875" style="1" customWidth="1"/>
    <col min="4865" max="4866" width="4.77734375" style="1" customWidth="1"/>
    <col min="4867" max="4867" width="8" style="1" customWidth="1"/>
    <col min="4868" max="4868" width="40.77734375" style="1" customWidth="1"/>
    <col min="4869" max="4869" width="8.44140625" style="1" customWidth="1"/>
    <col min="4870" max="4871" width="7.5546875" style="1" customWidth="1"/>
    <col min="4872" max="5117" width="8.77734375" style="1"/>
    <col min="5118" max="5119" width="3.21875" style="1" customWidth="1"/>
    <col min="5120" max="5120" width="9.21875" style="1" customWidth="1"/>
    <col min="5121" max="5122" width="4.77734375" style="1" customWidth="1"/>
    <col min="5123" max="5123" width="8" style="1" customWidth="1"/>
    <col min="5124" max="5124" width="40.77734375" style="1" customWidth="1"/>
    <col min="5125" max="5125" width="8.44140625" style="1" customWidth="1"/>
    <col min="5126" max="5127" width="7.5546875" style="1" customWidth="1"/>
    <col min="5128" max="5373" width="8.77734375" style="1"/>
    <col min="5374" max="5375" width="3.21875" style="1" customWidth="1"/>
    <col min="5376" max="5376" width="9.21875" style="1" customWidth="1"/>
    <col min="5377" max="5378" width="4.77734375" style="1" customWidth="1"/>
    <col min="5379" max="5379" width="8" style="1" customWidth="1"/>
    <col min="5380" max="5380" width="40.77734375" style="1" customWidth="1"/>
    <col min="5381" max="5381" width="8.44140625" style="1" customWidth="1"/>
    <col min="5382" max="5383" width="7.5546875" style="1" customWidth="1"/>
    <col min="5384" max="5629" width="8.77734375" style="1"/>
    <col min="5630" max="5631" width="3.21875" style="1" customWidth="1"/>
    <col min="5632" max="5632" width="9.21875" style="1" customWidth="1"/>
    <col min="5633" max="5634" width="4.77734375" style="1" customWidth="1"/>
    <col min="5635" max="5635" width="8" style="1" customWidth="1"/>
    <col min="5636" max="5636" width="40.77734375" style="1" customWidth="1"/>
    <col min="5637" max="5637" width="8.44140625" style="1" customWidth="1"/>
    <col min="5638" max="5639" width="7.5546875" style="1" customWidth="1"/>
    <col min="5640" max="5885" width="8.77734375" style="1"/>
    <col min="5886" max="5887" width="3.21875" style="1" customWidth="1"/>
    <col min="5888" max="5888" width="9.21875" style="1" customWidth="1"/>
    <col min="5889" max="5890" width="4.77734375" style="1" customWidth="1"/>
    <col min="5891" max="5891" width="8" style="1" customWidth="1"/>
    <col min="5892" max="5892" width="40.77734375" style="1" customWidth="1"/>
    <col min="5893" max="5893" width="8.44140625" style="1" customWidth="1"/>
    <col min="5894" max="5895" width="7.5546875" style="1" customWidth="1"/>
    <col min="5896" max="6141" width="8.77734375" style="1"/>
    <col min="6142" max="6143" width="3.21875" style="1" customWidth="1"/>
    <col min="6144" max="6144" width="9.21875" style="1" customWidth="1"/>
    <col min="6145" max="6146" width="4.77734375" style="1" customWidth="1"/>
    <col min="6147" max="6147" width="8" style="1" customWidth="1"/>
    <col min="6148" max="6148" width="40.77734375" style="1" customWidth="1"/>
    <col min="6149" max="6149" width="8.44140625" style="1" customWidth="1"/>
    <col min="6150" max="6151" width="7.5546875" style="1" customWidth="1"/>
    <col min="6152" max="6397" width="8.77734375" style="1"/>
    <col min="6398" max="6399" width="3.21875" style="1" customWidth="1"/>
    <col min="6400" max="6400" width="9.21875" style="1" customWidth="1"/>
    <col min="6401" max="6402" width="4.77734375" style="1" customWidth="1"/>
    <col min="6403" max="6403" width="8" style="1" customWidth="1"/>
    <col min="6404" max="6404" width="40.77734375" style="1" customWidth="1"/>
    <col min="6405" max="6405" width="8.44140625" style="1" customWidth="1"/>
    <col min="6406" max="6407" width="7.5546875" style="1" customWidth="1"/>
    <col min="6408" max="6653" width="8.77734375" style="1"/>
    <col min="6654" max="6655" width="3.21875" style="1" customWidth="1"/>
    <col min="6656" max="6656" width="9.21875" style="1" customWidth="1"/>
    <col min="6657" max="6658" width="4.77734375" style="1" customWidth="1"/>
    <col min="6659" max="6659" width="8" style="1" customWidth="1"/>
    <col min="6660" max="6660" width="40.77734375" style="1" customWidth="1"/>
    <col min="6661" max="6661" width="8.44140625" style="1" customWidth="1"/>
    <col min="6662" max="6663" width="7.5546875" style="1" customWidth="1"/>
    <col min="6664" max="6909" width="8.77734375" style="1"/>
    <col min="6910" max="6911" width="3.21875" style="1" customWidth="1"/>
    <col min="6912" max="6912" width="9.21875" style="1" customWidth="1"/>
    <col min="6913" max="6914" width="4.77734375" style="1" customWidth="1"/>
    <col min="6915" max="6915" width="8" style="1" customWidth="1"/>
    <col min="6916" max="6916" width="40.77734375" style="1" customWidth="1"/>
    <col min="6917" max="6917" width="8.44140625" style="1" customWidth="1"/>
    <col min="6918" max="6919" width="7.5546875" style="1" customWidth="1"/>
    <col min="6920" max="7165" width="8.77734375" style="1"/>
    <col min="7166" max="7167" width="3.21875" style="1" customWidth="1"/>
    <col min="7168" max="7168" width="9.21875" style="1" customWidth="1"/>
    <col min="7169" max="7170" width="4.77734375" style="1" customWidth="1"/>
    <col min="7171" max="7171" width="8" style="1" customWidth="1"/>
    <col min="7172" max="7172" width="40.77734375" style="1" customWidth="1"/>
    <col min="7173" max="7173" width="8.44140625" style="1" customWidth="1"/>
    <col min="7174" max="7175" width="7.5546875" style="1" customWidth="1"/>
    <col min="7176" max="7421" width="8.77734375" style="1"/>
    <col min="7422" max="7423" width="3.21875" style="1" customWidth="1"/>
    <col min="7424" max="7424" width="9.21875" style="1" customWidth="1"/>
    <col min="7425" max="7426" width="4.77734375" style="1" customWidth="1"/>
    <col min="7427" max="7427" width="8" style="1" customWidth="1"/>
    <col min="7428" max="7428" width="40.77734375" style="1" customWidth="1"/>
    <col min="7429" max="7429" width="8.44140625" style="1" customWidth="1"/>
    <col min="7430" max="7431" width="7.5546875" style="1" customWidth="1"/>
    <col min="7432" max="7677" width="8.77734375" style="1"/>
    <col min="7678" max="7679" width="3.21875" style="1" customWidth="1"/>
    <col min="7680" max="7680" width="9.21875" style="1" customWidth="1"/>
    <col min="7681" max="7682" width="4.77734375" style="1" customWidth="1"/>
    <col min="7683" max="7683" width="8" style="1" customWidth="1"/>
    <col min="7684" max="7684" width="40.77734375" style="1" customWidth="1"/>
    <col min="7685" max="7685" width="8.44140625" style="1" customWidth="1"/>
    <col min="7686" max="7687" width="7.5546875" style="1" customWidth="1"/>
    <col min="7688" max="7933" width="8.77734375" style="1"/>
    <col min="7934" max="7935" width="3.21875" style="1" customWidth="1"/>
    <col min="7936" max="7936" width="9.21875" style="1" customWidth="1"/>
    <col min="7937" max="7938" width="4.77734375" style="1" customWidth="1"/>
    <col min="7939" max="7939" width="8" style="1" customWidth="1"/>
    <col min="7940" max="7940" width="40.77734375" style="1" customWidth="1"/>
    <col min="7941" max="7941" width="8.44140625" style="1" customWidth="1"/>
    <col min="7942" max="7943" width="7.5546875" style="1" customWidth="1"/>
    <col min="7944" max="8189" width="8.77734375" style="1"/>
    <col min="8190" max="8191" width="3.21875" style="1" customWidth="1"/>
    <col min="8192" max="8192" width="9.21875" style="1" customWidth="1"/>
    <col min="8193" max="8194" width="4.77734375" style="1" customWidth="1"/>
    <col min="8195" max="8195" width="8" style="1" customWidth="1"/>
    <col min="8196" max="8196" width="40.77734375" style="1" customWidth="1"/>
    <col min="8197" max="8197" width="8.44140625" style="1" customWidth="1"/>
    <col min="8198" max="8199" width="7.5546875" style="1" customWidth="1"/>
    <col min="8200" max="8445" width="8.77734375" style="1"/>
    <col min="8446" max="8447" width="3.21875" style="1" customWidth="1"/>
    <col min="8448" max="8448" width="9.21875" style="1" customWidth="1"/>
    <col min="8449" max="8450" width="4.77734375" style="1" customWidth="1"/>
    <col min="8451" max="8451" width="8" style="1" customWidth="1"/>
    <col min="8452" max="8452" width="40.77734375" style="1" customWidth="1"/>
    <col min="8453" max="8453" width="8.44140625" style="1" customWidth="1"/>
    <col min="8454" max="8455" width="7.5546875" style="1" customWidth="1"/>
    <col min="8456" max="8701" width="8.77734375" style="1"/>
    <col min="8702" max="8703" width="3.21875" style="1" customWidth="1"/>
    <col min="8704" max="8704" width="9.21875" style="1" customWidth="1"/>
    <col min="8705" max="8706" width="4.77734375" style="1" customWidth="1"/>
    <col min="8707" max="8707" width="8" style="1" customWidth="1"/>
    <col min="8708" max="8708" width="40.77734375" style="1" customWidth="1"/>
    <col min="8709" max="8709" width="8.44140625" style="1" customWidth="1"/>
    <col min="8710" max="8711" width="7.5546875" style="1" customWidth="1"/>
    <col min="8712" max="8957" width="8.77734375" style="1"/>
    <col min="8958" max="8959" width="3.21875" style="1" customWidth="1"/>
    <col min="8960" max="8960" width="9.21875" style="1" customWidth="1"/>
    <col min="8961" max="8962" width="4.77734375" style="1" customWidth="1"/>
    <col min="8963" max="8963" width="8" style="1" customWidth="1"/>
    <col min="8964" max="8964" width="40.77734375" style="1" customWidth="1"/>
    <col min="8965" max="8965" width="8.44140625" style="1" customWidth="1"/>
    <col min="8966" max="8967" width="7.5546875" style="1" customWidth="1"/>
    <col min="8968" max="9213" width="8.77734375" style="1"/>
    <col min="9214" max="9215" width="3.21875" style="1" customWidth="1"/>
    <col min="9216" max="9216" width="9.21875" style="1" customWidth="1"/>
    <col min="9217" max="9218" width="4.77734375" style="1" customWidth="1"/>
    <col min="9219" max="9219" width="8" style="1" customWidth="1"/>
    <col min="9220" max="9220" width="40.77734375" style="1" customWidth="1"/>
    <col min="9221" max="9221" width="8.44140625" style="1" customWidth="1"/>
    <col min="9222" max="9223" width="7.5546875" style="1" customWidth="1"/>
    <col min="9224" max="9469" width="8.77734375" style="1"/>
    <col min="9470" max="9471" width="3.21875" style="1" customWidth="1"/>
    <col min="9472" max="9472" width="9.21875" style="1" customWidth="1"/>
    <col min="9473" max="9474" width="4.77734375" style="1" customWidth="1"/>
    <col min="9475" max="9475" width="8" style="1" customWidth="1"/>
    <col min="9476" max="9476" width="40.77734375" style="1" customWidth="1"/>
    <col min="9477" max="9477" width="8.44140625" style="1" customWidth="1"/>
    <col min="9478" max="9479" width="7.5546875" style="1" customWidth="1"/>
    <col min="9480" max="9725" width="8.77734375" style="1"/>
    <col min="9726" max="9727" width="3.21875" style="1" customWidth="1"/>
    <col min="9728" max="9728" width="9.21875" style="1" customWidth="1"/>
    <col min="9729" max="9730" width="4.77734375" style="1" customWidth="1"/>
    <col min="9731" max="9731" width="8" style="1" customWidth="1"/>
    <col min="9732" max="9732" width="40.77734375" style="1" customWidth="1"/>
    <col min="9733" max="9733" width="8.44140625" style="1" customWidth="1"/>
    <col min="9734" max="9735" width="7.5546875" style="1" customWidth="1"/>
    <col min="9736" max="9981" width="8.77734375" style="1"/>
    <col min="9982" max="9983" width="3.21875" style="1" customWidth="1"/>
    <col min="9984" max="9984" width="9.21875" style="1" customWidth="1"/>
    <col min="9985" max="9986" width="4.77734375" style="1" customWidth="1"/>
    <col min="9987" max="9987" width="8" style="1" customWidth="1"/>
    <col min="9988" max="9988" width="40.77734375" style="1" customWidth="1"/>
    <col min="9989" max="9989" width="8.44140625" style="1" customWidth="1"/>
    <col min="9990" max="9991" width="7.5546875" style="1" customWidth="1"/>
    <col min="9992" max="10237" width="8.77734375" style="1"/>
    <col min="10238" max="10239" width="3.21875" style="1" customWidth="1"/>
    <col min="10240" max="10240" width="9.21875" style="1" customWidth="1"/>
    <col min="10241" max="10242" width="4.77734375" style="1" customWidth="1"/>
    <col min="10243" max="10243" width="8" style="1" customWidth="1"/>
    <col min="10244" max="10244" width="40.77734375" style="1" customWidth="1"/>
    <col min="10245" max="10245" width="8.44140625" style="1" customWidth="1"/>
    <col min="10246" max="10247" width="7.5546875" style="1" customWidth="1"/>
    <col min="10248" max="10493" width="8.77734375" style="1"/>
    <col min="10494" max="10495" width="3.21875" style="1" customWidth="1"/>
    <col min="10496" max="10496" width="9.21875" style="1" customWidth="1"/>
    <col min="10497" max="10498" width="4.77734375" style="1" customWidth="1"/>
    <col min="10499" max="10499" width="8" style="1" customWidth="1"/>
    <col min="10500" max="10500" width="40.77734375" style="1" customWidth="1"/>
    <col min="10501" max="10501" width="8.44140625" style="1" customWidth="1"/>
    <col min="10502" max="10503" width="7.5546875" style="1" customWidth="1"/>
    <col min="10504" max="10749" width="8.77734375" style="1"/>
    <col min="10750" max="10751" width="3.21875" style="1" customWidth="1"/>
    <col min="10752" max="10752" width="9.21875" style="1" customWidth="1"/>
    <col min="10753" max="10754" width="4.77734375" style="1" customWidth="1"/>
    <col min="10755" max="10755" width="8" style="1" customWidth="1"/>
    <col min="10756" max="10756" width="40.77734375" style="1" customWidth="1"/>
    <col min="10757" max="10757" width="8.44140625" style="1" customWidth="1"/>
    <col min="10758" max="10759" width="7.5546875" style="1" customWidth="1"/>
    <col min="10760" max="11005" width="8.77734375" style="1"/>
    <col min="11006" max="11007" width="3.21875" style="1" customWidth="1"/>
    <col min="11008" max="11008" width="9.21875" style="1" customWidth="1"/>
    <col min="11009" max="11010" width="4.77734375" style="1" customWidth="1"/>
    <col min="11011" max="11011" width="8" style="1" customWidth="1"/>
    <col min="11012" max="11012" width="40.77734375" style="1" customWidth="1"/>
    <col min="11013" max="11013" width="8.44140625" style="1" customWidth="1"/>
    <col min="11014" max="11015" width="7.5546875" style="1" customWidth="1"/>
    <col min="11016" max="11261" width="8.77734375" style="1"/>
    <col min="11262" max="11263" width="3.21875" style="1" customWidth="1"/>
    <col min="11264" max="11264" width="9.21875" style="1" customWidth="1"/>
    <col min="11265" max="11266" width="4.77734375" style="1" customWidth="1"/>
    <col min="11267" max="11267" width="8" style="1" customWidth="1"/>
    <col min="11268" max="11268" width="40.77734375" style="1" customWidth="1"/>
    <col min="11269" max="11269" width="8.44140625" style="1" customWidth="1"/>
    <col min="11270" max="11271" width="7.5546875" style="1" customWidth="1"/>
    <col min="11272" max="11517" width="8.77734375" style="1"/>
    <col min="11518" max="11519" width="3.21875" style="1" customWidth="1"/>
    <col min="11520" max="11520" width="9.21875" style="1" customWidth="1"/>
    <col min="11521" max="11522" width="4.77734375" style="1" customWidth="1"/>
    <col min="11523" max="11523" width="8" style="1" customWidth="1"/>
    <col min="11524" max="11524" width="40.77734375" style="1" customWidth="1"/>
    <col min="11525" max="11525" width="8.44140625" style="1" customWidth="1"/>
    <col min="11526" max="11527" width="7.5546875" style="1" customWidth="1"/>
    <col min="11528" max="11773" width="8.77734375" style="1"/>
    <col min="11774" max="11775" width="3.21875" style="1" customWidth="1"/>
    <col min="11776" max="11776" width="9.21875" style="1" customWidth="1"/>
    <col min="11777" max="11778" width="4.77734375" style="1" customWidth="1"/>
    <col min="11779" max="11779" width="8" style="1" customWidth="1"/>
    <col min="11780" max="11780" width="40.77734375" style="1" customWidth="1"/>
    <col min="11781" max="11781" width="8.44140625" style="1" customWidth="1"/>
    <col min="11782" max="11783" width="7.5546875" style="1" customWidth="1"/>
    <col min="11784" max="12029" width="8.77734375" style="1"/>
    <col min="12030" max="12031" width="3.21875" style="1" customWidth="1"/>
    <col min="12032" max="12032" width="9.21875" style="1" customWidth="1"/>
    <col min="12033" max="12034" width="4.77734375" style="1" customWidth="1"/>
    <col min="12035" max="12035" width="8" style="1" customWidth="1"/>
    <col min="12036" max="12036" width="40.77734375" style="1" customWidth="1"/>
    <col min="12037" max="12037" width="8.44140625" style="1" customWidth="1"/>
    <col min="12038" max="12039" width="7.5546875" style="1" customWidth="1"/>
    <col min="12040" max="12285" width="8.77734375" style="1"/>
    <col min="12286" max="12287" width="3.21875" style="1" customWidth="1"/>
    <col min="12288" max="12288" width="9.21875" style="1" customWidth="1"/>
    <col min="12289" max="12290" width="4.77734375" style="1" customWidth="1"/>
    <col min="12291" max="12291" width="8" style="1" customWidth="1"/>
    <col min="12292" max="12292" width="40.77734375" style="1" customWidth="1"/>
    <col min="12293" max="12293" width="8.44140625" style="1" customWidth="1"/>
    <col min="12294" max="12295" width="7.5546875" style="1" customWidth="1"/>
    <col min="12296" max="12541" width="8.77734375" style="1"/>
    <col min="12542" max="12543" width="3.21875" style="1" customWidth="1"/>
    <col min="12544" max="12544" width="9.21875" style="1" customWidth="1"/>
    <col min="12545" max="12546" width="4.77734375" style="1" customWidth="1"/>
    <col min="12547" max="12547" width="8" style="1" customWidth="1"/>
    <col min="12548" max="12548" width="40.77734375" style="1" customWidth="1"/>
    <col min="12549" max="12549" width="8.44140625" style="1" customWidth="1"/>
    <col min="12550" max="12551" width="7.5546875" style="1" customWidth="1"/>
    <col min="12552" max="12797" width="8.77734375" style="1"/>
    <col min="12798" max="12799" width="3.21875" style="1" customWidth="1"/>
    <col min="12800" max="12800" width="9.21875" style="1" customWidth="1"/>
    <col min="12801" max="12802" width="4.77734375" style="1" customWidth="1"/>
    <col min="12803" max="12803" width="8" style="1" customWidth="1"/>
    <col min="12804" max="12804" width="40.77734375" style="1" customWidth="1"/>
    <col min="12805" max="12805" width="8.44140625" style="1" customWidth="1"/>
    <col min="12806" max="12807" width="7.5546875" style="1" customWidth="1"/>
    <col min="12808" max="13053" width="8.77734375" style="1"/>
    <col min="13054" max="13055" width="3.21875" style="1" customWidth="1"/>
    <col min="13056" max="13056" width="9.21875" style="1" customWidth="1"/>
    <col min="13057" max="13058" width="4.77734375" style="1" customWidth="1"/>
    <col min="13059" max="13059" width="8" style="1" customWidth="1"/>
    <col min="13060" max="13060" width="40.77734375" style="1" customWidth="1"/>
    <col min="13061" max="13061" width="8.44140625" style="1" customWidth="1"/>
    <col min="13062" max="13063" width="7.5546875" style="1" customWidth="1"/>
    <col min="13064" max="13309" width="8.77734375" style="1"/>
    <col min="13310" max="13311" width="3.21875" style="1" customWidth="1"/>
    <col min="13312" max="13312" width="9.21875" style="1" customWidth="1"/>
    <col min="13313" max="13314" width="4.77734375" style="1" customWidth="1"/>
    <col min="13315" max="13315" width="8" style="1" customWidth="1"/>
    <col min="13316" max="13316" width="40.77734375" style="1" customWidth="1"/>
    <col min="13317" max="13317" width="8.44140625" style="1" customWidth="1"/>
    <col min="13318" max="13319" width="7.5546875" style="1" customWidth="1"/>
    <col min="13320" max="13565" width="8.77734375" style="1"/>
    <col min="13566" max="13567" width="3.21875" style="1" customWidth="1"/>
    <col min="13568" max="13568" width="9.21875" style="1" customWidth="1"/>
    <col min="13569" max="13570" width="4.77734375" style="1" customWidth="1"/>
    <col min="13571" max="13571" width="8" style="1" customWidth="1"/>
    <col min="13572" max="13572" width="40.77734375" style="1" customWidth="1"/>
    <col min="13573" max="13573" width="8.44140625" style="1" customWidth="1"/>
    <col min="13574" max="13575" width="7.5546875" style="1" customWidth="1"/>
    <col min="13576" max="13821" width="8.77734375" style="1"/>
    <col min="13822" max="13823" width="3.21875" style="1" customWidth="1"/>
    <col min="13824" max="13824" width="9.21875" style="1" customWidth="1"/>
    <col min="13825" max="13826" width="4.77734375" style="1" customWidth="1"/>
    <col min="13827" max="13827" width="8" style="1" customWidth="1"/>
    <col min="13828" max="13828" width="40.77734375" style="1" customWidth="1"/>
    <col min="13829" max="13829" width="8.44140625" style="1" customWidth="1"/>
    <col min="13830" max="13831" width="7.5546875" style="1" customWidth="1"/>
    <col min="13832" max="14077" width="8.77734375" style="1"/>
    <col min="14078" max="14079" width="3.21875" style="1" customWidth="1"/>
    <col min="14080" max="14080" width="9.21875" style="1" customWidth="1"/>
    <col min="14081" max="14082" width="4.77734375" style="1" customWidth="1"/>
    <col min="14083" max="14083" width="8" style="1" customWidth="1"/>
    <col min="14084" max="14084" width="40.77734375" style="1" customWidth="1"/>
    <col min="14085" max="14085" width="8.44140625" style="1" customWidth="1"/>
    <col min="14086" max="14087" width="7.5546875" style="1" customWidth="1"/>
    <col min="14088" max="14333" width="8.77734375" style="1"/>
    <col min="14334" max="14335" width="3.21875" style="1" customWidth="1"/>
    <col min="14336" max="14336" width="9.21875" style="1" customWidth="1"/>
    <col min="14337" max="14338" width="4.77734375" style="1" customWidth="1"/>
    <col min="14339" max="14339" width="8" style="1" customWidth="1"/>
    <col min="14340" max="14340" width="40.77734375" style="1" customWidth="1"/>
    <col min="14341" max="14341" width="8.44140625" style="1" customWidth="1"/>
    <col min="14342" max="14343" width="7.5546875" style="1" customWidth="1"/>
    <col min="14344" max="14589" width="8.77734375" style="1"/>
    <col min="14590" max="14591" width="3.21875" style="1" customWidth="1"/>
    <col min="14592" max="14592" width="9.21875" style="1" customWidth="1"/>
    <col min="14593" max="14594" width="4.77734375" style="1" customWidth="1"/>
    <col min="14595" max="14595" width="8" style="1" customWidth="1"/>
    <col min="14596" max="14596" width="40.77734375" style="1" customWidth="1"/>
    <col min="14597" max="14597" width="8.44140625" style="1" customWidth="1"/>
    <col min="14598" max="14599" width="7.5546875" style="1" customWidth="1"/>
    <col min="14600" max="14845" width="8.77734375" style="1"/>
    <col min="14846" max="14847" width="3.21875" style="1" customWidth="1"/>
    <col min="14848" max="14848" width="9.21875" style="1" customWidth="1"/>
    <col min="14849" max="14850" width="4.77734375" style="1" customWidth="1"/>
    <col min="14851" max="14851" width="8" style="1" customWidth="1"/>
    <col min="14852" max="14852" width="40.77734375" style="1" customWidth="1"/>
    <col min="14853" max="14853" width="8.44140625" style="1" customWidth="1"/>
    <col min="14854" max="14855" width="7.5546875" style="1" customWidth="1"/>
    <col min="14856" max="15101" width="8.77734375" style="1"/>
    <col min="15102" max="15103" width="3.21875" style="1" customWidth="1"/>
    <col min="15104" max="15104" width="9.21875" style="1" customWidth="1"/>
    <col min="15105" max="15106" width="4.77734375" style="1" customWidth="1"/>
    <col min="15107" max="15107" width="8" style="1" customWidth="1"/>
    <col min="15108" max="15108" width="40.77734375" style="1" customWidth="1"/>
    <col min="15109" max="15109" width="8.44140625" style="1" customWidth="1"/>
    <col min="15110" max="15111" width="7.5546875" style="1" customWidth="1"/>
    <col min="15112" max="15357" width="8.77734375" style="1"/>
    <col min="15358" max="15359" width="3.21875" style="1" customWidth="1"/>
    <col min="15360" max="15360" width="9.21875" style="1" customWidth="1"/>
    <col min="15361" max="15362" width="4.77734375" style="1" customWidth="1"/>
    <col min="15363" max="15363" width="8" style="1" customWidth="1"/>
    <col min="15364" max="15364" width="40.77734375" style="1" customWidth="1"/>
    <col min="15365" max="15365" width="8.44140625" style="1" customWidth="1"/>
    <col min="15366" max="15367" width="7.5546875" style="1" customWidth="1"/>
    <col min="15368" max="15613" width="8.77734375" style="1"/>
    <col min="15614" max="15615" width="3.21875" style="1" customWidth="1"/>
    <col min="15616" max="15616" width="9.21875" style="1" customWidth="1"/>
    <col min="15617" max="15618" width="4.77734375" style="1" customWidth="1"/>
    <col min="15619" max="15619" width="8" style="1" customWidth="1"/>
    <col min="15620" max="15620" width="40.77734375" style="1" customWidth="1"/>
    <col min="15621" max="15621" width="8.44140625" style="1" customWidth="1"/>
    <col min="15622" max="15623" width="7.5546875" style="1" customWidth="1"/>
    <col min="15624" max="15869" width="8.77734375" style="1"/>
    <col min="15870" max="15871" width="3.21875" style="1" customWidth="1"/>
    <col min="15872" max="15872" width="9.21875" style="1" customWidth="1"/>
    <col min="15873" max="15874" width="4.77734375" style="1" customWidth="1"/>
    <col min="15875" max="15875" width="8" style="1" customWidth="1"/>
    <col min="15876" max="15876" width="40.77734375" style="1" customWidth="1"/>
    <col min="15877" max="15877" width="8.44140625" style="1" customWidth="1"/>
    <col min="15878" max="15879" width="7.5546875" style="1" customWidth="1"/>
    <col min="15880" max="16125" width="8.77734375" style="1"/>
    <col min="16126" max="16127" width="3.21875" style="1" customWidth="1"/>
    <col min="16128" max="16128" width="9.21875" style="1" customWidth="1"/>
    <col min="16129" max="16130" width="4.77734375" style="1" customWidth="1"/>
    <col min="16131" max="16131" width="8" style="1" customWidth="1"/>
    <col min="16132" max="16132" width="40.77734375" style="1" customWidth="1"/>
    <col min="16133" max="16133" width="8.44140625" style="1" customWidth="1"/>
    <col min="16134" max="16135" width="7.5546875" style="1" customWidth="1"/>
    <col min="16136" max="16382" width="8.77734375" style="1"/>
    <col min="16383" max="16384" width="9.21875" style="1" customWidth="1"/>
  </cols>
  <sheetData>
    <row r="1" spans="1:14" x14ac:dyDescent="0.2">
      <c r="H1" s="1095"/>
      <c r="I1" s="791"/>
      <c r="J1" s="825"/>
      <c r="K1" s="1033" t="s">
        <v>93</v>
      </c>
      <c r="L1" s="825"/>
      <c r="M1" s="825"/>
      <c r="N1" s="825"/>
    </row>
    <row r="2" spans="1:14" ht="17.7" x14ac:dyDescent="0.3">
      <c r="A2" s="1386" t="s">
        <v>30</v>
      </c>
      <c r="B2" s="1386"/>
      <c r="C2" s="1386"/>
      <c r="D2" s="1386"/>
      <c r="E2" s="1386"/>
      <c r="F2" s="1386"/>
      <c r="G2" s="1386"/>
      <c r="H2" s="1386"/>
      <c r="I2" s="792"/>
      <c r="J2" s="825"/>
      <c r="K2" s="825"/>
      <c r="L2" s="825"/>
      <c r="M2" s="825"/>
      <c r="N2" s="825"/>
    </row>
    <row r="3" spans="1:14" x14ac:dyDescent="0.25">
      <c r="A3" s="3"/>
      <c r="B3" s="3"/>
      <c r="C3" s="3"/>
      <c r="D3" s="3"/>
      <c r="E3" s="3"/>
      <c r="F3" s="3"/>
      <c r="G3" s="950"/>
      <c r="H3" s="4"/>
      <c r="I3" s="793"/>
      <c r="J3" s="825"/>
      <c r="K3" s="825"/>
      <c r="L3" s="825"/>
      <c r="M3" s="825"/>
      <c r="N3" s="825"/>
    </row>
    <row r="4" spans="1:14" ht="15.75" thickBot="1" x14ac:dyDescent="0.3">
      <c r="A4" s="1387" t="s">
        <v>13</v>
      </c>
      <c r="B4" s="1387"/>
      <c r="C4" s="1387"/>
      <c r="D4" s="1387"/>
      <c r="E4" s="1387"/>
      <c r="F4" s="1387"/>
      <c r="G4" s="1387"/>
      <c r="H4" s="1387"/>
      <c r="I4" s="794"/>
      <c r="J4" s="825"/>
      <c r="K4" s="825"/>
      <c r="L4" s="825"/>
      <c r="M4" s="825"/>
      <c r="N4" s="825"/>
    </row>
    <row r="5" spans="1:14" x14ac:dyDescent="0.2">
      <c r="A5" s="3"/>
      <c r="B5" s="3"/>
      <c r="C5" s="3"/>
      <c r="D5" s="3"/>
      <c r="E5" s="3"/>
      <c r="F5" s="3"/>
      <c r="G5" s="950"/>
      <c r="H5" s="1396" t="s">
        <v>160</v>
      </c>
      <c r="I5" s="793"/>
      <c r="J5" s="825"/>
      <c r="K5" s="825"/>
      <c r="L5" s="825"/>
      <c r="M5" s="825"/>
      <c r="N5" s="825"/>
    </row>
    <row r="6" spans="1:14" s="9" customFormat="1" ht="15.75" thickBot="1" x14ac:dyDescent="0.3">
      <c r="A6" s="93"/>
      <c r="B6" s="94"/>
      <c r="C6" s="94"/>
      <c r="D6" s="65"/>
      <c r="E6" s="65"/>
      <c r="F6" s="114" t="s">
        <v>36</v>
      </c>
      <c r="G6" s="951"/>
      <c r="H6" s="1449"/>
      <c r="I6" s="795"/>
      <c r="J6" s="147"/>
      <c r="K6" s="147"/>
      <c r="L6" s="147"/>
      <c r="M6" s="147" t="s">
        <v>66</v>
      </c>
      <c r="N6" s="147"/>
    </row>
    <row r="7" spans="1:14" s="9" customFormat="1" ht="13.1" thickBot="1" x14ac:dyDescent="0.25">
      <c r="A7" s="102"/>
      <c r="B7" s="102"/>
      <c r="C7" s="102"/>
      <c r="D7" s="102"/>
      <c r="E7" s="102"/>
      <c r="F7" s="102"/>
      <c r="G7" s="952"/>
      <c r="H7" s="1449"/>
      <c r="I7" s="97"/>
      <c r="J7" s="1469" t="s">
        <v>215</v>
      </c>
      <c r="K7" s="97" t="s">
        <v>0</v>
      </c>
      <c r="L7" s="147"/>
      <c r="M7" s="147"/>
      <c r="N7" s="147"/>
    </row>
    <row r="8" spans="1:14" s="9" customFormat="1" ht="13.1" thickBot="1" x14ac:dyDescent="0.25">
      <c r="A8" s="98" t="s">
        <v>1</v>
      </c>
      <c r="B8" s="1096" t="s">
        <v>4</v>
      </c>
      <c r="C8" s="476"/>
      <c r="D8" s="99" t="s">
        <v>14</v>
      </c>
      <c r="E8" s="100" t="s">
        <v>15</v>
      </c>
      <c r="F8" s="100" t="s">
        <v>35</v>
      </c>
      <c r="G8" s="1074" t="s">
        <v>31</v>
      </c>
      <c r="H8" s="1402"/>
      <c r="I8" s="1035" t="s">
        <v>32</v>
      </c>
      <c r="J8" s="1465"/>
      <c r="K8" s="107" t="s">
        <v>32</v>
      </c>
      <c r="L8" s="147"/>
      <c r="M8" s="147"/>
      <c r="N8" s="147"/>
    </row>
    <row r="9" spans="1:14" s="9" customFormat="1" ht="13.1" thickBot="1" x14ac:dyDescent="0.25">
      <c r="A9" s="968" t="s">
        <v>2</v>
      </c>
      <c r="B9" s="969" t="s">
        <v>5</v>
      </c>
      <c r="C9" s="970" t="s">
        <v>5</v>
      </c>
      <c r="D9" s="969" t="s">
        <v>5</v>
      </c>
      <c r="E9" s="969" t="s">
        <v>5</v>
      </c>
      <c r="F9" s="1036" t="s">
        <v>34</v>
      </c>
      <c r="G9" s="1103">
        <f>G10+G57</f>
        <v>9450</v>
      </c>
      <c r="H9" s="1103">
        <f>+H10+H57</f>
        <v>14536.8</v>
      </c>
      <c r="I9" s="1103">
        <f>+G9+H9</f>
        <v>23986.799999999999</v>
      </c>
      <c r="J9" s="1076">
        <f>+J10+J57</f>
        <v>250</v>
      </c>
      <c r="K9" s="1076">
        <f>+I9+J9</f>
        <v>24236.799999999999</v>
      </c>
      <c r="L9" s="944" t="s">
        <v>216</v>
      </c>
      <c r="M9" s="944"/>
      <c r="N9" s="944"/>
    </row>
    <row r="10" spans="1:14" s="9" customFormat="1" ht="13.75" thickBot="1" x14ac:dyDescent="0.3">
      <c r="A10" s="934" t="s">
        <v>2</v>
      </c>
      <c r="B10" s="1454" t="s">
        <v>5</v>
      </c>
      <c r="C10" s="1455"/>
      <c r="D10" s="935" t="s">
        <v>5</v>
      </c>
      <c r="E10" s="936" t="s">
        <v>5</v>
      </c>
      <c r="F10" s="1037" t="s">
        <v>18</v>
      </c>
      <c r="G10" s="1060">
        <v>3410</v>
      </c>
      <c r="H10" s="1060">
        <f>+H11+H14+H17+H19+H21+H23+H25+H27+H29+H31+H33+H35+H37+H39+H41+H43+H45+H47+H49+H51+H53</f>
        <v>0</v>
      </c>
      <c r="I10" s="1060">
        <f t="shared" ref="I10:I75" si="0">+G10+H10</f>
        <v>3410</v>
      </c>
      <c r="J10" s="1078">
        <f>+J55</f>
        <v>250</v>
      </c>
      <c r="K10" s="1078">
        <f t="shared" ref="K10:K75" si="1">+I10+J10</f>
        <v>3660</v>
      </c>
      <c r="L10" s="944" t="s">
        <v>216</v>
      </c>
      <c r="M10" s="944"/>
      <c r="N10" s="944"/>
    </row>
    <row r="11" spans="1:14" s="9" customFormat="1" x14ac:dyDescent="0.2">
      <c r="A11" s="189" t="s">
        <v>2</v>
      </c>
      <c r="B11" s="256" t="s">
        <v>67</v>
      </c>
      <c r="C11" s="256" t="s">
        <v>17</v>
      </c>
      <c r="D11" s="192" t="s">
        <v>5</v>
      </c>
      <c r="E11" s="192" t="s">
        <v>5</v>
      </c>
      <c r="F11" s="194" t="s">
        <v>20</v>
      </c>
      <c r="G11" s="1067">
        <f>SUM(G12:G13)</f>
        <v>200</v>
      </c>
      <c r="H11" s="1067">
        <f>SUM(H12:H13)</f>
        <v>0</v>
      </c>
      <c r="I11" s="1104">
        <f t="shared" si="0"/>
        <v>200</v>
      </c>
      <c r="J11" s="1077">
        <v>0</v>
      </c>
      <c r="K11" s="1077">
        <f t="shared" si="1"/>
        <v>200</v>
      </c>
      <c r="L11" s="944"/>
      <c r="M11" s="944"/>
      <c r="N11" s="944"/>
    </row>
    <row r="12" spans="1:14" s="9" customFormat="1" x14ac:dyDescent="0.2">
      <c r="A12" s="235"/>
      <c r="B12" s="236"/>
      <c r="C12" s="236"/>
      <c r="D12" s="237">
        <v>3299</v>
      </c>
      <c r="E12" s="238">
        <v>5321</v>
      </c>
      <c r="F12" s="1038" t="s">
        <v>21</v>
      </c>
      <c r="G12" s="1063">
        <v>150</v>
      </c>
      <c r="H12" s="1063">
        <v>0</v>
      </c>
      <c r="I12" s="1063">
        <f t="shared" si="0"/>
        <v>150</v>
      </c>
      <c r="J12" s="1030">
        <v>0</v>
      </c>
      <c r="K12" s="1030">
        <f t="shared" si="1"/>
        <v>150</v>
      </c>
      <c r="L12" s="944"/>
      <c r="M12" s="944"/>
      <c r="N12" s="944"/>
    </row>
    <row r="13" spans="1:14" s="9" customFormat="1" x14ac:dyDescent="0.2">
      <c r="A13" s="235"/>
      <c r="B13" s="236"/>
      <c r="C13" s="236"/>
      <c r="D13" s="237">
        <v>3299</v>
      </c>
      <c r="E13" s="238">
        <v>5331</v>
      </c>
      <c r="F13" s="1038" t="s">
        <v>19</v>
      </c>
      <c r="G13" s="1063">
        <v>50</v>
      </c>
      <c r="H13" s="1063">
        <v>0</v>
      </c>
      <c r="I13" s="1063">
        <f t="shared" si="0"/>
        <v>50</v>
      </c>
      <c r="J13" s="1030">
        <v>0</v>
      </c>
      <c r="K13" s="1030">
        <f t="shared" si="1"/>
        <v>50</v>
      </c>
      <c r="L13" s="944"/>
      <c r="M13" s="944"/>
      <c r="N13" s="944"/>
    </row>
    <row r="14" spans="1:14" s="9" customFormat="1" x14ac:dyDescent="0.2">
      <c r="A14" s="972" t="s">
        <v>2</v>
      </c>
      <c r="B14" s="824" t="s">
        <v>68</v>
      </c>
      <c r="C14" s="824" t="s">
        <v>17</v>
      </c>
      <c r="D14" s="445" t="s">
        <v>5</v>
      </c>
      <c r="E14" s="445" t="s">
        <v>5</v>
      </c>
      <c r="F14" s="1039" t="s">
        <v>22</v>
      </c>
      <c r="G14" s="1064">
        <f>SUM(G15:G16)</f>
        <v>120</v>
      </c>
      <c r="H14" s="1064">
        <f>SUM(H15:H16)</f>
        <v>-120</v>
      </c>
      <c r="I14" s="1064">
        <f t="shared" si="0"/>
        <v>0</v>
      </c>
      <c r="J14" s="1031">
        <v>0</v>
      </c>
      <c r="K14" s="1031">
        <f t="shared" si="1"/>
        <v>0</v>
      </c>
      <c r="L14" s="944"/>
      <c r="M14" s="944"/>
      <c r="N14" s="944"/>
    </row>
    <row r="15" spans="1:14" s="9" customFormat="1" x14ac:dyDescent="0.2">
      <c r="A15" s="235"/>
      <c r="B15" s="236"/>
      <c r="C15" s="236"/>
      <c r="D15" s="237">
        <v>3299</v>
      </c>
      <c r="E15" s="238">
        <v>5321</v>
      </c>
      <c r="F15" s="1038" t="s">
        <v>21</v>
      </c>
      <c r="G15" s="1063">
        <v>60</v>
      </c>
      <c r="H15" s="1063">
        <v>-60</v>
      </c>
      <c r="I15" s="1063">
        <f t="shared" si="0"/>
        <v>0</v>
      </c>
      <c r="J15" s="1030">
        <v>0</v>
      </c>
      <c r="K15" s="1030">
        <f t="shared" si="1"/>
        <v>0</v>
      </c>
      <c r="L15" s="944"/>
      <c r="M15" s="944"/>
      <c r="N15" s="944"/>
    </row>
    <row r="16" spans="1:14" s="9" customFormat="1" x14ac:dyDescent="0.2">
      <c r="A16" s="235"/>
      <c r="B16" s="236"/>
      <c r="C16" s="236"/>
      <c r="D16" s="237">
        <v>3299</v>
      </c>
      <c r="E16" s="238">
        <v>5331</v>
      </c>
      <c r="F16" s="1038" t="s">
        <v>19</v>
      </c>
      <c r="G16" s="1063">
        <v>60</v>
      </c>
      <c r="H16" s="1063">
        <v>-60</v>
      </c>
      <c r="I16" s="1063">
        <f t="shared" si="0"/>
        <v>0</v>
      </c>
      <c r="J16" s="1030">
        <v>0</v>
      </c>
      <c r="K16" s="1030">
        <f t="shared" si="1"/>
        <v>0</v>
      </c>
      <c r="L16" s="944"/>
      <c r="M16" s="944"/>
      <c r="N16" s="944"/>
    </row>
    <row r="17" spans="1:14" s="9" customFormat="1" ht="20.95" x14ac:dyDescent="0.2">
      <c r="A17" s="972" t="s">
        <v>2</v>
      </c>
      <c r="B17" s="824" t="s">
        <v>69</v>
      </c>
      <c r="C17" s="824" t="s">
        <v>38</v>
      </c>
      <c r="D17" s="445" t="s">
        <v>5</v>
      </c>
      <c r="E17" s="445" t="s">
        <v>5</v>
      </c>
      <c r="F17" s="1039" t="s">
        <v>39</v>
      </c>
      <c r="G17" s="1064">
        <v>0</v>
      </c>
      <c r="H17" s="1064">
        <f>+H18</f>
        <v>20</v>
      </c>
      <c r="I17" s="1064">
        <f t="shared" si="0"/>
        <v>20</v>
      </c>
      <c r="J17" s="1031">
        <v>0</v>
      </c>
      <c r="K17" s="1031">
        <f t="shared" si="1"/>
        <v>20</v>
      </c>
      <c r="L17" s="944"/>
      <c r="M17" s="944"/>
      <c r="N17" s="944"/>
    </row>
    <row r="18" spans="1:14" s="9" customFormat="1" x14ac:dyDescent="0.2">
      <c r="A18" s="235"/>
      <c r="B18" s="236"/>
      <c r="C18" s="236"/>
      <c r="D18" s="237">
        <v>3421</v>
      </c>
      <c r="E18" s="238">
        <v>5321</v>
      </c>
      <c r="F18" s="1040" t="s">
        <v>21</v>
      </c>
      <c r="G18" s="1063">
        <v>0</v>
      </c>
      <c r="H18" s="1063">
        <v>20</v>
      </c>
      <c r="I18" s="1063">
        <f t="shared" si="0"/>
        <v>20</v>
      </c>
      <c r="J18" s="1030">
        <v>0</v>
      </c>
      <c r="K18" s="1030">
        <f t="shared" si="1"/>
        <v>20</v>
      </c>
      <c r="L18" s="944"/>
      <c r="M18" s="944"/>
      <c r="N18" s="944"/>
    </row>
    <row r="19" spans="1:14" s="9" customFormat="1" ht="20.95" x14ac:dyDescent="0.2">
      <c r="A19" s="972" t="s">
        <v>2</v>
      </c>
      <c r="B19" s="824" t="s">
        <v>70</v>
      </c>
      <c r="C19" s="824" t="s">
        <v>40</v>
      </c>
      <c r="D19" s="445" t="s">
        <v>5</v>
      </c>
      <c r="E19" s="445" t="s">
        <v>5</v>
      </c>
      <c r="F19" s="1039" t="s">
        <v>41</v>
      </c>
      <c r="G19" s="1064">
        <v>0</v>
      </c>
      <c r="H19" s="1064">
        <f t="shared" ref="H19" si="2">+H20</f>
        <v>60</v>
      </c>
      <c r="I19" s="1064">
        <f t="shared" si="0"/>
        <v>60</v>
      </c>
      <c r="J19" s="1031">
        <v>0</v>
      </c>
      <c r="K19" s="1031">
        <f t="shared" si="1"/>
        <v>60</v>
      </c>
      <c r="L19" s="944"/>
      <c r="M19" s="944"/>
      <c r="N19" s="944"/>
    </row>
    <row r="20" spans="1:14" s="9" customFormat="1" x14ac:dyDescent="0.2">
      <c r="A20" s="235"/>
      <c r="B20" s="236"/>
      <c r="C20" s="236"/>
      <c r="D20" s="237">
        <v>3421</v>
      </c>
      <c r="E20" s="238">
        <v>5331</v>
      </c>
      <c r="F20" s="1040" t="s">
        <v>19</v>
      </c>
      <c r="G20" s="1063">
        <v>0</v>
      </c>
      <c r="H20" s="1063">
        <v>60</v>
      </c>
      <c r="I20" s="1063">
        <f t="shared" si="0"/>
        <v>60</v>
      </c>
      <c r="J20" s="1030">
        <v>0</v>
      </c>
      <c r="K20" s="1030">
        <f t="shared" si="1"/>
        <v>60</v>
      </c>
      <c r="L20" s="944"/>
      <c r="M20" s="944"/>
      <c r="N20" s="944"/>
    </row>
    <row r="21" spans="1:14" s="9" customFormat="1" ht="20.95" x14ac:dyDescent="0.2">
      <c r="A21" s="972" t="s">
        <v>2</v>
      </c>
      <c r="B21" s="824" t="s">
        <v>71</v>
      </c>
      <c r="C21" s="824" t="s">
        <v>42</v>
      </c>
      <c r="D21" s="445" t="s">
        <v>5</v>
      </c>
      <c r="E21" s="445" t="s">
        <v>5</v>
      </c>
      <c r="F21" s="1039" t="s">
        <v>43</v>
      </c>
      <c r="G21" s="1064">
        <v>0</v>
      </c>
      <c r="H21" s="1064">
        <f t="shared" ref="H21" si="3">+H22</f>
        <v>20</v>
      </c>
      <c r="I21" s="1064">
        <f t="shared" si="0"/>
        <v>20</v>
      </c>
      <c r="J21" s="1031">
        <v>0</v>
      </c>
      <c r="K21" s="1031">
        <f t="shared" si="1"/>
        <v>20</v>
      </c>
      <c r="L21" s="944"/>
      <c r="M21" s="944"/>
      <c r="N21" s="944"/>
    </row>
    <row r="22" spans="1:14" s="9" customFormat="1" x14ac:dyDescent="0.2">
      <c r="A22" s="235"/>
      <c r="B22" s="236"/>
      <c r="C22" s="236"/>
      <c r="D22" s="237">
        <v>3421</v>
      </c>
      <c r="E22" s="238">
        <v>5321</v>
      </c>
      <c r="F22" s="1040" t="s">
        <v>21</v>
      </c>
      <c r="G22" s="1063">
        <v>0</v>
      </c>
      <c r="H22" s="1063">
        <v>20</v>
      </c>
      <c r="I22" s="1063">
        <f t="shared" si="0"/>
        <v>20</v>
      </c>
      <c r="J22" s="1030">
        <v>0</v>
      </c>
      <c r="K22" s="1030">
        <f t="shared" si="1"/>
        <v>20</v>
      </c>
      <c r="L22" s="944"/>
      <c r="M22" s="944"/>
      <c r="N22" s="944"/>
    </row>
    <row r="23" spans="1:14" s="9" customFormat="1" x14ac:dyDescent="0.2">
      <c r="A23" s="975" t="s">
        <v>3</v>
      </c>
      <c r="B23" s="976" t="s">
        <v>101</v>
      </c>
      <c r="C23" s="976" t="s">
        <v>102</v>
      </c>
      <c r="D23" s="977" t="s">
        <v>5</v>
      </c>
      <c r="E23" s="977" t="s">
        <v>5</v>
      </c>
      <c r="F23" s="1041" t="s">
        <v>103</v>
      </c>
      <c r="G23" s="1064">
        <v>0</v>
      </c>
      <c r="H23" s="1064">
        <f>H24</f>
        <v>20</v>
      </c>
      <c r="I23" s="1064">
        <f t="shared" si="0"/>
        <v>20</v>
      </c>
      <c r="J23" s="1031">
        <v>0</v>
      </c>
      <c r="K23" s="1031">
        <f t="shared" si="1"/>
        <v>20</v>
      </c>
      <c r="L23" s="944"/>
      <c r="M23" s="944"/>
      <c r="N23" s="944"/>
    </row>
    <row r="24" spans="1:14" s="9" customFormat="1" x14ac:dyDescent="0.2">
      <c r="A24" s="979"/>
      <c r="B24" s="980"/>
      <c r="C24" s="980"/>
      <c r="D24" s="981">
        <v>3299</v>
      </c>
      <c r="E24" s="981">
        <v>5321</v>
      </c>
      <c r="F24" s="1042" t="s">
        <v>21</v>
      </c>
      <c r="G24" s="1063">
        <v>0</v>
      </c>
      <c r="H24" s="1063">
        <v>20</v>
      </c>
      <c r="I24" s="1063">
        <f t="shared" si="0"/>
        <v>20</v>
      </c>
      <c r="J24" s="1030">
        <v>0</v>
      </c>
      <c r="K24" s="1030">
        <f t="shared" si="1"/>
        <v>20</v>
      </c>
      <c r="L24" s="944"/>
      <c r="M24" s="944"/>
      <c r="N24" s="944"/>
    </row>
    <row r="25" spans="1:14" s="9" customFormat="1" x14ac:dyDescent="0.2">
      <c r="A25" s="972" t="s">
        <v>2</v>
      </c>
      <c r="B25" s="824" t="s">
        <v>72</v>
      </c>
      <c r="C25" s="824" t="s">
        <v>17</v>
      </c>
      <c r="D25" s="445" t="s">
        <v>5</v>
      </c>
      <c r="E25" s="445" t="s">
        <v>5</v>
      </c>
      <c r="F25" s="1039" t="s">
        <v>23</v>
      </c>
      <c r="G25" s="1064">
        <f>+G26</f>
        <v>90</v>
      </c>
      <c r="H25" s="1064">
        <f>+H26</f>
        <v>-65</v>
      </c>
      <c r="I25" s="1064">
        <f t="shared" si="0"/>
        <v>25</v>
      </c>
      <c r="J25" s="1031">
        <v>0</v>
      </c>
      <c r="K25" s="1031">
        <f t="shared" si="1"/>
        <v>25</v>
      </c>
      <c r="L25" s="944"/>
      <c r="M25" s="944"/>
      <c r="N25" s="944"/>
    </row>
    <row r="26" spans="1:14" s="9" customFormat="1" x14ac:dyDescent="0.2">
      <c r="A26" s="235"/>
      <c r="B26" s="236"/>
      <c r="C26" s="236"/>
      <c r="D26" s="237">
        <v>3299</v>
      </c>
      <c r="E26" s="238">
        <v>5331</v>
      </c>
      <c r="F26" s="1038" t="s">
        <v>19</v>
      </c>
      <c r="G26" s="1063">
        <v>90</v>
      </c>
      <c r="H26" s="1063">
        <v>-65</v>
      </c>
      <c r="I26" s="1063">
        <f t="shared" si="0"/>
        <v>25</v>
      </c>
      <c r="J26" s="1030">
        <v>0</v>
      </c>
      <c r="K26" s="1030">
        <f t="shared" si="1"/>
        <v>25</v>
      </c>
      <c r="L26" s="944"/>
      <c r="M26" s="944"/>
      <c r="N26" s="944"/>
    </row>
    <row r="27" spans="1:14" s="9" customFormat="1" x14ac:dyDescent="0.2">
      <c r="A27" s="972" t="s">
        <v>2</v>
      </c>
      <c r="B27" s="824" t="s">
        <v>118</v>
      </c>
      <c r="C27" s="824" t="s">
        <v>122</v>
      </c>
      <c r="D27" s="445" t="s">
        <v>5</v>
      </c>
      <c r="E27" s="445" t="s">
        <v>5</v>
      </c>
      <c r="F27" s="1039" t="s">
        <v>120</v>
      </c>
      <c r="G27" s="1064">
        <f>+G28</f>
        <v>0</v>
      </c>
      <c r="H27" s="1064">
        <f>+H28</f>
        <v>50</v>
      </c>
      <c r="I27" s="1064">
        <f t="shared" si="0"/>
        <v>50</v>
      </c>
      <c r="J27" s="1031">
        <v>0</v>
      </c>
      <c r="K27" s="1031">
        <f t="shared" si="1"/>
        <v>50</v>
      </c>
      <c r="L27" s="944"/>
      <c r="M27" s="944"/>
      <c r="N27" s="944"/>
    </row>
    <row r="28" spans="1:14" s="9" customFormat="1" x14ac:dyDescent="0.2">
      <c r="A28" s="235"/>
      <c r="B28" s="236"/>
      <c r="C28" s="236"/>
      <c r="D28" s="237">
        <v>3299</v>
      </c>
      <c r="E28" s="238">
        <v>5321</v>
      </c>
      <c r="F28" s="1038" t="s">
        <v>21</v>
      </c>
      <c r="G28" s="1063">
        <v>0</v>
      </c>
      <c r="H28" s="1063">
        <v>50</v>
      </c>
      <c r="I28" s="1063">
        <f t="shared" si="0"/>
        <v>50</v>
      </c>
      <c r="J28" s="1030">
        <v>0</v>
      </c>
      <c r="K28" s="1030">
        <f t="shared" si="1"/>
        <v>50</v>
      </c>
      <c r="L28" s="944"/>
      <c r="M28" s="944"/>
      <c r="N28" s="944"/>
    </row>
    <row r="29" spans="1:14" s="9" customFormat="1" ht="20.95" x14ac:dyDescent="0.2">
      <c r="A29" s="972" t="s">
        <v>2</v>
      </c>
      <c r="B29" s="824" t="s">
        <v>119</v>
      </c>
      <c r="C29" s="824" t="s">
        <v>58</v>
      </c>
      <c r="D29" s="445" t="s">
        <v>5</v>
      </c>
      <c r="E29" s="445" t="s">
        <v>5</v>
      </c>
      <c r="F29" s="1039" t="s">
        <v>121</v>
      </c>
      <c r="G29" s="1064">
        <f>+G30</f>
        <v>0</v>
      </c>
      <c r="H29" s="1064">
        <f>+H30</f>
        <v>15</v>
      </c>
      <c r="I29" s="1064">
        <f t="shared" si="0"/>
        <v>15</v>
      </c>
      <c r="J29" s="1031">
        <v>0</v>
      </c>
      <c r="K29" s="1031">
        <f t="shared" si="1"/>
        <v>15</v>
      </c>
      <c r="L29" s="944"/>
      <c r="M29" s="944"/>
      <c r="N29" s="944"/>
    </row>
    <row r="30" spans="1:14" s="9" customFormat="1" x14ac:dyDescent="0.2">
      <c r="A30" s="235"/>
      <c r="B30" s="236"/>
      <c r="C30" s="236"/>
      <c r="D30" s="237">
        <v>3122</v>
      </c>
      <c r="E30" s="238">
        <v>5331</v>
      </c>
      <c r="F30" s="1038" t="s">
        <v>19</v>
      </c>
      <c r="G30" s="1063">
        <v>0</v>
      </c>
      <c r="H30" s="1063">
        <v>15</v>
      </c>
      <c r="I30" s="1063">
        <f t="shared" si="0"/>
        <v>15</v>
      </c>
      <c r="J30" s="1030">
        <v>0</v>
      </c>
      <c r="K30" s="1030">
        <f t="shared" si="1"/>
        <v>15</v>
      </c>
      <c r="L30" s="944"/>
      <c r="M30" s="944"/>
      <c r="N30" s="944"/>
    </row>
    <row r="31" spans="1:14" s="9" customFormat="1" x14ac:dyDescent="0.2">
      <c r="A31" s="972" t="s">
        <v>2</v>
      </c>
      <c r="B31" s="824" t="s">
        <v>73</v>
      </c>
      <c r="C31" s="824" t="s">
        <v>17</v>
      </c>
      <c r="D31" s="445" t="s">
        <v>5</v>
      </c>
      <c r="E31" s="445" t="s">
        <v>5</v>
      </c>
      <c r="F31" s="1039" t="s">
        <v>6</v>
      </c>
      <c r="G31" s="1064">
        <f>+G32</f>
        <v>2000</v>
      </c>
      <c r="H31" s="1064">
        <f>+H32</f>
        <v>-2000</v>
      </c>
      <c r="I31" s="1064">
        <f t="shared" si="0"/>
        <v>0</v>
      </c>
      <c r="J31" s="1031">
        <v>0</v>
      </c>
      <c r="K31" s="1031">
        <f t="shared" si="1"/>
        <v>0</v>
      </c>
      <c r="L31" s="944"/>
      <c r="M31" s="944"/>
      <c r="N31" s="944"/>
    </row>
    <row r="32" spans="1:14" s="9" customFormat="1" x14ac:dyDescent="0.2">
      <c r="A32" s="235"/>
      <c r="B32" s="236"/>
      <c r="C32" s="236"/>
      <c r="D32" s="237">
        <v>3299</v>
      </c>
      <c r="E32" s="237">
        <v>5331</v>
      </c>
      <c r="F32" s="1038" t="s">
        <v>19</v>
      </c>
      <c r="G32" s="1063">
        <v>2000</v>
      </c>
      <c r="H32" s="1063">
        <v>-2000</v>
      </c>
      <c r="I32" s="1063">
        <f t="shared" si="0"/>
        <v>0</v>
      </c>
      <c r="J32" s="1030">
        <v>0</v>
      </c>
      <c r="K32" s="1030">
        <f t="shared" si="1"/>
        <v>0</v>
      </c>
      <c r="L32" s="944"/>
      <c r="M32" s="944"/>
      <c r="N32" s="944"/>
    </row>
    <row r="33" spans="1:14" s="9" customFormat="1" ht="20.95" x14ac:dyDescent="0.2">
      <c r="A33" s="972" t="s">
        <v>2</v>
      </c>
      <c r="B33" s="824" t="s">
        <v>82</v>
      </c>
      <c r="C33" s="824" t="s">
        <v>48</v>
      </c>
      <c r="D33" s="445" t="s">
        <v>5</v>
      </c>
      <c r="E33" s="445" t="s">
        <v>5</v>
      </c>
      <c r="F33" s="1039" t="s">
        <v>49</v>
      </c>
      <c r="G33" s="1064">
        <v>0</v>
      </c>
      <c r="H33" s="1064">
        <f>+H34</f>
        <v>430</v>
      </c>
      <c r="I33" s="1064">
        <f t="shared" si="0"/>
        <v>430</v>
      </c>
      <c r="J33" s="1031">
        <v>0</v>
      </c>
      <c r="K33" s="1031">
        <f t="shared" si="1"/>
        <v>430</v>
      </c>
      <c r="L33" s="944"/>
      <c r="M33" s="944"/>
      <c r="N33" s="944"/>
    </row>
    <row r="34" spans="1:14" s="9" customFormat="1" x14ac:dyDescent="0.2">
      <c r="A34" s="235"/>
      <c r="B34" s="236"/>
      <c r="C34" s="236"/>
      <c r="D34" s="237">
        <v>3123</v>
      </c>
      <c r="E34" s="237">
        <v>5331</v>
      </c>
      <c r="F34" s="1038" t="s">
        <v>19</v>
      </c>
      <c r="G34" s="1063">
        <v>0</v>
      </c>
      <c r="H34" s="1063">
        <v>430</v>
      </c>
      <c r="I34" s="1063">
        <f t="shared" si="0"/>
        <v>430</v>
      </c>
      <c r="J34" s="1030">
        <v>0</v>
      </c>
      <c r="K34" s="1030">
        <f t="shared" si="1"/>
        <v>430</v>
      </c>
      <c r="L34" s="944"/>
      <c r="M34" s="944"/>
      <c r="N34" s="944"/>
    </row>
    <row r="35" spans="1:14" s="9" customFormat="1" ht="20.95" x14ac:dyDescent="0.2">
      <c r="A35" s="972" t="s">
        <v>2</v>
      </c>
      <c r="B35" s="824" t="s">
        <v>83</v>
      </c>
      <c r="C35" s="824" t="s">
        <v>50</v>
      </c>
      <c r="D35" s="445" t="s">
        <v>5</v>
      </c>
      <c r="E35" s="445" t="s">
        <v>5</v>
      </c>
      <c r="F35" s="1039" t="s">
        <v>51</v>
      </c>
      <c r="G35" s="1064">
        <v>0</v>
      </c>
      <c r="H35" s="1064">
        <f t="shared" ref="H35" si="4">+H36</f>
        <v>480</v>
      </c>
      <c r="I35" s="1064">
        <f t="shared" si="0"/>
        <v>480</v>
      </c>
      <c r="J35" s="1031">
        <v>0</v>
      </c>
      <c r="K35" s="1031">
        <f t="shared" si="1"/>
        <v>480</v>
      </c>
      <c r="L35" s="944"/>
      <c r="M35" s="944"/>
      <c r="N35" s="944"/>
    </row>
    <row r="36" spans="1:14" s="9" customFormat="1" x14ac:dyDescent="0.2">
      <c r="A36" s="235"/>
      <c r="B36" s="236"/>
      <c r="C36" s="236"/>
      <c r="D36" s="237">
        <v>3123</v>
      </c>
      <c r="E36" s="237">
        <v>5331</v>
      </c>
      <c r="F36" s="1038" t="s">
        <v>19</v>
      </c>
      <c r="G36" s="1063">
        <v>0</v>
      </c>
      <c r="H36" s="1063">
        <v>480</v>
      </c>
      <c r="I36" s="1063">
        <f t="shared" si="0"/>
        <v>480</v>
      </c>
      <c r="J36" s="1030">
        <v>0</v>
      </c>
      <c r="K36" s="1030">
        <f t="shared" si="1"/>
        <v>480</v>
      </c>
      <c r="L36" s="944"/>
      <c r="M36" s="944"/>
      <c r="N36" s="944"/>
    </row>
    <row r="37" spans="1:14" s="9" customFormat="1" ht="20.95" x14ac:dyDescent="0.2">
      <c r="A37" s="972" t="s">
        <v>2</v>
      </c>
      <c r="B37" s="824" t="s">
        <v>84</v>
      </c>
      <c r="C37" s="824" t="s">
        <v>52</v>
      </c>
      <c r="D37" s="445" t="s">
        <v>5</v>
      </c>
      <c r="E37" s="445" t="s">
        <v>5</v>
      </c>
      <c r="F37" s="1039" t="s">
        <v>53</v>
      </c>
      <c r="G37" s="1064">
        <v>0</v>
      </c>
      <c r="H37" s="1064">
        <f t="shared" ref="H37" si="5">+H38</f>
        <v>70</v>
      </c>
      <c r="I37" s="1064">
        <f t="shared" si="0"/>
        <v>70</v>
      </c>
      <c r="J37" s="1031">
        <v>0</v>
      </c>
      <c r="K37" s="1031">
        <f t="shared" si="1"/>
        <v>70</v>
      </c>
      <c r="L37" s="944"/>
      <c r="M37" s="944"/>
      <c r="N37" s="944"/>
    </row>
    <row r="38" spans="1:14" s="9" customFormat="1" x14ac:dyDescent="0.2">
      <c r="A38" s="235"/>
      <c r="B38" s="236"/>
      <c r="C38" s="236"/>
      <c r="D38" s="237">
        <v>3123</v>
      </c>
      <c r="E38" s="237">
        <v>5331</v>
      </c>
      <c r="F38" s="1038" t="s">
        <v>19</v>
      </c>
      <c r="G38" s="1063">
        <v>0</v>
      </c>
      <c r="H38" s="1063">
        <v>70</v>
      </c>
      <c r="I38" s="1063">
        <f t="shared" si="0"/>
        <v>70</v>
      </c>
      <c r="J38" s="1030">
        <v>0</v>
      </c>
      <c r="K38" s="1030">
        <f t="shared" si="1"/>
        <v>70</v>
      </c>
      <c r="L38" s="944"/>
      <c r="M38" s="944"/>
      <c r="N38" s="944"/>
    </row>
    <row r="39" spans="1:14" s="9" customFormat="1" ht="20.95" x14ac:dyDescent="0.2">
      <c r="A39" s="972" t="s">
        <v>2</v>
      </c>
      <c r="B39" s="824" t="s">
        <v>85</v>
      </c>
      <c r="C39" s="824" t="s">
        <v>54</v>
      </c>
      <c r="D39" s="445" t="s">
        <v>5</v>
      </c>
      <c r="E39" s="445" t="s">
        <v>5</v>
      </c>
      <c r="F39" s="1039" t="s">
        <v>55</v>
      </c>
      <c r="G39" s="1064">
        <v>0</v>
      </c>
      <c r="H39" s="1064">
        <f t="shared" ref="H39" si="6">+H40</f>
        <v>120</v>
      </c>
      <c r="I39" s="1064">
        <f t="shared" si="0"/>
        <v>120</v>
      </c>
      <c r="J39" s="1031">
        <v>0</v>
      </c>
      <c r="K39" s="1031">
        <f t="shared" si="1"/>
        <v>120</v>
      </c>
      <c r="L39" s="944"/>
      <c r="M39" s="944"/>
      <c r="N39" s="944"/>
    </row>
    <row r="40" spans="1:14" s="9" customFormat="1" x14ac:dyDescent="0.2">
      <c r="A40" s="235"/>
      <c r="B40" s="236"/>
      <c r="C40" s="236"/>
      <c r="D40" s="237">
        <v>3122</v>
      </c>
      <c r="E40" s="237">
        <v>5331</v>
      </c>
      <c r="F40" s="1038" t="s">
        <v>19</v>
      </c>
      <c r="G40" s="1063">
        <v>0</v>
      </c>
      <c r="H40" s="1063">
        <v>120</v>
      </c>
      <c r="I40" s="1063">
        <f t="shared" si="0"/>
        <v>120</v>
      </c>
      <c r="J40" s="1030">
        <v>0</v>
      </c>
      <c r="K40" s="1030">
        <f t="shared" si="1"/>
        <v>120</v>
      </c>
      <c r="L40" s="944"/>
      <c r="M40" s="944"/>
      <c r="N40" s="944"/>
    </row>
    <row r="41" spans="1:14" s="9" customFormat="1" ht="20.95" x14ac:dyDescent="0.2">
      <c r="A41" s="972" t="s">
        <v>2</v>
      </c>
      <c r="B41" s="824" t="s">
        <v>86</v>
      </c>
      <c r="C41" s="824" t="s">
        <v>56</v>
      </c>
      <c r="D41" s="445" t="s">
        <v>5</v>
      </c>
      <c r="E41" s="445" t="s">
        <v>5</v>
      </c>
      <c r="F41" s="1039" t="s">
        <v>57</v>
      </c>
      <c r="G41" s="1064">
        <v>0</v>
      </c>
      <c r="H41" s="1064">
        <f t="shared" ref="H41" si="7">+H42</f>
        <v>330</v>
      </c>
      <c r="I41" s="1064">
        <f t="shared" si="0"/>
        <v>330</v>
      </c>
      <c r="J41" s="1031">
        <v>0</v>
      </c>
      <c r="K41" s="1031">
        <f t="shared" si="1"/>
        <v>330</v>
      </c>
      <c r="L41" s="944"/>
      <c r="M41" s="944"/>
      <c r="N41" s="944"/>
    </row>
    <row r="42" spans="1:14" s="9" customFormat="1" x14ac:dyDescent="0.2">
      <c r="A42" s="235"/>
      <c r="B42" s="236"/>
      <c r="C42" s="236"/>
      <c r="D42" s="237">
        <v>3123</v>
      </c>
      <c r="E42" s="237">
        <v>5331</v>
      </c>
      <c r="F42" s="1038" t="s">
        <v>19</v>
      </c>
      <c r="G42" s="1063">
        <v>0</v>
      </c>
      <c r="H42" s="1063">
        <v>330</v>
      </c>
      <c r="I42" s="1063">
        <f t="shared" si="0"/>
        <v>330</v>
      </c>
      <c r="J42" s="1030">
        <v>0</v>
      </c>
      <c r="K42" s="1030">
        <f t="shared" si="1"/>
        <v>330</v>
      </c>
      <c r="L42" s="944"/>
      <c r="M42" s="944"/>
      <c r="N42" s="944"/>
    </row>
    <row r="43" spans="1:14" s="9" customFormat="1" ht="20.95" x14ac:dyDescent="0.2">
      <c r="A43" s="972" t="s">
        <v>2</v>
      </c>
      <c r="B43" s="824" t="s">
        <v>87</v>
      </c>
      <c r="C43" s="824" t="s">
        <v>58</v>
      </c>
      <c r="D43" s="445" t="s">
        <v>5</v>
      </c>
      <c r="E43" s="445" t="s">
        <v>5</v>
      </c>
      <c r="F43" s="1039" t="s">
        <v>59</v>
      </c>
      <c r="G43" s="1064">
        <v>0</v>
      </c>
      <c r="H43" s="1064">
        <f t="shared" ref="H43" si="8">+H44</f>
        <v>230</v>
      </c>
      <c r="I43" s="1064">
        <f t="shared" si="0"/>
        <v>230</v>
      </c>
      <c r="J43" s="1031">
        <v>0</v>
      </c>
      <c r="K43" s="1031">
        <f t="shared" si="1"/>
        <v>230</v>
      </c>
      <c r="L43" s="944"/>
      <c r="M43" s="944"/>
      <c r="N43" s="944"/>
    </row>
    <row r="44" spans="1:14" s="9" customFormat="1" x14ac:dyDescent="0.2">
      <c r="A44" s="235"/>
      <c r="B44" s="236"/>
      <c r="C44" s="236"/>
      <c r="D44" s="237">
        <v>3122</v>
      </c>
      <c r="E44" s="237">
        <v>5331</v>
      </c>
      <c r="F44" s="1038" t="s">
        <v>19</v>
      </c>
      <c r="G44" s="1063">
        <v>0</v>
      </c>
      <c r="H44" s="1063">
        <v>230</v>
      </c>
      <c r="I44" s="1063">
        <f t="shared" si="0"/>
        <v>230</v>
      </c>
      <c r="J44" s="1030">
        <v>0</v>
      </c>
      <c r="K44" s="1030">
        <f t="shared" si="1"/>
        <v>230</v>
      </c>
      <c r="L44" s="944"/>
      <c r="M44" s="944"/>
      <c r="N44" s="944"/>
    </row>
    <row r="45" spans="1:14" s="9" customFormat="1" ht="20.95" x14ac:dyDescent="0.2">
      <c r="A45" s="972" t="s">
        <v>2</v>
      </c>
      <c r="B45" s="824" t="s">
        <v>88</v>
      </c>
      <c r="C45" s="824" t="s">
        <v>60</v>
      </c>
      <c r="D45" s="445" t="s">
        <v>5</v>
      </c>
      <c r="E45" s="445" t="s">
        <v>5</v>
      </c>
      <c r="F45" s="1039" t="s">
        <v>61</v>
      </c>
      <c r="G45" s="1064">
        <v>0</v>
      </c>
      <c r="H45" s="1064">
        <f t="shared" ref="H45" si="9">+H46</f>
        <v>160</v>
      </c>
      <c r="I45" s="1064">
        <f t="shared" si="0"/>
        <v>160</v>
      </c>
      <c r="J45" s="1031">
        <v>0</v>
      </c>
      <c r="K45" s="1031">
        <f t="shared" si="1"/>
        <v>160</v>
      </c>
      <c r="L45" s="944"/>
      <c r="M45" s="944"/>
      <c r="N45" s="944"/>
    </row>
    <row r="46" spans="1:14" s="9" customFormat="1" x14ac:dyDescent="0.2">
      <c r="A46" s="235"/>
      <c r="B46" s="236"/>
      <c r="C46" s="236"/>
      <c r="D46" s="237">
        <v>3122</v>
      </c>
      <c r="E46" s="237">
        <v>5331</v>
      </c>
      <c r="F46" s="1038" t="s">
        <v>19</v>
      </c>
      <c r="G46" s="1063">
        <v>0</v>
      </c>
      <c r="H46" s="1063">
        <v>160</v>
      </c>
      <c r="I46" s="1063">
        <f t="shared" si="0"/>
        <v>160</v>
      </c>
      <c r="J46" s="1030">
        <v>0</v>
      </c>
      <c r="K46" s="1030">
        <f t="shared" si="1"/>
        <v>160</v>
      </c>
      <c r="L46" s="944"/>
      <c r="M46" s="944"/>
      <c r="N46" s="944"/>
    </row>
    <row r="47" spans="1:14" s="9" customFormat="1" ht="20.95" x14ac:dyDescent="0.2">
      <c r="A47" s="972" t="s">
        <v>2</v>
      </c>
      <c r="B47" s="824" t="s">
        <v>89</v>
      </c>
      <c r="C47" s="824" t="s">
        <v>62</v>
      </c>
      <c r="D47" s="445" t="s">
        <v>5</v>
      </c>
      <c r="E47" s="445" t="s">
        <v>5</v>
      </c>
      <c r="F47" s="1039" t="s">
        <v>63</v>
      </c>
      <c r="G47" s="1064">
        <v>0</v>
      </c>
      <c r="H47" s="1064">
        <f t="shared" ref="H47" si="10">+H48</f>
        <v>150</v>
      </c>
      <c r="I47" s="1064">
        <f t="shared" si="0"/>
        <v>150</v>
      </c>
      <c r="J47" s="1031">
        <v>0</v>
      </c>
      <c r="K47" s="1031">
        <f t="shared" si="1"/>
        <v>150</v>
      </c>
      <c r="L47" s="944"/>
      <c r="M47" s="944"/>
      <c r="N47" s="944"/>
    </row>
    <row r="48" spans="1:14" s="9" customFormat="1" x14ac:dyDescent="0.2">
      <c r="A48" s="235"/>
      <c r="B48" s="236"/>
      <c r="C48" s="236"/>
      <c r="D48" s="237">
        <v>3123</v>
      </c>
      <c r="E48" s="237">
        <v>5331</v>
      </c>
      <c r="F48" s="1038" t="s">
        <v>19</v>
      </c>
      <c r="G48" s="1063">
        <v>0</v>
      </c>
      <c r="H48" s="1063">
        <v>150</v>
      </c>
      <c r="I48" s="1063">
        <f t="shared" si="0"/>
        <v>150</v>
      </c>
      <c r="J48" s="1030">
        <v>0</v>
      </c>
      <c r="K48" s="1030">
        <f t="shared" si="1"/>
        <v>150</v>
      </c>
      <c r="L48" s="944"/>
      <c r="M48" s="944"/>
      <c r="N48" s="944"/>
    </row>
    <row r="49" spans="1:14" s="9" customFormat="1" ht="20.95" x14ac:dyDescent="0.2">
      <c r="A49" s="972" t="s">
        <v>2</v>
      </c>
      <c r="B49" s="824" t="s">
        <v>90</v>
      </c>
      <c r="C49" s="824" t="s">
        <v>64</v>
      </c>
      <c r="D49" s="445" t="s">
        <v>5</v>
      </c>
      <c r="E49" s="445" t="s">
        <v>5</v>
      </c>
      <c r="F49" s="1039" t="s">
        <v>65</v>
      </c>
      <c r="G49" s="1064">
        <v>0</v>
      </c>
      <c r="H49" s="1064">
        <f t="shared" ref="H49" si="11">+H50</f>
        <v>30</v>
      </c>
      <c r="I49" s="1064">
        <f t="shared" si="0"/>
        <v>30</v>
      </c>
      <c r="J49" s="1031">
        <v>0</v>
      </c>
      <c r="K49" s="1031">
        <f t="shared" si="1"/>
        <v>30</v>
      </c>
      <c r="L49" s="944"/>
      <c r="M49" s="944"/>
      <c r="N49" s="944"/>
    </row>
    <row r="50" spans="1:14" s="9" customFormat="1" x14ac:dyDescent="0.2">
      <c r="A50" s="235"/>
      <c r="B50" s="236"/>
      <c r="C50" s="236"/>
      <c r="D50" s="237">
        <v>3123</v>
      </c>
      <c r="E50" s="237">
        <v>5331</v>
      </c>
      <c r="F50" s="1038" t="s">
        <v>19</v>
      </c>
      <c r="G50" s="1063">
        <v>0</v>
      </c>
      <c r="H50" s="1063">
        <v>30</v>
      </c>
      <c r="I50" s="1063">
        <f t="shared" si="0"/>
        <v>30</v>
      </c>
      <c r="J50" s="1030">
        <v>0</v>
      </c>
      <c r="K50" s="1030">
        <f t="shared" si="1"/>
        <v>30</v>
      </c>
      <c r="L50" s="944"/>
      <c r="M50" s="944"/>
      <c r="N50" s="944"/>
    </row>
    <row r="51" spans="1:14" s="9" customFormat="1" x14ac:dyDescent="0.2">
      <c r="A51" s="972" t="s">
        <v>2</v>
      </c>
      <c r="B51" s="824" t="s">
        <v>74</v>
      </c>
      <c r="C51" s="824" t="s">
        <v>17</v>
      </c>
      <c r="D51" s="445" t="s">
        <v>5</v>
      </c>
      <c r="E51" s="445" t="s">
        <v>5</v>
      </c>
      <c r="F51" s="1039" t="s">
        <v>7</v>
      </c>
      <c r="G51" s="1064">
        <f>+G52</f>
        <v>500</v>
      </c>
      <c r="H51" s="1064">
        <v>0</v>
      </c>
      <c r="I51" s="1064">
        <f t="shared" si="0"/>
        <v>500</v>
      </c>
      <c r="J51" s="1031">
        <v>0</v>
      </c>
      <c r="K51" s="1031">
        <f t="shared" si="1"/>
        <v>500</v>
      </c>
      <c r="L51" s="944"/>
      <c r="M51" s="944"/>
      <c r="N51" s="944"/>
    </row>
    <row r="52" spans="1:14" s="9" customFormat="1" x14ac:dyDescent="0.2">
      <c r="A52" s="235"/>
      <c r="B52" s="236"/>
      <c r="C52" s="236"/>
      <c r="D52" s="237">
        <v>3299</v>
      </c>
      <c r="E52" s="237">
        <v>5331</v>
      </c>
      <c r="F52" s="1038" t="s">
        <v>19</v>
      </c>
      <c r="G52" s="1063">
        <v>500</v>
      </c>
      <c r="H52" s="1063">
        <v>0</v>
      </c>
      <c r="I52" s="1063">
        <f t="shared" si="0"/>
        <v>500</v>
      </c>
      <c r="J52" s="1030">
        <v>0</v>
      </c>
      <c r="K52" s="1030">
        <f t="shared" si="1"/>
        <v>500</v>
      </c>
      <c r="L52" s="944"/>
      <c r="M52" s="944"/>
      <c r="N52" s="944"/>
    </row>
    <row r="53" spans="1:14" s="9" customFormat="1" x14ac:dyDescent="0.2">
      <c r="A53" s="972" t="s">
        <v>2</v>
      </c>
      <c r="B53" s="824" t="s">
        <v>75</v>
      </c>
      <c r="C53" s="824" t="s">
        <v>17</v>
      </c>
      <c r="D53" s="445" t="s">
        <v>5</v>
      </c>
      <c r="E53" s="445" t="s">
        <v>5</v>
      </c>
      <c r="F53" s="1039" t="s">
        <v>8</v>
      </c>
      <c r="G53" s="1064">
        <f>+G54</f>
        <v>500</v>
      </c>
      <c r="H53" s="1064">
        <v>0</v>
      </c>
      <c r="I53" s="1064">
        <f t="shared" si="0"/>
        <v>500</v>
      </c>
      <c r="J53" s="1031">
        <v>0</v>
      </c>
      <c r="K53" s="1031">
        <f t="shared" si="1"/>
        <v>500</v>
      </c>
      <c r="L53" s="944"/>
      <c r="M53" s="944"/>
      <c r="N53" s="944"/>
    </row>
    <row r="54" spans="1:14" s="9" customFormat="1" x14ac:dyDescent="0.2">
      <c r="A54" s="243"/>
      <c r="B54" s="244"/>
      <c r="C54" s="244"/>
      <c r="D54" s="245">
        <v>3299</v>
      </c>
      <c r="E54" s="246">
        <v>5321</v>
      </c>
      <c r="F54" s="1111" t="s">
        <v>21</v>
      </c>
      <c r="G54" s="1071">
        <v>500</v>
      </c>
      <c r="H54" s="1071">
        <v>0</v>
      </c>
      <c r="I54" s="1071">
        <f t="shared" si="0"/>
        <v>500</v>
      </c>
      <c r="J54" s="1079">
        <v>0</v>
      </c>
      <c r="K54" s="1079">
        <f t="shared" si="1"/>
        <v>500</v>
      </c>
      <c r="L54" s="944"/>
      <c r="M54" s="944"/>
      <c r="N54" s="944"/>
    </row>
    <row r="55" spans="1:14" s="9" customFormat="1" ht="20.95" x14ac:dyDescent="0.2">
      <c r="A55" s="972" t="s">
        <v>2</v>
      </c>
      <c r="B55" s="824" t="s">
        <v>217</v>
      </c>
      <c r="C55" s="824" t="s">
        <v>17</v>
      </c>
      <c r="D55" s="445" t="s">
        <v>5</v>
      </c>
      <c r="E55" s="445" t="s">
        <v>5</v>
      </c>
      <c r="F55" s="1039" t="s">
        <v>218</v>
      </c>
      <c r="G55" s="1064">
        <v>0</v>
      </c>
      <c r="H55" s="1064"/>
      <c r="I55" s="1064">
        <v>0</v>
      </c>
      <c r="J55" s="1031">
        <f>+J56</f>
        <v>250</v>
      </c>
      <c r="K55" s="1093">
        <f t="shared" si="1"/>
        <v>250</v>
      </c>
      <c r="L55" s="944" t="s">
        <v>216</v>
      </c>
      <c r="M55" s="944"/>
      <c r="N55" s="944"/>
    </row>
    <row r="56" spans="1:14" s="9" customFormat="1" ht="13.1" thickBot="1" x14ac:dyDescent="0.25">
      <c r="A56" s="261"/>
      <c r="B56" s="1107"/>
      <c r="C56" s="1107"/>
      <c r="D56" s="1108">
        <v>3299</v>
      </c>
      <c r="E56" s="262">
        <v>5222</v>
      </c>
      <c r="F56" s="1109" t="s">
        <v>94</v>
      </c>
      <c r="G56" s="1089">
        <v>0</v>
      </c>
      <c r="H56" s="1089"/>
      <c r="I56" s="1110">
        <v>0</v>
      </c>
      <c r="J56" s="1090">
        <v>250</v>
      </c>
      <c r="K56" s="1079">
        <f t="shared" si="1"/>
        <v>250</v>
      </c>
      <c r="L56" s="944"/>
      <c r="M56" s="944"/>
      <c r="N56" s="944"/>
    </row>
    <row r="57" spans="1:14" s="9" customFormat="1" ht="13.75" thickBot="1" x14ac:dyDescent="0.3">
      <c r="A57" s="934" t="s">
        <v>2</v>
      </c>
      <c r="B57" s="1456" t="s">
        <v>5</v>
      </c>
      <c r="C57" s="1457"/>
      <c r="D57" s="935" t="s">
        <v>5</v>
      </c>
      <c r="E57" s="935" t="s">
        <v>5</v>
      </c>
      <c r="F57" s="1037" t="s">
        <v>25</v>
      </c>
      <c r="G57" s="1060">
        <v>6040</v>
      </c>
      <c r="H57" s="1060">
        <f>+H58+H63+H70+H81+H92+H95</f>
        <v>14536.8</v>
      </c>
      <c r="I57" s="1060">
        <f t="shared" si="0"/>
        <v>20576.8</v>
      </c>
      <c r="J57" s="1078">
        <f>+J58+J63+J70+J81+J92+J95</f>
        <v>0</v>
      </c>
      <c r="K57" s="1078">
        <f t="shared" si="1"/>
        <v>20576.8</v>
      </c>
      <c r="L57" s="1024"/>
      <c r="M57" s="944"/>
      <c r="N57" s="944"/>
    </row>
    <row r="58" spans="1:14" s="9" customFormat="1" ht="13.1" thickBot="1" x14ac:dyDescent="0.25">
      <c r="A58" s="984" t="s">
        <v>2</v>
      </c>
      <c r="B58" s="1458" t="s">
        <v>5</v>
      </c>
      <c r="C58" s="1458"/>
      <c r="D58" s="985" t="s">
        <v>5</v>
      </c>
      <c r="E58" s="985" t="s">
        <v>5</v>
      </c>
      <c r="F58" s="1043" t="s">
        <v>26</v>
      </c>
      <c r="G58" s="1066">
        <f>+G59</f>
        <v>2810</v>
      </c>
      <c r="H58" s="1066">
        <f>+H59+H61</f>
        <v>2200</v>
      </c>
      <c r="I58" s="1105">
        <f t="shared" si="0"/>
        <v>5010</v>
      </c>
      <c r="J58" s="1106">
        <v>0</v>
      </c>
      <c r="K58" s="1106">
        <f t="shared" si="1"/>
        <v>5010</v>
      </c>
      <c r="L58" s="944"/>
      <c r="M58" s="944"/>
      <c r="N58" s="944"/>
    </row>
    <row r="59" spans="1:14" s="9" customFormat="1" x14ac:dyDescent="0.2">
      <c r="A59" s="229" t="s">
        <v>3</v>
      </c>
      <c r="B59" s="134" t="s">
        <v>76</v>
      </c>
      <c r="C59" s="134" t="s">
        <v>17</v>
      </c>
      <c r="D59" s="230" t="s">
        <v>5</v>
      </c>
      <c r="E59" s="230" t="s">
        <v>5</v>
      </c>
      <c r="F59" s="1044" t="s">
        <v>26</v>
      </c>
      <c r="G59" s="1067">
        <f>+G60</f>
        <v>2810</v>
      </c>
      <c r="H59" s="1067">
        <v>1700</v>
      </c>
      <c r="I59" s="1067">
        <f t="shared" si="0"/>
        <v>4510</v>
      </c>
      <c r="J59" s="1101">
        <v>0</v>
      </c>
      <c r="K59" s="1101">
        <f t="shared" si="1"/>
        <v>4510</v>
      </c>
      <c r="L59" s="944"/>
      <c r="M59" s="944"/>
      <c r="N59" s="944"/>
    </row>
    <row r="60" spans="1:14" s="9" customFormat="1" x14ac:dyDescent="0.2">
      <c r="A60" s="235"/>
      <c r="B60" s="236"/>
      <c r="C60" s="236"/>
      <c r="D60" s="237">
        <v>3419</v>
      </c>
      <c r="E60" s="238">
        <v>5229</v>
      </c>
      <c r="F60" s="1038" t="s">
        <v>24</v>
      </c>
      <c r="G60" s="1063">
        <v>2810</v>
      </c>
      <c r="H60" s="1063">
        <v>1700</v>
      </c>
      <c r="I60" s="1063">
        <f t="shared" si="0"/>
        <v>4510</v>
      </c>
      <c r="J60" s="1030">
        <v>0</v>
      </c>
      <c r="K60" s="1030">
        <f t="shared" si="1"/>
        <v>4510</v>
      </c>
      <c r="L60" s="944"/>
      <c r="M60" s="944"/>
      <c r="N60" s="944"/>
    </row>
    <row r="61" spans="1:14" s="9" customFormat="1" x14ac:dyDescent="0.2">
      <c r="A61" s="975" t="s">
        <v>2</v>
      </c>
      <c r="B61" s="976" t="s">
        <v>136</v>
      </c>
      <c r="C61" s="976" t="s">
        <v>17</v>
      </c>
      <c r="D61" s="977" t="s">
        <v>5</v>
      </c>
      <c r="E61" s="977" t="s">
        <v>5</v>
      </c>
      <c r="F61" s="1045" t="s">
        <v>137</v>
      </c>
      <c r="G61" s="1064">
        <v>0</v>
      </c>
      <c r="H61" s="1064">
        <f>+H62</f>
        <v>500</v>
      </c>
      <c r="I61" s="1064">
        <f t="shared" si="0"/>
        <v>500</v>
      </c>
      <c r="J61" s="1031">
        <v>0</v>
      </c>
      <c r="K61" s="1031">
        <f t="shared" si="1"/>
        <v>500</v>
      </c>
      <c r="L61" s="944"/>
      <c r="M61" s="944"/>
      <c r="N61" s="944"/>
    </row>
    <row r="62" spans="1:14" s="9" customFormat="1" ht="13.1" thickBot="1" x14ac:dyDescent="0.25">
      <c r="A62" s="998"/>
      <c r="B62" s="999"/>
      <c r="C62" s="999"/>
      <c r="D62" s="1000">
        <v>3419</v>
      </c>
      <c r="E62" s="1018">
        <v>5229</v>
      </c>
      <c r="F62" s="1056" t="s">
        <v>24</v>
      </c>
      <c r="G62" s="1071">
        <v>0</v>
      </c>
      <c r="H62" s="1071">
        <v>500</v>
      </c>
      <c r="I62" s="1071">
        <f t="shared" si="0"/>
        <v>500</v>
      </c>
      <c r="J62" s="1032">
        <v>0</v>
      </c>
      <c r="K62" s="1032">
        <f t="shared" si="1"/>
        <v>500</v>
      </c>
      <c r="L62" s="944"/>
      <c r="M62" s="944"/>
      <c r="N62" s="944"/>
    </row>
    <row r="63" spans="1:14" s="9" customFormat="1" ht="13.75" thickBot="1" x14ac:dyDescent="0.3">
      <c r="A63" s="984" t="s">
        <v>3</v>
      </c>
      <c r="B63" s="1458" t="s">
        <v>5</v>
      </c>
      <c r="C63" s="1459"/>
      <c r="D63" s="985" t="s">
        <v>5</v>
      </c>
      <c r="E63" s="985" t="s">
        <v>5</v>
      </c>
      <c r="F63" s="1043" t="s">
        <v>27</v>
      </c>
      <c r="G63" s="1066">
        <f>+G64</f>
        <v>200</v>
      </c>
      <c r="H63" s="1066">
        <f>+H64+H66+H68</f>
        <v>200</v>
      </c>
      <c r="I63" s="1066">
        <f t="shared" si="0"/>
        <v>400</v>
      </c>
      <c r="J63" s="1106">
        <v>0</v>
      </c>
      <c r="K63" s="1106">
        <f t="shared" si="1"/>
        <v>400</v>
      </c>
      <c r="L63" s="944"/>
      <c r="M63" s="944"/>
      <c r="N63" s="944"/>
    </row>
    <row r="64" spans="1:14" s="9" customFormat="1" x14ac:dyDescent="0.2">
      <c r="A64" s="1012" t="s">
        <v>2</v>
      </c>
      <c r="B64" s="1013" t="s">
        <v>77</v>
      </c>
      <c r="C64" s="1013" t="s">
        <v>17</v>
      </c>
      <c r="D64" s="1084" t="s">
        <v>5</v>
      </c>
      <c r="E64" s="1084" t="s">
        <v>5</v>
      </c>
      <c r="F64" s="1085" t="s">
        <v>9</v>
      </c>
      <c r="G64" s="1067">
        <f>+G65</f>
        <v>200</v>
      </c>
      <c r="H64" s="1067">
        <f>H65</f>
        <v>-200</v>
      </c>
      <c r="I64" s="1067">
        <f t="shared" si="0"/>
        <v>0</v>
      </c>
      <c r="J64" s="1101">
        <v>0</v>
      </c>
      <c r="K64" s="1101">
        <f t="shared" si="1"/>
        <v>0</v>
      </c>
      <c r="L64" s="944"/>
      <c r="M64" s="944"/>
      <c r="N64" s="944"/>
    </row>
    <row r="65" spans="1:14" s="9" customFormat="1" x14ac:dyDescent="0.2">
      <c r="A65" s="988"/>
      <c r="B65" s="989"/>
      <c r="C65" s="989"/>
      <c r="D65" s="990">
        <v>3419</v>
      </c>
      <c r="E65" s="981">
        <v>5229</v>
      </c>
      <c r="F65" s="1042" t="s">
        <v>24</v>
      </c>
      <c r="G65" s="1063">
        <v>200</v>
      </c>
      <c r="H65" s="1063">
        <v>-200</v>
      </c>
      <c r="I65" s="1063">
        <f t="shared" si="0"/>
        <v>0</v>
      </c>
      <c r="J65" s="1030">
        <v>0</v>
      </c>
      <c r="K65" s="1030">
        <f t="shared" si="1"/>
        <v>0</v>
      </c>
      <c r="L65" s="944"/>
      <c r="M65" s="944"/>
      <c r="N65" s="944"/>
    </row>
    <row r="66" spans="1:14" s="9" customFormat="1" ht="20.95" x14ac:dyDescent="0.2">
      <c r="A66" s="972" t="s">
        <v>2</v>
      </c>
      <c r="B66" s="824" t="s">
        <v>126</v>
      </c>
      <c r="C66" s="824" t="s">
        <v>17</v>
      </c>
      <c r="D66" s="445" t="s">
        <v>5</v>
      </c>
      <c r="E66" s="445" t="s">
        <v>5</v>
      </c>
      <c r="F66" s="1047" t="s">
        <v>127</v>
      </c>
      <c r="G66" s="1064">
        <v>0</v>
      </c>
      <c r="H66" s="1064">
        <f>H67</f>
        <v>200</v>
      </c>
      <c r="I66" s="1064">
        <f t="shared" si="0"/>
        <v>200</v>
      </c>
      <c r="J66" s="1031">
        <v>0</v>
      </c>
      <c r="K66" s="1031">
        <f t="shared" si="1"/>
        <v>200</v>
      </c>
      <c r="L66" s="944"/>
      <c r="M66" s="944"/>
      <c r="N66" s="944"/>
    </row>
    <row r="67" spans="1:14" s="9" customFormat="1" x14ac:dyDescent="0.2">
      <c r="A67" s="994"/>
      <c r="B67" s="995"/>
      <c r="C67" s="995"/>
      <c r="D67" s="238">
        <v>3419</v>
      </c>
      <c r="E67" s="238">
        <v>5222</v>
      </c>
      <c r="F67" s="1038" t="s">
        <v>94</v>
      </c>
      <c r="G67" s="1063">
        <v>0</v>
      </c>
      <c r="H67" s="1063">
        <v>200</v>
      </c>
      <c r="I67" s="1063">
        <f t="shared" si="0"/>
        <v>200</v>
      </c>
      <c r="J67" s="1030">
        <v>0</v>
      </c>
      <c r="K67" s="1030">
        <f t="shared" si="1"/>
        <v>200</v>
      </c>
      <c r="L67" s="944"/>
      <c r="M67" s="944"/>
      <c r="N67" s="944"/>
    </row>
    <row r="68" spans="1:14" s="9" customFormat="1" x14ac:dyDescent="0.2">
      <c r="A68" s="975" t="s">
        <v>2</v>
      </c>
      <c r="B68" s="996" t="s">
        <v>161</v>
      </c>
      <c r="C68" s="996" t="s">
        <v>17</v>
      </c>
      <c r="D68" s="445" t="s">
        <v>5</v>
      </c>
      <c r="E68" s="445" t="s">
        <v>5</v>
      </c>
      <c r="F68" s="1048" t="s">
        <v>138</v>
      </c>
      <c r="G68" s="1069">
        <v>0</v>
      </c>
      <c r="H68" s="1069">
        <v>200</v>
      </c>
      <c r="I68" s="1064">
        <f t="shared" si="0"/>
        <v>200</v>
      </c>
      <c r="J68" s="1031">
        <v>0</v>
      </c>
      <c r="K68" s="1031">
        <f t="shared" si="1"/>
        <v>200</v>
      </c>
      <c r="L68" s="944"/>
      <c r="M68" s="944"/>
      <c r="N68" s="944"/>
    </row>
    <row r="69" spans="1:14" s="9" customFormat="1" ht="13.1" thickBot="1" x14ac:dyDescent="0.25">
      <c r="A69" s="998"/>
      <c r="B69" s="999"/>
      <c r="C69" s="999"/>
      <c r="D69" s="1000">
        <v>3419</v>
      </c>
      <c r="E69" s="1000">
        <v>5229</v>
      </c>
      <c r="F69" s="1049" t="s">
        <v>24</v>
      </c>
      <c r="G69" s="1070">
        <v>0</v>
      </c>
      <c r="H69" s="1070">
        <v>200</v>
      </c>
      <c r="I69" s="1071">
        <f t="shared" si="0"/>
        <v>200</v>
      </c>
      <c r="J69" s="1032">
        <v>0</v>
      </c>
      <c r="K69" s="1032">
        <f t="shared" si="1"/>
        <v>200</v>
      </c>
      <c r="L69" s="944"/>
      <c r="M69" s="944"/>
      <c r="N69" s="944"/>
    </row>
    <row r="70" spans="1:14" s="9" customFormat="1" ht="13.75" thickBot="1" x14ac:dyDescent="0.3">
      <c r="A70" s="984" t="s">
        <v>3</v>
      </c>
      <c r="B70" s="1458" t="s">
        <v>5</v>
      </c>
      <c r="C70" s="1459"/>
      <c r="D70" s="985" t="s">
        <v>5</v>
      </c>
      <c r="E70" s="985" t="s">
        <v>5</v>
      </c>
      <c r="F70" s="1043" t="s">
        <v>10</v>
      </c>
      <c r="G70" s="1066">
        <f>+G71+G73</f>
        <v>1500</v>
      </c>
      <c r="H70" s="1066">
        <f>+H71+H73+H75+H77+H79</f>
        <v>1200</v>
      </c>
      <c r="I70" s="1066">
        <f t="shared" si="0"/>
        <v>2700</v>
      </c>
      <c r="J70" s="1106">
        <v>0</v>
      </c>
      <c r="K70" s="1106">
        <f t="shared" si="1"/>
        <v>2700</v>
      </c>
      <c r="L70" s="944"/>
      <c r="M70" s="944"/>
      <c r="N70" s="944"/>
    </row>
    <row r="71" spans="1:14" s="9" customFormat="1" x14ac:dyDescent="0.2">
      <c r="A71" s="189" t="s">
        <v>2</v>
      </c>
      <c r="B71" s="256" t="s">
        <v>78</v>
      </c>
      <c r="C71" s="256" t="s">
        <v>17</v>
      </c>
      <c r="D71" s="192" t="s">
        <v>5</v>
      </c>
      <c r="E71" s="192" t="s">
        <v>5</v>
      </c>
      <c r="F71" s="194" t="s">
        <v>10</v>
      </c>
      <c r="G71" s="1061">
        <f>+G72</f>
        <v>1000</v>
      </c>
      <c r="H71" s="1061">
        <v>0</v>
      </c>
      <c r="I71" s="1061">
        <f t="shared" si="0"/>
        <v>1000</v>
      </c>
      <c r="J71" s="1101">
        <v>0</v>
      </c>
      <c r="K71" s="1101">
        <f t="shared" si="1"/>
        <v>1000</v>
      </c>
      <c r="L71" s="944"/>
      <c r="M71" s="944"/>
      <c r="N71" s="944"/>
    </row>
    <row r="72" spans="1:14" s="9" customFormat="1" x14ac:dyDescent="0.2">
      <c r="A72" s="235"/>
      <c r="B72" s="236"/>
      <c r="C72" s="236"/>
      <c r="D72" s="237">
        <v>3419</v>
      </c>
      <c r="E72" s="238">
        <v>5221</v>
      </c>
      <c r="F72" s="1038" t="s">
        <v>28</v>
      </c>
      <c r="G72" s="1063">
        <v>1000</v>
      </c>
      <c r="H72" s="1063">
        <v>0</v>
      </c>
      <c r="I72" s="1063">
        <f t="shared" si="0"/>
        <v>1000</v>
      </c>
      <c r="J72" s="1030">
        <v>0</v>
      </c>
      <c r="K72" s="1030">
        <f t="shared" si="1"/>
        <v>1000</v>
      </c>
      <c r="L72" s="944"/>
      <c r="M72" s="944"/>
      <c r="N72" s="944"/>
    </row>
    <row r="73" spans="1:14" s="9" customFormat="1" x14ac:dyDescent="0.2">
      <c r="A73" s="972" t="s">
        <v>2</v>
      </c>
      <c r="B73" s="824" t="s">
        <v>79</v>
      </c>
      <c r="C73" s="824" t="s">
        <v>17</v>
      </c>
      <c r="D73" s="445" t="s">
        <v>5</v>
      </c>
      <c r="E73" s="445" t="s">
        <v>5</v>
      </c>
      <c r="F73" s="1039" t="s">
        <v>11</v>
      </c>
      <c r="G73" s="1064">
        <f>+G74</f>
        <v>500</v>
      </c>
      <c r="H73" s="1064">
        <v>0</v>
      </c>
      <c r="I73" s="1064">
        <f t="shared" si="0"/>
        <v>500</v>
      </c>
      <c r="J73" s="1031">
        <v>0</v>
      </c>
      <c r="K73" s="1031">
        <f t="shared" si="1"/>
        <v>500</v>
      </c>
      <c r="L73" s="944"/>
      <c r="M73" s="944"/>
      <c r="N73" s="944"/>
    </row>
    <row r="74" spans="1:14" s="9" customFormat="1" x14ac:dyDescent="0.2">
      <c r="A74" s="972"/>
      <c r="B74" s="824"/>
      <c r="C74" s="824"/>
      <c r="D74" s="238">
        <v>3419</v>
      </c>
      <c r="E74" s="238">
        <v>5221</v>
      </c>
      <c r="F74" s="1038" t="s">
        <v>28</v>
      </c>
      <c r="G74" s="1063">
        <v>500</v>
      </c>
      <c r="H74" s="1063">
        <v>0</v>
      </c>
      <c r="I74" s="1063">
        <f t="shared" si="0"/>
        <v>500</v>
      </c>
      <c r="J74" s="1030">
        <v>0</v>
      </c>
      <c r="K74" s="1030">
        <f t="shared" si="1"/>
        <v>500</v>
      </c>
      <c r="L74" s="944"/>
      <c r="M74" s="944"/>
      <c r="N74" s="944"/>
    </row>
    <row r="75" spans="1:14" s="9" customFormat="1" x14ac:dyDescent="0.2">
      <c r="A75" s="975" t="s">
        <v>2</v>
      </c>
      <c r="B75" s="976" t="s">
        <v>163</v>
      </c>
      <c r="C75" s="976" t="s">
        <v>17</v>
      </c>
      <c r="D75" s="445" t="s">
        <v>5</v>
      </c>
      <c r="E75" s="445" t="s">
        <v>5</v>
      </c>
      <c r="F75" s="1041" t="s">
        <v>139</v>
      </c>
      <c r="G75" s="1064">
        <v>0</v>
      </c>
      <c r="H75" s="1064">
        <v>600</v>
      </c>
      <c r="I75" s="1064">
        <f t="shared" si="0"/>
        <v>600</v>
      </c>
      <c r="J75" s="1031">
        <v>0</v>
      </c>
      <c r="K75" s="1031">
        <f t="shared" si="1"/>
        <v>600</v>
      </c>
      <c r="L75" s="944"/>
      <c r="M75" s="944"/>
      <c r="N75" s="944"/>
    </row>
    <row r="76" spans="1:14" s="9" customFormat="1" x14ac:dyDescent="0.2">
      <c r="A76" s="975"/>
      <c r="B76" s="976"/>
      <c r="C76" s="976"/>
      <c r="D76" s="981">
        <v>3419</v>
      </c>
      <c r="E76" s="981">
        <v>5221</v>
      </c>
      <c r="F76" s="1042" t="s">
        <v>28</v>
      </c>
      <c r="G76" s="1063">
        <v>0</v>
      </c>
      <c r="H76" s="1063">
        <v>600</v>
      </c>
      <c r="I76" s="1063">
        <f t="shared" ref="I76:I97" si="12">+G76+H76</f>
        <v>600</v>
      </c>
      <c r="J76" s="1030">
        <v>0</v>
      </c>
      <c r="K76" s="1030">
        <f t="shared" ref="K76:K97" si="13">+I76+J76</f>
        <v>600</v>
      </c>
      <c r="L76" s="944"/>
      <c r="M76" s="944"/>
      <c r="N76" s="944"/>
    </row>
    <row r="77" spans="1:14" s="9" customFormat="1" x14ac:dyDescent="0.2">
      <c r="A77" s="975" t="s">
        <v>2</v>
      </c>
      <c r="B77" s="976" t="s">
        <v>140</v>
      </c>
      <c r="C77" s="976" t="s">
        <v>17</v>
      </c>
      <c r="D77" s="445" t="s">
        <v>5</v>
      </c>
      <c r="E77" s="445" t="s">
        <v>5</v>
      </c>
      <c r="F77" s="1041" t="s">
        <v>141</v>
      </c>
      <c r="G77" s="1064">
        <v>0</v>
      </c>
      <c r="H77" s="1064">
        <v>400</v>
      </c>
      <c r="I77" s="1064">
        <f t="shared" si="12"/>
        <v>400</v>
      </c>
      <c r="J77" s="1031">
        <v>0</v>
      </c>
      <c r="K77" s="1031">
        <f t="shared" si="13"/>
        <v>400</v>
      </c>
      <c r="L77" s="944"/>
      <c r="M77" s="944"/>
      <c r="N77" s="944"/>
    </row>
    <row r="78" spans="1:14" s="9" customFormat="1" x14ac:dyDescent="0.2">
      <c r="A78" s="975"/>
      <c r="B78" s="976"/>
      <c r="C78" s="976"/>
      <c r="D78" s="981">
        <v>3419</v>
      </c>
      <c r="E78" s="981">
        <v>5329</v>
      </c>
      <c r="F78" s="1050" t="s">
        <v>142</v>
      </c>
      <c r="G78" s="1063">
        <v>0</v>
      </c>
      <c r="H78" s="1063">
        <v>400</v>
      </c>
      <c r="I78" s="1063">
        <f t="shared" si="12"/>
        <v>400</v>
      </c>
      <c r="J78" s="1030">
        <v>0</v>
      </c>
      <c r="K78" s="1030">
        <f t="shared" si="13"/>
        <v>400</v>
      </c>
      <c r="L78" s="944"/>
      <c r="M78" s="944"/>
      <c r="N78" s="944"/>
    </row>
    <row r="79" spans="1:14" s="9" customFormat="1" x14ac:dyDescent="0.2">
      <c r="A79" s="975" t="s">
        <v>2</v>
      </c>
      <c r="B79" s="976" t="s">
        <v>143</v>
      </c>
      <c r="C79" s="976" t="s">
        <v>144</v>
      </c>
      <c r="D79" s="445" t="s">
        <v>5</v>
      </c>
      <c r="E79" s="445" t="s">
        <v>5</v>
      </c>
      <c r="F79" s="1041" t="s">
        <v>145</v>
      </c>
      <c r="G79" s="1064">
        <v>0</v>
      </c>
      <c r="H79" s="1064">
        <v>200</v>
      </c>
      <c r="I79" s="1064">
        <f t="shared" si="12"/>
        <v>200</v>
      </c>
      <c r="J79" s="1031">
        <v>0</v>
      </c>
      <c r="K79" s="1031">
        <f t="shared" si="13"/>
        <v>200</v>
      </c>
      <c r="L79" s="944"/>
      <c r="M79" s="944"/>
      <c r="N79" s="944"/>
    </row>
    <row r="80" spans="1:14" s="9" customFormat="1" ht="13.1" thickBot="1" x14ac:dyDescent="0.25">
      <c r="A80" s="1003"/>
      <c r="B80" s="1004"/>
      <c r="C80" s="1004"/>
      <c r="D80" s="1005">
        <v>3419</v>
      </c>
      <c r="E80" s="1005">
        <v>5329</v>
      </c>
      <c r="F80" s="1051" t="s">
        <v>142</v>
      </c>
      <c r="G80" s="1065">
        <v>0</v>
      </c>
      <c r="H80" s="1065">
        <v>200</v>
      </c>
      <c r="I80" s="1065">
        <f t="shared" si="12"/>
        <v>200</v>
      </c>
      <c r="J80" s="1032">
        <v>0</v>
      </c>
      <c r="K80" s="1032">
        <f t="shared" si="13"/>
        <v>200</v>
      </c>
      <c r="L80" s="944"/>
      <c r="M80" s="944"/>
      <c r="N80" s="944"/>
    </row>
    <row r="81" spans="1:14" s="9" customFormat="1" ht="13.75" thickBot="1" x14ac:dyDescent="0.3">
      <c r="A81" s="984" t="s">
        <v>3</v>
      </c>
      <c r="B81" s="1458" t="s">
        <v>5</v>
      </c>
      <c r="C81" s="1459"/>
      <c r="D81" s="985" t="s">
        <v>5</v>
      </c>
      <c r="E81" s="985" t="s">
        <v>5</v>
      </c>
      <c r="F81" s="1043" t="s">
        <v>29</v>
      </c>
      <c r="G81" s="1066">
        <f>+G82+G84</f>
        <v>1530</v>
      </c>
      <c r="H81" s="1066">
        <f>+H82+H84+H86+H88+H90</f>
        <v>4436.8</v>
      </c>
      <c r="I81" s="1066">
        <f t="shared" si="12"/>
        <v>5966.8</v>
      </c>
      <c r="J81" s="1106">
        <v>0</v>
      </c>
      <c r="K81" s="1106">
        <f t="shared" si="13"/>
        <v>5966.8</v>
      </c>
      <c r="L81" s="944"/>
      <c r="M81" s="944"/>
      <c r="N81" s="944"/>
    </row>
    <row r="82" spans="1:14" s="9" customFormat="1" x14ac:dyDescent="0.2">
      <c r="A82" s="189" t="s">
        <v>2</v>
      </c>
      <c r="B82" s="256" t="s">
        <v>80</v>
      </c>
      <c r="C82" s="256" t="s">
        <v>17</v>
      </c>
      <c r="D82" s="192" t="s">
        <v>5</v>
      </c>
      <c r="E82" s="192" t="s">
        <v>5</v>
      </c>
      <c r="F82" s="1052" t="s">
        <v>29</v>
      </c>
      <c r="G82" s="1061">
        <f>+G83</f>
        <v>1230</v>
      </c>
      <c r="H82" s="1061">
        <v>0</v>
      </c>
      <c r="I82" s="1061">
        <f t="shared" si="12"/>
        <v>1230</v>
      </c>
      <c r="J82" s="1101">
        <v>0</v>
      </c>
      <c r="K82" s="1101">
        <f t="shared" si="13"/>
        <v>1230</v>
      </c>
      <c r="L82" s="944"/>
      <c r="M82" s="944"/>
      <c r="N82" s="944"/>
    </row>
    <row r="83" spans="1:14" s="9" customFormat="1" x14ac:dyDescent="0.2">
      <c r="A83" s="972"/>
      <c r="B83" s="824"/>
      <c r="C83" s="824"/>
      <c r="D83" s="238">
        <v>3419</v>
      </c>
      <c r="E83" s="238">
        <v>5229</v>
      </c>
      <c r="F83" s="1038" t="s">
        <v>24</v>
      </c>
      <c r="G83" s="1063">
        <v>1230</v>
      </c>
      <c r="H83" s="1063">
        <v>0</v>
      </c>
      <c r="I83" s="1063">
        <f t="shared" si="12"/>
        <v>1230</v>
      </c>
      <c r="J83" s="1030">
        <v>0</v>
      </c>
      <c r="K83" s="1030">
        <f t="shared" si="13"/>
        <v>1230</v>
      </c>
      <c r="L83" s="944"/>
      <c r="M83" s="944"/>
      <c r="N83" s="944"/>
    </row>
    <row r="84" spans="1:14" s="9" customFormat="1" x14ac:dyDescent="0.2">
      <c r="A84" s="972" t="s">
        <v>2</v>
      </c>
      <c r="B84" s="824" t="s">
        <v>81</v>
      </c>
      <c r="C84" s="824" t="s">
        <v>17</v>
      </c>
      <c r="D84" s="445" t="s">
        <v>5</v>
      </c>
      <c r="E84" s="445" t="s">
        <v>5</v>
      </c>
      <c r="F84" s="1039" t="s">
        <v>12</v>
      </c>
      <c r="G84" s="1064">
        <f>+G85</f>
        <v>300</v>
      </c>
      <c r="H84" s="1064">
        <v>0</v>
      </c>
      <c r="I84" s="1064">
        <f t="shared" si="12"/>
        <v>300</v>
      </c>
      <c r="J84" s="1031">
        <v>0</v>
      </c>
      <c r="K84" s="1031">
        <f t="shared" si="13"/>
        <v>300</v>
      </c>
      <c r="L84" s="944"/>
      <c r="M84" s="944"/>
      <c r="N84" s="944"/>
    </row>
    <row r="85" spans="1:14" s="9" customFormat="1" x14ac:dyDescent="0.2">
      <c r="A85" s="972"/>
      <c r="B85" s="824"/>
      <c r="C85" s="824"/>
      <c r="D85" s="238">
        <v>3419</v>
      </c>
      <c r="E85" s="238">
        <v>5229</v>
      </c>
      <c r="F85" s="1038" t="s">
        <v>24</v>
      </c>
      <c r="G85" s="1063">
        <v>300</v>
      </c>
      <c r="H85" s="1063">
        <v>0</v>
      </c>
      <c r="I85" s="1063">
        <f t="shared" si="12"/>
        <v>300</v>
      </c>
      <c r="J85" s="1030">
        <v>0</v>
      </c>
      <c r="K85" s="1030">
        <f t="shared" si="13"/>
        <v>300</v>
      </c>
      <c r="L85" s="944"/>
      <c r="M85" s="944"/>
      <c r="N85" s="944"/>
    </row>
    <row r="86" spans="1:14" s="9" customFormat="1" ht="20.95" x14ac:dyDescent="0.2">
      <c r="A86" s="972" t="s">
        <v>2</v>
      </c>
      <c r="B86" s="824" t="s">
        <v>95</v>
      </c>
      <c r="C86" s="824" t="s">
        <v>17</v>
      </c>
      <c r="D86" s="445" t="s">
        <v>5</v>
      </c>
      <c r="E86" s="445" t="s">
        <v>5</v>
      </c>
      <c r="F86" s="1039" t="s">
        <v>96</v>
      </c>
      <c r="G86" s="1063">
        <v>0</v>
      </c>
      <c r="H86" s="1064">
        <f>+H87</f>
        <v>4000</v>
      </c>
      <c r="I86" s="1064">
        <f t="shared" si="12"/>
        <v>4000</v>
      </c>
      <c r="J86" s="1031">
        <v>0</v>
      </c>
      <c r="K86" s="1031">
        <f t="shared" si="13"/>
        <v>4000</v>
      </c>
      <c r="L86" s="944"/>
      <c r="M86" s="944"/>
      <c r="N86" s="944"/>
    </row>
    <row r="87" spans="1:14" s="9" customFormat="1" x14ac:dyDescent="0.2">
      <c r="A87" s="994"/>
      <c r="B87" s="995"/>
      <c r="C87" s="995"/>
      <c r="D87" s="238">
        <v>3419</v>
      </c>
      <c r="E87" s="238">
        <v>5222</v>
      </c>
      <c r="F87" s="1040" t="s">
        <v>94</v>
      </c>
      <c r="G87" s="1063">
        <v>0</v>
      </c>
      <c r="H87" s="1063">
        <v>4000</v>
      </c>
      <c r="I87" s="1063">
        <f t="shared" si="12"/>
        <v>4000</v>
      </c>
      <c r="J87" s="1030">
        <v>0</v>
      </c>
      <c r="K87" s="1030">
        <f t="shared" si="13"/>
        <v>4000</v>
      </c>
      <c r="L87" s="944"/>
      <c r="M87" s="944"/>
      <c r="N87" s="944"/>
    </row>
    <row r="88" spans="1:14" s="9" customFormat="1" x14ac:dyDescent="0.2">
      <c r="A88" s="975" t="s">
        <v>2</v>
      </c>
      <c r="B88" s="976" t="s">
        <v>111</v>
      </c>
      <c r="C88" s="976" t="s">
        <v>17</v>
      </c>
      <c r="D88" s="977" t="s">
        <v>5</v>
      </c>
      <c r="E88" s="977" t="s">
        <v>5</v>
      </c>
      <c r="F88" s="1041" t="s">
        <v>112</v>
      </c>
      <c r="G88" s="1064">
        <f>G89</f>
        <v>0</v>
      </c>
      <c r="H88" s="1064">
        <f>H89</f>
        <v>36.799999999999997</v>
      </c>
      <c r="I88" s="1064">
        <f t="shared" si="12"/>
        <v>36.799999999999997</v>
      </c>
      <c r="J88" s="1031">
        <v>0</v>
      </c>
      <c r="K88" s="1031">
        <f t="shared" si="13"/>
        <v>36.799999999999997</v>
      </c>
      <c r="L88" s="944"/>
      <c r="M88" s="944"/>
      <c r="N88" s="944"/>
    </row>
    <row r="89" spans="1:14" x14ac:dyDescent="0.2">
      <c r="A89" s="975"/>
      <c r="B89" s="976"/>
      <c r="C89" s="976"/>
      <c r="D89" s="990">
        <v>3419</v>
      </c>
      <c r="E89" s="981">
        <v>5492</v>
      </c>
      <c r="F89" s="1042" t="s">
        <v>113</v>
      </c>
      <c r="G89" s="1063">
        <v>0</v>
      </c>
      <c r="H89" s="1063">
        <v>36.799999999999997</v>
      </c>
      <c r="I89" s="1063">
        <f t="shared" si="12"/>
        <v>36.799999999999997</v>
      </c>
      <c r="J89" s="1030">
        <v>0</v>
      </c>
      <c r="K89" s="1030">
        <f t="shared" si="13"/>
        <v>36.799999999999997</v>
      </c>
      <c r="L89" s="1024"/>
      <c r="M89" s="1024"/>
      <c r="N89" s="1024"/>
    </row>
    <row r="90" spans="1:14" x14ac:dyDescent="0.2">
      <c r="A90" s="975" t="s">
        <v>2</v>
      </c>
      <c r="B90" s="976" t="s">
        <v>146</v>
      </c>
      <c r="C90" s="976" t="s">
        <v>17</v>
      </c>
      <c r="D90" s="445" t="s">
        <v>5</v>
      </c>
      <c r="E90" s="445" t="s">
        <v>5</v>
      </c>
      <c r="F90" s="1045" t="s">
        <v>147</v>
      </c>
      <c r="G90" s="1064">
        <v>0</v>
      </c>
      <c r="H90" s="1064">
        <v>400</v>
      </c>
      <c r="I90" s="1064">
        <f t="shared" si="12"/>
        <v>400</v>
      </c>
      <c r="J90" s="1031">
        <v>0</v>
      </c>
      <c r="K90" s="1031">
        <f t="shared" si="13"/>
        <v>400</v>
      </c>
      <c r="L90" s="1024"/>
      <c r="M90" s="1024"/>
      <c r="N90" s="1024"/>
    </row>
    <row r="91" spans="1:14" ht="13.1" thickBot="1" x14ac:dyDescent="0.25">
      <c r="A91" s="1003"/>
      <c r="B91" s="1004"/>
      <c r="C91" s="1004"/>
      <c r="D91" s="1005">
        <v>3419</v>
      </c>
      <c r="E91" s="1005">
        <v>5229</v>
      </c>
      <c r="F91" s="1053" t="s">
        <v>24</v>
      </c>
      <c r="G91" s="1065">
        <v>0</v>
      </c>
      <c r="H91" s="1065">
        <v>400</v>
      </c>
      <c r="I91" s="1065">
        <f t="shared" si="12"/>
        <v>400</v>
      </c>
      <c r="J91" s="1032">
        <v>0</v>
      </c>
      <c r="K91" s="1032">
        <f t="shared" si="13"/>
        <v>400</v>
      </c>
      <c r="L91" s="1024"/>
      <c r="M91" s="1024"/>
      <c r="N91" s="1024"/>
    </row>
    <row r="92" spans="1:14" ht="13.75" thickBot="1" x14ac:dyDescent="0.25">
      <c r="A92" s="1009" t="s">
        <v>2</v>
      </c>
      <c r="B92" s="1460" t="s">
        <v>5</v>
      </c>
      <c r="C92" s="1461"/>
      <c r="D92" s="1010" t="s">
        <v>5</v>
      </c>
      <c r="E92" s="1010" t="s">
        <v>5</v>
      </c>
      <c r="F92" s="1054" t="s">
        <v>148</v>
      </c>
      <c r="G92" s="1066">
        <v>0</v>
      </c>
      <c r="H92" s="1066">
        <f>+H93</f>
        <v>5500</v>
      </c>
      <c r="I92" s="1066">
        <f t="shared" si="12"/>
        <v>5500</v>
      </c>
      <c r="J92" s="1106">
        <v>0</v>
      </c>
      <c r="K92" s="1106">
        <f t="shared" si="13"/>
        <v>5500</v>
      </c>
      <c r="L92" s="1024"/>
      <c r="M92" s="1024"/>
      <c r="N92" s="1024"/>
    </row>
    <row r="93" spans="1:14" x14ac:dyDescent="0.2">
      <c r="A93" s="1012"/>
      <c r="B93" s="1013" t="s">
        <v>149</v>
      </c>
      <c r="C93" s="1013" t="s">
        <v>17</v>
      </c>
      <c r="D93" s="445" t="s">
        <v>5</v>
      </c>
      <c r="E93" s="445" t="s">
        <v>5</v>
      </c>
      <c r="F93" s="1055" t="s">
        <v>150</v>
      </c>
      <c r="G93" s="1067">
        <v>0</v>
      </c>
      <c r="H93" s="1067">
        <v>5500</v>
      </c>
      <c r="I93" s="1067">
        <f t="shared" si="12"/>
        <v>5500</v>
      </c>
      <c r="J93" s="1101">
        <v>0</v>
      </c>
      <c r="K93" s="1101">
        <f t="shared" si="13"/>
        <v>5500</v>
      </c>
      <c r="L93" s="1024"/>
      <c r="M93" s="1024"/>
      <c r="N93" s="1024"/>
    </row>
    <row r="94" spans="1:14" ht="13.1" thickBot="1" x14ac:dyDescent="0.25">
      <c r="A94" s="1016"/>
      <c r="B94" s="1017"/>
      <c r="C94" s="1017"/>
      <c r="D94" s="1018">
        <v>3419</v>
      </c>
      <c r="E94" s="1018">
        <v>5229</v>
      </c>
      <c r="F94" s="1056" t="s">
        <v>24</v>
      </c>
      <c r="G94" s="1072">
        <v>0</v>
      </c>
      <c r="H94" s="1072">
        <v>5500</v>
      </c>
      <c r="I94" s="1071">
        <f t="shared" si="12"/>
        <v>5500</v>
      </c>
      <c r="J94" s="1032">
        <v>0</v>
      </c>
      <c r="K94" s="1032">
        <f t="shared" si="13"/>
        <v>5500</v>
      </c>
      <c r="L94" s="1024"/>
      <c r="M94" s="1024"/>
      <c r="N94" s="1024"/>
    </row>
    <row r="95" spans="1:14" ht="13.75" thickBot="1" x14ac:dyDescent="0.25">
      <c r="A95" s="1009" t="s">
        <v>2</v>
      </c>
      <c r="B95" s="1460" t="s">
        <v>5</v>
      </c>
      <c r="C95" s="1461"/>
      <c r="D95" s="1010" t="s">
        <v>5</v>
      </c>
      <c r="E95" s="1010" t="s">
        <v>5</v>
      </c>
      <c r="F95" s="1054" t="s">
        <v>151</v>
      </c>
      <c r="G95" s="1066">
        <v>0</v>
      </c>
      <c r="H95" s="1066">
        <f>+H96</f>
        <v>1000</v>
      </c>
      <c r="I95" s="1066">
        <f t="shared" si="12"/>
        <v>1000</v>
      </c>
      <c r="J95" s="1106">
        <v>0</v>
      </c>
      <c r="K95" s="1106">
        <f t="shared" si="13"/>
        <v>1000</v>
      </c>
      <c r="L95" s="1024"/>
      <c r="M95" s="1025"/>
      <c r="N95" s="1024"/>
    </row>
    <row r="96" spans="1:14" x14ac:dyDescent="0.2">
      <c r="A96" s="1020"/>
      <c r="B96" s="1013" t="s">
        <v>152</v>
      </c>
      <c r="C96" s="1013" t="s">
        <v>17</v>
      </c>
      <c r="D96" s="445" t="s">
        <v>5</v>
      </c>
      <c r="E96" s="445" t="s">
        <v>5</v>
      </c>
      <c r="F96" s="1057" t="s">
        <v>153</v>
      </c>
      <c r="G96" s="1067">
        <v>0</v>
      </c>
      <c r="H96" s="1067">
        <v>1000</v>
      </c>
      <c r="I96" s="1067">
        <f t="shared" si="12"/>
        <v>1000</v>
      </c>
      <c r="J96" s="1101">
        <v>0</v>
      </c>
      <c r="K96" s="1101">
        <f t="shared" si="13"/>
        <v>1000</v>
      </c>
      <c r="L96" s="1024"/>
      <c r="M96" s="1024"/>
      <c r="N96" s="1024"/>
    </row>
    <row r="97" spans="1:14" ht="13.1" thickBot="1" x14ac:dyDescent="0.25">
      <c r="A97" s="1022"/>
      <c r="B97" s="1023"/>
      <c r="C97" s="1023"/>
      <c r="D97" s="1005">
        <v>3419</v>
      </c>
      <c r="E97" s="1005">
        <v>5229</v>
      </c>
      <c r="F97" s="1053" t="s">
        <v>24</v>
      </c>
      <c r="G97" s="1073">
        <v>0</v>
      </c>
      <c r="H97" s="1073">
        <v>1000</v>
      </c>
      <c r="I97" s="1065">
        <f t="shared" si="12"/>
        <v>1000</v>
      </c>
      <c r="J97" s="1032">
        <v>0</v>
      </c>
      <c r="K97" s="1032">
        <f t="shared" si="13"/>
        <v>1000</v>
      </c>
      <c r="L97" s="1024"/>
      <c r="M97" s="1024"/>
      <c r="N97" s="1024"/>
    </row>
    <row r="98" spans="1:14" x14ac:dyDescent="0.2">
      <c r="A98" s="713"/>
      <c r="B98" s="713"/>
      <c r="C98" s="713"/>
      <c r="D98" s="713"/>
      <c r="E98" s="713"/>
      <c r="F98" s="713"/>
      <c r="H98" s="713"/>
      <c r="J98" s="1024"/>
      <c r="K98" s="1024"/>
      <c r="L98" s="1024"/>
      <c r="M98" s="1024"/>
      <c r="N98" s="825"/>
    </row>
    <row r="99" spans="1:14" x14ac:dyDescent="0.2">
      <c r="B99" s="1099"/>
      <c r="C99" s="713"/>
      <c r="D99" s="713"/>
      <c r="E99" s="1100"/>
      <c r="F99" s="1102">
        <v>41732</v>
      </c>
      <c r="H99" s="713"/>
      <c r="J99" s="1024"/>
      <c r="K99" s="1024"/>
      <c r="L99" s="1024"/>
      <c r="M99" s="1024"/>
      <c r="N99" s="825"/>
    </row>
    <row r="100" spans="1:14" x14ac:dyDescent="0.2">
      <c r="J100" s="825"/>
      <c r="K100" s="825"/>
      <c r="L100" s="825"/>
      <c r="M100" s="825"/>
      <c r="N100" s="825"/>
    </row>
    <row r="101" spans="1:14" x14ac:dyDescent="0.2">
      <c r="J101" s="825"/>
      <c r="K101" s="825"/>
      <c r="L101" s="825"/>
      <c r="M101" s="825"/>
      <c r="N101" s="825"/>
    </row>
    <row r="102" spans="1:14" x14ac:dyDescent="0.2">
      <c r="J102" s="825"/>
      <c r="K102" s="825"/>
      <c r="L102" s="825"/>
      <c r="M102" s="825"/>
      <c r="N102" s="825"/>
    </row>
    <row r="103" spans="1:14" x14ac:dyDescent="0.2">
      <c r="J103" s="825"/>
      <c r="K103" s="825"/>
      <c r="L103" s="825"/>
      <c r="M103" s="825"/>
      <c r="N103" s="825"/>
    </row>
    <row r="104" spans="1:14" x14ac:dyDescent="0.2">
      <c r="J104" s="825"/>
      <c r="K104" s="825"/>
      <c r="L104" s="825"/>
      <c r="M104" s="825"/>
      <c r="N104" s="825"/>
    </row>
    <row r="105" spans="1:14" x14ac:dyDescent="0.2">
      <c r="J105" s="825"/>
      <c r="K105" s="825"/>
      <c r="L105" s="825"/>
      <c r="M105" s="825"/>
      <c r="N105" s="825"/>
    </row>
    <row r="106" spans="1:14" x14ac:dyDescent="0.2">
      <c r="J106" s="825"/>
      <c r="K106" s="825"/>
      <c r="L106" s="825"/>
      <c r="M106" s="825"/>
      <c r="N106" s="825"/>
    </row>
    <row r="107" spans="1:14" x14ac:dyDescent="0.2">
      <c r="J107" s="825"/>
      <c r="K107" s="825"/>
      <c r="L107" s="825"/>
      <c r="M107" s="825"/>
      <c r="N107" s="825"/>
    </row>
    <row r="108" spans="1:14" x14ac:dyDescent="0.2">
      <c r="J108" s="825"/>
      <c r="K108" s="825"/>
      <c r="L108" s="825"/>
      <c r="M108" s="825"/>
      <c r="N108" s="825"/>
    </row>
    <row r="109" spans="1:14" x14ac:dyDescent="0.2">
      <c r="J109" s="825"/>
      <c r="K109" s="825"/>
      <c r="L109" s="825"/>
      <c r="M109" s="825"/>
      <c r="N109" s="825"/>
    </row>
    <row r="110" spans="1:14" x14ac:dyDescent="0.2">
      <c r="J110" s="825"/>
      <c r="K110" s="825"/>
      <c r="L110" s="825"/>
      <c r="M110" s="825"/>
      <c r="N110" s="825"/>
    </row>
    <row r="111" spans="1:14" x14ac:dyDescent="0.2">
      <c r="J111" s="825"/>
      <c r="K111" s="825"/>
      <c r="L111" s="825"/>
      <c r="M111" s="825"/>
      <c r="N111" s="825"/>
    </row>
    <row r="112" spans="1:14" x14ac:dyDescent="0.2">
      <c r="J112" s="825"/>
      <c r="K112" s="825"/>
      <c r="L112" s="825"/>
      <c r="M112" s="825"/>
      <c r="N112" s="825"/>
    </row>
    <row r="113" spans="7:14" x14ac:dyDescent="0.2">
      <c r="J113" s="825"/>
      <c r="K113" s="825"/>
      <c r="L113" s="825"/>
      <c r="M113" s="825"/>
      <c r="N113" s="825"/>
    </row>
    <row r="114" spans="7:14" x14ac:dyDescent="0.2">
      <c r="J114" s="825"/>
      <c r="K114" s="825"/>
      <c r="L114" s="825"/>
      <c r="M114" s="825"/>
      <c r="N114" s="825"/>
    </row>
    <row r="115" spans="7:14" x14ac:dyDescent="0.2">
      <c r="G115" s="1"/>
      <c r="I115" s="1"/>
      <c r="J115" s="825"/>
      <c r="K115" s="825"/>
      <c r="L115" s="825"/>
      <c r="M115" s="825"/>
      <c r="N115" s="825"/>
    </row>
    <row r="116" spans="7:14" x14ac:dyDescent="0.2">
      <c r="G116" s="1"/>
      <c r="I116" s="1"/>
      <c r="J116" s="825"/>
      <c r="K116" s="825"/>
      <c r="L116" s="825"/>
      <c r="M116" s="825"/>
      <c r="N116" s="825"/>
    </row>
    <row r="117" spans="7:14" x14ac:dyDescent="0.2">
      <c r="G117" s="1"/>
      <c r="I117" s="1"/>
      <c r="J117" s="825"/>
      <c r="K117" s="825"/>
      <c r="L117" s="825"/>
      <c r="M117" s="825"/>
      <c r="N117" s="825"/>
    </row>
    <row r="118" spans="7:14" x14ac:dyDescent="0.2">
      <c r="G118" s="1"/>
      <c r="I118" s="1"/>
      <c r="J118" s="825"/>
      <c r="K118" s="825"/>
      <c r="L118" s="825"/>
      <c r="M118" s="825"/>
      <c r="N118" s="825"/>
    </row>
    <row r="119" spans="7:14" x14ac:dyDescent="0.2">
      <c r="G119" s="1"/>
      <c r="I119" s="1"/>
      <c r="J119" s="825"/>
      <c r="K119" s="825"/>
      <c r="L119" s="825"/>
      <c r="M119" s="825"/>
      <c r="N119" s="825"/>
    </row>
    <row r="120" spans="7:14" x14ac:dyDescent="0.2">
      <c r="G120" s="1"/>
      <c r="I120" s="1"/>
      <c r="J120" s="825"/>
      <c r="K120" s="825"/>
      <c r="L120" s="825"/>
      <c r="M120" s="825"/>
      <c r="N120" s="825"/>
    </row>
    <row r="121" spans="7:14" x14ac:dyDescent="0.2">
      <c r="G121" s="1"/>
      <c r="I121" s="1"/>
      <c r="J121" s="825"/>
      <c r="K121" s="825"/>
      <c r="L121" s="825"/>
      <c r="M121" s="825"/>
      <c r="N121" s="825"/>
    </row>
    <row r="122" spans="7:14" x14ac:dyDescent="0.2">
      <c r="G122" s="1"/>
      <c r="I122" s="1"/>
      <c r="J122" s="825"/>
      <c r="K122" s="825"/>
      <c r="L122" s="825"/>
      <c r="M122" s="825"/>
      <c r="N122" s="825"/>
    </row>
    <row r="123" spans="7:14" x14ac:dyDescent="0.2">
      <c r="G123" s="1"/>
      <c r="I123" s="1"/>
      <c r="J123" s="825"/>
      <c r="K123" s="825"/>
      <c r="L123" s="825"/>
      <c r="M123" s="825"/>
      <c r="N123" s="825"/>
    </row>
    <row r="124" spans="7:14" x14ac:dyDescent="0.2">
      <c r="G124" s="1"/>
      <c r="I124" s="1"/>
      <c r="J124" s="825"/>
      <c r="K124" s="825"/>
      <c r="L124" s="825"/>
      <c r="M124" s="825"/>
      <c r="N124" s="825"/>
    </row>
    <row r="125" spans="7:14" x14ac:dyDescent="0.2">
      <c r="G125" s="1"/>
      <c r="I125" s="1"/>
      <c r="J125" s="825"/>
      <c r="K125" s="825"/>
      <c r="L125" s="825"/>
      <c r="M125" s="825"/>
      <c r="N125" s="825"/>
    </row>
    <row r="126" spans="7:14" x14ac:dyDescent="0.2">
      <c r="G126" s="1"/>
      <c r="I126" s="1"/>
      <c r="J126" s="825"/>
      <c r="K126" s="825"/>
      <c r="L126" s="825"/>
      <c r="M126" s="825"/>
      <c r="N126" s="825"/>
    </row>
    <row r="127" spans="7:14" x14ac:dyDescent="0.2">
      <c r="G127" s="1"/>
      <c r="I127" s="1"/>
      <c r="J127" s="825"/>
      <c r="K127" s="825"/>
      <c r="L127" s="825"/>
      <c r="M127" s="825"/>
      <c r="N127" s="825"/>
    </row>
    <row r="128" spans="7:14" x14ac:dyDescent="0.2">
      <c r="G128" s="1"/>
      <c r="I128" s="1"/>
      <c r="J128" s="825"/>
      <c r="K128" s="825"/>
      <c r="L128" s="825"/>
      <c r="M128" s="825"/>
      <c r="N128" s="825"/>
    </row>
    <row r="129" spans="7:14" x14ac:dyDescent="0.2">
      <c r="G129" s="1"/>
      <c r="I129" s="1"/>
      <c r="J129" s="825"/>
      <c r="K129" s="825"/>
      <c r="L129" s="825"/>
      <c r="M129" s="825"/>
      <c r="N129" s="825"/>
    </row>
    <row r="130" spans="7:14" x14ac:dyDescent="0.2">
      <c r="G130" s="1"/>
      <c r="I130" s="1"/>
      <c r="J130" s="825"/>
      <c r="K130" s="825"/>
      <c r="L130" s="825"/>
      <c r="M130" s="825"/>
      <c r="N130" s="825"/>
    </row>
    <row r="131" spans="7:14" x14ac:dyDescent="0.2">
      <c r="G131" s="1"/>
      <c r="I131" s="1"/>
      <c r="J131" s="825"/>
      <c r="K131" s="825"/>
      <c r="L131" s="825"/>
      <c r="M131" s="825"/>
      <c r="N131" s="825"/>
    </row>
    <row r="132" spans="7:14" x14ac:dyDescent="0.2">
      <c r="G132" s="1"/>
      <c r="I132" s="1"/>
      <c r="J132" s="825"/>
      <c r="K132" s="825"/>
      <c r="L132" s="825"/>
      <c r="M132" s="825"/>
      <c r="N132" s="825"/>
    </row>
    <row r="133" spans="7:14" x14ac:dyDescent="0.2">
      <c r="G133" s="1"/>
      <c r="I133" s="1"/>
      <c r="J133" s="825"/>
      <c r="K133" s="825"/>
      <c r="L133" s="825"/>
      <c r="M133" s="825"/>
      <c r="N133" s="825"/>
    </row>
    <row r="134" spans="7:14" x14ac:dyDescent="0.2">
      <c r="G134" s="1"/>
      <c r="I134" s="1"/>
      <c r="J134" s="825"/>
      <c r="K134" s="825"/>
      <c r="L134" s="825"/>
      <c r="M134" s="825"/>
      <c r="N134" s="825"/>
    </row>
    <row r="135" spans="7:14" x14ac:dyDescent="0.2">
      <c r="G135" s="1"/>
      <c r="I135" s="1"/>
      <c r="J135" s="825"/>
      <c r="K135" s="825"/>
      <c r="L135" s="825"/>
      <c r="M135" s="825"/>
      <c r="N135" s="825"/>
    </row>
    <row r="136" spans="7:14" x14ac:dyDescent="0.2">
      <c r="G136" s="1"/>
      <c r="I136" s="1"/>
      <c r="J136" s="825"/>
      <c r="K136" s="825"/>
      <c r="L136" s="825"/>
      <c r="M136" s="825"/>
      <c r="N136" s="825"/>
    </row>
    <row r="137" spans="7:14" x14ac:dyDescent="0.2">
      <c r="G137" s="1"/>
      <c r="I137" s="1"/>
      <c r="J137" s="825"/>
      <c r="K137" s="825"/>
      <c r="L137" s="825"/>
      <c r="M137" s="825"/>
      <c r="N137" s="825"/>
    </row>
    <row r="138" spans="7:14" x14ac:dyDescent="0.2">
      <c r="G138" s="1"/>
      <c r="I138" s="1"/>
      <c r="J138" s="825"/>
      <c r="K138" s="825"/>
      <c r="L138" s="825"/>
      <c r="M138" s="825"/>
      <c r="N138" s="825"/>
    </row>
    <row r="139" spans="7:14" x14ac:dyDescent="0.2">
      <c r="G139" s="1"/>
      <c r="I139" s="1"/>
      <c r="J139" s="825"/>
      <c r="K139" s="825"/>
      <c r="L139" s="825"/>
      <c r="M139" s="825"/>
      <c r="N139" s="825"/>
    </row>
    <row r="140" spans="7:14" x14ac:dyDescent="0.2">
      <c r="G140" s="1"/>
      <c r="I140" s="1"/>
      <c r="J140" s="825"/>
      <c r="K140" s="825"/>
      <c r="L140" s="825"/>
      <c r="M140" s="825"/>
      <c r="N140" s="825"/>
    </row>
    <row r="141" spans="7:14" x14ac:dyDescent="0.2">
      <c r="G141" s="1"/>
      <c r="I141" s="1"/>
      <c r="J141" s="825"/>
      <c r="K141" s="825"/>
      <c r="L141" s="825"/>
      <c r="M141" s="825"/>
      <c r="N141" s="825"/>
    </row>
    <row r="142" spans="7:14" x14ac:dyDescent="0.2">
      <c r="G142" s="1"/>
      <c r="I142" s="1"/>
      <c r="J142" s="825"/>
      <c r="K142" s="825"/>
      <c r="L142" s="825"/>
      <c r="M142" s="825"/>
      <c r="N142" s="825"/>
    </row>
    <row r="143" spans="7:14" x14ac:dyDescent="0.2">
      <c r="G143" s="1"/>
      <c r="I143" s="1"/>
      <c r="J143" s="825"/>
      <c r="K143" s="825"/>
      <c r="L143" s="825"/>
      <c r="M143" s="825"/>
      <c r="N143" s="825"/>
    </row>
    <row r="144" spans="7:14" x14ac:dyDescent="0.2">
      <c r="G144" s="1"/>
      <c r="I144" s="1"/>
      <c r="J144" s="825"/>
      <c r="K144" s="825"/>
      <c r="L144" s="825"/>
      <c r="M144" s="825"/>
      <c r="N144" s="825"/>
    </row>
    <row r="145" spans="7:14" x14ac:dyDescent="0.2">
      <c r="G145" s="1"/>
      <c r="I145" s="1"/>
      <c r="J145" s="825"/>
      <c r="K145" s="825"/>
      <c r="L145" s="825"/>
      <c r="M145" s="825"/>
      <c r="N145" s="825"/>
    </row>
    <row r="146" spans="7:14" x14ac:dyDescent="0.2">
      <c r="G146" s="1"/>
      <c r="I146" s="1"/>
      <c r="J146" s="825"/>
      <c r="K146" s="825"/>
      <c r="L146" s="825"/>
      <c r="M146" s="825"/>
      <c r="N146" s="825"/>
    </row>
    <row r="147" spans="7:14" x14ac:dyDescent="0.2">
      <c r="G147" s="1"/>
      <c r="I147" s="1"/>
      <c r="J147" s="825"/>
      <c r="K147" s="825"/>
      <c r="L147" s="825"/>
      <c r="M147" s="825"/>
      <c r="N147" s="825"/>
    </row>
    <row r="148" spans="7:14" x14ac:dyDescent="0.2">
      <c r="G148" s="1"/>
      <c r="I148" s="1"/>
      <c r="J148" s="825"/>
      <c r="K148" s="825"/>
      <c r="L148" s="825"/>
      <c r="M148" s="825"/>
      <c r="N148" s="825"/>
    </row>
    <row r="149" spans="7:14" x14ac:dyDescent="0.2">
      <c r="G149" s="1"/>
      <c r="I149" s="1"/>
      <c r="J149" s="825"/>
      <c r="K149" s="825"/>
      <c r="L149" s="825"/>
      <c r="M149" s="825"/>
      <c r="N149" s="825"/>
    </row>
    <row r="150" spans="7:14" x14ac:dyDescent="0.2">
      <c r="G150" s="1"/>
      <c r="I150" s="1"/>
      <c r="J150" s="825"/>
      <c r="K150" s="825"/>
      <c r="L150" s="825"/>
      <c r="M150" s="825"/>
      <c r="N150" s="825"/>
    </row>
    <row r="151" spans="7:14" x14ac:dyDescent="0.2">
      <c r="G151" s="1"/>
      <c r="I151" s="1"/>
      <c r="J151" s="825"/>
      <c r="K151" s="825"/>
      <c r="L151" s="825"/>
      <c r="M151" s="825"/>
      <c r="N151" s="825"/>
    </row>
    <row r="152" spans="7:14" x14ac:dyDescent="0.2">
      <c r="G152" s="1"/>
      <c r="I152" s="1"/>
      <c r="J152" s="825"/>
      <c r="K152" s="825"/>
      <c r="L152" s="825"/>
      <c r="M152" s="825"/>
      <c r="N152" s="825"/>
    </row>
    <row r="153" spans="7:14" x14ac:dyDescent="0.2">
      <c r="G153" s="1"/>
      <c r="I153" s="1"/>
      <c r="J153" s="825"/>
      <c r="K153" s="825"/>
      <c r="L153" s="825"/>
      <c r="M153" s="825"/>
      <c r="N153" s="825"/>
    </row>
    <row r="154" spans="7:14" x14ac:dyDescent="0.2">
      <c r="G154" s="1"/>
      <c r="I154" s="1"/>
      <c r="J154" s="825"/>
      <c r="K154" s="825"/>
      <c r="L154" s="825"/>
      <c r="M154" s="825"/>
      <c r="N154" s="825"/>
    </row>
    <row r="155" spans="7:14" x14ac:dyDescent="0.2">
      <c r="G155" s="1"/>
      <c r="I155" s="1"/>
      <c r="J155" s="825"/>
      <c r="K155" s="825"/>
      <c r="L155" s="825"/>
      <c r="M155" s="825"/>
      <c r="N155" s="825"/>
    </row>
    <row r="156" spans="7:14" x14ac:dyDescent="0.2">
      <c r="G156" s="1"/>
      <c r="I156" s="1"/>
      <c r="J156" s="825"/>
      <c r="K156" s="825"/>
      <c r="L156" s="825"/>
      <c r="M156" s="825"/>
      <c r="N156" s="825"/>
    </row>
    <row r="157" spans="7:14" x14ac:dyDescent="0.2">
      <c r="G157" s="1"/>
      <c r="I157" s="1"/>
      <c r="J157" s="825"/>
      <c r="K157" s="825"/>
      <c r="L157" s="825"/>
      <c r="M157" s="825"/>
      <c r="N157" s="825"/>
    </row>
    <row r="158" spans="7:14" x14ac:dyDescent="0.2">
      <c r="G158" s="1"/>
      <c r="I158" s="1"/>
      <c r="J158" s="825"/>
      <c r="K158" s="825"/>
      <c r="L158" s="825"/>
      <c r="M158" s="825"/>
      <c r="N158" s="825"/>
    </row>
    <row r="159" spans="7:14" x14ac:dyDescent="0.2">
      <c r="G159" s="1"/>
      <c r="I159" s="1"/>
      <c r="J159" s="825"/>
      <c r="K159" s="825"/>
      <c r="L159" s="825"/>
      <c r="M159" s="825"/>
      <c r="N159" s="825"/>
    </row>
    <row r="160" spans="7:14" x14ac:dyDescent="0.2">
      <c r="G160" s="1"/>
      <c r="I160" s="1"/>
      <c r="J160" s="825"/>
      <c r="K160" s="825"/>
      <c r="L160" s="825"/>
      <c r="M160" s="825"/>
      <c r="N160" s="825"/>
    </row>
    <row r="161" spans="7:14" x14ac:dyDescent="0.2">
      <c r="G161" s="1"/>
      <c r="I161" s="1"/>
      <c r="J161" s="825"/>
      <c r="K161" s="825"/>
      <c r="L161" s="825"/>
      <c r="M161" s="825"/>
      <c r="N161" s="825"/>
    </row>
    <row r="162" spans="7:14" x14ac:dyDescent="0.2">
      <c r="G162" s="1"/>
      <c r="I162" s="1"/>
      <c r="J162" s="825"/>
      <c r="K162" s="825"/>
      <c r="L162" s="825"/>
      <c r="M162" s="825"/>
      <c r="N162" s="825"/>
    </row>
    <row r="163" spans="7:14" x14ac:dyDescent="0.2">
      <c r="G163" s="1"/>
      <c r="I163" s="1"/>
      <c r="J163" s="825"/>
      <c r="K163" s="825"/>
      <c r="L163" s="825"/>
      <c r="M163" s="825"/>
      <c r="N163" s="825"/>
    </row>
    <row r="164" spans="7:14" x14ac:dyDescent="0.2">
      <c r="G164" s="1"/>
      <c r="I164" s="1"/>
      <c r="J164" s="825"/>
      <c r="K164" s="825"/>
      <c r="L164" s="825"/>
      <c r="M164" s="825"/>
      <c r="N164" s="825"/>
    </row>
    <row r="165" spans="7:14" x14ac:dyDescent="0.2">
      <c r="G165" s="1"/>
      <c r="I165" s="1"/>
      <c r="J165" s="825"/>
      <c r="K165" s="825"/>
      <c r="L165" s="825"/>
      <c r="M165" s="825"/>
      <c r="N165" s="825"/>
    </row>
    <row r="166" spans="7:14" x14ac:dyDescent="0.2">
      <c r="G166" s="1"/>
      <c r="I166" s="1"/>
      <c r="J166" s="825"/>
      <c r="K166" s="825"/>
      <c r="L166" s="825"/>
      <c r="M166" s="825"/>
      <c r="N166" s="825"/>
    </row>
    <row r="167" spans="7:14" x14ac:dyDescent="0.2">
      <c r="G167" s="1"/>
      <c r="I167" s="1"/>
      <c r="J167" s="825"/>
      <c r="K167" s="825"/>
      <c r="L167" s="825"/>
      <c r="M167" s="825"/>
      <c r="N167" s="825"/>
    </row>
    <row r="168" spans="7:14" x14ac:dyDescent="0.2">
      <c r="G168" s="1"/>
      <c r="I168" s="1"/>
      <c r="J168" s="825"/>
      <c r="K168" s="825"/>
      <c r="L168" s="825"/>
      <c r="M168" s="825"/>
      <c r="N168" s="825"/>
    </row>
    <row r="169" spans="7:14" x14ac:dyDescent="0.2">
      <c r="G169" s="1"/>
      <c r="I169" s="1"/>
      <c r="J169" s="825"/>
      <c r="K169" s="825"/>
      <c r="L169" s="825"/>
      <c r="M169" s="825"/>
      <c r="N169" s="825"/>
    </row>
    <row r="170" spans="7:14" x14ac:dyDescent="0.2">
      <c r="G170" s="1"/>
      <c r="I170" s="1"/>
      <c r="J170" s="825"/>
      <c r="K170" s="825"/>
      <c r="L170" s="825"/>
      <c r="M170" s="825"/>
      <c r="N170" s="825"/>
    </row>
    <row r="171" spans="7:14" x14ac:dyDescent="0.2">
      <c r="G171" s="1"/>
      <c r="I171" s="1"/>
      <c r="J171" s="825"/>
      <c r="K171" s="825"/>
      <c r="L171" s="825"/>
      <c r="M171" s="825"/>
      <c r="N171" s="825"/>
    </row>
    <row r="172" spans="7:14" x14ac:dyDescent="0.2">
      <c r="G172" s="1"/>
      <c r="I172" s="1"/>
      <c r="J172" s="825"/>
      <c r="K172" s="825"/>
      <c r="L172" s="825"/>
      <c r="M172" s="825"/>
      <c r="N172" s="825"/>
    </row>
    <row r="173" spans="7:14" x14ac:dyDescent="0.2">
      <c r="G173" s="1"/>
      <c r="I173" s="1"/>
      <c r="J173" s="825"/>
      <c r="K173" s="825"/>
      <c r="L173" s="825"/>
      <c r="M173" s="825"/>
      <c r="N173" s="825"/>
    </row>
    <row r="174" spans="7:14" x14ac:dyDescent="0.2">
      <c r="G174" s="1"/>
      <c r="I174" s="1"/>
      <c r="J174" s="825"/>
      <c r="K174" s="825"/>
      <c r="L174" s="825"/>
      <c r="M174" s="825"/>
      <c r="N174" s="825"/>
    </row>
  </sheetData>
  <mergeCells count="12">
    <mergeCell ref="B63:C63"/>
    <mergeCell ref="B70:C70"/>
    <mergeCell ref="B81:C81"/>
    <mergeCell ref="B92:C92"/>
    <mergeCell ref="B95:C95"/>
    <mergeCell ref="B57:C57"/>
    <mergeCell ref="B58:C58"/>
    <mergeCell ref="J7:J8"/>
    <mergeCell ref="A2:H2"/>
    <mergeCell ref="A4:H4"/>
    <mergeCell ref="H5:H8"/>
    <mergeCell ref="B10:C10"/>
  </mergeCells>
  <pageMargins left="0.7" right="0.7" top="0.78740157499999996" bottom="0.78740157499999996" header="0.3" footer="0.3"/>
  <pageSetup paperSize="9" scale="77" orientation="portrait" r:id="rId1"/>
  <colBreaks count="1" manualBreakCount="1">
    <brk id="12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3"/>
  <sheetViews>
    <sheetView zoomScaleNormal="100" workbookViewId="0">
      <selection activeCell="N11" sqref="N11"/>
    </sheetView>
  </sheetViews>
  <sheetFormatPr defaultRowHeight="12.45" x14ac:dyDescent="0.2"/>
  <cols>
    <col min="1" max="1" width="3.21875" style="1" customWidth="1"/>
    <col min="2" max="2" width="9.21875" style="1" customWidth="1"/>
    <col min="3" max="4" width="4.77734375" style="1" customWidth="1"/>
    <col min="5" max="5" width="8" style="1" customWidth="1"/>
    <col min="6" max="6" width="40.77734375" style="1" customWidth="1"/>
    <col min="7" max="7" width="8.44140625" style="949" customWidth="1"/>
    <col min="8" max="8" width="8.21875" style="1" customWidth="1"/>
    <col min="9" max="9" width="8.6640625" style="713" customWidth="1"/>
    <col min="10" max="253" width="8.77734375" style="1"/>
    <col min="254" max="255" width="3.21875" style="1" customWidth="1"/>
    <col min="256" max="256" width="9.21875" style="1" customWidth="1"/>
    <col min="257" max="258" width="4.77734375" style="1" customWidth="1"/>
    <col min="259" max="259" width="8" style="1" customWidth="1"/>
    <col min="260" max="260" width="40.77734375" style="1" customWidth="1"/>
    <col min="261" max="261" width="8.44140625" style="1" customWidth="1"/>
    <col min="262" max="263" width="7.5546875" style="1" customWidth="1"/>
    <col min="264" max="509" width="8.77734375" style="1"/>
    <col min="510" max="511" width="3.21875" style="1" customWidth="1"/>
    <col min="512" max="512" width="9.21875" style="1" customWidth="1"/>
    <col min="513" max="514" width="4.77734375" style="1" customWidth="1"/>
    <col min="515" max="515" width="8" style="1" customWidth="1"/>
    <col min="516" max="516" width="40.77734375" style="1" customWidth="1"/>
    <col min="517" max="517" width="8.44140625" style="1" customWidth="1"/>
    <col min="518" max="519" width="7.5546875" style="1" customWidth="1"/>
    <col min="520" max="765" width="8.77734375" style="1"/>
    <col min="766" max="767" width="3.21875" style="1" customWidth="1"/>
    <col min="768" max="768" width="9.21875" style="1" customWidth="1"/>
    <col min="769" max="770" width="4.77734375" style="1" customWidth="1"/>
    <col min="771" max="771" width="8" style="1" customWidth="1"/>
    <col min="772" max="772" width="40.77734375" style="1" customWidth="1"/>
    <col min="773" max="773" width="8.44140625" style="1" customWidth="1"/>
    <col min="774" max="775" width="7.5546875" style="1" customWidth="1"/>
    <col min="776" max="1021" width="8.77734375" style="1"/>
    <col min="1022" max="1023" width="3.21875" style="1" customWidth="1"/>
    <col min="1024" max="1024" width="9.21875" style="1" customWidth="1"/>
    <col min="1025" max="1026" width="4.77734375" style="1" customWidth="1"/>
    <col min="1027" max="1027" width="8" style="1" customWidth="1"/>
    <col min="1028" max="1028" width="40.77734375" style="1" customWidth="1"/>
    <col min="1029" max="1029" width="8.44140625" style="1" customWidth="1"/>
    <col min="1030" max="1031" width="7.5546875" style="1" customWidth="1"/>
    <col min="1032" max="1277" width="8.77734375" style="1"/>
    <col min="1278" max="1279" width="3.21875" style="1" customWidth="1"/>
    <col min="1280" max="1280" width="9.21875" style="1" customWidth="1"/>
    <col min="1281" max="1282" width="4.77734375" style="1" customWidth="1"/>
    <col min="1283" max="1283" width="8" style="1" customWidth="1"/>
    <col min="1284" max="1284" width="40.77734375" style="1" customWidth="1"/>
    <col min="1285" max="1285" width="8.44140625" style="1" customWidth="1"/>
    <col min="1286" max="1287" width="7.5546875" style="1" customWidth="1"/>
    <col min="1288" max="1533" width="8.77734375" style="1"/>
    <col min="1534" max="1535" width="3.21875" style="1" customWidth="1"/>
    <col min="1536" max="1536" width="9.21875" style="1" customWidth="1"/>
    <col min="1537" max="1538" width="4.77734375" style="1" customWidth="1"/>
    <col min="1539" max="1539" width="8" style="1" customWidth="1"/>
    <col min="1540" max="1540" width="40.77734375" style="1" customWidth="1"/>
    <col min="1541" max="1541" width="8.44140625" style="1" customWidth="1"/>
    <col min="1542" max="1543" width="7.5546875" style="1" customWidth="1"/>
    <col min="1544" max="1789" width="8.77734375" style="1"/>
    <col min="1790" max="1791" width="3.21875" style="1" customWidth="1"/>
    <col min="1792" max="1792" width="9.21875" style="1" customWidth="1"/>
    <col min="1793" max="1794" width="4.77734375" style="1" customWidth="1"/>
    <col min="1795" max="1795" width="8" style="1" customWidth="1"/>
    <col min="1796" max="1796" width="40.77734375" style="1" customWidth="1"/>
    <col min="1797" max="1797" width="8.44140625" style="1" customWidth="1"/>
    <col min="1798" max="1799" width="7.5546875" style="1" customWidth="1"/>
    <col min="1800" max="2045" width="8.77734375" style="1"/>
    <col min="2046" max="2047" width="3.21875" style="1" customWidth="1"/>
    <col min="2048" max="2048" width="9.21875" style="1" customWidth="1"/>
    <col min="2049" max="2050" width="4.77734375" style="1" customWidth="1"/>
    <col min="2051" max="2051" width="8" style="1" customWidth="1"/>
    <col min="2052" max="2052" width="40.77734375" style="1" customWidth="1"/>
    <col min="2053" max="2053" width="8.44140625" style="1" customWidth="1"/>
    <col min="2054" max="2055" width="7.5546875" style="1" customWidth="1"/>
    <col min="2056" max="2301" width="8.77734375" style="1"/>
    <col min="2302" max="2303" width="3.21875" style="1" customWidth="1"/>
    <col min="2304" max="2304" width="9.21875" style="1" customWidth="1"/>
    <col min="2305" max="2306" width="4.77734375" style="1" customWidth="1"/>
    <col min="2307" max="2307" width="8" style="1" customWidth="1"/>
    <col min="2308" max="2308" width="40.77734375" style="1" customWidth="1"/>
    <col min="2309" max="2309" width="8.44140625" style="1" customWidth="1"/>
    <col min="2310" max="2311" width="7.5546875" style="1" customWidth="1"/>
    <col min="2312" max="2557" width="8.77734375" style="1"/>
    <col min="2558" max="2559" width="3.21875" style="1" customWidth="1"/>
    <col min="2560" max="2560" width="9.21875" style="1" customWidth="1"/>
    <col min="2561" max="2562" width="4.77734375" style="1" customWidth="1"/>
    <col min="2563" max="2563" width="8" style="1" customWidth="1"/>
    <col min="2564" max="2564" width="40.77734375" style="1" customWidth="1"/>
    <col min="2565" max="2565" width="8.44140625" style="1" customWidth="1"/>
    <col min="2566" max="2567" width="7.5546875" style="1" customWidth="1"/>
    <col min="2568" max="2813" width="8.77734375" style="1"/>
    <col min="2814" max="2815" width="3.21875" style="1" customWidth="1"/>
    <col min="2816" max="2816" width="9.21875" style="1" customWidth="1"/>
    <col min="2817" max="2818" width="4.77734375" style="1" customWidth="1"/>
    <col min="2819" max="2819" width="8" style="1" customWidth="1"/>
    <col min="2820" max="2820" width="40.77734375" style="1" customWidth="1"/>
    <col min="2821" max="2821" width="8.44140625" style="1" customWidth="1"/>
    <col min="2822" max="2823" width="7.5546875" style="1" customWidth="1"/>
    <col min="2824" max="3069" width="8.77734375" style="1"/>
    <col min="3070" max="3071" width="3.21875" style="1" customWidth="1"/>
    <col min="3072" max="3072" width="9.21875" style="1" customWidth="1"/>
    <col min="3073" max="3074" width="4.77734375" style="1" customWidth="1"/>
    <col min="3075" max="3075" width="8" style="1" customWidth="1"/>
    <col min="3076" max="3076" width="40.77734375" style="1" customWidth="1"/>
    <col min="3077" max="3077" width="8.44140625" style="1" customWidth="1"/>
    <col min="3078" max="3079" width="7.5546875" style="1" customWidth="1"/>
    <col min="3080" max="3325" width="8.77734375" style="1"/>
    <col min="3326" max="3327" width="3.21875" style="1" customWidth="1"/>
    <col min="3328" max="3328" width="9.21875" style="1" customWidth="1"/>
    <col min="3329" max="3330" width="4.77734375" style="1" customWidth="1"/>
    <col min="3331" max="3331" width="8" style="1" customWidth="1"/>
    <col min="3332" max="3332" width="40.77734375" style="1" customWidth="1"/>
    <col min="3333" max="3333" width="8.44140625" style="1" customWidth="1"/>
    <col min="3334" max="3335" width="7.5546875" style="1" customWidth="1"/>
    <col min="3336" max="3581" width="8.77734375" style="1"/>
    <col min="3582" max="3583" width="3.21875" style="1" customWidth="1"/>
    <col min="3584" max="3584" width="9.21875" style="1" customWidth="1"/>
    <col min="3585" max="3586" width="4.77734375" style="1" customWidth="1"/>
    <col min="3587" max="3587" width="8" style="1" customWidth="1"/>
    <col min="3588" max="3588" width="40.77734375" style="1" customWidth="1"/>
    <col min="3589" max="3589" width="8.44140625" style="1" customWidth="1"/>
    <col min="3590" max="3591" width="7.5546875" style="1" customWidth="1"/>
    <col min="3592" max="3837" width="8.77734375" style="1"/>
    <col min="3838" max="3839" width="3.21875" style="1" customWidth="1"/>
    <col min="3840" max="3840" width="9.21875" style="1" customWidth="1"/>
    <col min="3841" max="3842" width="4.77734375" style="1" customWidth="1"/>
    <col min="3843" max="3843" width="8" style="1" customWidth="1"/>
    <col min="3844" max="3844" width="40.77734375" style="1" customWidth="1"/>
    <col min="3845" max="3845" width="8.44140625" style="1" customWidth="1"/>
    <col min="3846" max="3847" width="7.5546875" style="1" customWidth="1"/>
    <col min="3848" max="4093" width="8.77734375" style="1"/>
    <col min="4094" max="4095" width="3.21875" style="1" customWidth="1"/>
    <col min="4096" max="4096" width="9.21875" style="1" customWidth="1"/>
    <col min="4097" max="4098" width="4.77734375" style="1" customWidth="1"/>
    <col min="4099" max="4099" width="8" style="1" customWidth="1"/>
    <col min="4100" max="4100" width="40.77734375" style="1" customWidth="1"/>
    <col min="4101" max="4101" width="8.44140625" style="1" customWidth="1"/>
    <col min="4102" max="4103" width="7.5546875" style="1" customWidth="1"/>
    <col min="4104" max="4349" width="8.77734375" style="1"/>
    <col min="4350" max="4351" width="3.21875" style="1" customWidth="1"/>
    <col min="4352" max="4352" width="9.21875" style="1" customWidth="1"/>
    <col min="4353" max="4354" width="4.77734375" style="1" customWidth="1"/>
    <col min="4355" max="4355" width="8" style="1" customWidth="1"/>
    <col min="4356" max="4356" width="40.77734375" style="1" customWidth="1"/>
    <col min="4357" max="4357" width="8.44140625" style="1" customWidth="1"/>
    <col min="4358" max="4359" width="7.5546875" style="1" customWidth="1"/>
    <col min="4360" max="4605" width="8.77734375" style="1"/>
    <col min="4606" max="4607" width="3.21875" style="1" customWidth="1"/>
    <col min="4608" max="4608" width="9.21875" style="1" customWidth="1"/>
    <col min="4609" max="4610" width="4.77734375" style="1" customWidth="1"/>
    <col min="4611" max="4611" width="8" style="1" customWidth="1"/>
    <col min="4612" max="4612" width="40.77734375" style="1" customWidth="1"/>
    <col min="4613" max="4613" width="8.44140625" style="1" customWidth="1"/>
    <col min="4614" max="4615" width="7.5546875" style="1" customWidth="1"/>
    <col min="4616" max="4861" width="8.77734375" style="1"/>
    <col min="4862" max="4863" width="3.21875" style="1" customWidth="1"/>
    <col min="4864" max="4864" width="9.21875" style="1" customWidth="1"/>
    <col min="4865" max="4866" width="4.77734375" style="1" customWidth="1"/>
    <col min="4867" max="4867" width="8" style="1" customWidth="1"/>
    <col min="4868" max="4868" width="40.77734375" style="1" customWidth="1"/>
    <col min="4869" max="4869" width="8.44140625" style="1" customWidth="1"/>
    <col min="4870" max="4871" width="7.5546875" style="1" customWidth="1"/>
    <col min="4872" max="5117" width="8.77734375" style="1"/>
    <col min="5118" max="5119" width="3.21875" style="1" customWidth="1"/>
    <col min="5120" max="5120" width="9.21875" style="1" customWidth="1"/>
    <col min="5121" max="5122" width="4.77734375" style="1" customWidth="1"/>
    <col min="5123" max="5123" width="8" style="1" customWidth="1"/>
    <col min="5124" max="5124" width="40.77734375" style="1" customWidth="1"/>
    <col min="5125" max="5125" width="8.44140625" style="1" customWidth="1"/>
    <col min="5126" max="5127" width="7.5546875" style="1" customWidth="1"/>
    <col min="5128" max="5373" width="8.77734375" style="1"/>
    <col min="5374" max="5375" width="3.21875" style="1" customWidth="1"/>
    <col min="5376" max="5376" width="9.21875" style="1" customWidth="1"/>
    <col min="5377" max="5378" width="4.77734375" style="1" customWidth="1"/>
    <col min="5379" max="5379" width="8" style="1" customWidth="1"/>
    <col min="5380" max="5380" width="40.77734375" style="1" customWidth="1"/>
    <col min="5381" max="5381" width="8.44140625" style="1" customWidth="1"/>
    <col min="5382" max="5383" width="7.5546875" style="1" customWidth="1"/>
    <col min="5384" max="5629" width="8.77734375" style="1"/>
    <col min="5630" max="5631" width="3.21875" style="1" customWidth="1"/>
    <col min="5632" max="5632" width="9.21875" style="1" customWidth="1"/>
    <col min="5633" max="5634" width="4.77734375" style="1" customWidth="1"/>
    <col min="5635" max="5635" width="8" style="1" customWidth="1"/>
    <col min="5636" max="5636" width="40.77734375" style="1" customWidth="1"/>
    <col min="5637" max="5637" width="8.44140625" style="1" customWidth="1"/>
    <col min="5638" max="5639" width="7.5546875" style="1" customWidth="1"/>
    <col min="5640" max="5885" width="8.77734375" style="1"/>
    <col min="5886" max="5887" width="3.21875" style="1" customWidth="1"/>
    <col min="5888" max="5888" width="9.21875" style="1" customWidth="1"/>
    <col min="5889" max="5890" width="4.77734375" style="1" customWidth="1"/>
    <col min="5891" max="5891" width="8" style="1" customWidth="1"/>
    <col min="5892" max="5892" width="40.77734375" style="1" customWidth="1"/>
    <col min="5893" max="5893" width="8.44140625" style="1" customWidth="1"/>
    <col min="5894" max="5895" width="7.5546875" style="1" customWidth="1"/>
    <col min="5896" max="6141" width="8.77734375" style="1"/>
    <col min="6142" max="6143" width="3.21875" style="1" customWidth="1"/>
    <col min="6144" max="6144" width="9.21875" style="1" customWidth="1"/>
    <col min="6145" max="6146" width="4.77734375" style="1" customWidth="1"/>
    <col min="6147" max="6147" width="8" style="1" customWidth="1"/>
    <col min="6148" max="6148" width="40.77734375" style="1" customWidth="1"/>
    <col min="6149" max="6149" width="8.44140625" style="1" customWidth="1"/>
    <col min="6150" max="6151" width="7.5546875" style="1" customWidth="1"/>
    <col min="6152" max="6397" width="8.77734375" style="1"/>
    <col min="6398" max="6399" width="3.21875" style="1" customWidth="1"/>
    <col min="6400" max="6400" width="9.21875" style="1" customWidth="1"/>
    <col min="6401" max="6402" width="4.77734375" style="1" customWidth="1"/>
    <col min="6403" max="6403" width="8" style="1" customWidth="1"/>
    <col min="6404" max="6404" width="40.77734375" style="1" customWidth="1"/>
    <col min="6405" max="6405" width="8.44140625" style="1" customWidth="1"/>
    <col min="6406" max="6407" width="7.5546875" style="1" customWidth="1"/>
    <col min="6408" max="6653" width="8.77734375" style="1"/>
    <col min="6654" max="6655" width="3.21875" style="1" customWidth="1"/>
    <col min="6656" max="6656" width="9.21875" style="1" customWidth="1"/>
    <col min="6657" max="6658" width="4.77734375" style="1" customWidth="1"/>
    <col min="6659" max="6659" width="8" style="1" customWidth="1"/>
    <col min="6660" max="6660" width="40.77734375" style="1" customWidth="1"/>
    <col min="6661" max="6661" width="8.44140625" style="1" customWidth="1"/>
    <col min="6662" max="6663" width="7.5546875" style="1" customWidth="1"/>
    <col min="6664" max="6909" width="8.77734375" style="1"/>
    <col min="6910" max="6911" width="3.21875" style="1" customWidth="1"/>
    <col min="6912" max="6912" width="9.21875" style="1" customWidth="1"/>
    <col min="6913" max="6914" width="4.77734375" style="1" customWidth="1"/>
    <col min="6915" max="6915" width="8" style="1" customWidth="1"/>
    <col min="6916" max="6916" width="40.77734375" style="1" customWidth="1"/>
    <col min="6917" max="6917" width="8.44140625" style="1" customWidth="1"/>
    <col min="6918" max="6919" width="7.5546875" style="1" customWidth="1"/>
    <col min="6920" max="7165" width="8.77734375" style="1"/>
    <col min="7166" max="7167" width="3.21875" style="1" customWidth="1"/>
    <col min="7168" max="7168" width="9.21875" style="1" customWidth="1"/>
    <col min="7169" max="7170" width="4.77734375" style="1" customWidth="1"/>
    <col min="7171" max="7171" width="8" style="1" customWidth="1"/>
    <col min="7172" max="7172" width="40.77734375" style="1" customWidth="1"/>
    <col min="7173" max="7173" width="8.44140625" style="1" customWidth="1"/>
    <col min="7174" max="7175" width="7.5546875" style="1" customWidth="1"/>
    <col min="7176" max="7421" width="8.77734375" style="1"/>
    <col min="7422" max="7423" width="3.21875" style="1" customWidth="1"/>
    <col min="7424" max="7424" width="9.21875" style="1" customWidth="1"/>
    <col min="7425" max="7426" width="4.77734375" style="1" customWidth="1"/>
    <col min="7427" max="7427" width="8" style="1" customWidth="1"/>
    <col min="7428" max="7428" width="40.77734375" style="1" customWidth="1"/>
    <col min="7429" max="7429" width="8.44140625" style="1" customWidth="1"/>
    <col min="7430" max="7431" width="7.5546875" style="1" customWidth="1"/>
    <col min="7432" max="7677" width="8.77734375" style="1"/>
    <col min="7678" max="7679" width="3.21875" style="1" customWidth="1"/>
    <col min="7680" max="7680" width="9.21875" style="1" customWidth="1"/>
    <col min="7681" max="7682" width="4.77734375" style="1" customWidth="1"/>
    <col min="7683" max="7683" width="8" style="1" customWidth="1"/>
    <col min="7684" max="7684" width="40.77734375" style="1" customWidth="1"/>
    <col min="7685" max="7685" width="8.44140625" style="1" customWidth="1"/>
    <col min="7686" max="7687" width="7.5546875" style="1" customWidth="1"/>
    <col min="7688" max="7933" width="8.77734375" style="1"/>
    <col min="7934" max="7935" width="3.21875" style="1" customWidth="1"/>
    <col min="7936" max="7936" width="9.21875" style="1" customWidth="1"/>
    <col min="7937" max="7938" width="4.77734375" style="1" customWidth="1"/>
    <col min="7939" max="7939" width="8" style="1" customWidth="1"/>
    <col min="7940" max="7940" width="40.77734375" style="1" customWidth="1"/>
    <col min="7941" max="7941" width="8.44140625" style="1" customWidth="1"/>
    <col min="7942" max="7943" width="7.5546875" style="1" customWidth="1"/>
    <col min="7944" max="8189" width="8.77734375" style="1"/>
    <col min="8190" max="8191" width="3.21875" style="1" customWidth="1"/>
    <col min="8192" max="8192" width="9.21875" style="1" customWidth="1"/>
    <col min="8193" max="8194" width="4.77734375" style="1" customWidth="1"/>
    <col min="8195" max="8195" width="8" style="1" customWidth="1"/>
    <col min="8196" max="8196" width="40.77734375" style="1" customWidth="1"/>
    <col min="8197" max="8197" width="8.44140625" style="1" customWidth="1"/>
    <col min="8198" max="8199" width="7.5546875" style="1" customWidth="1"/>
    <col min="8200" max="8445" width="8.77734375" style="1"/>
    <col min="8446" max="8447" width="3.21875" style="1" customWidth="1"/>
    <col min="8448" max="8448" width="9.21875" style="1" customWidth="1"/>
    <col min="8449" max="8450" width="4.77734375" style="1" customWidth="1"/>
    <col min="8451" max="8451" width="8" style="1" customWidth="1"/>
    <col min="8452" max="8452" width="40.77734375" style="1" customWidth="1"/>
    <col min="8453" max="8453" width="8.44140625" style="1" customWidth="1"/>
    <col min="8454" max="8455" width="7.5546875" style="1" customWidth="1"/>
    <col min="8456" max="8701" width="8.77734375" style="1"/>
    <col min="8702" max="8703" width="3.21875" style="1" customWidth="1"/>
    <col min="8704" max="8704" width="9.21875" style="1" customWidth="1"/>
    <col min="8705" max="8706" width="4.77734375" style="1" customWidth="1"/>
    <col min="8707" max="8707" width="8" style="1" customWidth="1"/>
    <col min="8708" max="8708" width="40.77734375" style="1" customWidth="1"/>
    <col min="8709" max="8709" width="8.44140625" style="1" customWidth="1"/>
    <col min="8710" max="8711" width="7.5546875" style="1" customWidth="1"/>
    <col min="8712" max="8957" width="8.77734375" style="1"/>
    <col min="8958" max="8959" width="3.21875" style="1" customWidth="1"/>
    <col min="8960" max="8960" width="9.21875" style="1" customWidth="1"/>
    <col min="8961" max="8962" width="4.77734375" style="1" customWidth="1"/>
    <col min="8963" max="8963" width="8" style="1" customWidth="1"/>
    <col min="8964" max="8964" width="40.77734375" style="1" customWidth="1"/>
    <col min="8965" max="8965" width="8.44140625" style="1" customWidth="1"/>
    <col min="8966" max="8967" width="7.5546875" style="1" customWidth="1"/>
    <col min="8968" max="9213" width="8.77734375" style="1"/>
    <col min="9214" max="9215" width="3.21875" style="1" customWidth="1"/>
    <col min="9216" max="9216" width="9.21875" style="1" customWidth="1"/>
    <col min="9217" max="9218" width="4.77734375" style="1" customWidth="1"/>
    <col min="9219" max="9219" width="8" style="1" customWidth="1"/>
    <col min="9220" max="9220" width="40.77734375" style="1" customWidth="1"/>
    <col min="9221" max="9221" width="8.44140625" style="1" customWidth="1"/>
    <col min="9222" max="9223" width="7.5546875" style="1" customWidth="1"/>
    <col min="9224" max="9469" width="8.77734375" style="1"/>
    <col min="9470" max="9471" width="3.21875" style="1" customWidth="1"/>
    <col min="9472" max="9472" width="9.21875" style="1" customWidth="1"/>
    <col min="9473" max="9474" width="4.77734375" style="1" customWidth="1"/>
    <col min="9475" max="9475" width="8" style="1" customWidth="1"/>
    <col min="9476" max="9476" width="40.77734375" style="1" customWidth="1"/>
    <col min="9477" max="9477" width="8.44140625" style="1" customWidth="1"/>
    <col min="9478" max="9479" width="7.5546875" style="1" customWidth="1"/>
    <col min="9480" max="9725" width="8.77734375" style="1"/>
    <col min="9726" max="9727" width="3.21875" style="1" customWidth="1"/>
    <col min="9728" max="9728" width="9.21875" style="1" customWidth="1"/>
    <col min="9729" max="9730" width="4.77734375" style="1" customWidth="1"/>
    <col min="9731" max="9731" width="8" style="1" customWidth="1"/>
    <col min="9732" max="9732" width="40.77734375" style="1" customWidth="1"/>
    <col min="9733" max="9733" width="8.44140625" style="1" customWidth="1"/>
    <col min="9734" max="9735" width="7.5546875" style="1" customWidth="1"/>
    <col min="9736" max="9981" width="8.77734375" style="1"/>
    <col min="9982" max="9983" width="3.21875" style="1" customWidth="1"/>
    <col min="9984" max="9984" width="9.21875" style="1" customWidth="1"/>
    <col min="9985" max="9986" width="4.77734375" style="1" customWidth="1"/>
    <col min="9987" max="9987" width="8" style="1" customWidth="1"/>
    <col min="9988" max="9988" width="40.77734375" style="1" customWidth="1"/>
    <col min="9989" max="9989" width="8.44140625" style="1" customWidth="1"/>
    <col min="9990" max="9991" width="7.5546875" style="1" customWidth="1"/>
    <col min="9992" max="10237" width="8.77734375" style="1"/>
    <col min="10238" max="10239" width="3.21875" style="1" customWidth="1"/>
    <col min="10240" max="10240" width="9.21875" style="1" customWidth="1"/>
    <col min="10241" max="10242" width="4.77734375" style="1" customWidth="1"/>
    <col min="10243" max="10243" width="8" style="1" customWidth="1"/>
    <col min="10244" max="10244" width="40.77734375" style="1" customWidth="1"/>
    <col min="10245" max="10245" width="8.44140625" style="1" customWidth="1"/>
    <col min="10246" max="10247" width="7.5546875" style="1" customWidth="1"/>
    <col min="10248" max="10493" width="8.77734375" style="1"/>
    <col min="10494" max="10495" width="3.21875" style="1" customWidth="1"/>
    <col min="10496" max="10496" width="9.21875" style="1" customWidth="1"/>
    <col min="10497" max="10498" width="4.77734375" style="1" customWidth="1"/>
    <col min="10499" max="10499" width="8" style="1" customWidth="1"/>
    <col min="10500" max="10500" width="40.77734375" style="1" customWidth="1"/>
    <col min="10501" max="10501" width="8.44140625" style="1" customWidth="1"/>
    <col min="10502" max="10503" width="7.5546875" style="1" customWidth="1"/>
    <col min="10504" max="10749" width="8.77734375" style="1"/>
    <col min="10750" max="10751" width="3.21875" style="1" customWidth="1"/>
    <col min="10752" max="10752" width="9.21875" style="1" customWidth="1"/>
    <col min="10753" max="10754" width="4.77734375" style="1" customWidth="1"/>
    <col min="10755" max="10755" width="8" style="1" customWidth="1"/>
    <col min="10756" max="10756" width="40.77734375" style="1" customWidth="1"/>
    <col min="10757" max="10757" width="8.44140625" style="1" customWidth="1"/>
    <col min="10758" max="10759" width="7.5546875" style="1" customWidth="1"/>
    <col min="10760" max="11005" width="8.77734375" style="1"/>
    <col min="11006" max="11007" width="3.21875" style="1" customWidth="1"/>
    <col min="11008" max="11008" width="9.21875" style="1" customWidth="1"/>
    <col min="11009" max="11010" width="4.77734375" style="1" customWidth="1"/>
    <col min="11011" max="11011" width="8" style="1" customWidth="1"/>
    <col min="11012" max="11012" width="40.77734375" style="1" customWidth="1"/>
    <col min="11013" max="11013" width="8.44140625" style="1" customWidth="1"/>
    <col min="11014" max="11015" width="7.5546875" style="1" customWidth="1"/>
    <col min="11016" max="11261" width="8.77734375" style="1"/>
    <col min="11262" max="11263" width="3.21875" style="1" customWidth="1"/>
    <col min="11264" max="11264" width="9.21875" style="1" customWidth="1"/>
    <col min="11265" max="11266" width="4.77734375" style="1" customWidth="1"/>
    <col min="11267" max="11267" width="8" style="1" customWidth="1"/>
    <col min="11268" max="11268" width="40.77734375" style="1" customWidth="1"/>
    <col min="11269" max="11269" width="8.44140625" style="1" customWidth="1"/>
    <col min="11270" max="11271" width="7.5546875" style="1" customWidth="1"/>
    <col min="11272" max="11517" width="8.77734375" style="1"/>
    <col min="11518" max="11519" width="3.21875" style="1" customWidth="1"/>
    <col min="11520" max="11520" width="9.21875" style="1" customWidth="1"/>
    <col min="11521" max="11522" width="4.77734375" style="1" customWidth="1"/>
    <col min="11523" max="11523" width="8" style="1" customWidth="1"/>
    <col min="11524" max="11524" width="40.77734375" style="1" customWidth="1"/>
    <col min="11525" max="11525" width="8.44140625" style="1" customWidth="1"/>
    <col min="11526" max="11527" width="7.5546875" style="1" customWidth="1"/>
    <col min="11528" max="11773" width="8.77734375" style="1"/>
    <col min="11774" max="11775" width="3.21875" style="1" customWidth="1"/>
    <col min="11776" max="11776" width="9.21875" style="1" customWidth="1"/>
    <col min="11777" max="11778" width="4.77734375" style="1" customWidth="1"/>
    <col min="11779" max="11779" width="8" style="1" customWidth="1"/>
    <col min="11780" max="11780" width="40.77734375" style="1" customWidth="1"/>
    <col min="11781" max="11781" width="8.44140625" style="1" customWidth="1"/>
    <col min="11782" max="11783" width="7.5546875" style="1" customWidth="1"/>
    <col min="11784" max="12029" width="8.77734375" style="1"/>
    <col min="12030" max="12031" width="3.21875" style="1" customWidth="1"/>
    <col min="12032" max="12032" width="9.21875" style="1" customWidth="1"/>
    <col min="12033" max="12034" width="4.77734375" style="1" customWidth="1"/>
    <col min="12035" max="12035" width="8" style="1" customWidth="1"/>
    <col min="12036" max="12036" width="40.77734375" style="1" customWidth="1"/>
    <col min="12037" max="12037" width="8.44140625" style="1" customWidth="1"/>
    <col min="12038" max="12039" width="7.5546875" style="1" customWidth="1"/>
    <col min="12040" max="12285" width="8.77734375" style="1"/>
    <col min="12286" max="12287" width="3.21875" style="1" customWidth="1"/>
    <col min="12288" max="12288" width="9.21875" style="1" customWidth="1"/>
    <col min="12289" max="12290" width="4.77734375" style="1" customWidth="1"/>
    <col min="12291" max="12291" width="8" style="1" customWidth="1"/>
    <col min="12292" max="12292" width="40.77734375" style="1" customWidth="1"/>
    <col min="12293" max="12293" width="8.44140625" style="1" customWidth="1"/>
    <col min="12294" max="12295" width="7.5546875" style="1" customWidth="1"/>
    <col min="12296" max="12541" width="8.77734375" style="1"/>
    <col min="12542" max="12543" width="3.21875" style="1" customWidth="1"/>
    <col min="12544" max="12544" width="9.21875" style="1" customWidth="1"/>
    <col min="12545" max="12546" width="4.77734375" style="1" customWidth="1"/>
    <col min="12547" max="12547" width="8" style="1" customWidth="1"/>
    <col min="12548" max="12548" width="40.77734375" style="1" customWidth="1"/>
    <col min="12549" max="12549" width="8.44140625" style="1" customWidth="1"/>
    <col min="12550" max="12551" width="7.5546875" style="1" customWidth="1"/>
    <col min="12552" max="12797" width="8.77734375" style="1"/>
    <col min="12798" max="12799" width="3.21875" style="1" customWidth="1"/>
    <col min="12800" max="12800" width="9.21875" style="1" customWidth="1"/>
    <col min="12801" max="12802" width="4.77734375" style="1" customWidth="1"/>
    <col min="12803" max="12803" width="8" style="1" customWidth="1"/>
    <col min="12804" max="12804" width="40.77734375" style="1" customWidth="1"/>
    <col min="12805" max="12805" width="8.44140625" style="1" customWidth="1"/>
    <col min="12806" max="12807" width="7.5546875" style="1" customWidth="1"/>
    <col min="12808" max="13053" width="8.77734375" style="1"/>
    <col min="13054" max="13055" width="3.21875" style="1" customWidth="1"/>
    <col min="13056" max="13056" width="9.21875" style="1" customWidth="1"/>
    <col min="13057" max="13058" width="4.77734375" style="1" customWidth="1"/>
    <col min="13059" max="13059" width="8" style="1" customWidth="1"/>
    <col min="13060" max="13060" width="40.77734375" style="1" customWidth="1"/>
    <col min="13061" max="13061" width="8.44140625" style="1" customWidth="1"/>
    <col min="13062" max="13063" width="7.5546875" style="1" customWidth="1"/>
    <col min="13064" max="13309" width="8.77734375" style="1"/>
    <col min="13310" max="13311" width="3.21875" style="1" customWidth="1"/>
    <col min="13312" max="13312" width="9.21875" style="1" customWidth="1"/>
    <col min="13313" max="13314" width="4.77734375" style="1" customWidth="1"/>
    <col min="13315" max="13315" width="8" style="1" customWidth="1"/>
    <col min="13316" max="13316" width="40.77734375" style="1" customWidth="1"/>
    <col min="13317" max="13317" width="8.44140625" style="1" customWidth="1"/>
    <col min="13318" max="13319" width="7.5546875" style="1" customWidth="1"/>
    <col min="13320" max="13565" width="8.77734375" style="1"/>
    <col min="13566" max="13567" width="3.21875" style="1" customWidth="1"/>
    <col min="13568" max="13568" width="9.21875" style="1" customWidth="1"/>
    <col min="13569" max="13570" width="4.77734375" style="1" customWidth="1"/>
    <col min="13571" max="13571" width="8" style="1" customWidth="1"/>
    <col min="13572" max="13572" width="40.77734375" style="1" customWidth="1"/>
    <col min="13573" max="13573" width="8.44140625" style="1" customWidth="1"/>
    <col min="13574" max="13575" width="7.5546875" style="1" customWidth="1"/>
    <col min="13576" max="13821" width="8.77734375" style="1"/>
    <col min="13822" max="13823" width="3.21875" style="1" customWidth="1"/>
    <col min="13824" max="13824" width="9.21875" style="1" customWidth="1"/>
    <col min="13825" max="13826" width="4.77734375" style="1" customWidth="1"/>
    <col min="13827" max="13827" width="8" style="1" customWidth="1"/>
    <col min="13828" max="13828" width="40.77734375" style="1" customWidth="1"/>
    <col min="13829" max="13829" width="8.44140625" style="1" customWidth="1"/>
    <col min="13830" max="13831" width="7.5546875" style="1" customWidth="1"/>
    <col min="13832" max="14077" width="8.77734375" style="1"/>
    <col min="14078" max="14079" width="3.21875" style="1" customWidth="1"/>
    <col min="14080" max="14080" width="9.21875" style="1" customWidth="1"/>
    <col min="14081" max="14082" width="4.77734375" style="1" customWidth="1"/>
    <col min="14083" max="14083" width="8" style="1" customWidth="1"/>
    <col min="14084" max="14084" width="40.77734375" style="1" customWidth="1"/>
    <col min="14085" max="14085" width="8.44140625" style="1" customWidth="1"/>
    <col min="14086" max="14087" width="7.5546875" style="1" customWidth="1"/>
    <col min="14088" max="14333" width="8.77734375" style="1"/>
    <col min="14334" max="14335" width="3.21875" style="1" customWidth="1"/>
    <col min="14336" max="14336" width="9.21875" style="1" customWidth="1"/>
    <col min="14337" max="14338" width="4.77734375" style="1" customWidth="1"/>
    <col min="14339" max="14339" width="8" style="1" customWidth="1"/>
    <col min="14340" max="14340" width="40.77734375" style="1" customWidth="1"/>
    <col min="14341" max="14341" width="8.44140625" style="1" customWidth="1"/>
    <col min="14342" max="14343" width="7.5546875" style="1" customWidth="1"/>
    <col min="14344" max="14589" width="8.77734375" style="1"/>
    <col min="14590" max="14591" width="3.21875" style="1" customWidth="1"/>
    <col min="14592" max="14592" width="9.21875" style="1" customWidth="1"/>
    <col min="14593" max="14594" width="4.77734375" style="1" customWidth="1"/>
    <col min="14595" max="14595" width="8" style="1" customWidth="1"/>
    <col min="14596" max="14596" width="40.77734375" style="1" customWidth="1"/>
    <col min="14597" max="14597" width="8.44140625" style="1" customWidth="1"/>
    <col min="14598" max="14599" width="7.5546875" style="1" customWidth="1"/>
    <col min="14600" max="14845" width="8.77734375" style="1"/>
    <col min="14846" max="14847" width="3.21875" style="1" customWidth="1"/>
    <col min="14848" max="14848" width="9.21875" style="1" customWidth="1"/>
    <col min="14849" max="14850" width="4.77734375" style="1" customWidth="1"/>
    <col min="14851" max="14851" width="8" style="1" customWidth="1"/>
    <col min="14852" max="14852" width="40.77734375" style="1" customWidth="1"/>
    <col min="14853" max="14853" width="8.44140625" style="1" customWidth="1"/>
    <col min="14854" max="14855" width="7.5546875" style="1" customWidth="1"/>
    <col min="14856" max="15101" width="8.77734375" style="1"/>
    <col min="15102" max="15103" width="3.21875" style="1" customWidth="1"/>
    <col min="15104" max="15104" width="9.21875" style="1" customWidth="1"/>
    <col min="15105" max="15106" width="4.77734375" style="1" customWidth="1"/>
    <col min="15107" max="15107" width="8" style="1" customWidth="1"/>
    <col min="15108" max="15108" width="40.77734375" style="1" customWidth="1"/>
    <col min="15109" max="15109" width="8.44140625" style="1" customWidth="1"/>
    <col min="15110" max="15111" width="7.5546875" style="1" customWidth="1"/>
    <col min="15112" max="15357" width="8.77734375" style="1"/>
    <col min="15358" max="15359" width="3.21875" style="1" customWidth="1"/>
    <col min="15360" max="15360" width="9.21875" style="1" customWidth="1"/>
    <col min="15361" max="15362" width="4.77734375" style="1" customWidth="1"/>
    <col min="15363" max="15363" width="8" style="1" customWidth="1"/>
    <col min="15364" max="15364" width="40.77734375" style="1" customWidth="1"/>
    <col min="15365" max="15365" width="8.44140625" style="1" customWidth="1"/>
    <col min="15366" max="15367" width="7.5546875" style="1" customWidth="1"/>
    <col min="15368" max="15613" width="8.77734375" style="1"/>
    <col min="15614" max="15615" width="3.21875" style="1" customWidth="1"/>
    <col min="15616" max="15616" width="9.21875" style="1" customWidth="1"/>
    <col min="15617" max="15618" width="4.77734375" style="1" customWidth="1"/>
    <col min="15619" max="15619" width="8" style="1" customWidth="1"/>
    <col min="15620" max="15620" width="40.77734375" style="1" customWidth="1"/>
    <col min="15621" max="15621" width="8.44140625" style="1" customWidth="1"/>
    <col min="15622" max="15623" width="7.5546875" style="1" customWidth="1"/>
    <col min="15624" max="15869" width="8.77734375" style="1"/>
    <col min="15870" max="15871" width="3.21875" style="1" customWidth="1"/>
    <col min="15872" max="15872" width="9.21875" style="1" customWidth="1"/>
    <col min="15873" max="15874" width="4.77734375" style="1" customWidth="1"/>
    <col min="15875" max="15875" width="8" style="1" customWidth="1"/>
    <col min="15876" max="15876" width="40.77734375" style="1" customWidth="1"/>
    <col min="15877" max="15877" width="8.44140625" style="1" customWidth="1"/>
    <col min="15878" max="15879" width="7.5546875" style="1" customWidth="1"/>
    <col min="15880" max="16125" width="8.77734375" style="1"/>
    <col min="16126" max="16127" width="3.21875" style="1" customWidth="1"/>
    <col min="16128" max="16128" width="9.21875" style="1" customWidth="1"/>
    <col min="16129" max="16130" width="4.77734375" style="1" customWidth="1"/>
    <col min="16131" max="16131" width="8" style="1" customWidth="1"/>
    <col min="16132" max="16132" width="40.77734375" style="1" customWidth="1"/>
    <col min="16133" max="16133" width="8.44140625" style="1" customWidth="1"/>
    <col min="16134" max="16135" width="7.5546875" style="1" customWidth="1"/>
    <col min="16136" max="16382" width="8.77734375" style="1"/>
    <col min="16383" max="16384" width="9.21875" style="1" customWidth="1"/>
  </cols>
  <sheetData>
    <row r="1" spans="1:14" x14ac:dyDescent="0.25">
      <c r="H1" s="1266"/>
      <c r="I1" s="791"/>
      <c r="J1" s="825"/>
      <c r="K1" s="1033"/>
      <c r="L1" s="825"/>
      <c r="M1" s="825"/>
      <c r="N1" s="825"/>
    </row>
    <row r="2" spans="1:14" ht="17.7" x14ac:dyDescent="0.3">
      <c r="A2" s="1386" t="s">
        <v>30</v>
      </c>
      <c r="B2" s="1386"/>
      <c r="C2" s="1386"/>
      <c r="D2" s="1386"/>
      <c r="E2" s="1386"/>
      <c r="F2" s="1386"/>
      <c r="G2" s="1386"/>
      <c r="H2" s="1386"/>
      <c r="I2" s="792"/>
      <c r="J2" s="825"/>
      <c r="K2" s="825"/>
      <c r="L2" s="825"/>
      <c r="M2" s="825"/>
      <c r="N2" s="825"/>
    </row>
    <row r="3" spans="1:14" x14ac:dyDescent="0.25">
      <c r="A3" s="3"/>
      <c r="B3" s="3"/>
      <c r="C3" s="3"/>
      <c r="D3" s="3"/>
      <c r="E3" s="3"/>
      <c r="F3" s="3"/>
      <c r="G3" s="950"/>
      <c r="H3" s="4"/>
      <c r="I3" s="793"/>
      <c r="J3" s="825"/>
      <c r="K3" s="825"/>
      <c r="L3" s="825"/>
      <c r="M3" s="825"/>
      <c r="N3" s="825"/>
    </row>
    <row r="4" spans="1:14" ht="15.75" thickBot="1" x14ac:dyDescent="0.3">
      <c r="A4" s="1387" t="s">
        <v>13</v>
      </c>
      <c r="B4" s="1387"/>
      <c r="C4" s="1387"/>
      <c r="D4" s="1387"/>
      <c r="E4" s="1387"/>
      <c r="F4" s="1387"/>
      <c r="G4" s="1387"/>
      <c r="H4" s="1387"/>
      <c r="I4" s="1268"/>
      <c r="J4" s="825"/>
      <c r="K4" s="825"/>
      <c r="L4" s="825"/>
      <c r="M4" s="825"/>
      <c r="N4" s="825"/>
    </row>
    <row r="5" spans="1:14" ht="13.1" thickBot="1" x14ac:dyDescent="0.25">
      <c r="A5" s="3"/>
      <c r="B5" s="3"/>
      <c r="C5" s="3"/>
      <c r="D5" s="3"/>
      <c r="E5" s="3"/>
      <c r="F5" s="3"/>
      <c r="G5" s="950"/>
      <c r="H5" s="1396" t="s">
        <v>160</v>
      </c>
      <c r="I5" s="793"/>
      <c r="J5" s="825"/>
      <c r="K5" s="825"/>
      <c r="L5" s="825"/>
      <c r="M5" s="825"/>
      <c r="N5" s="825"/>
    </row>
    <row r="6" spans="1:14" s="9" customFormat="1" ht="15.05" x14ac:dyDescent="0.25">
      <c r="A6" s="93"/>
      <c r="B6" s="94"/>
      <c r="C6" s="94"/>
      <c r="D6" s="65"/>
      <c r="E6" s="65"/>
      <c r="F6" s="114" t="s">
        <v>36</v>
      </c>
      <c r="G6" s="951"/>
      <c r="H6" s="1449"/>
      <c r="I6" s="795"/>
      <c r="J6" s="1396" t="s">
        <v>296</v>
      </c>
      <c r="K6" s="147"/>
      <c r="L6" s="147"/>
      <c r="M6" s="147"/>
      <c r="N6" s="147"/>
    </row>
    <row r="7" spans="1:14" s="9" customFormat="1" ht="13.1" thickBot="1" x14ac:dyDescent="0.25">
      <c r="A7" s="102"/>
      <c r="B7" s="102"/>
      <c r="C7" s="102"/>
      <c r="D7" s="102"/>
      <c r="E7" s="102"/>
      <c r="F7" s="102"/>
      <c r="G7" s="952"/>
      <c r="H7" s="1449"/>
      <c r="I7" s="97"/>
      <c r="J7" s="1468"/>
      <c r="K7" s="97" t="s">
        <v>0</v>
      </c>
      <c r="L7" s="147"/>
      <c r="M7" s="147"/>
      <c r="N7" s="147"/>
    </row>
    <row r="8" spans="1:14" s="9" customFormat="1" ht="13.1" thickBot="1" x14ac:dyDescent="0.25">
      <c r="A8" s="98" t="s">
        <v>1</v>
      </c>
      <c r="B8" s="1267" t="s">
        <v>4</v>
      </c>
      <c r="C8" s="476"/>
      <c r="D8" s="99" t="s">
        <v>14</v>
      </c>
      <c r="E8" s="100" t="s">
        <v>15</v>
      </c>
      <c r="F8" s="100" t="s">
        <v>35</v>
      </c>
      <c r="G8" s="1074" t="s">
        <v>31</v>
      </c>
      <c r="H8" s="1466"/>
      <c r="I8" s="1035" t="s">
        <v>32</v>
      </c>
      <c r="J8" s="1397"/>
      <c r="K8" s="107" t="s">
        <v>32</v>
      </c>
      <c r="L8" s="944"/>
      <c r="M8" s="944"/>
      <c r="N8" s="147"/>
    </row>
    <row r="9" spans="1:14" s="9" customFormat="1" ht="13.1" thickBot="1" x14ac:dyDescent="0.25">
      <c r="A9" s="108" t="s">
        <v>2</v>
      </c>
      <c r="B9" s="113" t="s">
        <v>5</v>
      </c>
      <c r="C9" s="477" t="s">
        <v>5</v>
      </c>
      <c r="D9" s="113" t="s">
        <v>5</v>
      </c>
      <c r="E9" s="113" t="s">
        <v>5</v>
      </c>
      <c r="F9" s="148" t="s">
        <v>34</v>
      </c>
      <c r="G9" s="1059">
        <f>G10+G59</f>
        <v>9450</v>
      </c>
      <c r="H9" s="1059">
        <f>+H10+H59</f>
        <v>14536.8</v>
      </c>
      <c r="I9" s="1059">
        <f>+G9+H9</f>
        <v>23986.799999999999</v>
      </c>
      <c r="J9" s="1269">
        <f>+J10+J59</f>
        <v>250</v>
      </c>
      <c r="K9" s="1269">
        <f>+I9+J9</f>
        <v>24236.799999999999</v>
      </c>
      <c r="L9" s="353"/>
      <c r="M9" s="353"/>
      <c r="N9" s="353"/>
    </row>
    <row r="10" spans="1:14" s="9" customFormat="1" ht="13.75" thickBot="1" x14ac:dyDescent="0.3">
      <c r="A10" s="1270" t="s">
        <v>2</v>
      </c>
      <c r="B10" s="1472" t="s">
        <v>5</v>
      </c>
      <c r="C10" s="1473"/>
      <c r="D10" s="1271" t="s">
        <v>5</v>
      </c>
      <c r="E10" s="1272" t="s">
        <v>5</v>
      </c>
      <c r="F10" s="1273" t="s">
        <v>18</v>
      </c>
      <c r="G10" s="1274">
        <v>3410</v>
      </c>
      <c r="H10" s="1274">
        <f>+H11+H14+H17+H19+H21+H23+H25+H27+H29+H31+H33+H35+H37+H39+H41+H43+H45+H47+H49+H51+H55</f>
        <v>0</v>
      </c>
      <c r="I10" s="1274">
        <f t="shared" ref="I10:I103" si="0">+G10+H10</f>
        <v>3410</v>
      </c>
      <c r="J10" s="1275">
        <f>+J57+J55+J53+J51</f>
        <v>250</v>
      </c>
      <c r="K10" s="1275">
        <f t="shared" ref="K10:K103" si="1">+I10+J10</f>
        <v>3660</v>
      </c>
      <c r="L10" s="353"/>
      <c r="M10" s="353"/>
      <c r="N10" s="353"/>
    </row>
    <row r="11" spans="1:14" s="9" customFormat="1" x14ac:dyDescent="0.2">
      <c r="A11" s="71" t="s">
        <v>2</v>
      </c>
      <c r="B11" s="129" t="s">
        <v>67</v>
      </c>
      <c r="C11" s="129" t="s">
        <v>17</v>
      </c>
      <c r="D11" s="72" t="s">
        <v>5</v>
      </c>
      <c r="E11" s="72" t="s">
        <v>5</v>
      </c>
      <c r="F11" s="154" t="s">
        <v>20</v>
      </c>
      <c r="G11" s="1276">
        <f>SUM(G12:G13)</f>
        <v>200</v>
      </c>
      <c r="H11" s="1276">
        <f>SUM(H12:H13)</f>
        <v>0</v>
      </c>
      <c r="I11" s="1277">
        <f t="shared" si="0"/>
        <v>200</v>
      </c>
      <c r="J11" s="1278">
        <v>0</v>
      </c>
      <c r="K11" s="1278">
        <f t="shared" si="1"/>
        <v>200</v>
      </c>
      <c r="L11" s="353"/>
      <c r="M11" s="353"/>
      <c r="N11" s="353"/>
    </row>
    <row r="12" spans="1:14" s="9" customFormat="1" x14ac:dyDescent="0.2">
      <c r="A12" s="47"/>
      <c r="B12" s="124"/>
      <c r="C12" s="124"/>
      <c r="D12" s="50">
        <v>3299</v>
      </c>
      <c r="E12" s="8">
        <v>5321</v>
      </c>
      <c r="F12" s="150" t="s">
        <v>21</v>
      </c>
      <c r="G12" s="1279">
        <v>150</v>
      </c>
      <c r="H12" s="1279">
        <v>0</v>
      </c>
      <c r="I12" s="1279">
        <f t="shared" si="0"/>
        <v>150</v>
      </c>
      <c r="J12" s="1280">
        <v>0</v>
      </c>
      <c r="K12" s="1280">
        <f t="shared" si="1"/>
        <v>150</v>
      </c>
      <c r="L12" s="353"/>
      <c r="M12" s="353"/>
      <c r="N12" s="353"/>
    </row>
    <row r="13" spans="1:14" s="9" customFormat="1" x14ac:dyDescent="0.2">
      <c r="A13" s="47"/>
      <c r="B13" s="124"/>
      <c r="C13" s="124"/>
      <c r="D13" s="50">
        <v>3299</v>
      </c>
      <c r="E13" s="8">
        <v>5331</v>
      </c>
      <c r="F13" s="150" t="s">
        <v>19</v>
      </c>
      <c r="G13" s="1279">
        <v>50</v>
      </c>
      <c r="H13" s="1279">
        <v>0</v>
      </c>
      <c r="I13" s="1279">
        <f t="shared" si="0"/>
        <v>50</v>
      </c>
      <c r="J13" s="1280">
        <v>0</v>
      </c>
      <c r="K13" s="1280">
        <f t="shared" si="1"/>
        <v>50</v>
      </c>
      <c r="L13" s="353"/>
      <c r="M13" s="353"/>
      <c r="N13" s="353"/>
    </row>
    <row r="14" spans="1:14" s="9" customFormat="1" x14ac:dyDescent="0.2">
      <c r="A14" s="35" t="s">
        <v>2</v>
      </c>
      <c r="B14" s="136" t="s">
        <v>68</v>
      </c>
      <c r="C14" s="136" t="s">
        <v>17</v>
      </c>
      <c r="D14" s="38" t="s">
        <v>5</v>
      </c>
      <c r="E14" s="38" t="s">
        <v>5</v>
      </c>
      <c r="F14" s="149" t="s">
        <v>22</v>
      </c>
      <c r="G14" s="1281">
        <f>SUM(G15:G16)</f>
        <v>120</v>
      </c>
      <c r="H14" s="1281">
        <f>SUM(H15:H16)</f>
        <v>-120</v>
      </c>
      <c r="I14" s="1281">
        <f t="shared" si="0"/>
        <v>0</v>
      </c>
      <c r="J14" s="1282">
        <v>0</v>
      </c>
      <c r="K14" s="1282">
        <f t="shared" si="1"/>
        <v>0</v>
      </c>
      <c r="L14" s="353"/>
      <c r="M14" s="353"/>
      <c r="N14" s="353"/>
    </row>
    <row r="15" spans="1:14" s="9" customFormat="1" x14ac:dyDescent="0.2">
      <c r="A15" s="47"/>
      <c r="B15" s="124"/>
      <c r="C15" s="124"/>
      <c r="D15" s="50">
        <v>3299</v>
      </c>
      <c r="E15" s="8">
        <v>5321</v>
      </c>
      <c r="F15" s="150" t="s">
        <v>21</v>
      </c>
      <c r="G15" s="1279">
        <v>60</v>
      </c>
      <c r="H15" s="1279">
        <v>-60</v>
      </c>
      <c r="I15" s="1279">
        <f t="shared" si="0"/>
        <v>0</v>
      </c>
      <c r="J15" s="1280">
        <v>0</v>
      </c>
      <c r="K15" s="1280">
        <f t="shared" si="1"/>
        <v>0</v>
      </c>
      <c r="L15" s="353"/>
      <c r="M15" s="353"/>
      <c r="N15" s="353"/>
    </row>
    <row r="16" spans="1:14" s="9" customFormat="1" x14ac:dyDescent="0.2">
      <c r="A16" s="47"/>
      <c r="B16" s="124"/>
      <c r="C16" s="124"/>
      <c r="D16" s="50">
        <v>3299</v>
      </c>
      <c r="E16" s="8">
        <v>5331</v>
      </c>
      <c r="F16" s="150" t="s">
        <v>19</v>
      </c>
      <c r="G16" s="1279">
        <v>60</v>
      </c>
      <c r="H16" s="1279">
        <v>-60</v>
      </c>
      <c r="I16" s="1279">
        <f t="shared" si="0"/>
        <v>0</v>
      </c>
      <c r="J16" s="1280">
        <v>0</v>
      </c>
      <c r="K16" s="1280">
        <f t="shared" si="1"/>
        <v>0</v>
      </c>
      <c r="L16" s="353"/>
      <c r="M16" s="353"/>
      <c r="N16" s="353"/>
    </row>
    <row r="17" spans="1:14" s="9" customFormat="1" ht="20.95" x14ac:dyDescent="0.2">
      <c r="A17" s="35" t="s">
        <v>2</v>
      </c>
      <c r="B17" s="136" t="s">
        <v>69</v>
      </c>
      <c r="C17" s="136" t="s">
        <v>38</v>
      </c>
      <c r="D17" s="38" t="s">
        <v>5</v>
      </c>
      <c r="E17" s="38" t="s">
        <v>5</v>
      </c>
      <c r="F17" s="149" t="s">
        <v>39</v>
      </c>
      <c r="G17" s="1281">
        <v>0</v>
      </c>
      <c r="H17" s="1281">
        <f>+H18</f>
        <v>20</v>
      </c>
      <c r="I17" s="1281">
        <f t="shared" si="0"/>
        <v>20</v>
      </c>
      <c r="J17" s="1282">
        <v>0</v>
      </c>
      <c r="K17" s="1282">
        <f t="shared" si="1"/>
        <v>20</v>
      </c>
      <c r="L17" s="353"/>
      <c r="M17" s="353"/>
      <c r="N17" s="353"/>
    </row>
    <row r="18" spans="1:14" s="9" customFormat="1" x14ac:dyDescent="0.2">
      <c r="A18" s="47"/>
      <c r="B18" s="124"/>
      <c r="C18" s="124"/>
      <c r="D18" s="50">
        <v>3421</v>
      </c>
      <c r="E18" s="8">
        <v>5321</v>
      </c>
      <c r="F18" s="1283" t="s">
        <v>21</v>
      </c>
      <c r="G18" s="1279">
        <v>0</v>
      </c>
      <c r="H18" s="1279">
        <v>20</v>
      </c>
      <c r="I18" s="1279">
        <f t="shared" si="0"/>
        <v>20</v>
      </c>
      <c r="J18" s="1280">
        <v>0</v>
      </c>
      <c r="K18" s="1280">
        <f t="shared" si="1"/>
        <v>20</v>
      </c>
      <c r="L18" s="353"/>
      <c r="M18" s="353"/>
      <c r="N18" s="353"/>
    </row>
    <row r="19" spans="1:14" s="9" customFormat="1" ht="20.95" x14ac:dyDescent="0.2">
      <c r="A19" s="35" t="s">
        <v>2</v>
      </c>
      <c r="B19" s="136" t="s">
        <v>70</v>
      </c>
      <c r="C19" s="136" t="s">
        <v>40</v>
      </c>
      <c r="D19" s="38" t="s">
        <v>5</v>
      </c>
      <c r="E19" s="38" t="s">
        <v>5</v>
      </c>
      <c r="F19" s="149" t="s">
        <v>41</v>
      </c>
      <c r="G19" s="1281">
        <v>0</v>
      </c>
      <c r="H19" s="1281">
        <f t="shared" ref="H19" si="2">+H20</f>
        <v>60</v>
      </c>
      <c r="I19" s="1281">
        <f t="shared" si="0"/>
        <v>60</v>
      </c>
      <c r="J19" s="1282">
        <v>0</v>
      </c>
      <c r="K19" s="1282">
        <f t="shared" si="1"/>
        <v>60</v>
      </c>
      <c r="L19" s="353"/>
      <c r="M19" s="353"/>
      <c r="N19" s="353"/>
    </row>
    <row r="20" spans="1:14" s="9" customFormat="1" x14ac:dyDescent="0.2">
      <c r="A20" s="47"/>
      <c r="B20" s="124"/>
      <c r="C20" s="124"/>
      <c r="D20" s="50">
        <v>3421</v>
      </c>
      <c r="E20" s="8">
        <v>5331</v>
      </c>
      <c r="F20" s="1283" t="s">
        <v>19</v>
      </c>
      <c r="G20" s="1279">
        <v>0</v>
      </c>
      <c r="H20" s="1279">
        <v>60</v>
      </c>
      <c r="I20" s="1279">
        <f t="shared" si="0"/>
        <v>60</v>
      </c>
      <c r="J20" s="1280">
        <v>0</v>
      </c>
      <c r="K20" s="1280">
        <f t="shared" si="1"/>
        <v>60</v>
      </c>
      <c r="L20" s="353"/>
      <c r="M20" s="353"/>
      <c r="N20" s="353"/>
    </row>
    <row r="21" spans="1:14" s="9" customFormat="1" ht="20.95" x14ac:dyDescent="0.2">
      <c r="A21" s="35" t="s">
        <v>2</v>
      </c>
      <c r="B21" s="136" t="s">
        <v>71</v>
      </c>
      <c r="C21" s="136" t="s">
        <v>42</v>
      </c>
      <c r="D21" s="38" t="s">
        <v>5</v>
      </c>
      <c r="E21" s="38" t="s">
        <v>5</v>
      </c>
      <c r="F21" s="149" t="s">
        <v>43</v>
      </c>
      <c r="G21" s="1281">
        <v>0</v>
      </c>
      <c r="H21" s="1281">
        <f t="shared" ref="H21" si="3">+H22</f>
        <v>20</v>
      </c>
      <c r="I21" s="1281">
        <f t="shared" si="0"/>
        <v>20</v>
      </c>
      <c r="J21" s="1282">
        <v>0</v>
      </c>
      <c r="K21" s="1282">
        <f t="shared" si="1"/>
        <v>20</v>
      </c>
      <c r="L21" s="353"/>
      <c r="M21" s="353"/>
      <c r="N21" s="353"/>
    </row>
    <row r="22" spans="1:14" s="9" customFormat="1" x14ac:dyDescent="0.2">
      <c r="A22" s="47"/>
      <c r="B22" s="124"/>
      <c r="C22" s="124"/>
      <c r="D22" s="50">
        <v>3421</v>
      </c>
      <c r="E22" s="8">
        <v>5321</v>
      </c>
      <c r="F22" s="1283" t="s">
        <v>21</v>
      </c>
      <c r="G22" s="1279">
        <v>0</v>
      </c>
      <c r="H22" s="1279">
        <v>20</v>
      </c>
      <c r="I22" s="1279">
        <f t="shared" si="0"/>
        <v>20</v>
      </c>
      <c r="J22" s="1280">
        <v>0</v>
      </c>
      <c r="K22" s="1280">
        <f t="shared" si="1"/>
        <v>20</v>
      </c>
      <c r="L22" s="353"/>
      <c r="M22" s="353"/>
      <c r="N22" s="353"/>
    </row>
    <row r="23" spans="1:14" s="9" customFormat="1" x14ac:dyDescent="0.2">
      <c r="A23" s="355" t="s">
        <v>3</v>
      </c>
      <c r="B23" s="1284" t="s">
        <v>101</v>
      </c>
      <c r="C23" s="1284" t="s">
        <v>102</v>
      </c>
      <c r="D23" s="358" t="s">
        <v>5</v>
      </c>
      <c r="E23" s="358" t="s">
        <v>5</v>
      </c>
      <c r="F23" s="503" t="s">
        <v>103</v>
      </c>
      <c r="G23" s="1281">
        <v>0</v>
      </c>
      <c r="H23" s="1281">
        <f>H24</f>
        <v>20</v>
      </c>
      <c r="I23" s="1281">
        <f t="shared" si="0"/>
        <v>20</v>
      </c>
      <c r="J23" s="1282">
        <v>0</v>
      </c>
      <c r="K23" s="1282">
        <f t="shared" si="1"/>
        <v>20</v>
      </c>
      <c r="L23" s="353"/>
      <c r="M23" s="353"/>
      <c r="N23" s="353"/>
    </row>
    <row r="24" spans="1:14" s="9" customFormat="1" x14ac:dyDescent="0.2">
      <c r="A24" s="382"/>
      <c r="B24" s="1285"/>
      <c r="C24" s="1285"/>
      <c r="D24" s="385">
        <v>3299</v>
      </c>
      <c r="E24" s="385">
        <v>5321</v>
      </c>
      <c r="F24" s="506" t="s">
        <v>21</v>
      </c>
      <c r="G24" s="1279">
        <v>0</v>
      </c>
      <c r="H24" s="1279">
        <v>20</v>
      </c>
      <c r="I24" s="1279">
        <f t="shared" si="0"/>
        <v>20</v>
      </c>
      <c r="J24" s="1280">
        <v>0</v>
      </c>
      <c r="K24" s="1280">
        <f t="shared" si="1"/>
        <v>20</v>
      </c>
      <c r="L24" s="353"/>
      <c r="M24" s="353"/>
      <c r="N24" s="353"/>
    </row>
    <row r="25" spans="1:14" s="9" customFormat="1" x14ac:dyDescent="0.2">
      <c r="A25" s="35" t="s">
        <v>2</v>
      </c>
      <c r="B25" s="136" t="s">
        <v>72</v>
      </c>
      <c r="C25" s="136" t="s">
        <v>17</v>
      </c>
      <c r="D25" s="38" t="s">
        <v>5</v>
      </c>
      <c r="E25" s="38" t="s">
        <v>5</v>
      </c>
      <c r="F25" s="149" t="s">
        <v>23</v>
      </c>
      <c r="G25" s="1281">
        <f>+G26</f>
        <v>90</v>
      </c>
      <c r="H25" s="1281">
        <f>+H26</f>
        <v>-65</v>
      </c>
      <c r="I25" s="1281">
        <f t="shared" si="0"/>
        <v>25</v>
      </c>
      <c r="J25" s="1282">
        <v>0</v>
      </c>
      <c r="K25" s="1282">
        <f t="shared" si="1"/>
        <v>25</v>
      </c>
      <c r="L25" s="353"/>
      <c r="M25" s="353"/>
      <c r="N25" s="353"/>
    </row>
    <row r="26" spans="1:14" s="9" customFormat="1" x14ac:dyDescent="0.2">
      <c r="A26" s="47"/>
      <c r="B26" s="124"/>
      <c r="C26" s="124"/>
      <c r="D26" s="50">
        <v>3299</v>
      </c>
      <c r="E26" s="8">
        <v>5331</v>
      </c>
      <c r="F26" s="150" t="s">
        <v>19</v>
      </c>
      <c r="G26" s="1279">
        <v>90</v>
      </c>
      <c r="H26" s="1279">
        <v>-65</v>
      </c>
      <c r="I26" s="1279">
        <f t="shared" si="0"/>
        <v>25</v>
      </c>
      <c r="J26" s="1280">
        <v>0</v>
      </c>
      <c r="K26" s="1280">
        <f t="shared" si="1"/>
        <v>25</v>
      </c>
      <c r="L26" s="353"/>
      <c r="M26" s="353"/>
      <c r="N26" s="353"/>
    </row>
    <row r="27" spans="1:14" s="9" customFormat="1" x14ac:dyDescent="0.2">
      <c r="A27" s="35" t="s">
        <v>2</v>
      </c>
      <c r="B27" s="136" t="s">
        <v>118</v>
      </c>
      <c r="C27" s="136" t="s">
        <v>122</v>
      </c>
      <c r="D27" s="38" t="s">
        <v>5</v>
      </c>
      <c r="E27" s="38" t="s">
        <v>5</v>
      </c>
      <c r="F27" s="149" t="s">
        <v>120</v>
      </c>
      <c r="G27" s="1281">
        <f>+G28</f>
        <v>0</v>
      </c>
      <c r="H27" s="1281">
        <f>+H28</f>
        <v>50</v>
      </c>
      <c r="I27" s="1281">
        <f t="shared" si="0"/>
        <v>50</v>
      </c>
      <c r="J27" s="1282">
        <v>0</v>
      </c>
      <c r="K27" s="1282">
        <f t="shared" si="1"/>
        <v>50</v>
      </c>
      <c r="L27" s="353"/>
      <c r="M27" s="353"/>
      <c r="N27" s="353"/>
    </row>
    <row r="28" spans="1:14" s="9" customFormat="1" x14ac:dyDescent="0.2">
      <c r="A28" s="47"/>
      <c r="B28" s="124"/>
      <c r="C28" s="124"/>
      <c r="D28" s="50">
        <v>3299</v>
      </c>
      <c r="E28" s="8">
        <v>5321</v>
      </c>
      <c r="F28" s="150" t="s">
        <v>21</v>
      </c>
      <c r="G28" s="1279">
        <v>0</v>
      </c>
      <c r="H28" s="1279">
        <v>50</v>
      </c>
      <c r="I28" s="1279">
        <f t="shared" si="0"/>
        <v>50</v>
      </c>
      <c r="J28" s="1280">
        <v>0</v>
      </c>
      <c r="K28" s="1280">
        <f t="shared" si="1"/>
        <v>50</v>
      </c>
      <c r="L28" s="353"/>
      <c r="M28" s="353"/>
      <c r="N28" s="353"/>
    </row>
    <row r="29" spans="1:14" s="9" customFormat="1" ht="20.95" x14ac:dyDescent="0.2">
      <c r="A29" s="35" t="s">
        <v>2</v>
      </c>
      <c r="B29" s="136" t="s">
        <v>119</v>
      </c>
      <c r="C29" s="136" t="s">
        <v>58</v>
      </c>
      <c r="D29" s="38" t="s">
        <v>5</v>
      </c>
      <c r="E29" s="38" t="s">
        <v>5</v>
      </c>
      <c r="F29" s="149" t="s">
        <v>121</v>
      </c>
      <c r="G29" s="1281">
        <f>+G30</f>
        <v>0</v>
      </c>
      <c r="H29" s="1281">
        <f>+H30</f>
        <v>15</v>
      </c>
      <c r="I29" s="1281">
        <f t="shared" si="0"/>
        <v>15</v>
      </c>
      <c r="J29" s="1282">
        <v>0</v>
      </c>
      <c r="K29" s="1282">
        <f t="shared" si="1"/>
        <v>15</v>
      </c>
      <c r="L29" s="353"/>
      <c r="M29" s="353"/>
      <c r="N29" s="353"/>
    </row>
    <row r="30" spans="1:14" s="9" customFormat="1" x14ac:dyDescent="0.2">
      <c r="A30" s="47"/>
      <c r="B30" s="124"/>
      <c r="C30" s="124"/>
      <c r="D30" s="50">
        <v>3122</v>
      </c>
      <c r="E30" s="8">
        <v>5331</v>
      </c>
      <c r="F30" s="150" t="s">
        <v>19</v>
      </c>
      <c r="G30" s="1279">
        <v>0</v>
      </c>
      <c r="H30" s="1279">
        <v>15</v>
      </c>
      <c r="I30" s="1279">
        <f t="shared" si="0"/>
        <v>15</v>
      </c>
      <c r="J30" s="1280">
        <v>0</v>
      </c>
      <c r="K30" s="1280">
        <f t="shared" si="1"/>
        <v>15</v>
      </c>
      <c r="L30" s="353"/>
      <c r="M30" s="353"/>
      <c r="N30" s="353"/>
    </row>
    <row r="31" spans="1:14" s="9" customFormat="1" x14ac:dyDescent="0.2">
      <c r="A31" s="35" t="s">
        <v>2</v>
      </c>
      <c r="B31" s="136" t="s">
        <v>73</v>
      </c>
      <c r="C31" s="136" t="s">
        <v>17</v>
      </c>
      <c r="D31" s="38" t="s">
        <v>5</v>
      </c>
      <c r="E31" s="38" t="s">
        <v>5</v>
      </c>
      <c r="F31" s="149" t="s">
        <v>6</v>
      </c>
      <c r="G31" s="1281">
        <f>+G32</f>
        <v>2000</v>
      </c>
      <c r="H31" s="1281">
        <f>+H32</f>
        <v>-2000</v>
      </c>
      <c r="I31" s="1281">
        <f t="shared" si="0"/>
        <v>0</v>
      </c>
      <c r="J31" s="1282">
        <v>0</v>
      </c>
      <c r="K31" s="1282">
        <f t="shared" si="1"/>
        <v>0</v>
      </c>
      <c r="L31" s="353"/>
      <c r="M31" s="353"/>
      <c r="N31" s="353"/>
    </row>
    <row r="32" spans="1:14" s="9" customFormat="1" x14ac:dyDescent="0.2">
      <c r="A32" s="47"/>
      <c r="B32" s="124"/>
      <c r="C32" s="124"/>
      <c r="D32" s="50">
        <v>3299</v>
      </c>
      <c r="E32" s="50">
        <v>5331</v>
      </c>
      <c r="F32" s="150" t="s">
        <v>19</v>
      </c>
      <c r="G32" s="1279">
        <v>2000</v>
      </c>
      <c r="H32" s="1279">
        <v>-2000</v>
      </c>
      <c r="I32" s="1279">
        <f t="shared" si="0"/>
        <v>0</v>
      </c>
      <c r="J32" s="1280">
        <v>0</v>
      </c>
      <c r="K32" s="1280">
        <f t="shared" si="1"/>
        <v>0</v>
      </c>
      <c r="L32" s="353"/>
      <c r="M32" s="353"/>
      <c r="N32" s="353"/>
    </row>
    <row r="33" spans="1:14" s="9" customFormat="1" ht="20.95" x14ac:dyDescent="0.2">
      <c r="A33" s="35" t="s">
        <v>2</v>
      </c>
      <c r="B33" s="136" t="s">
        <v>82</v>
      </c>
      <c r="C33" s="136" t="s">
        <v>48</v>
      </c>
      <c r="D33" s="38" t="s">
        <v>5</v>
      </c>
      <c r="E33" s="38" t="s">
        <v>5</v>
      </c>
      <c r="F33" s="149" t="s">
        <v>49</v>
      </c>
      <c r="G33" s="1281">
        <v>0</v>
      </c>
      <c r="H33" s="1281">
        <f>+H34</f>
        <v>430</v>
      </c>
      <c r="I33" s="1281">
        <f t="shared" si="0"/>
        <v>430</v>
      </c>
      <c r="J33" s="1282">
        <v>0</v>
      </c>
      <c r="K33" s="1282">
        <f t="shared" si="1"/>
        <v>430</v>
      </c>
      <c r="L33" s="353"/>
      <c r="M33" s="353"/>
      <c r="N33" s="353"/>
    </row>
    <row r="34" spans="1:14" s="9" customFormat="1" x14ac:dyDescent="0.2">
      <c r="A34" s="47"/>
      <c r="B34" s="124"/>
      <c r="C34" s="124"/>
      <c r="D34" s="50">
        <v>3123</v>
      </c>
      <c r="E34" s="50">
        <v>5331</v>
      </c>
      <c r="F34" s="150" t="s">
        <v>19</v>
      </c>
      <c r="G34" s="1279">
        <v>0</v>
      </c>
      <c r="H34" s="1279">
        <v>430</v>
      </c>
      <c r="I34" s="1279">
        <f t="shared" si="0"/>
        <v>430</v>
      </c>
      <c r="J34" s="1280">
        <v>0</v>
      </c>
      <c r="K34" s="1280">
        <f t="shared" si="1"/>
        <v>430</v>
      </c>
      <c r="L34" s="353"/>
      <c r="M34" s="353"/>
      <c r="N34" s="353"/>
    </row>
    <row r="35" spans="1:14" s="9" customFormat="1" ht="20.95" x14ac:dyDescent="0.2">
      <c r="A35" s="35" t="s">
        <v>2</v>
      </c>
      <c r="B35" s="136" t="s">
        <v>83</v>
      </c>
      <c r="C35" s="136" t="s">
        <v>50</v>
      </c>
      <c r="D35" s="38" t="s">
        <v>5</v>
      </c>
      <c r="E35" s="38" t="s">
        <v>5</v>
      </c>
      <c r="F35" s="149" t="s">
        <v>51</v>
      </c>
      <c r="G35" s="1281">
        <v>0</v>
      </c>
      <c r="H35" s="1281">
        <f t="shared" ref="H35" si="4">+H36</f>
        <v>480</v>
      </c>
      <c r="I35" s="1281">
        <f t="shared" si="0"/>
        <v>480</v>
      </c>
      <c r="J35" s="1282">
        <v>0</v>
      </c>
      <c r="K35" s="1282">
        <f t="shared" si="1"/>
        <v>480</v>
      </c>
      <c r="L35" s="353"/>
      <c r="M35" s="353"/>
      <c r="N35" s="353"/>
    </row>
    <row r="36" spans="1:14" s="9" customFormat="1" x14ac:dyDescent="0.2">
      <c r="A36" s="47"/>
      <c r="B36" s="124"/>
      <c r="C36" s="124"/>
      <c r="D36" s="50">
        <v>3123</v>
      </c>
      <c r="E36" s="50">
        <v>5331</v>
      </c>
      <c r="F36" s="150" t="s">
        <v>19</v>
      </c>
      <c r="G36" s="1279">
        <v>0</v>
      </c>
      <c r="H36" s="1279">
        <v>480</v>
      </c>
      <c r="I36" s="1279">
        <f t="shared" si="0"/>
        <v>480</v>
      </c>
      <c r="J36" s="1280">
        <v>0</v>
      </c>
      <c r="K36" s="1280">
        <f t="shared" si="1"/>
        <v>480</v>
      </c>
      <c r="L36" s="353"/>
      <c r="M36" s="353"/>
      <c r="N36" s="353"/>
    </row>
    <row r="37" spans="1:14" s="9" customFormat="1" ht="20.95" x14ac:dyDescent="0.2">
      <c r="A37" s="35" t="s">
        <v>2</v>
      </c>
      <c r="B37" s="136" t="s">
        <v>84</v>
      </c>
      <c r="C37" s="136" t="s">
        <v>52</v>
      </c>
      <c r="D37" s="38" t="s">
        <v>5</v>
      </c>
      <c r="E37" s="38" t="s">
        <v>5</v>
      </c>
      <c r="F37" s="149" t="s">
        <v>53</v>
      </c>
      <c r="G37" s="1281">
        <v>0</v>
      </c>
      <c r="H37" s="1281">
        <f t="shared" ref="H37" si="5">+H38</f>
        <v>70</v>
      </c>
      <c r="I37" s="1281">
        <f t="shared" si="0"/>
        <v>70</v>
      </c>
      <c r="J37" s="1282">
        <v>0</v>
      </c>
      <c r="K37" s="1282">
        <f t="shared" si="1"/>
        <v>70</v>
      </c>
      <c r="L37" s="353"/>
      <c r="M37" s="353"/>
      <c r="N37" s="353"/>
    </row>
    <row r="38" spans="1:14" s="9" customFormat="1" x14ac:dyDescent="0.2">
      <c r="A38" s="47"/>
      <c r="B38" s="124"/>
      <c r="C38" s="124"/>
      <c r="D38" s="50">
        <v>3123</v>
      </c>
      <c r="E38" s="50">
        <v>5331</v>
      </c>
      <c r="F38" s="150" t="s">
        <v>19</v>
      </c>
      <c r="G38" s="1279">
        <v>0</v>
      </c>
      <c r="H38" s="1279">
        <v>70</v>
      </c>
      <c r="I38" s="1279">
        <f t="shared" si="0"/>
        <v>70</v>
      </c>
      <c r="J38" s="1280">
        <v>0</v>
      </c>
      <c r="K38" s="1280">
        <f t="shared" si="1"/>
        <v>70</v>
      </c>
      <c r="L38" s="353"/>
      <c r="M38" s="353"/>
      <c r="N38" s="353"/>
    </row>
    <row r="39" spans="1:14" s="9" customFormat="1" ht="20.95" x14ac:dyDescent="0.2">
      <c r="A39" s="35" t="s">
        <v>2</v>
      </c>
      <c r="B39" s="136" t="s">
        <v>85</v>
      </c>
      <c r="C39" s="136" t="s">
        <v>54</v>
      </c>
      <c r="D39" s="38" t="s">
        <v>5</v>
      </c>
      <c r="E39" s="38" t="s">
        <v>5</v>
      </c>
      <c r="F39" s="149" t="s">
        <v>55</v>
      </c>
      <c r="G39" s="1281">
        <v>0</v>
      </c>
      <c r="H39" s="1281">
        <f t="shared" ref="H39" si="6">+H40</f>
        <v>120</v>
      </c>
      <c r="I39" s="1281">
        <f t="shared" si="0"/>
        <v>120</v>
      </c>
      <c r="J39" s="1282">
        <v>0</v>
      </c>
      <c r="K39" s="1282">
        <f t="shared" si="1"/>
        <v>120</v>
      </c>
      <c r="L39" s="353"/>
      <c r="M39" s="353"/>
      <c r="N39" s="353"/>
    </row>
    <row r="40" spans="1:14" s="9" customFormat="1" x14ac:dyDescent="0.2">
      <c r="A40" s="47"/>
      <c r="B40" s="124"/>
      <c r="C40" s="124"/>
      <c r="D40" s="50">
        <v>3122</v>
      </c>
      <c r="E40" s="50">
        <v>5331</v>
      </c>
      <c r="F40" s="150" t="s">
        <v>19</v>
      </c>
      <c r="G40" s="1279">
        <v>0</v>
      </c>
      <c r="H40" s="1279">
        <v>120</v>
      </c>
      <c r="I40" s="1279">
        <f t="shared" si="0"/>
        <v>120</v>
      </c>
      <c r="J40" s="1280">
        <v>0</v>
      </c>
      <c r="K40" s="1280">
        <f t="shared" si="1"/>
        <v>120</v>
      </c>
      <c r="L40" s="353"/>
      <c r="M40" s="353"/>
      <c r="N40" s="353"/>
    </row>
    <row r="41" spans="1:14" s="9" customFormat="1" ht="20.95" x14ac:dyDescent="0.2">
      <c r="A41" s="35" t="s">
        <v>2</v>
      </c>
      <c r="B41" s="136" t="s">
        <v>86</v>
      </c>
      <c r="C41" s="136" t="s">
        <v>56</v>
      </c>
      <c r="D41" s="38" t="s">
        <v>5</v>
      </c>
      <c r="E41" s="38" t="s">
        <v>5</v>
      </c>
      <c r="F41" s="149" t="s">
        <v>57</v>
      </c>
      <c r="G41" s="1281">
        <v>0</v>
      </c>
      <c r="H41" s="1281">
        <f t="shared" ref="H41" si="7">+H42</f>
        <v>330</v>
      </c>
      <c r="I41" s="1281">
        <f t="shared" si="0"/>
        <v>330</v>
      </c>
      <c r="J41" s="1282">
        <v>0</v>
      </c>
      <c r="K41" s="1282">
        <f t="shared" si="1"/>
        <v>330</v>
      </c>
      <c r="L41" s="353"/>
      <c r="M41" s="353"/>
      <c r="N41" s="353"/>
    </row>
    <row r="42" spans="1:14" s="9" customFormat="1" x14ac:dyDescent="0.2">
      <c r="A42" s="47"/>
      <c r="B42" s="124"/>
      <c r="C42" s="124"/>
      <c r="D42" s="50">
        <v>3123</v>
      </c>
      <c r="E42" s="50">
        <v>5331</v>
      </c>
      <c r="F42" s="150" t="s">
        <v>19</v>
      </c>
      <c r="G42" s="1279">
        <v>0</v>
      </c>
      <c r="H42" s="1279">
        <v>330</v>
      </c>
      <c r="I42" s="1279">
        <f t="shared" si="0"/>
        <v>330</v>
      </c>
      <c r="J42" s="1280">
        <v>0</v>
      </c>
      <c r="K42" s="1280">
        <f t="shared" si="1"/>
        <v>330</v>
      </c>
      <c r="L42" s="353"/>
      <c r="M42" s="353"/>
      <c r="N42" s="353"/>
    </row>
    <row r="43" spans="1:14" s="9" customFormat="1" ht="20.95" x14ac:dyDescent="0.2">
      <c r="A43" s="35" t="s">
        <v>2</v>
      </c>
      <c r="B43" s="136" t="s">
        <v>87</v>
      </c>
      <c r="C43" s="136" t="s">
        <v>58</v>
      </c>
      <c r="D43" s="38" t="s">
        <v>5</v>
      </c>
      <c r="E43" s="38" t="s">
        <v>5</v>
      </c>
      <c r="F43" s="149" t="s">
        <v>59</v>
      </c>
      <c r="G43" s="1281">
        <v>0</v>
      </c>
      <c r="H43" s="1281">
        <f t="shared" ref="H43" si="8">+H44</f>
        <v>230</v>
      </c>
      <c r="I43" s="1281">
        <f t="shared" si="0"/>
        <v>230</v>
      </c>
      <c r="J43" s="1282">
        <v>0</v>
      </c>
      <c r="K43" s="1282">
        <f t="shared" si="1"/>
        <v>230</v>
      </c>
      <c r="L43" s="353"/>
      <c r="M43" s="353"/>
      <c r="N43" s="353"/>
    </row>
    <row r="44" spans="1:14" s="9" customFormat="1" x14ac:dyDescent="0.2">
      <c r="A44" s="47"/>
      <c r="B44" s="124"/>
      <c r="C44" s="124"/>
      <c r="D44" s="50">
        <v>3122</v>
      </c>
      <c r="E44" s="50">
        <v>5331</v>
      </c>
      <c r="F44" s="150" t="s">
        <v>19</v>
      </c>
      <c r="G44" s="1279">
        <v>0</v>
      </c>
      <c r="H44" s="1279">
        <v>230</v>
      </c>
      <c r="I44" s="1279">
        <f t="shared" si="0"/>
        <v>230</v>
      </c>
      <c r="J44" s="1280">
        <v>0</v>
      </c>
      <c r="K44" s="1280">
        <f t="shared" si="1"/>
        <v>230</v>
      </c>
      <c r="L44" s="353"/>
      <c r="M44" s="353"/>
      <c r="N44" s="353"/>
    </row>
    <row r="45" spans="1:14" s="9" customFormat="1" ht="20.95" x14ac:dyDescent="0.2">
      <c r="A45" s="35" t="s">
        <v>2</v>
      </c>
      <c r="B45" s="136" t="s">
        <v>88</v>
      </c>
      <c r="C45" s="136" t="s">
        <v>60</v>
      </c>
      <c r="D45" s="38" t="s">
        <v>5</v>
      </c>
      <c r="E45" s="38" t="s">
        <v>5</v>
      </c>
      <c r="F45" s="149" t="s">
        <v>61</v>
      </c>
      <c r="G45" s="1281">
        <v>0</v>
      </c>
      <c r="H45" s="1281">
        <f t="shared" ref="H45" si="9">+H46</f>
        <v>160</v>
      </c>
      <c r="I45" s="1281">
        <f t="shared" si="0"/>
        <v>160</v>
      </c>
      <c r="J45" s="1282">
        <v>0</v>
      </c>
      <c r="K45" s="1282">
        <f t="shared" si="1"/>
        <v>160</v>
      </c>
      <c r="L45" s="353"/>
      <c r="M45" s="353"/>
      <c r="N45" s="353"/>
    </row>
    <row r="46" spans="1:14" s="9" customFormat="1" x14ac:dyDescent="0.2">
      <c r="A46" s="47"/>
      <c r="B46" s="124"/>
      <c r="C46" s="124"/>
      <c r="D46" s="50">
        <v>3122</v>
      </c>
      <c r="E46" s="50">
        <v>5331</v>
      </c>
      <c r="F46" s="150" t="s">
        <v>19</v>
      </c>
      <c r="G46" s="1279">
        <v>0</v>
      </c>
      <c r="H46" s="1279">
        <v>160</v>
      </c>
      <c r="I46" s="1279">
        <f t="shared" si="0"/>
        <v>160</v>
      </c>
      <c r="J46" s="1280">
        <v>0</v>
      </c>
      <c r="K46" s="1280">
        <f t="shared" si="1"/>
        <v>160</v>
      </c>
      <c r="L46" s="353"/>
      <c r="M46" s="353"/>
      <c r="N46" s="353"/>
    </row>
    <row r="47" spans="1:14" s="9" customFormat="1" ht="20.95" x14ac:dyDescent="0.2">
      <c r="A47" s="35" t="s">
        <v>2</v>
      </c>
      <c r="B47" s="136" t="s">
        <v>89</v>
      </c>
      <c r="C47" s="136" t="s">
        <v>62</v>
      </c>
      <c r="D47" s="38" t="s">
        <v>5</v>
      </c>
      <c r="E47" s="38" t="s">
        <v>5</v>
      </c>
      <c r="F47" s="149" t="s">
        <v>63</v>
      </c>
      <c r="G47" s="1281">
        <v>0</v>
      </c>
      <c r="H47" s="1281">
        <f t="shared" ref="H47" si="10">+H48</f>
        <v>150</v>
      </c>
      <c r="I47" s="1281">
        <f t="shared" si="0"/>
        <v>150</v>
      </c>
      <c r="J47" s="1282">
        <v>0</v>
      </c>
      <c r="K47" s="1282">
        <f t="shared" si="1"/>
        <v>150</v>
      </c>
      <c r="L47" s="353"/>
      <c r="M47" s="353"/>
      <c r="N47" s="353"/>
    </row>
    <row r="48" spans="1:14" s="9" customFormat="1" x14ac:dyDescent="0.2">
      <c r="A48" s="47"/>
      <c r="B48" s="124"/>
      <c r="C48" s="124"/>
      <c r="D48" s="50">
        <v>3123</v>
      </c>
      <c r="E48" s="50">
        <v>5331</v>
      </c>
      <c r="F48" s="150" t="s">
        <v>19</v>
      </c>
      <c r="G48" s="1279">
        <v>0</v>
      </c>
      <c r="H48" s="1279">
        <v>150</v>
      </c>
      <c r="I48" s="1279">
        <f t="shared" si="0"/>
        <v>150</v>
      </c>
      <c r="J48" s="1280">
        <v>0</v>
      </c>
      <c r="K48" s="1280">
        <f t="shared" si="1"/>
        <v>150</v>
      </c>
      <c r="L48" s="353"/>
      <c r="M48" s="353"/>
      <c r="N48" s="353"/>
    </row>
    <row r="49" spans="1:14" s="9" customFormat="1" ht="20.95" x14ac:dyDescent="0.2">
      <c r="A49" s="35" t="s">
        <v>2</v>
      </c>
      <c r="B49" s="136" t="s">
        <v>90</v>
      </c>
      <c r="C49" s="136" t="s">
        <v>64</v>
      </c>
      <c r="D49" s="38" t="s">
        <v>5</v>
      </c>
      <c r="E49" s="38" t="s">
        <v>5</v>
      </c>
      <c r="F49" s="149" t="s">
        <v>65</v>
      </c>
      <c r="G49" s="1281">
        <v>0</v>
      </c>
      <c r="H49" s="1281">
        <f t="shared" ref="H49" si="11">+H50</f>
        <v>30</v>
      </c>
      <c r="I49" s="1281">
        <f t="shared" si="0"/>
        <v>30</v>
      </c>
      <c r="J49" s="1282">
        <v>0</v>
      </c>
      <c r="K49" s="1282">
        <f t="shared" si="1"/>
        <v>30</v>
      </c>
      <c r="L49" s="353"/>
      <c r="M49" s="353"/>
      <c r="N49" s="353"/>
    </row>
    <row r="50" spans="1:14" s="9" customFormat="1" x14ac:dyDescent="0.2">
      <c r="A50" s="47"/>
      <c r="B50" s="124"/>
      <c r="C50" s="124"/>
      <c r="D50" s="50">
        <v>3123</v>
      </c>
      <c r="E50" s="50">
        <v>5331</v>
      </c>
      <c r="F50" s="150" t="s">
        <v>19</v>
      </c>
      <c r="G50" s="1279">
        <v>0</v>
      </c>
      <c r="H50" s="1279">
        <v>30</v>
      </c>
      <c r="I50" s="1279">
        <f t="shared" si="0"/>
        <v>30</v>
      </c>
      <c r="J50" s="1280">
        <v>0</v>
      </c>
      <c r="K50" s="1280">
        <f t="shared" si="1"/>
        <v>30</v>
      </c>
      <c r="L50" s="353"/>
      <c r="M50" s="353"/>
      <c r="N50" s="353"/>
    </row>
    <row r="51" spans="1:14" s="9" customFormat="1" x14ac:dyDescent="0.2">
      <c r="A51" s="35" t="s">
        <v>2</v>
      </c>
      <c r="B51" s="136" t="s">
        <v>74</v>
      </c>
      <c r="C51" s="136" t="s">
        <v>17</v>
      </c>
      <c r="D51" s="38" t="s">
        <v>5</v>
      </c>
      <c r="E51" s="38" t="s">
        <v>5</v>
      </c>
      <c r="F51" s="149" t="s">
        <v>7</v>
      </c>
      <c r="G51" s="1281">
        <f>+G52</f>
        <v>500</v>
      </c>
      <c r="H51" s="1281">
        <v>0</v>
      </c>
      <c r="I51" s="1281">
        <f t="shared" si="0"/>
        <v>500</v>
      </c>
      <c r="J51" s="1282">
        <f>+J52</f>
        <v>-50</v>
      </c>
      <c r="K51" s="1282">
        <f t="shared" si="1"/>
        <v>450</v>
      </c>
      <c r="L51" s="353"/>
      <c r="M51" s="353"/>
      <c r="N51" s="353"/>
    </row>
    <row r="52" spans="1:14" s="9" customFormat="1" x14ac:dyDescent="0.2">
      <c r="A52" s="47"/>
      <c r="B52" s="124"/>
      <c r="C52" s="124"/>
      <c r="D52" s="50">
        <v>3299</v>
      </c>
      <c r="E52" s="50">
        <v>5331</v>
      </c>
      <c r="F52" s="150" t="s">
        <v>19</v>
      </c>
      <c r="G52" s="1279">
        <v>500</v>
      </c>
      <c r="H52" s="1279">
        <v>0</v>
      </c>
      <c r="I52" s="1279">
        <f t="shared" si="0"/>
        <v>500</v>
      </c>
      <c r="J52" s="1280">
        <v>-50</v>
      </c>
      <c r="K52" s="1280">
        <f t="shared" si="1"/>
        <v>450</v>
      </c>
      <c r="L52" s="353"/>
      <c r="M52" s="353"/>
      <c r="N52" s="353"/>
    </row>
    <row r="53" spans="1:14" s="9" customFormat="1" ht="20.95" x14ac:dyDescent="0.2">
      <c r="A53" s="35" t="s">
        <v>2</v>
      </c>
      <c r="B53" s="136" t="s">
        <v>165</v>
      </c>
      <c r="C53" s="136" t="s">
        <v>17</v>
      </c>
      <c r="D53" s="38" t="s">
        <v>5</v>
      </c>
      <c r="E53" s="38" t="s">
        <v>5</v>
      </c>
      <c r="F53" s="149" t="s">
        <v>170</v>
      </c>
      <c r="G53" s="1281">
        <v>0</v>
      </c>
      <c r="H53" s="1281">
        <v>0</v>
      </c>
      <c r="I53" s="1281">
        <f t="shared" si="0"/>
        <v>0</v>
      </c>
      <c r="J53" s="1282">
        <f>+J54</f>
        <v>50</v>
      </c>
      <c r="K53" s="1282">
        <f t="shared" si="1"/>
        <v>50</v>
      </c>
      <c r="L53" s="353"/>
      <c r="M53" s="353"/>
      <c r="N53" s="353"/>
    </row>
    <row r="54" spans="1:14" s="9" customFormat="1" x14ac:dyDescent="0.2">
      <c r="A54" s="47"/>
      <c r="B54" s="124"/>
      <c r="C54" s="124"/>
      <c r="D54" s="50">
        <v>3299</v>
      </c>
      <c r="E54" s="50">
        <v>5332</v>
      </c>
      <c r="F54" s="150" t="s">
        <v>167</v>
      </c>
      <c r="G54" s="1279">
        <v>0</v>
      </c>
      <c r="H54" s="1279">
        <v>0</v>
      </c>
      <c r="I54" s="1279">
        <v>0</v>
      </c>
      <c r="J54" s="1280">
        <v>50</v>
      </c>
      <c r="K54" s="1280">
        <f t="shared" si="1"/>
        <v>50</v>
      </c>
      <c r="L54" s="353"/>
      <c r="M54" s="353"/>
      <c r="N54" s="353"/>
    </row>
    <row r="55" spans="1:14" s="9" customFormat="1" x14ac:dyDescent="0.2">
      <c r="A55" s="35" t="s">
        <v>2</v>
      </c>
      <c r="B55" s="136" t="s">
        <v>75</v>
      </c>
      <c r="C55" s="136" t="s">
        <v>17</v>
      </c>
      <c r="D55" s="38" t="s">
        <v>5</v>
      </c>
      <c r="E55" s="38" t="s">
        <v>5</v>
      </c>
      <c r="F55" s="149" t="s">
        <v>8</v>
      </c>
      <c r="G55" s="1281">
        <f>+G56</f>
        <v>500</v>
      </c>
      <c r="H55" s="1281">
        <v>0</v>
      </c>
      <c r="I55" s="1281">
        <f t="shared" si="0"/>
        <v>500</v>
      </c>
      <c r="J55" s="1282">
        <v>0</v>
      </c>
      <c r="K55" s="1282">
        <f t="shared" si="1"/>
        <v>500</v>
      </c>
      <c r="L55" s="353"/>
      <c r="M55" s="353"/>
      <c r="N55" s="353"/>
    </row>
    <row r="56" spans="1:14" s="9" customFormat="1" x14ac:dyDescent="0.2">
      <c r="A56" s="67"/>
      <c r="B56" s="1342"/>
      <c r="C56" s="1342"/>
      <c r="D56" s="70">
        <v>3299</v>
      </c>
      <c r="E56" s="1343">
        <v>5321</v>
      </c>
      <c r="F56" s="153" t="s">
        <v>21</v>
      </c>
      <c r="G56" s="1302">
        <v>500</v>
      </c>
      <c r="H56" s="1302">
        <v>0</v>
      </c>
      <c r="I56" s="1302">
        <f t="shared" si="0"/>
        <v>500</v>
      </c>
      <c r="J56" s="1287">
        <v>0</v>
      </c>
      <c r="K56" s="1287">
        <f t="shared" si="1"/>
        <v>500</v>
      </c>
      <c r="L56" s="353"/>
      <c r="M56" s="353"/>
      <c r="N56" s="353"/>
    </row>
    <row r="57" spans="1:14" s="9" customFormat="1" ht="20.95" x14ac:dyDescent="0.2">
      <c r="A57" s="972" t="s">
        <v>2</v>
      </c>
      <c r="B57" s="824" t="s">
        <v>217</v>
      </c>
      <c r="C57" s="824" t="s">
        <v>17</v>
      </c>
      <c r="D57" s="445" t="s">
        <v>5</v>
      </c>
      <c r="E57" s="445" t="s">
        <v>5</v>
      </c>
      <c r="F57" s="1039" t="s">
        <v>218</v>
      </c>
      <c r="G57" s="1281">
        <v>0</v>
      </c>
      <c r="H57" s="1281"/>
      <c r="I57" s="1281">
        <v>0</v>
      </c>
      <c r="J57" s="1031">
        <f>+J58</f>
        <v>250</v>
      </c>
      <c r="K57" s="1031">
        <f t="shared" si="1"/>
        <v>250</v>
      </c>
      <c r="L57" s="944" t="s">
        <v>216</v>
      </c>
      <c r="M57" s="353"/>
      <c r="N57" s="353"/>
    </row>
    <row r="58" spans="1:14" s="9" customFormat="1" ht="13.1" thickBot="1" x14ac:dyDescent="0.25">
      <c r="A58" s="261"/>
      <c r="B58" s="1107"/>
      <c r="C58" s="1107"/>
      <c r="D58" s="1108">
        <v>3299</v>
      </c>
      <c r="E58" s="262">
        <v>5222</v>
      </c>
      <c r="F58" s="1109" t="s">
        <v>94</v>
      </c>
      <c r="G58" s="1316">
        <v>0</v>
      </c>
      <c r="H58" s="1316"/>
      <c r="I58" s="1316">
        <v>0</v>
      </c>
      <c r="J58" s="1090">
        <v>250</v>
      </c>
      <c r="K58" s="1090">
        <f t="shared" si="1"/>
        <v>250</v>
      </c>
      <c r="L58" s="944"/>
      <c r="M58" s="353"/>
      <c r="N58" s="353"/>
    </row>
    <row r="59" spans="1:14" s="9" customFormat="1" ht="13.75" thickBot="1" x14ac:dyDescent="0.3">
      <c r="A59" s="1270" t="s">
        <v>2</v>
      </c>
      <c r="B59" s="1474" t="s">
        <v>5</v>
      </c>
      <c r="C59" s="1475"/>
      <c r="D59" s="1271" t="s">
        <v>5</v>
      </c>
      <c r="E59" s="1271" t="s">
        <v>5</v>
      </c>
      <c r="F59" s="1273" t="s">
        <v>25</v>
      </c>
      <c r="G59" s="1274">
        <v>6040</v>
      </c>
      <c r="H59" s="1274">
        <f>+H60+H91+H98+H116+H131+H134</f>
        <v>14536.8</v>
      </c>
      <c r="I59" s="1274">
        <f t="shared" si="0"/>
        <v>20576.8</v>
      </c>
      <c r="J59" s="1275">
        <f>+J60+J91+J98+J116+J131+J134</f>
        <v>0</v>
      </c>
      <c r="K59" s="1275">
        <f t="shared" si="1"/>
        <v>20576.8</v>
      </c>
      <c r="L59" s="1288"/>
      <c r="M59" s="353"/>
      <c r="N59" s="353"/>
    </row>
    <row r="60" spans="1:14" s="9" customFormat="1" ht="13.1" thickBot="1" x14ac:dyDescent="0.25">
      <c r="A60" s="1289" t="s">
        <v>2</v>
      </c>
      <c r="B60" s="1476" t="s">
        <v>5</v>
      </c>
      <c r="C60" s="1476"/>
      <c r="D60" s="1290" t="s">
        <v>5</v>
      </c>
      <c r="E60" s="1290" t="s">
        <v>5</v>
      </c>
      <c r="F60" s="1291" t="s">
        <v>26</v>
      </c>
      <c r="G60" s="1292">
        <f>+G61</f>
        <v>2810</v>
      </c>
      <c r="H60" s="1292">
        <f>+H61+H75</f>
        <v>2200</v>
      </c>
      <c r="I60" s="1292">
        <f t="shared" si="0"/>
        <v>5010</v>
      </c>
      <c r="J60" s="1293">
        <f>+J75+J77+J79+J81+J83+J85+J87+J89</f>
        <v>0</v>
      </c>
      <c r="K60" s="1293">
        <f t="shared" si="1"/>
        <v>5010</v>
      </c>
      <c r="L60" s="353"/>
      <c r="M60" s="353"/>
      <c r="N60" s="353"/>
    </row>
    <row r="61" spans="1:14" s="9" customFormat="1" x14ac:dyDescent="0.2">
      <c r="A61" s="26" t="s">
        <v>3</v>
      </c>
      <c r="B61" s="121" t="s">
        <v>76</v>
      </c>
      <c r="C61" s="121" t="s">
        <v>17</v>
      </c>
      <c r="D61" s="29" t="s">
        <v>5</v>
      </c>
      <c r="E61" s="29" t="s">
        <v>5</v>
      </c>
      <c r="F61" s="151" t="s">
        <v>26</v>
      </c>
      <c r="G61" s="1294">
        <f>+G62</f>
        <v>2810</v>
      </c>
      <c r="H61" s="1294">
        <v>1700</v>
      </c>
      <c r="I61" s="1294">
        <f t="shared" si="0"/>
        <v>4510</v>
      </c>
      <c r="J61" s="1278">
        <f>+J62</f>
        <v>-880</v>
      </c>
      <c r="K61" s="1278">
        <f t="shared" si="1"/>
        <v>3630</v>
      </c>
      <c r="L61" s="353"/>
      <c r="M61" s="353"/>
      <c r="N61" s="353"/>
    </row>
    <row r="62" spans="1:14" s="9" customFormat="1" x14ac:dyDescent="0.2">
      <c r="A62" s="47"/>
      <c r="B62" s="124"/>
      <c r="C62" s="124"/>
      <c r="D62" s="50">
        <v>3419</v>
      </c>
      <c r="E62" s="8">
        <v>5229</v>
      </c>
      <c r="F62" s="150" t="s">
        <v>24</v>
      </c>
      <c r="G62" s="1279">
        <v>2810</v>
      </c>
      <c r="H62" s="1279">
        <v>1700</v>
      </c>
      <c r="I62" s="1279">
        <f t="shared" si="0"/>
        <v>4510</v>
      </c>
      <c r="J62" s="1280">
        <v>-880</v>
      </c>
      <c r="K62" s="1280">
        <f t="shared" si="1"/>
        <v>3630</v>
      </c>
      <c r="L62" s="353"/>
      <c r="M62" s="353"/>
      <c r="N62" s="353"/>
    </row>
    <row r="63" spans="1:14" s="9" customFormat="1" x14ac:dyDescent="0.2">
      <c r="A63" s="35" t="s">
        <v>2</v>
      </c>
      <c r="B63" s="136" t="s">
        <v>175</v>
      </c>
      <c r="C63" s="136" t="s">
        <v>17</v>
      </c>
      <c r="D63" s="38" t="s">
        <v>5</v>
      </c>
      <c r="E63" s="38" t="s">
        <v>5</v>
      </c>
      <c r="F63" s="149" t="s">
        <v>188</v>
      </c>
      <c r="G63" s="1281">
        <v>0</v>
      </c>
      <c r="H63" s="1281"/>
      <c r="I63" s="1281">
        <v>0</v>
      </c>
      <c r="J63" s="1282">
        <f>+J64</f>
        <v>200</v>
      </c>
      <c r="K63" s="1282">
        <f t="shared" si="1"/>
        <v>200</v>
      </c>
      <c r="L63" s="353"/>
      <c r="M63" s="353"/>
      <c r="N63" s="353"/>
    </row>
    <row r="64" spans="1:14" s="9" customFormat="1" x14ac:dyDescent="0.2">
      <c r="A64" s="47"/>
      <c r="B64" s="124"/>
      <c r="C64" s="124"/>
      <c r="D64" s="50">
        <v>3419</v>
      </c>
      <c r="E64" s="8">
        <v>5222</v>
      </c>
      <c r="F64" s="150" t="s">
        <v>94</v>
      </c>
      <c r="G64" s="1279">
        <v>0</v>
      </c>
      <c r="H64" s="1279"/>
      <c r="I64" s="1279">
        <v>0</v>
      </c>
      <c r="J64" s="1280">
        <v>200</v>
      </c>
      <c r="K64" s="1280">
        <f t="shared" si="1"/>
        <v>200</v>
      </c>
      <c r="L64" s="353"/>
      <c r="M64" s="353"/>
      <c r="N64" s="353"/>
    </row>
    <row r="65" spans="1:14" s="9" customFormat="1" x14ac:dyDescent="0.2">
      <c r="A65" s="35" t="s">
        <v>2</v>
      </c>
      <c r="B65" s="136" t="s">
        <v>176</v>
      </c>
      <c r="C65" s="136" t="s">
        <v>17</v>
      </c>
      <c r="D65" s="38" t="s">
        <v>5</v>
      </c>
      <c r="E65" s="38" t="s">
        <v>5</v>
      </c>
      <c r="F65" s="1295" t="s">
        <v>182</v>
      </c>
      <c r="G65" s="1281">
        <v>0</v>
      </c>
      <c r="H65" s="1281"/>
      <c r="I65" s="1281">
        <v>0</v>
      </c>
      <c r="J65" s="1282">
        <f t="shared" ref="J65" si="12">+J66</f>
        <v>100</v>
      </c>
      <c r="K65" s="1282">
        <f t="shared" si="1"/>
        <v>100</v>
      </c>
      <c r="L65" s="353"/>
      <c r="M65" s="353"/>
      <c r="N65" s="353"/>
    </row>
    <row r="66" spans="1:14" s="9" customFormat="1" x14ac:dyDescent="0.2">
      <c r="A66" s="47"/>
      <c r="B66" s="124"/>
      <c r="C66" s="124"/>
      <c r="D66" s="50">
        <v>3419</v>
      </c>
      <c r="E66" s="8">
        <v>5222</v>
      </c>
      <c r="F66" s="150" t="s">
        <v>94</v>
      </c>
      <c r="G66" s="1279">
        <v>0</v>
      </c>
      <c r="H66" s="1279"/>
      <c r="I66" s="1279">
        <v>0</v>
      </c>
      <c r="J66" s="1280">
        <v>100</v>
      </c>
      <c r="K66" s="1280">
        <f t="shared" si="1"/>
        <v>100</v>
      </c>
      <c r="L66" s="353"/>
      <c r="M66" s="353"/>
      <c r="N66" s="353"/>
    </row>
    <row r="67" spans="1:14" s="9" customFormat="1" x14ac:dyDescent="0.2">
      <c r="A67" s="35" t="s">
        <v>2</v>
      </c>
      <c r="B67" s="136" t="s">
        <v>177</v>
      </c>
      <c r="C67" s="136" t="s">
        <v>17</v>
      </c>
      <c r="D67" s="38" t="s">
        <v>5</v>
      </c>
      <c r="E67" s="38" t="s">
        <v>5</v>
      </c>
      <c r="F67" s="1295" t="s">
        <v>183</v>
      </c>
      <c r="G67" s="1281">
        <v>0</v>
      </c>
      <c r="H67" s="1281"/>
      <c r="I67" s="1281">
        <v>0</v>
      </c>
      <c r="J67" s="1282">
        <f t="shared" ref="J67" si="13">+J68</f>
        <v>100</v>
      </c>
      <c r="K67" s="1282">
        <f t="shared" si="1"/>
        <v>100</v>
      </c>
      <c r="L67" s="353"/>
      <c r="M67" s="353"/>
      <c r="N67" s="353"/>
    </row>
    <row r="68" spans="1:14" s="9" customFormat="1" x14ac:dyDescent="0.2">
      <c r="A68" s="47"/>
      <c r="B68" s="124"/>
      <c r="C68" s="124"/>
      <c r="D68" s="50">
        <v>3419</v>
      </c>
      <c r="E68" s="8">
        <v>5222</v>
      </c>
      <c r="F68" s="150" t="s">
        <v>94</v>
      </c>
      <c r="G68" s="1279">
        <v>0</v>
      </c>
      <c r="H68" s="1279"/>
      <c r="I68" s="1279">
        <v>0</v>
      </c>
      <c r="J68" s="1280">
        <v>100</v>
      </c>
      <c r="K68" s="1280">
        <f t="shared" si="1"/>
        <v>100</v>
      </c>
      <c r="L68" s="353"/>
      <c r="M68" s="353"/>
      <c r="N68" s="353"/>
    </row>
    <row r="69" spans="1:14" s="9" customFormat="1" x14ac:dyDescent="0.2">
      <c r="A69" s="35" t="s">
        <v>2</v>
      </c>
      <c r="B69" s="136" t="s">
        <v>178</v>
      </c>
      <c r="C69" s="136" t="s">
        <v>17</v>
      </c>
      <c r="D69" s="38" t="s">
        <v>5</v>
      </c>
      <c r="E69" s="38" t="s">
        <v>5</v>
      </c>
      <c r="F69" s="149" t="s">
        <v>184</v>
      </c>
      <c r="G69" s="1281">
        <v>0</v>
      </c>
      <c r="H69" s="1281"/>
      <c r="I69" s="1281">
        <v>0</v>
      </c>
      <c r="J69" s="1282">
        <f t="shared" ref="J69" si="14">+J70</f>
        <v>300</v>
      </c>
      <c r="K69" s="1282">
        <f t="shared" si="1"/>
        <v>300</v>
      </c>
      <c r="L69" s="353"/>
      <c r="M69" s="353"/>
      <c r="N69" s="353"/>
    </row>
    <row r="70" spans="1:14" s="9" customFormat="1" x14ac:dyDescent="0.2">
      <c r="A70" s="47"/>
      <c r="B70" s="124"/>
      <c r="C70" s="124"/>
      <c r="D70" s="50">
        <v>3419</v>
      </c>
      <c r="E70" s="8">
        <v>5332</v>
      </c>
      <c r="F70" s="150" t="s">
        <v>167</v>
      </c>
      <c r="G70" s="1279">
        <v>0</v>
      </c>
      <c r="H70" s="1279"/>
      <c r="I70" s="1279">
        <v>0</v>
      </c>
      <c r="J70" s="1280">
        <v>300</v>
      </c>
      <c r="K70" s="1280">
        <f t="shared" si="1"/>
        <v>300</v>
      </c>
      <c r="L70" s="353"/>
      <c r="M70" s="353"/>
      <c r="N70" s="353"/>
    </row>
    <row r="71" spans="1:14" s="9" customFormat="1" x14ac:dyDescent="0.2">
      <c r="A71" s="35" t="s">
        <v>2</v>
      </c>
      <c r="B71" s="136" t="s">
        <v>179</v>
      </c>
      <c r="C71" s="136" t="s">
        <v>17</v>
      </c>
      <c r="D71" s="38" t="s">
        <v>5</v>
      </c>
      <c r="E71" s="38" t="s">
        <v>5</v>
      </c>
      <c r="F71" s="1295" t="s">
        <v>185</v>
      </c>
      <c r="G71" s="1281">
        <v>0</v>
      </c>
      <c r="H71" s="1281"/>
      <c r="I71" s="1281">
        <v>0</v>
      </c>
      <c r="J71" s="1282">
        <f t="shared" ref="J71" si="15">+J72</f>
        <v>100</v>
      </c>
      <c r="K71" s="1282">
        <f t="shared" si="1"/>
        <v>100</v>
      </c>
      <c r="L71" s="353"/>
      <c r="M71" s="353"/>
      <c r="N71" s="353"/>
    </row>
    <row r="72" spans="1:14" s="9" customFormat="1" x14ac:dyDescent="0.2">
      <c r="A72" s="47"/>
      <c r="B72" s="124"/>
      <c r="C72" s="124"/>
      <c r="D72" s="50">
        <v>3419</v>
      </c>
      <c r="E72" s="8">
        <v>5222</v>
      </c>
      <c r="F72" s="150" t="s">
        <v>94</v>
      </c>
      <c r="G72" s="1279">
        <v>0</v>
      </c>
      <c r="H72" s="1279"/>
      <c r="I72" s="1279">
        <v>0</v>
      </c>
      <c r="J72" s="1280">
        <v>100</v>
      </c>
      <c r="K72" s="1280">
        <f t="shared" si="1"/>
        <v>100</v>
      </c>
      <c r="L72" s="353"/>
      <c r="M72" s="353"/>
      <c r="N72" s="353"/>
    </row>
    <row r="73" spans="1:14" s="9" customFormat="1" x14ac:dyDescent="0.2">
      <c r="A73" s="35" t="s">
        <v>2</v>
      </c>
      <c r="B73" s="136" t="s">
        <v>180</v>
      </c>
      <c r="C73" s="136" t="s">
        <v>17</v>
      </c>
      <c r="D73" s="38" t="s">
        <v>5</v>
      </c>
      <c r="E73" s="38" t="s">
        <v>5</v>
      </c>
      <c r="F73" s="1295" t="s">
        <v>189</v>
      </c>
      <c r="G73" s="1281">
        <v>0</v>
      </c>
      <c r="H73" s="1281"/>
      <c r="I73" s="1281">
        <v>0</v>
      </c>
      <c r="J73" s="1282">
        <f t="shared" ref="J73" si="16">+J74</f>
        <v>80</v>
      </c>
      <c r="K73" s="1282">
        <f t="shared" si="1"/>
        <v>80</v>
      </c>
      <c r="L73" s="353"/>
      <c r="M73" s="353"/>
      <c r="N73" s="353"/>
    </row>
    <row r="74" spans="1:14" s="9" customFormat="1" x14ac:dyDescent="0.2">
      <c r="A74" s="47"/>
      <c r="B74" s="124"/>
      <c r="C74" s="124"/>
      <c r="D74" s="50">
        <v>3419</v>
      </c>
      <c r="E74" s="8">
        <v>5222</v>
      </c>
      <c r="F74" s="150" t="s">
        <v>94</v>
      </c>
      <c r="G74" s="1279">
        <v>0</v>
      </c>
      <c r="H74" s="1279"/>
      <c r="I74" s="1279">
        <v>0</v>
      </c>
      <c r="J74" s="1280">
        <v>80</v>
      </c>
      <c r="K74" s="1280">
        <f t="shared" si="1"/>
        <v>80</v>
      </c>
      <c r="L74" s="353"/>
      <c r="M74" s="353"/>
      <c r="N74" s="353"/>
    </row>
    <row r="75" spans="1:14" s="9" customFormat="1" x14ac:dyDescent="0.2">
      <c r="A75" s="355" t="s">
        <v>2</v>
      </c>
      <c r="B75" s="1284" t="s">
        <v>136</v>
      </c>
      <c r="C75" s="1284" t="s">
        <v>17</v>
      </c>
      <c r="D75" s="358" t="s">
        <v>5</v>
      </c>
      <c r="E75" s="358" t="s">
        <v>5</v>
      </c>
      <c r="F75" s="1296" t="s">
        <v>137</v>
      </c>
      <c r="G75" s="1281">
        <v>0</v>
      </c>
      <c r="H75" s="1281">
        <f>+H76</f>
        <v>500</v>
      </c>
      <c r="I75" s="1281">
        <f t="shared" si="0"/>
        <v>500</v>
      </c>
      <c r="J75" s="1282">
        <f>+J76</f>
        <v>-500</v>
      </c>
      <c r="K75" s="1282">
        <f t="shared" si="1"/>
        <v>0</v>
      </c>
      <c r="L75" s="353"/>
      <c r="M75" s="353"/>
      <c r="N75" s="353"/>
    </row>
    <row r="76" spans="1:14" s="9" customFormat="1" x14ac:dyDescent="0.2">
      <c r="A76" s="364"/>
      <c r="B76" s="1297"/>
      <c r="C76" s="1297"/>
      <c r="D76" s="367">
        <v>3419</v>
      </c>
      <c r="E76" s="385">
        <v>5229</v>
      </c>
      <c r="F76" s="506" t="s">
        <v>24</v>
      </c>
      <c r="G76" s="1279">
        <v>0</v>
      </c>
      <c r="H76" s="1279">
        <v>500</v>
      </c>
      <c r="I76" s="1279">
        <f t="shared" si="0"/>
        <v>500</v>
      </c>
      <c r="J76" s="1280">
        <v>-500</v>
      </c>
      <c r="K76" s="1280">
        <f t="shared" si="1"/>
        <v>0</v>
      </c>
      <c r="L76" s="353"/>
      <c r="M76" s="353"/>
      <c r="N76" s="353"/>
    </row>
    <row r="77" spans="1:14" s="9" customFormat="1" ht="20.95" x14ac:dyDescent="0.2">
      <c r="A77" s="355" t="s">
        <v>2</v>
      </c>
      <c r="B77" s="1284" t="s">
        <v>191</v>
      </c>
      <c r="C77" s="1284" t="s">
        <v>17</v>
      </c>
      <c r="D77" s="358" t="s">
        <v>5</v>
      </c>
      <c r="E77" s="358" t="s">
        <v>5</v>
      </c>
      <c r="F77" s="503" t="s">
        <v>214</v>
      </c>
      <c r="G77" s="1281">
        <v>0</v>
      </c>
      <c r="H77" s="1281"/>
      <c r="I77" s="1281">
        <v>0</v>
      </c>
      <c r="J77" s="1282">
        <f>+J78</f>
        <v>57.4</v>
      </c>
      <c r="K77" s="1282">
        <f t="shared" si="1"/>
        <v>57.4</v>
      </c>
      <c r="L77" s="353"/>
      <c r="M77" s="353"/>
      <c r="N77" s="353"/>
    </row>
    <row r="78" spans="1:14" s="9" customFormat="1" x14ac:dyDescent="0.2">
      <c r="A78" s="364"/>
      <c r="B78" s="1297"/>
      <c r="C78" s="1297"/>
      <c r="D78" s="367">
        <v>3419</v>
      </c>
      <c r="E78" s="385">
        <v>5222</v>
      </c>
      <c r="F78" s="1298" t="s">
        <v>94</v>
      </c>
      <c r="G78" s="1279">
        <v>0</v>
      </c>
      <c r="H78" s="1279"/>
      <c r="I78" s="1279">
        <v>0</v>
      </c>
      <c r="J78" s="1280">
        <v>57.4</v>
      </c>
      <c r="K78" s="1280">
        <f t="shared" si="1"/>
        <v>57.4</v>
      </c>
      <c r="L78" s="353"/>
      <c r="M78" s="353"/>
      <c r="N78" s="353"/>
    </row>
    <row r="79" spans="1:14" s="9" customFormat="1" ht="20.95" x14ac:dyDescent="0.2">
      <c r="A79" s="355" t="s">
        <v>2</v>
      </c>
      <c r="B79" s="1284" t="s">
        <v>192</v>
      </c>
      <c r="C79" s="1284" t="s">
        <v>17</v>
      </c>
      <c r="D79" s="358" t="s">
        <v>5</v>
      </c>
      <c r="E79" s="358" t="s">
        <v>5</v>
      </c>
      <c r="F79" s="503" t="s">
        <v>196</v>
      </c>
      <c r="G79" s="1281">
        <v>0</v>
      </c>
      <c r="H79" s="1281"/>
      <c r="I79" s="1281">
        <v>0</v>
      </c>
      <c r="J79" s="1282">
        <f t="shared" ref="J79" si="17">+J80</f>
        <v>141.6</v>
      </c>
      <c r="K79" s="1282">
        <f t="shared" si="1"/>
        <v>141.6</v>
      </c>
      <c r="L79" s="353"/>
      <c r="M79" s="353"/>
      <c r="N79" s="353"/>
    </row>
    <row r="80" spans="1:14" s="9" customFormat="1" x14ac:dyDescent="0.2">
      <c r="A80" s="364"/>
      <c r="B80" s="1297"/>
      <c r="C80" s="1297"/>
      <c r="D80" s="367">
        <v>3419</v>
      </c>
      <c r="E80" s="385">
        <v>5222</v>
      </c>
      <c r="F80" s="1298" t="s">
        <v>94</v>
      </c>
      <c r="G80" s="1279">
        <v>0</v>
      </c>
      <c r="H80" s="1279"/>
      <c r="I80" s="1279">
        <v>0</v>
      </c>
      <c r="J80" s="1280">
        <v>141.6</v>
      </c>
      <c r="K80" s="1280">
        <f t="shared" si="1"/>
        <v>141.6</v>
      </c>
      <c r="L80" s="353"/>
      <c r="M80" s="353"/>
      <c r="N80" s="353"/>
    </row>
    <row r="81" spans="1:14" s="9" customFormat="1" ht="20.95" x14ac:dyDescent="0.2">
      <c r="A81" s="355" t="s">
        <v>2</v>
      </c>
      <c r="B81" s="1284" t="s">
        <v>193</v>
      </c>
      <c r="C81" s="1284" t="s">
        <v>17</v>
      </c>
      <c r="D81" s="358" t="s">
        <v>5</v>
      </c>
      <c r="E81" s="358" t="s">
        <v>5</v>
      </c>
      <c r="F81" s="503" t="s">
        <v>197</v>
      </c>
      <c r="G81" s="1281">
        <v>0</v>
      </c>
      <c r="H81" s="1281"/>
      <c r="I81" s="1281">
        <v>0</v>
      </c>
      <c r="J81" s="1282">
        <f t="shared" ref="J81" si="18">+J82</f>
        <v>67.900000000000006</v>
      </c>
      <c r="K81" s="1282">
        <f t="shared" si="1"/>
        <v>67.900000000000006</v>
      </c>
      <c r="L81" s="353"/>
      <c r="M81" s="353"/>
      <c r="N81" s="353"/>
    </row>
    <row r="82" spans="1:14" s="9" customFormat="1" x14ac:dyDescent="0.2">
      <c r="A82" s="364"/>
      <c r="B82" s="1297"/>
      <c r="C82" s="1297"/>
      <c r="D82" s="367">
        <v>3419</v>
      </c>
      <c r="E82" s="385">
        <v>5222</v>
      </c>
      <c r="F82" s="1298" t="s">
        <v>94</v>
      </c>
      <c r="G82" s="1279">
        <v>0</v>
      </c>
      <c r="H82" s="1279"/>
      <c r="I82" s="1279">
        <v>0</v>
      </c>
      <c r="J82" s="1280">
        <v>67.900000000000006</v>
      </c>
      <c r="K82" s="1280">
        <f t="shared" si="1"/>
        <v>67.900000000000006</v>
      </c>
      <c r="L82" s="353"/>
      <c r="M82" s="353"/>
      <c r="N82" s="353"/>
    </row>
    <row r="83" spans="1:14" s="9" customFormat="1" ht="20.95" x14ac:dyDescent="0.2">
      <c r="A83" s="355" t="s">
        <v>2</v>
      </c>
      <c r="B83" s="1284" t="s">
        <v>194</v>
      </c>
      <c r="C83" s="1284" t="s">
        <v>17</v>
      </c>
      <c r="D83" s="358" t="s">
        <v>5</v>
      </c>
      <c r="E83" s="358" t="s">
        <v>5</v>
      </c>
      <c r="F83" s="503" t="s">
        <v>209</v>
      </c>
      <c r="G83" s="1281">
        <v>0</v>
      </c>
      <c r="H83" s="1281"/>
      <c r="I83" s="1281">
        <v>0</v>
      </c>
      <c r="J83" s="1282">
        <f t="shared" ref="J83" si="19">+J84</f>
        <v>36.299999999999997</v>
      </c>
      <c r="K83" s="1282">
        <f t="shared" si="1"/>
        <v>36.299999999999997</v>
      </c>
      <c r="L83" s="353"/>
      <c r="M83" s="353"/>
      <c r="N83" s="353"/>
    </row>
    <row r="84" spans="1:14" s="9" customFormat="1" x14ac:dyDescent="0.2">
      <c r="A84" s="364"/>
      <c r="B84" s="1297"/>
      <c r="C84" s="1297"/>
      <c r="D84" s="367">
        <v>3419</v>
      </c>
      <c r="E84" s="385">
        <v>5222</v>
      </c>
      <c r="F84" s="1298" t="s">
        <v>94</v>
      </c>
      <c r="G84" s="1279">
        <v>0</v>
      </c>
      <c r="H84" s="1279"/>
      <c r="I84" s="1279">
        <v>0</v>
      </c>
      <c r="J84" s="1280">
        <v>36.299999999999997</v>
      </c>
      <c r="K84" s="1280">
        <f t="shared" si="1"/>
        <v>36.299999999999997</v>
      </c>
      <c r="L84" s="353"/>
      <c r="M84" s="353"/>
      <c r="N84" s="353"/>
    </row>
    <row r="85" spans="1:14" s="9" customFormat="1" ht="20.95" x14ac:dyDescent="0.2">
      <c r="A85" s="355" t="s">
        <v>2</v>
      </c>
      <c r="B85" s="1284" t="s">
        <v>195</v>
      </c>
      <c r="C85" s="1284" t="s">
        <v>17</v>
      </c>
      <c r="D85" s="358" t="s">
        <v>5</v>
      </c>
      <c r="E85" s="358" t="s">
        <v>5</v>
      </c>
      <c r="F85" s="503" t="s">
        <v>210</v>
      </c>
      <c r="G85" s="1281">
        <v>0</v>
      </c>
      <c r="H85" s="1281"/>
      <c r="I85" s="1281">
        <v>0</v>
      </c>
      <c r="J85" s="1282">
        <f t="shared" ref="J85" si="20">+J86</f>
        <v>46.8</v>
      </c>
      <c r="K85" s="1282">
        <f t="shared" si="1"/>
        <v>46.8</v>
      </c>
      <c r="L85" s="353"/>
      <c r="M85" s="353"/>
      <c r="N85" s="353"/>
    </row>
    <row r="86" spans="1:14" s="9" customFormat="1" x14ac:dyDescent="0.2">
      <c r="A86" s="364"/>
      <c r="B86" s="1297"/>
      <c r="C86" s="1297"/>
      <c r="D86" s="367">
        <v>3419</v>
      </c>
      <c r="E86" s="385">
        <v>5222</v>
      </c>
      <c r="F86" s="1298" t="s">
        <v>94</v>
      </c>
      <c r="G86" s="1279">
        <v>0</v>
      </c>
      <c r="H86" s="1279"/>
      <c r="I86" s="1279">
        <v>0</v>
      </c>
      <c r="J86" s="1280">
        <v>46.8</v>
      </c>
      <c r="K86" s="1280">
        <f t="shared" si="1"/>
        <v>46.8</v>
      </c>
      <c r="L86" s="353"/>
      <c r="M86" s="353"/>
      <c r="N86" s="353"/>
    </row>
    <row r="87" spans="1:14" s="9" customFormat="1" ht="20.95" x14ac:dyDescent="0.2">
      <c r="A87" s="355" t="s">
        <v>2</v>
      </c>
      <c r="B87" s="1284" t="s">
        <v>198</v>
      </c>
      <c r="C87" s="1284" t="s">
        <v>17</v>
      </c>
      <c r="D87" s="358" t="s">
        <v>5</v>
      </c>
      <c r="E87" s="358" t="s">
        <v>5</v>
      </c>
      <c r="F87" s="503" t="s">
        <v>211</v>
      </c>
      <c r="G87" s="1281">
        <v>0</v>
      </c>
      <c r="H87" s="1281"/>
      <c r="I87" s="1281">
        <v>0</v>
      </c>
      <c r="J87" s="1282">
        <f t="shared" ref="J87" si="21">+J88</f>
        <v>110</v>
      </c>
      <c r="K87" s="1282">
        <f t="shared" si="1"/>
        <v>110</v>
      </c>
      <c r="L87" s="353"/>
      <c r="M87" s="353"/>
      <c r="N87" s="353"/>
    </row>
    <row r="88" spans="1:14" s="9" customFormat="1" x14ac:dyDescent="0.2">
      <c r="A88" s="364"/>
      <c r="B88" s="1297"/>
      <c r="C88" s="1297"/>
      <c r="D88" s="367">
        <v>3419</v>
      </c>
      <c r="E88" s="385">
        <v>5222</v>
      </c>
      <c r="F88" s="1298" t="s">
        <v>94</v>
      </c>
      <c r="G88" s="1279">
        <v>0</v>
      </c>
      <c r="H88" s="1279"/>
      <c r="I88" s="1279">
        <v>0</v>
      </c>
      <c r="J88" s="1280">
        <v>110</v>
      </c>
      <c r="K88" s="1280">
        <f t="shared" si="1"/>
        <v>110</v>
      </c>
      <c r="L88" s="353"/>
      <c r="M88" s="353"/>
      <c r="N88" s="353"/>
    </row>
    <row r="89" spans="1:14" s="9" customFormat="1" x14ac:dyDescent="0.2">
      <c r="A89" s="355" t="s">
        <v>2</v>
      </c>
      <c r="B89" s="1284" t="s">
        <v>199</v>
      </c>
      <c r="C89" s="1284" t="s">
        <v>17</v>
      </c>
      <c r="D89" s="358" t="s">
        <v>5</v>
      </c>
      <c r="E89" s="358" t="s">
        <v>5</v>
      </c>
      <c r="F89" s="503" t="s">
        <v>212</v>
      </c>
      <c r="G89" s="1281">
        <v>0</v>
      </c>
      <c r="H89" s="1281"/>
      <c r="I89" s="1281">
        <v>0</v>
      </c>
      <c r="J89" s="1282">
        <f t="shared" ref="J89" si="22">+J90</f>
        <v>40</v>
      </c>
      <c r="K89" s="1282">
        <f t="shared" si="1"/>
        <v>40</v>
      </c>
      <c r="L89" s="353"/>
      <c r="M89" s="353"/>
      <c r="N89" s="353"/>
    </row>
    <row r="90" spans="1:14" s="9" customFormat="1" ht="13.1" thickBot="1" x14ac:dyDescent="0.25">
      <c r="A90" s="388"/>
      <c r="B90" s="1299"/>
      <c r="C90" s="1299"/>
      <c r="D90" s="391">
        <v>3419</v>
      </c>
      <c r="E90" s="1300">
        <v>5222</v>
      </c>
      <c r="F90" s="1301" t="s">
        <v>94</v>
      </c>
      <c r="G90" s="1302">
        <v>0</v>
      </c>
      <c r="H90" s="1302"/>
      <c r="I90" s="1302">
        <v>0</v>
      </c>
      <c r="J90" s="1287">
        <v>40</v>
      </c>
      <c r="K90" s="1287">
        <f t="shared" si="1"/>
        <v>40</v>
      </c>
      <c r="L90" s="353"/>
      <c r="M90" s="353"/>
      <c r="N90" s="353"/>
    </row>
    <row r="91" spans="1:14" s="9" customFormat="1" ht="13.75" thickBot="1" x14ac:dyDescent="0.3">
      <c r="A91" s="1289" t="s">
        <v>3</v>
      </c>
      <c r="B91" s="1476" t="s">
        <v>5</v>
      </c>
      <c r="C91" s="1477"/>
      <c r="D91" s="1290" t="s">
        <v>5</v>
      </c>
      <c r="E91" s="1290" t="s">
        <v>5</v>
      </c>
      <c r="F91" s="1291" t="s">
        <v>27</v>
      </c>
      <c r="G91" s="1292">
        <f>+G92</f>
        <v>200</v>
      </c>
      <c r="H91" s="1292">
        <f>+H92+H94+H96</f>
        <v>200</v>
      </c>
      <c r="I91" s="1292">
        <f t="shared" si="0"/>
        <v>400</v>
      </c>
      <c r="J91" s="1293">
        <f>+J92+J94+J96</f>
        <v>0</v>
      </c>
      <c r="K91" s="1293">
        <f t="shared" si="1"/>
        <v>400</v>
      </c>
      <c r="L91" s="353"/>
      <c r="M91" s="353"/>
      <c r="N91" s="353"/>
    </row>
    <row r="92" spans="1:14" s="9" customFormat="1" x14ac:dyDescent="0.2">
      <c r="A92" s="417" t="s">
        <v>2</v>
      </c>
      <c r="B92" s="1303" t="s">
        <v>77</v>
      </c>
      <c r="C92" s="1303" t="s">
        <v>17</v>
      </c>
      <c r="D92" s="420" t="s">
        <v>5</v>
      </c>
      <c r="E92" s="420" t="s">
        <v>5</v>
      </c>
      <c r="F92" s="1304" t="s">
        <v>9</v>
      </c>
      <c r="G92" s="1294">
        <f>+G93</f>
        <v>200</v>
      </c>
      <c r="H92" s="1294">
        <f>H93</f>
        <v>-200</v>
      </c>
      <c r="I92" s="1294">
        <f t="shared" si="0"/>
        <v>0</v>
      </c>
      <c r="J92" s="1278">
        <v>0</v>
      </c>
      <c r="K92" s="1278">
        <f t="shared" si="1"/>
        <v>0</v>
      </c>
      <c r="L92" s="353"/>
      <c r="M92" s="353"/>
      <c r="N92" s="353"/>
    </row>
    <row r="93" spans="1:14" s="9" customFormat="1" x14ac:dyDescent="0.2">
      <c r="A93" s="364"/>
      <c r="B93" s="1297"/>
      <c r="C93" s="1297"/>
      <c r="D93" s="367">
        <v>3419</v>
      </c>
      <c r="E93" s="385">
        <v>5229</v>
      </c>
      <c r="F93" s="506" t="s">
        <v>24</v>
      </c>
      <c r="G93" s="1279">
        <v>200</v>
      </c>
      <c r="H93" s="1279">
        <v>-200</v>
      </c>
      <c r="I93" s="1279">
        <f t="shared" si="0"/>
        <v>0</v>
      </c>
      <c r="J93" s="1280">
        <v>0</v>
      </c>
      <c r="K93" s="1280">
        <f t="shared" si="1"/>
        <v>0</v>
      </c>
      <c r="L93" s="353"/>
      <c r="M93" s="353"/>
      <c r="N93" s="353"/>
    </row>
    <row r="94" spans="1:14" s="9" customFormat="1" ht="20.95" x14ac:dyDescent="0.2">
      <c r="A94" s="35" t="s">
        <v>2</v>
      </c>
      <c r="B94" s="136" t="s">
        <v>126</v>
      </c>
      <c r="C94" s="136" t="s">
        <v>17</v>
      </c>
      <c r="D94" s="38" t="s">
        <v>5</v>
      </c>
      <c r="E94" s="38" t="s">
        <v>5</v>
      </c>
      <c r="F94" s="1305" t="s">
        <v>127</v>
      </c>
      <c r="G94" s="1281">
        <v>0</v>
      </c>
      <c r="H94" s="1281">
        <f>H95</f>
        <v>200</v>
      </c>
      <c r="I94" s="1281">
        <f t="shared" si="0"/>
        <v>200</v>
      </c>
      <c r="J94" s="1282">
        <v>0</v>
      </c>
      <c r="K94" s="1282">
        <f t="shared" si="1"/>
        <v>200</v>
      </c>
      <c r="L94" s="353"/>
      <c r="M94" s="353"/>
      <c r="N94" s="353"/>
    </row>
    <row r="95" spans="1:14" s="9" customFormat="1" x14ac:dyDescent="0.2">
      <c r="A95" s="1306"/>
      <c r="B95" s="1307"/>
      <c r="C95" s="1307"/>
      <c r="D95" s="8">
        <v>3419</v>
      </c>
      <c r="E95" s="8">
        <v>5222</v>
      </c>
      <c r="F95" s="150" t="s">
        <v>94</v>
      </c>
      <c r="G95" s="1279">
        <v>0</v>
      </c>
      <c r="H95" s="1279">
        <v>200</v>
      </c>
      <c r="I95" s="1279">
        <f t="shared" si="0"/>
        <v>200</v>
      </c>
      <c r="J95" s="1280">
        <v>0</v>
      </c>
      <c r="K95" s="1280">
        <f t="shared" si="1"/>
        <v>200</v>
      </c>
      <c r="L95" s="353"/>
      <c r="M95" s="353"/>
      <c r="N95" s="353"/>
    </row>
    <row r="96" spans="1:14" s="9" customFormat="1" x14ac:dyDescent="0.2">
      <c r="A96" s="355" t="s">
        <v>2</v>
      </c>
      <c r="B96" s="1308" t="s">
        <v>161</v>
      </c>
      <c r="C96" s="1308" t="s">
        <v>17</v>
      </c>
      <c r="D96" s="38" t="s">
        <v>5</v>
      </c>
      <c r="E96" s="38" t="s">
        <v>5</v>
      </c>
      <c r="F96" s="1309" t="s">
        <v>138</v>
      </c>
      <c r="G96" s="1310">
        <v>0</v>
      </c>
      <c r="H96" s="1310">
        <v>200</v>
      </c>
      <c r="I96" s="1281">
        <f t="shared" si="0"/>
        <v>200</v>
      </c>
      <c r="J96" s="1282">
        <v>0</v>
      </c>
      <c r="K96" s="1282">
        <f t="shared" si="1"/>
        <v>200</v>
      </c>
      <c r="L96" s="353"/>
      <c r="M96" s="353"/>
      <c r="N96" s="353"/>
    </row>
    <row r="97" spans="1:14" s="9" customFormat="1" ht="13.1" thickBot="1" x14ac:dyDescent="0.25">
      <c r="A97" s="388"/>
      <c r="B97" s="1299"/>
      <c r="C97" s="1299"/>
      <c r="D97" s="391">
        <v>3419</v>
      </c>
      <c r="E97" s="391">
        <v>5229</v>
      </c>
      <c r="F97" s="1311" t="s">
        <v>24</v>
      </c>
      <c r="G97" s="1312">
        <v>0</v>
      </c>
      <c r="H97" s="1312">
        <v>200</v>
      </c>
      <c r="I97" s="1302">
        <f t="shared" si="0"/>
        <v>200</v>
      </c>
      <c r="J97" s="1287">
        <v>0</v>
      </c>
      <c r="K97" s="1287">
        <f t="shared" si="1"/>
        <v>200</v>
      </c>
      <c r="L97" s="353"/>
      <c r="M97" s="353"/>
      <c r="N97" s="353"/>
    </row>
    <row r="98" spans="1:14" s="9" customFormat="1" ht="13.75" thickBot="1" x14ac:dyDescent="0.3">
      <c r="A98" s="1289" t="s">
        <v>3</v>
      </c>
      <c r="B98" s="1476" t="s">
        <v>5</v>
      </c>
      <c r="C98" s="1477"/>
      <c r="D98" s="1290" t="s">
        <v>5</v>
      </c>
      <c r="E98" s="1290" t="s">
        <v>5</v>
      </c>
      <c r="F98" s="1291" t="s">
        <v>10</v>
      </c>
      <c r="G98" s="1292">
        <f>+G99+G101</f>
        <v>1500</v>
      </c>
      <c r="H98" s="1292">
        <f>+H99+H101+H103+H108+H112</f>
        <v>1200</v>
      </c>
      <c r="I98" s="1292">
        <f t="shared" si="0"/>
        <v>2700</v>
      </c>
      <c r="J98" s="1293">
        <f>+J103+J105+J108+J110+J112+J114</f>
        <v>0</v>
      </c>
      <c r="K98" s="1293">
        <f t="shared" si="1"/>
        <v>2700</v>
      </c>
      <c r="L98" s="353"/>
      <c r="M98" s="353"/>
      <c r="N98" s="353"/>
    </row>
    <row r="99" spans="1:14" s="9" customFormat="1" x14ac:dyDescent="0.2">
      <c r="A99" s="71" t="s">
        <v>2</v>
      </c>
      <c r="B99" s="129" t="s">
        <v>78</v>
      </c>
      <c r="C99" s="129" t="s">
        <v>17</v>
      </c>
      <c r="D99" s="72" t="s">
        <v>5</v>
      </c>
      <c r="E99" s="72" t="s">
        <v>5</v>
      </c>
      <c r="F99" s="154" t="s">
        <v>10</v>
      </c>
      <c r="G99" s="1276">
        <f>+G100</f>
        <v>1000</v>
      </c>
      <c r="H99" s="1276">
        <v>0</v>
      </c>
      <c r="I99" s="1276">
        <f t="shared" si="0"/>
        <v>1000</v>
      </c>
      <c r="J99" s="1278">
        <v>0</v>
      </c>
      <c r="K99" s="1278">
        <f t="shared" si="1"/>
        <v>1000</v>
      </c>
      <c r="L99" s="353"/>
      <c r="M99" s="353"/>
      <c r="N99" s="353"/>
    </row>
    <row r="100" spans="1:14" s="9" customFormat="1" x14ac:dyDescent="0.2">
      <c r="A100" s="47"/>
      <c r="B100" s="124"/>
      <c r="C100" s="124"/>
      <c r="D100" s="50">
        <v>3419</v>
      </c>
      <c r="E100" s="8">
        <v>5221</v>
      </c>
      <c r="F100" s="150" t="s">
        <v>28</v>
      </c>
      <c r="G100" s="1279">
        <v>1000</v>
      </c>
      <c r="H100" s="1279">
        <v>0</v>
      </c>
      <c r="I100" s="1279">
        <f t="shared" si="0"/>
        <v>1000</v>
      </c>
      <c r="J100" s="1280">
        <v>0</v>
      </c>
      <c r="K100" s="1280">
        <f t="shared" si="1"/>
        <v>1000</v>
      </c>
      <c r="L100" s="353"/>
      <c r="M100" s="353"/>
      <c r="N100" s="353"/>
    </row>
    <row r="101" spans="1:14" s="9" customFormat="1" x14ac:dyDescent="0.2">
      <c r="A101" s="35" t="s">
        <v>2</v>
      </c>
      <c r="B101" s="136" t="s">
        <v>79</v>
      </c>
      <c r="C101" s="136" t="s">
        <v>17</v>
      </c>
      <c r="D101" s="38" t="s">
        <v>5</v>
      </c>
      <c r="E101" s="38" t="s">
        <v>5</v>
      </c>
      <c r="F101" s="149" t="s">
        <v>11</v>
      </c>
      <c r="G101" s="1281">
        <f>+G102</f>
        <v>500</v>
      </c>
      <c r="H101" s="1281">
        <v>0</v>
      </c>
      <c r="I101" s="1281">
        <f t="shared" si="0"/>
        <v>500</v>
      </c>
      <c r="J101" s="1282">
        <v>0</v>
      </c>
      <c r="K101" s="1282">
        <f t="shared" si="1"/>
        <v>500</v>
      </c>
      <c r="L101" s="353"/>
      <c r="M101" s="353"/>
      <c r="N101" s="353"/>
    </row>
    <row r="102" spans="1:14" s="9" customFormat="1" x14ac:dyDescent="0.2">
      <c r="A102" s="35"/>
      <c r="B102" s="136"/>
      <c r="C102" s="136"/>
      <c r="D102" s="8">
        <v>3419</v>
      </c>
      <c r="E102" s="8">
        <v>5221</v>
      </c>
      <c r="F102" s="150" t="s">
        <v>28</v>
      </c>
      <c r="G102" s="1279">
        <v>500</v>
      </c>
      <c r="H102" s="1279">
        <v>0</v>
      </c>
      <c r="I102" s="1279">
        <f t="shared" si="0"/>
        <v>500</v>
      </c>
      <c r="J102" s="1280">
        <v>0</v>
      </c>
      <c r="K102" s="1280">
        <f t="shared" si="1"/>
        <v>500</v>
      </c>
      <c r="L102" s="353"/>
      <c r="M102" s="353"/>
      <c r="N102" s="353"/>
    </row>
    <row r="103" spans="1:14" s="9" customFormat="1" x14ac:dyDescent="0.2">
      <c r="A103" s="355" t="s">
        <v>2</v>
      </c>
      <c r="B103" s="1284" t="s">
        <v>163</v>
      </c>
      <c r="C103" s="1284" t="s">
        <v>17</v>
      </c>
      <c r="D103" s="38" t="s">
        <v>5</v>
      </c>
      <c r="E103" s="38" t="s">
        <v>5</v>
      </c>
      <c r="F103" s="503" t="s">
        <v>139</v>
      </c>
      <c r="G103" s="1281">
        <v>0</v>
      </c>
      <c r="H103" s="1281">
        <v>600</v>
      </c>
      <c r="I103" s="1281">
        <f t="shared" si="0"/>
        <v>600</v>
      </c>
      <c r="J103" s="1282">
        <f>+J104</f>
        <v>-600</v>
      </c>
      <c r="K103" s="1282">
        <f t="shared" si="1"/>
        <v>0</v>
      </c>
      <c r="L103" s="353"/>
      <c r="M103" s="353"/>
      <c r="N103" s="353"/>
    </row>
    <row r="104" spans="1:14" s="9" customFormat="1" x14ac:dyDescent="0.2">
      <c r="A104" s="355"/>
      <c r="B104" s="1284"/>
      <c r="C104" s="1284"/>
      <c r="D104" s="385">
        <v>3419</v>
      </c>
      <c r="E104" s="385">
        <v>5221</v>
      </c>
      <c r="F104" s="506" t="s">
        <v>28</v>
      </c>
      <c r="G104" s="1279">
        <v>0</v>
      </c>
      <c r="H104" s="1279">
        <v>600</v>
      </c>
      <c r="I104" s="1279">
        <f t="shared" ref="I104:I136" si="23">+G104+H104</f>
        <v>600</v>
      </c>
      <c r="J104" s="1280">
        <v>-600</v>
      </c>
      <c r="K104" s="1280">
        <f t="shared" ref="K104:K136" si="24">+I104+J104</f>
        <v>0</v>
      </c>
      <c r="L104" s="353"/>
      <c r="M104" s="353"/>
      <c r="N104" s="353"/>
    </row>
    <row r="105" spans="1:14" s="9" customFormat="1" x14ac:dyDescent="0.2">
      <c r="A105" s="355" t="s">
        <v>2</v>
      </c>
      <c r="B105" s="1284" t="s">
        <v>203</v>
      </c>
      <c r="C105" s="1284" t="s">
        <v>17</v>
      </c>
      <c r="D105" s="358" t="s">
        <v>5</v>
      </c>
      <c r="E105" s="358" t="s">
        <v>5</v>
      </c>
      <c r="F105" s="503" t="s">
        <v>204</v>
      </c>
      <c r="G105" s="1281">
        <f>SUM(G106:G107)</f>
        <v>0</v>
      </c>
      <c r="H105" s="1281">
        <f t="shared" ref="H105:J105" si="25">SUM(H106:H107)</f>
        <v>0</v>
      </c>
      <c r="I105" s="1281">
        <f t="shared" si="25"/>
        <v>0</v>
      </c>
      <c r="J105" s="1281">
        <f t="shared" si="25"/>
        <v>600</v>
      </c>
      <c r="K105" s="1282">
        <f t="shared" si="24"/>
        <v>600</v>
      </c>
      <c r="L105" s="353"/>
      <c r="M105" s="353"/>
      <c r="N105" s="353"/>
    </row>
    <row r="106" spans="1:14" s="9" customFormat="1" x14ac:dyDescent="0.2">
      <c r="A106" s="355"/>
      <c r="B106" s="1284"/>
      <c r="C106" s="1284"/>
      <c r="D106" s="385">
        <v>3419</v>
      </c>
      <c r="E106" s="385">
        <v>5221</v>
      </c>
      <c r="F106" s="506" t="s">
        <v>28</v>
      </c>
      <c r="G106" s="1279">
        <v>0</v>
      </c>
      <c r="H106" s="1279"/>
      <c r="I106" s="1279">
        <v>0</v>
      </c>
      <c r="J106" s="1280">
        <v>502.35500000000002</v>
      </c>
      <c r="K106" s="1280">
        <f t="shared" si="24"/>
        <v>502.35500000000002</v>
      </c>
      <c r="L106" s="353"/>
      <c r="M106" s="353"/>
      <c r="N106" s="353"/>
    </row>
    <row r="107" spans="1:14" s="9" customFormat="1" x14ac:dyDescent="0.2">
      <c r="A107" s="355"/>
      <c r="B107" s="1284"/>
      <c r="C107" s="1284"/>
      <c r="D107" s="385">
        <v>3419</v>
      </c>
      <c r="E107" s="385">
        <v>6321</v>
      </c>
      <c r="F107" s="506" t="s">
        <v>206</v>
      </c>
      <c r="G107" s="1279">
        <v>0</v>
      </c>
      <c r="H107" s="1279"/>
      <c r="I107" s="1279">
        <v>0</v>
      </c>
      <c r="J107" s="1280">
        <v>97.644999999999996</v>
      </c>
      <c r="K107" s="1280">
        <f t="shared" si="24"/>
        <v>97.644999999999996</v>
      </c>
      <c r="L107" s="353"/>
      <c r="M107" s="353"/>
      <c r="N107" s="353"/>
    </row>
    <row r="108" spans="1:14" s="9" customFormat="1" x14ac:dyDescent="0.2">
      <c r="A108" s="355" t="s">
        <v>2</v>
      </c>
      <c r="B108" s="1284" t="s">
        <v>140</v>
      </c>
      <c r="C108" s="1284" t="s">
        <v>17</v>
      </c>
      <c r="D108" s="38" t="s">
        <v>5</v>
      </c>
      <c r="E108" s="38" t="s">
        <v>5</v>
      </c>
      <c r="F108" s="503" t="s">
        <v>141</v>
      </c>
      <c r="G108" s="1281">
        <v>0</v>
      </c>
      <c r="H108" s="1281">
        <v>400</v>
      </c>
      <c r="I108" s="1281">
        <f t="shared" si="23"/>
        <v>400</v>
      </c>
      <c r="J108" s="1282">
        <f>+J109</f>
        <v>-300</v>
      </c>
      <c r="K108" s="1282">
        <f t="shared" si="24"/>
        <v>100</v>
      </c>
      <c r="L108" s="353"/>
      <c r="M108" s="353"/>
      <c r="N108" s="353"/>
    </row>
    <row r="109" spans="1:14" s="9" customFormat="1" x14ac:dyDescent="0.2">
      <c r="A109" s="355"/>
      <c r="B109" s="1284"/>
      <c r="C109" s="1284"/>
      <c r="D109" s="385">
        <v>3419</v>
      </c>
      <c r="E109" s="385">
        <v>5329</v>
      </c>
      <c r="F109" s="1298" t="s">
        <v>142</v>
      </c>
      <c r="G109" s="1279">
        <v>0</v>
      </c>
      <c r="H109" s="1279">
        <v>400</v>
      </c>
      <c r="I109" s="1279">
        <f t="shared" si="23"/>
        <v>400</v>
      </c>
      <c r="J109" s="1280">
        <v>-300</v>
      </c>
      <c r="K109" s="1280">
        <f t="shared" si="24"/>
        <v>100</v>
      </c>
      <c r="L109" s="353"/>
      <c r="M109" s="353"/>
      <c r="N109" s="353"/>
    </row>
    <row r="110" spans="1:14" s="9" customFormat="1" ht="20.95" x14ac:dyDescent="0.2">
      <c r="A110" s="355" t="s">
        <v>2</v>
      </c>
      <c r="B110" s="1284" t="s">
        <v>207</v>
      </c>
      <c r="C110" s="1284" t="s">
        <v>17</v>
      </c>
      <c r="D110" s="358" t="s">
        <v>5</v>
      </c>
      <c r="E110" s="358" t="s">
        <v>5</v>
      </c>
      <c r="F110" s="503" t="s">
        <v>213</v>
      </c>
      <c r="G110" s="1281">
        <v>0</v>
      </c>
      <c r="H110" s="1281"/>
      <c r="I110" s="1281">
        <v>0</v>
      </c>
      <c r="J110" s="1282">
        <f>+J111</f>
        <v>300</v>
      </c>
      <c r="K110" s="1282">
        <f t="shared" si="24"/>
        <v>300</v>
      </c>
      <c r="L110" s="353"/>
      <c r="M110" s="353"/>
      <c r="N110" s="353"/>
    </row>
    <row r="111" spans="1:14" s="9" customFormat="1" x14ac:dyDescent="0.2">
      <c r="A111" s="355"/>
      <c r="B111" s="1284"/>
      <c r="C111" s="1284"/>
      <c r="D111" s="385">
        <v>3419</v>
      </c>
      <c r="E111" s="385">
        <v>5329</v>
      </c>
      <c r="F111" s="1313" t="s">
        <v>202</v>
      </c>
      <c r="G111" s="1279">
        <v>0</v>
      </c>
      <c r="H111" s="1279"/>
      <c r="I111" s="1279">
        <v>0</v>
      </c>
      <c r="J111" s="1280">
        <v>300</v>
      </c>
      <c r="K111" s="1280">
        <f t="shared" si="24"/>
        <v>300</v>
      </c>
      <c r="L111" s="353"/>
      <c r="M111" s="353"/>
      <c r="N111" s="353"/>
    </row>
    <row r="112" spans="1:14" s="9" customFormat="1" x14ac:dyDescent="0.2">
      <c r="A112" s="355" t="s">
        <v>2</v>
      </c>
      <c r="B112" s="1284" t="s">
        <v>143</v>
      </c>
      <c r="C112" s="1284" t="s">
        <v>144</v>
      </c>
      <c r="D112" s="38" t="s">
        <v>5</v>
      </c>
      <c r="E112" s="38" t="s">
        <v>5</v>
      </c>
      <c r="F112" s="503" t="s">
        <v>145</v>
      </c>
      <c r="G112" s="1281">
        <v>0</v>
      </c>
      <c r="H112" s="1281">
        <v>200</v>
      </c>
      <c r="I112" s="1281">
        <f t="shared" si="23"/>
        <v>200</v>
      </c>
      <c r="J112" s="1282">
        <f>+J113</f>
        <v>-200</v>
      </c>
      <c r="K112" s="1282">
        <f t="shared" si="24"/>
        <v>0</v>
      </c>
      <c r="L112" s="353"/>
      <c r="M112" s="353"/>
      <c r="N112" s="353"/>
    </row>
    <row r="113" spans="1:14" s="9" customFormat="1" x14ac:dyDescent="0.2">
      <c r="A113" s="1314"/>
      <c r="B113" s="1315"/>
      <c r="C113" s="1315"/>
      <c r="D113" s="1300">
        <v>3419</v>
      </c>
      <c r="E113" s="1300">
        <v>5329</v>
      </c>
      <c r="F113" s="1301" t="s">
        <v>142</v>
      </c>
      <c r="G113" s="1302">
        <v>0</v>
      </c>
      <c r="H113" s="1302">
        <v>200</v>
      </c>
      <c r="I113" s="1302">
        <f t="shared" si="23"/>
        <v>200</v>
      </c>
      <c r="J113" s="1287">
        <v>-200</v>
      </c>
      <c r="K113" s="1287">
        <f t="shared" si="24"/>
        <v>0</v>
      </c>
      <c r="L113" s="353"/>
      <c r="M113" s="353"/>
      <c r="N113" s="353"/>
    </row>
    <row r="114" spans="1:14" s="9" customFormat="1" x14ac:dyDescent="0.2">
      <c r="A114" s="355" t="s">
        <v>2</v>
      </c>
      <c r="B114" s="1284" t="s">
        <v>200</v>
      </c>
      <c r="C114" s="1284" t="s">
        <v>144</v>
      </c>
      <c r="D114" s="358" t="s">
        <v>5</v>
      </c>
      <c r="E114" s="358" t="s">
        <v>5</v>
      </c>
      <c r="F114" s="1296" t="s">
        <v>201</v>
      </c>
      <c r="G114" s="1281">
        <v>0</v>
      </c>
      <c r="H114" s="1281"/>
      <c r="I114" s="1281">
        <v>0</v>
      </c>
      <c r="J114" s="1282">
        <f>+J115</f>
        <v>200</v>
      </c>
      <c r="K114" s="1282">
        <f t="shared" si="24"/>
        <v>200</v>
      </c>
      <c r="L114" s="353"/>
      <c r="M114" s="353"/>
      <c r="N114" s="353"/>
    </row>
    <row r="115" spans="1:14" s="9" customFormat="1" ht="13.1" thickBot="1" x14ac:dyDescent="0.25">
      <c r="A115" s="417"/>
      <c r="B115" s="1303"/>
      <c r="C115" s="1303"/>
      <c r="D115" s="376">
        <v>3419</v>
      </c>
      <c r="E115" s="376">
        <v>5329</v>
      </c>
      <c r="F115" s="1313" t="s">
        <v>202</v>
      </c>
      <c r="G115" s="1316">
        <v>0</v>
      </c>
      <c r="H115" s="1316"/>
      <c r="I115" s="1316">
        <v>0</v>
      </c>
      <c r="J115" s="1317">
        <v>200</v>
      </c>
      <c r="K115" s="1317">
        <f t="shared" si="24"/>
        <v>200</v>
      </c>
      <c r="L115" s="353"/>
      <c r="M115" s="353"/>
      <c r="N115" s="353"/>
    </row>
    <row r="116" spans="1:14" s="9" customFormat="1" ht="13.75" thickBot="1" x14ac:dyDescent="0.3">
      <c r="A116" s="1289" t="s">
        <v>3</v>
      </c>
      <c r="B116" s="1476" t="s">
        <v>5</v>
      </c>
      <c r="C116" s="1477"/>
      <c r="D116" s="1290" t="s">
        <v>5</v>
      </c>
      <c r="E116" s="1290" t="s">
        <v>5</v>
      </c>
      <c r="F116" s="1291" t="s">
        <v>29</v>
      </c>
      <c r="G116" s="1292">
        <f>+G117+G119</f>
        <v>1530</v>
      </c>
      <c r="H116" s="1292">
        <f>+H117+H119+H123+H125+H127</f>
        <v>4436.8</v>
      </c>
      <c r="I116" s="1292">
        <f t="shared" si="23"/>
        <v>5966.8</v>
      </c>
      <c r="J116" s="1293">
        <f>+J119+J121+J127+J129</f>
        <v>0</v>
      </c>
      <c r="K116" s="1293">
        <f t="shared" si="24"/>
        <v>5966.8</v>
      </c>
      <c r="L116" s="353"/>
      <c r="M116" s="353"/>
      <c r="N116" s="353"/>
    </row>
    <row r="117" spans="1:14" s="9" customFormat="1" x14ac:dyDescent="0.2">
      <c r="A117" s="71" t="s">
        <v>2</v>
      </c>
      <c r="B117" s="129" t="s">
        <v>80</v>
      </c>
      <c r="C117" s="129" t="s">
        <v>17</v>
      </c>
      <c r="D117" s="72" t="s">
        <v>5</v>
      </c>
      <c r="E117" s="72" t="s">
        <v>5</v>
      </c>
      <c r="F117" s="1318" t="s">
        <v>29</v>
      </c>
      <c r="G117" s="1276">
        <f>+G118</f>
        <v>1230</v>
      </c>
      <c r="H117" s="1276">
        <v>0</v>
      </c>
      <c r="I117" s="1276">
        <f t="shared" si="23"/>
        <v>1230</v>
      </c>
      <c r="J117" s="1278">
        <v>0</v>
      </c>
      <c r="K117" s="1278">
        <f t="shared" si="24"/>
        <v>1230</v>
      </c>
      <c r="L117" s="353"/>
      <c r="M117" s="353"/>
      <c r="N117" s="353"/>
    </row>
    <row r="118" spans="1:14" s="9" customFormat="1" x14ac:dyDescent="0.2">
      <c r="A118" s="35"/>
      <c r="B118" s="136"/>
      <c r="C118" s="136"/>
      <c r="D118" s="8">
        <v>3419</v>
      </c>
      <c r="E118" s="8">
        <v>5229</v>
      </c>
      <c r="F118" s="150" t="s">
        <v>24</v>
      </c>
      <c r="G118" s="1279">
        <v>1230</v>
      </c>
      <c r="H118" s="1279">
        <v>0</v>
      </c>
      <c r="I118" s="1279">
        <f t="shared" si="23"/>
        <v>1230</v>
      </c>
      <c r="J118" s="1280">
        <v>0</v>
      </c>
      <c r="K118" s="1280">
        <f t="shared" si="24"/>
        <v>1230</v>
      </c>
      <c r="L118" s="353"/>
      <c r="M118" s="353"/>
      <c r="N118" s="353"/>
    </row>
    <row r="119" spans="1:14" s="9" customFormat="1" x14ac:dyDescent="0.2">
      <c r="A119" s="35" t="s">
        <v>2</v>
      </c>
      <c r="B119" s="136" t="s">
        <v>81</v>
      </c>
      <c r="C119" s="136" t="s">
        <v>17</v>
      </c>
      <c r="D119" s="38" t="s">
        <v>5</v>
      </c>
      <c r="E119" s="38" t="s">
        <v>5</v>
      </c>
      <c r="F119" s="149" t="s">
        <v>12</v>
      </c>
      <c r="G119" s="1281">
        <f>+G120</f>
        <v>300</v>
      </c>
      <c r="H119" s="1281">
        <v>0</v>
      </c>
      <c r="I119" s="1281">
        <f t="shared" si="23"/>
        <v>300</v>
      </c>
      <c r="J119" s="1282">
        <f>+J120</f>
        <v>-200</v>
      </c>
      <c r="K119" s="1282">
        <f t="shared" si="24"/>
        <v>100</v>
      </c>
      <c r="L119" s="353"/>
      <c r="M119" s="353"/>
      <c r="N119" s="353"/>
    </row>
    <row r="120" spans="1:14" s="9" customFormat="1" x14ac:dyDescent="0.2">
      <c r="A120" s="35"/>
      <c r="B120" s="136"/>
      <c r="C120" s="136"/>
      <c r="D120" s="8">
        <v>3419</v>
      </c>
      <c r="E120" s="8">
        <v>5229</v>
      </c>
      <c r="F120" s="150" t="s">
        <v>24</v>
      </c>
      <c r="G120" s="1279">
        <v>300</v>
      </c>
      <c r="H120" s="1279">
        <v>0</v>
      </c>
      <c r="I120" s="1279">
        <f t="shared" si="23"/>
        <v>300</v>
      </c>
      <c r="J120" s="1280">
        <v>-200</v>
      </c>
      <c r="K120" s="1280">
        <f t="shared" si="24"/>
        <v>100</v>
      </c>
      <c r="L120" s="353"/>
      <c r="M120" s="353"/>
      <c r="N120" s="353"/>
    </row>
    <row r="121" spans="1:14" s="9" customFormat="1" ht="20.95" x14ac:dyDescent="0.2">
      <c r="A121" s="35" t="s">
        <v>2</v>
      </c>
      <c r="B121" s="136" t="s">
        <v>181</v>
      </c>
      <c r="C121" s="136" t="s">
        <v>17</v>
      </c>
      <c r="D121" s="38" t="s">
        <v>5</v>
      </c>
      <c r="E121" s="38" t="s">
        <v>5</v>
      </c>
      <c r="F121" s="149" t="s">
        <v>190</v>
      </c>
      <c r="G121" s="1281">
        <v>0</v>
      </c>
      <c r="H121" s="1281"/>
      <c r="I121" s="1281">
        <v>0</v>
      </c>
      <c r="J121" s="1282">
        <f>+J122</f>
        <v>200</v>
      </c>
      <c r="K121" s="1282">
        <f t="shared" si="24"/>
        <v>200</v>
      </c>
      <c r="L121" s="353"/>
      <c r="M121" s="353"/>
      <c r="N121" s="353"/>
    </row>
    <row r="122" spans="1:14" s="9" customFormat="1" x14ac:dyDescent="0.2">
      <c r="A122" s="35"/>
      <c r="B122" s="136"/>
      <c r="C122" s="136"/>
      <c r="D122" s="8">
        <v>3419</v>
      </c>
      <c r="E122" s="8">
        <v>5222</v>
      </c>
      <c r="F122" s="1283" t="s">
        <v>94</v>
      </c>
      <c r="G122" s="1279">
        <v>0</v>
      </c>
      <c r="H122" s="1279"/>
      <c r="I122" s="1279">
        <v>0</v>
      </c>
      <c r="J122" s="1280">
        <v>200</v>
      </c>
      <c r="K122" s="1280">
        <f t="shared" si="24"/>
        <v>200</v>
      </c>
      <c r="L122" s="353"/>
      <c r="M122" s="353"/>
      <c r="N122" s="353"/>
    </row>
    <row r="123" spans="1:14" s="9" customFormat="1" ht="20.95" x14ac:dyDescent="0.2">
      <c r="A123" s="35" t="s">
        <v>2</v>
      </c>
      <c r="B123" s="136" t="s">
        <v>95</v>
      </c>
      <c r="C123" s="136" t="s">
        <v>17</v>
      </c>
      <c r="D123" s="38" t="s">
        <v>5</v>
      </c>
      <c r="E123" s="38" t="s">
        <v>5</v>
      </c>
      <c r="F123" s="149" t="s">
        <v>96</v>
      </c>
      <c r="G123" s="1279">
        <v>0</v>
      </c>
      <c r="H123" s="1281">
        <f>+H124</f>
        <v>4000</v>
      </c>
      <c r="I123" s="1281">
        <f t="shared" si="23"/>
        <v>4000</v>
      </c>
      <c r="J123" s="1282">
        <v>0</v>
      </c>
      <c r="K123" s="1282">
        <f t="shared" si="24"/>
        <v>4000</v>
      </c>
      <c r="L123" s="353"/>
      <c r="M123" s="353"/>
      <c r="N123" s="353"/>
    </row>
    <row r="124" spans="1:14" s="9" customFormat="1" x14ac:dyDescent="0.2">
      <c r="A124" s="1306"/>
      <c r="B124" s="1307"/>
      <c r="C124" s="1307"/>
      <c r="D124" s="8">
        <v>3419</v>
      </c>
      <c r="E124" s="8">
        <v>5222</v>
      </c>
      <c r="F124" s="1283" t="s">
        <v>94</v>
      </c>
      <c r="G124" s="1279">
        <v>0</v>
      </c>
      <c r="H124" s="1279">
        <v>4000</v>
      </c>
      <c r="I124" s="1279">
        <f t="shared" si="23"/>
        <v>4000</v>
      </c>
      <c r="J124" s="1280">
        <v>0</v>
      </c>
      <c r="K124" s="1280">
        <f t="shared" si="24"/>
        <v>4000</v>
      </c>
      <c r="L124" s="353"/>
      <c r="M124" s="353"/>
      <c r="N124" s="353"/>
    </row>
    <row r="125" spans="1:14" s="9" customFormat="1" x14ac:dyDescent="0.2">
      <c r="A125" s="355" t="s">
        <v>2</v>
      </c>
      <c r="B125" s="1284" t="s">
        <v>111</v>
      </c>
      <c r="C125" s="1284" t="s">
        <v>17</v>
      </c>
      <c r="D125" s="358" t="s">
        <v>5</v>
      </c>
      <c r="E125" s="358" t="s">
        <v>5</v>
      </c>
      <c r="F125" s="503" t="s">
        <v>112</v>
      </c>
      <c r="G125" s="1281">
        <f>G126</f>
        <v>0</v>
      </c>
      <c r="H125" s="1281">
        <f>H126</f>
        <v>36.799999999999997</v>
      </c>
      <c r="I125" s="1281">
        <f t="shared" si="23"/>
        <v>36.799999999999997</v>
      </c>
      <c r="J125" s="1282">
        <v>0</v>
      </c>
      <c r="K125" s="1282">
        <f t="shared" si="24"/>
        <v>36.799999999999997</v>
      </c>
      <c r="L125" s="353"/>
      <c r="M125" s="353"/>
      <c r="N125" s="353"/>
    </row>
    <row r="126" spans="1:14" x14ac:dyDescent="0.2">
      <c r="A126" s="355"/>
      <c r="B126" s="1284"/>
      <c r="C126" s="1284"/>
      <c r="D126" s="367">
        <v>3419</v>
      </c>
      <c r="E126" s="385">
        <v>5492</v>
      </c>
      <c r="F126" s="506" t="s">
        <v>113</v>
      </c>
      <c r="G126" s="1279">
        <v>0</v>
      </c>
      <c r="H126" s="1279">
        <v>36.799999999999997</v>
      </c>
      <c r="I126" s="1279">
        <f t="shared" si="23"/>
        <v>36.799999999999997</v>
      </c>
      <c r="J126" s="1280">
        <v>0</v>
      </c>
      <c r="K126" s="1280">
        <f t="shared" si="24"/>
        <v>36.799999999999997</v>
      </c>
      <c r="L126" s="1288"/>
      <c r="M126" s="1288"/>
      <c r="N126" s="1288"/>
    </row>
    <row r="127" spans="1:14" x14ac:dyDescent="0.2">
      <c r="A127" s="355" t="s">
        <v>2</v>
      </c>
      <c r="B127" s="1284" t="s">
        <v>146</v>
      </c>
      <c r="C127" s="1284" t="s">
        <v>17</v>
      </c>
      <c r="D127" s="38" t="s">
        <v>5</v>
      </c>
      <c r="E127" s="38" t="s">
        <v>5</v>
      </c>
      <c r="F127" s="1296" t="s">
        <v>147</v>
      </c>
      <c r="G127" s="1281">
        <v>0</v>
      </c>
      <c r="H127" s="1281">
        <v>400</v>
      </c>
      <c r="I127" s="1281">
        <f t="shared" si="23"/>
        <v>400</v>
      </c>
      <c r="J127" s="1282">
        <f>+J128</f>
        <v>-400</v>
      </c>
      <c r="K127" s="1282">
        <f t="shared" si="24"/>
        <v>0</v>
      </c>
      <c r="L127" s="1288"/>
      <c r="M127" s="1288"/>
      <c r="N127" s="1288"/>
    </row>
    <row r="128" spans="1:14" x14ac:dyDescent="0.2">
      <c r="A128" s="1314"/>
      <c r="B128" s="1315"/>
      <c r="C128" s="1315"/>
      <c r="D128" s="1300">
        <v>3419</v>
      </c>
      <c r="E128" s="1300">
        <v>5229</v>
      </c>
      <c r="F128" s="1319" t="s">
        <v>24</v>
      </c>
      <c r="G128" s="1302">
        <v>0</v>
      </c>
      <c r="H128" s="1302">
        <v>400</v>
      </c>
      <c r="I128" s="1302">
        <f t="shared" si="23"/>
        <v>400</v>
      </c>
      <c r="J128" s="1287">
        <v>-400</v>
      </c>
      <c r="K128" s="1287">
        <f t="shared" si="24"/>
        <v>0</v>
      </c>
      <c r="L128" s="1288"/>
      <c r="M128" s="1288"/>
      <c r="N128" s="1288"/>
    </row>
    <row r="129" spans="1:14" x14ac:dyDescent="0.2">
      <c r="A129" s="355" t="s">
        <v>2</v>
      </c>
      <c r="B129" s="1284" t="s">
        <v>186</v>
      </c>
      <c r="C129" s="1284" t="s">
        <v>17</v>
      </c>
      <c r="D129" s="358" t="s">
        <v>5</v>
      </c>
      <c r="E129" s="358" t="s">
        <v>5</v>
      </c>
      <c r="F129" s="1296" t="s">
        <v>187</v>
      </c>
      <c r="G129" s="1281">
        <v>0</v>
      </c>
      <c r="H129" s="1281"/>
      <c r="I129" s="1281">
        <v>0</v>
      </c>
      <c r="J129" s="1282">
        <f>+J130</f>
        <v>400</v>
      </c>
      <c r="K129" s="1282">
        <f t="shared" si="24"/>
        <v>400</v>
      </c>
      <c r="L129" s="1288"/>
      <c r="M129" s="1288"/>
      <c r="N129" s="1288"/>
    </row>
    <row r="130" spans="1:14" ht="13.1" thickBot="1" x14ac:dyDescent="0.25">
      <c r="A130" s="429"/>
      <c r="B130" s="1320"/>
      <c r="C130" s="1320"/>
      <c r="D130" s="432">
        <v>3419</v>
      </c>
      <c r="E130" s="8">
        <v>5222</v>
      </c>
      <c r="F130" s="1283" t="s">
        <v>94</v>
      </c>
      <c r="G130" s="1316">
        <v>0</v>
      </c>
      <c r="H130" s="1316"/>
      <c r="I130" s="1316">
        <v>0</v>
      </c>
      <c r="J130" s="1317">
        <v>400</v>
      </c>
      <c r="K130" s="1287">
        <f t="shared" si="24"/>
        <v>400</v>
      </c>
      <c r="L130" s="1288"/>
      <c r="M130" s="1288"/>
      <c r="N130" s="1288"/>
    </row>
    <row r="131" spans="1:14" ht="13.75" thickBot="1" x14ac:dyDescent="0.25">
      <c r="A131" s="1321" t="s">
        <v>2</v>
      </c>
      <c r="B131" s="1470" t="s">
        <v>5</v>
      </c>
      <c r="C131" s="1471"/>
      <c r="D131" s="1322" t="s">
        <v>5</v>
      </c>
      <c r="E131" s="1322" t="s">
        <v>5</v>
      </c>
      <c r="F131" s="1323" t="s">
        <v>148</v>
      </c>
      <c r="G131" s="1292">
        <v>0</v>
      </c>
      <c r="H131" s="1292">
        <f>+H132</f>
        <v>5500</v>
      </c>
      <c r="I131" s="1292">
        <f t="shared" si="23"/>
        <v>5500</v>
      </c>
      <c r="J131" s="1293">
        <f>+J132</f>
        <v>0</v>
      </c>
      <c r="K131" s="1293">
        <f t="shared" si="24"/>
        <v>5500</v>
      </c>
      <c r="L131" s="1288"/>
      <c r="M131" s="1288"/>
      <c r="N131" s="1288"/>
    </row>
    <row r="132" spans="1:14" x14ac:dyDescent="0.2">
      <c r="A132" s="417"/>
      <c r="B132" s="1303" t="s">
        <v>149</v>
      </c>
      <c r="C132" s="1303" t="s">
        <v>17</v>
      </c>
      <c r="D132" s="38" t="s">
        <v>5</v>
      </c>
      <c r="E132" s="38" t="s">
        <v>5</v>
      </c>
      <c r="F132" s="1324" t="s">
        <v>150</v>
      </c>
      <c r="G132" s="1294">
        <v>0</v>
      </c>
      <c r="H132" s="1294">
        <v>5500</v>
      </c>
      <c r="I132" s="1294">
        <f t="shared" si="23"/>
        <v>5500</v>
      </c>
      <c r="J132" s="1278">
        <v>0</v>
      </c>
      <c r="K132" s="1278">
        <f t="shared" si="24"/>
        <v>5500</v>
      </c>
      <c r="L132" s="1288"/>
      <c r="M132" s="1288"/>
      <c r="N132" s="1288"/>
    </row>
    <row r="133" spans="1:14" ht="13.1" thickBot="1" x14ac:dyDescent="0.25">
      <c r="A133" s="1325"/>
      <c r="B133" s="1326"/>
      <c r="C133" s="1326"/>
      <c r="D133" s="1300">
        <v>3419</v>
      </c>
      <c r="E133" s="1300">
        <v>5229</v>
      </c>
      <c r="F133" s="1319" t="s">
        <v>24</v>
      </c>
      <c r="G133" s="1327">
        <v>0</v>
      </c>
      <c r="H133" s="1327">
        <v>5500</v>
      </c>
      <c r="I133" s="1302">
        <f t="shared" si="23"/>
        <v>5500</v>
      </c>
      <c r="J133" s="1287">
        <v>0</v>
      </c>
      <c r="K133" s="1287">
        <f t="shared" si="24"/>
        <v>5500</v>
      </c>
      <c r="L133" s="1288"/>
      <c r="M133" s="1288"/>
      <c r="N133" s="1288"/>
    </row>
    <row r="134" spans="1:14" ht="13.75" thickBot="1" x14ac:dyDescent="0.25">
      <c r="A134" s="1321" t="s">
        <v>2</v>
      </c>
      <c r="B134" s="1470" t="s">
        <v>5</v>
      </c>
      <c r="C134" s="1471"/>
      <c r="D134" s="1322" t="s">
        <v>5</v>
      </c>
      <c r="E134" s="1322" t="s">
        <v>5</v>
      </c>
      <c r="F134" s="1323" t="s">
        <v>151</v>
      </c>
      <c r="G134" s="1292">
        <v>0</v>
      </c>
      <c r="H134" s="1292">
        <f>+H135</f>
        <v>1000</v>
      </c>
      <c r="I134" s="1292">
        <f t="shared" si="23"/>
        <v>1000</v>
      </c>
      <c r="J134" s="1293">
        <f>+J135</f>
        <v>0</v>
      </c>
      <c r="K134" s="1293">
        <f t="shared" si="24"/>
        <v>1000</v>
      </c>
      <c r="L134" s="1288"/>
      <c r="M134" s="1328"/>
      <c r="N134" s="1288"/>
    </row>
    <row r="135" spans="1:14" x14ac:dyDescent="0.2">
      <c r="A135" s="1329"/>
      <c r="B135" s="1303" t="s">
        <v>152</v>
      </c>
      <c r="C135" s="1303" t="s">
        <v>17</v>
      </c>
      <c r="D135" s="38" t="s">
        <v>5</v>
      </c>
      <c r="E135" s="38" t="s">
        <v>5</v>
      </c>
      <c r="F135" s="1313" t="s">
        <v>153</v>
      </c>
      <c r="G135" s="1294">
        <v>0</v>
      </c>
      <c r="H135" s="1294">
        <v>1000</v>
      </c>
      <c r="I135" s="1294">
        <f t="shared" si="23"/>
        <v>1000</v>
      </c>
      <c r="J135" s="1278">
        <v>0</v>
      </c>
      <c r="K135" s="1278">
        <f t="shared" si="24"/>
        <v>1000</v>
      </c>
      <c r="L135" s="1288"/>
      <c r="M135" s="1288"/>
      <c r="N135" s="1288"/>
    </row>
    <row r="136" spans="1:14" ht="13.1" thickBot="1" x14ac:dyDescent="0.25">
      <c r="A136" s="1330"/>
      <c r="B136" s="1331"/>
      <c r="C136" s="1331"/>
      <c r="D136" s="1332">
        <v>3419</v>
      </c>
      <c r="E136" s="1332">
        <v>5229</v>
      </c>
      <c r="F136" s="1333" t="s">
        <v>24</v>
      </c>
      <c r="G136" s="1334">
        <v>0</v>
      </c>
      <c r="H136" s="1334">
        <v>1000</v>
      </c>
      <c r="I136" s="1286">
        <f t="shared" si="23"/>
        <v>1000</v>
      </c>
      <c r="J136" s="1335">
        <v>0</v>
      </c>
      <c r="K136" s="1335">
        <f t="shared" si="24"/>
        <v>1000</v>
      </c>
      <c r="L136" s="1288"/>
      <c r="M136" s="1288"/>
      <c r="N136" s="1288"/>
    </row>
    <row r="137" spans="1:14" x14ac:dyDescent="0.2">
      <c r="A137" s="335"/>
      <c r="B137" s="335"/>
      <c r="C137" s="335"/>
      <c r="D137" s="335"/>
      <c r="E137" s="335"/>
      <c r="F137" s="335"/>
      <c r="G137" s="1336"/>
      <c r="H137" s="335"/>
      <c r="I137" s="335"/>
      <c r="J137" s="1288"/>
      <c r="K137" s="1288"/>
      <c r="L137" s="1288"/>
      <c r="M137" s="1288"/>
      <c r="N137" s="1288"/>
    </row>
    <row r="138" spans="1:14" x14ac:dyDescent="0.2">
      <c r="A138" s="335"/>
      <c r="B138" s="1337">
        <v>41796</v>
      </c>
      <c r="C138" s="335"/>
      <c r="D138" s="335"/>
      <c r="E138" s="1338"/>
      <c r="F138" s="335"/>
      <c r="G138" s="1336"/>
      <c r="H138" s="335"/>
      <c r="I138" s="335"/>
      <c r="J138" s="1288"/>
      <c r="K138" s="1288"/>
      <c r="L138" s="1288"/>
      <c r="M138" s="1288"/>
      <c r="N138" s="1288"/>
    </row>
    <row r="139" spans="1:14" x14ac:dyDescent="0.2">
      <c r="A139" s="335"/>
      <c r="B139" s="335"/>
      <c r="C139" s="335"/>
      <c r="D139" s="335"/>
      <c r="E139" s="335"/>
      <c r="F139" s="335"/>
      <c r="G139" s="1336"/>
      <c r="H139" s="335"/>
      <c r="I139" s="335"/>
      <c r="J139" s="1288"/>
      <c r="K139" s="1288"/>
      <c r="L139" s="1288"/>
      <c r="M139" s="1288"/>
      <c r="N139" s="1288"/>
    </row>
    <row r="140" spans="1:14" x14ac:dyDescent="0.2">
      <c r="A140" s="335"/>
      <c r="B140" s="335"/>
      <c r="C140" s="335"/>
      <c r="D140" s="335"/>
      <c r="E140" s="335"/>
      <c r="F140" s="335"/>
      <c r="G140" s="1336"/>
      <c r="H140" s="335"/>
      <c r="I140" s="335"/>
      <c r="J140" s="1288"/>
      <c r="K140" s="1288"/>
      <c r="L140" s="1288"/>
      <c r="M140" s="1288"/>
      <c r="N140" s="1288"/>
    </row>
    <row r="141" spans="1:14" x14ac:dyDescent="0.2">
      <c r="A141" s="335"/>
      <c r="B141" s="335"/>
      <c r="C141" s="335"/>
      <c r="D141" s="335"/>
      <c r="E141" s="335"/>
      <c r="F141" s="335"/>
      <c r="G141" s="1336"/>
      <c r="H141" s="335"/>
      <c r="I141" s="335"/>
      <c r="J141" s="1288"/>
      <c r="K141" s="1288"/>
      <c r="L141" s="1288"/>
      <c r="M141" s="1288"/>
      <c r="N141" s="1288"/>
    </row>
    <row r="142" spans="1:14" x14ac:dyDescent="0.2">
      <c r="A142" s="335"/>
      <c r="B142" s="335"/>
      <c r="C142" s="335"/>
      <c r="D142" s="335"/>
      <c r="E142" s="335"/>
      <c r="F142" s="335"/>
      <c r="G142" s="1336"/>
      <c r="H142" s="335"/>
      <c r="I142" s="335"/>
      <c r="J142" s="1288"/>
      <c r="K142" s="1288"/>
      <c r="L142" s="1288"/>
      <c r="M142" s="1288"/>
      <c r="N142" s="1288"/>
    </row>
    <row r="143" spans="1:14" x14ac:dyDescent="0.2">
      <c r="A143" s="335"/>
      <c r="B143" s="335"/>
      <c r="C143" s="335"/>
      <c r="D143" s="335"/>
      <c r="E143" s="335"/>
      <c r="F143" s="335"/>
      <c r="G143" s="1336"/>
      <c r="H143" s="335"/>
      <c r="I143" s="335"/>
      <c r="J143" s="1288"/>
      <c r="K143" s="1288"/>
      <c r="L143" s="1288"/>
      <c r="M143" s="1288"/>
      <c r="N143" s="1288"/>
    </row>
    <row r="144" spans="1:14" x14ac:dyDescent="0.2">
      <c r="A144" s="335"/>
      <c r="B144" s="335"/>
      <c r="C144" s="335"/>
      <c r="D144" s="335"/>
      <c r="E144" s="335"/>
      <c r="F144" s="335"/>
      <c r="G144" s="1336"/>
      <c r="H144" s="335"/>
      <c r="I144" s="335"/>
      <c r="J144" s="1288"/>
      <c r="K144" s="1288"/>
      <c r="L144" s="1288"/>
      <c r="M144" s="1288"/>
      <c r="N144" s="1288"/>
    </row>
    <row r="145" spans="1:14" x14ac:dyDescent="0.2">
      <c r="A145" s="335"/>
      <c r="B145" s="335"/>
      <c r="C145" s="335"/>
      <c r="D145" s="335"/>
      <c r="E145" s="335"/>
      <c r="F145" s="335"/>
      <c r="G145" s="1336"/>
      <c r="H145" s="335"/>
      <c r="I145" s="335"/>
      <c r="J145" s="1288"/>
      <c r="K145" s="1288"/>
      <c r="L145" s="1288"/>
      <c r="M145" s="1288"/>
      <c r="N145" s="1288"/>
    </row>
    <row r="146" spans="1:14" x14ac:dyDescent="0.2">
      <c r="A146" s="335"/>
      <c r="B146" s="335"/>
      <c r="C146" s="335"/>
      <c r="D146" s="335"/>
      <c r="E146" s="335"/>
      <c r="F146" s="335"/>
      <c r="G146" s="1336"/>
      <c r="H146" s="335"/>
      <c r="I146" s="335"/>
      <c r="J146" s="1288"/>
      <c r="K146" s="1288"/>
      <c r="L146" s="1288"/>
      <c r="M146" s="1288"/>
      <c r="N146" s="1288"/>
    </row>
    <row r="147" spans="1:14" x14ac:dyDescent="0.2">
      <c r="A147" s="335"/>
      <c r="B147" s="335"/>
      <c r="C147" s="335"/>
      <c r="D147" s="335"/>
      <c r="E147" s="335"/>
      <c r="F147" s="335"/>
      <c r="G147" s="1336"/>
      <c r="H147" s="335"/>
      <c r="I147" s="335"/>
      <c r="J147" s="1288"/>
      <c r="K147" s="1288"/>
      <c r="L147" s="1288"/>
      <c r="M147" s="1288"/>
      <c r="N147" s="1288"/>
    </row>
    <row r="148" spans="1:14" x14ac:dyDescent="0.2">
      <c r="A148" s="335"/>
      <c r="B148" s="335"/>
      <c r="C148" s="335"/>
      <c r="D148" s="335"/>
      <c r="E148" s="335"/>
      <c r="F148" s="335"/>
      <c r="G148" s="1336"/>
      <c r="H148" s="335"/>
      <c r="I148" s="335"/>
      <c r="J148" s="1288"/>
      <c r="K148" s="1288"/>
      <c r="L148" s="1288"/>
      <c r="M148" s="1288"/>
      <c r="N148" s="1288"/>
    </row>
    <row r="149" spans="1:14" x14ac:dyDescent="0.2">
      <c r="A149" s="335"/>
      <c r="B149" s="335"/>
      <c r="C149" s="335"/>
      <c r="D149" s="335"/>
      <c r="E149" s="335"/>
      <c r="F149" s="335"/>
      <c r="G149" s="1336"/>
      <c r="H149" s="335"/>
      <c r="I149" s="335"/>
      <c r="J149" s="1288"/>
      <c r="K149" s="1288"/>
      <c r="L149" s="1288"/>
      <c r="M149" s="1288"/>
      <c r="N149" s="1288"/>
    </row>
    <row r="150" spans="1:14" x14ac:dyDescent="0.2">
      <c r="A150" s="335"/>
      <c r="B150" s="335"/>
      <c r="C150" s="335"/>
      <c r="D150" s="335"/>
      <c r="E150" s="335"/>
      <c r="F150" s="335"/>
      <c r="G150" s="1336"/>
      <c r="H150" s="335"/>
      <c r="I150" s="335"/>
      <c r="J150" s="1288"/>
      <c r="K150" s="1288"/>
      <c r="L150" s="1288"/>
      <c r="M150" s="1288"/>
      <c r="N150" s="1288"/>
    </row>
    <row r="151" spans="1:14" x14ac:dyDescent="0.2">
      <c r="A151" s="335"/>
      <c r="B151" s="335"/>
      <c r="C151" s="335"/>
      <c r="D151" s="335"/>
      <c r="E151" s="335"/>
      <c r="F151" s="335"/>
      <c r="G151" s="1336"/>
      <c r="H151" s="335"/>
      <c r="I151" s="335"/>
      <c r="J151" s="1288"/>
      <c r="K151" s="1288"/>
      <c r="L151" s="1288"/>
      <c r="M151" s="1288"/>
      <c r="N151" s="1288"/>
    </row>
    <row r="152" spans="1:14" x14ac:dyDescent="0.2">
      <c r="A152" s="335"/>
      <c r="B152" s="335"/>
      <c r="C152" s="335"/>
      <c r="D152" s="335"/>
      <c r="E152" s="335"/>
      <c r="F152" s="335"/>
      <c r="G152" s="1336"/>
      <c r="H152" s="335"/>
      <c r="I152" s="335"/>
      <c r="J152" s="1288"/>
      <c r="K152" s="1288"/>
      <c r="L152" s="1288"/>
      <c r="M152" s="1288"/>
      <c r="N152" s="1288"/>
    </row>
    <row r="153" spans="1:14" x14ac:dyDescent="0.2">
      <c r="A153" s="335"/>
      <c r="B153" s="335"/>
      <c r="C153" s="335"/>
      <c r="D153" s="335"/>
      <c r="E153" s="335"/>
      <c r="F153" s="335"/>
      <c r="G153" s="1336"/>
      <c r="H153" s="335"/>
      <c r="I153" s="335"/>
      <c r="J153" s="1288"/>
      <c r="K153" s="1288"/>
      <c r="L153" s="1288"/>
      <c r="M153" s="1288"/>
      <c r="N153" s="1288"/>
    </row>
    <row r="154" spans="1:14" x14ac:dyDescent="0.2">
      <c r="A154" s="335"/>
      <c r="B154" s="335"/>
      <c r="C154" s="335"/>
      <c r="D154" s="335"/>
      <c r="E154" s="335"/>
      <c r="F154" s="335"/>
      <c r="G154" s="335"/>
      <c r="H154" s="335"/>
      <c r="I154" s="335"/>
      <c r="J154" s="1288"/>
      <c r="K154" s="1288"/>
      <c r="L154" s="1288"/>
      <c r="M154" s="1288"/>
      <c r="N154" s="1288"/>
    </row>
    <row r="155" spans="1:14" x14ac:dyDescent="0.2">
      <c r="A155" s="335"/>
      <c r="B155" s="335"/>
      <c r="C155" s="335"/>
      <c r="D155" s="335"/>
      <c r="E155" s="335"/>
      <c r="F155" s="335"/>
      <c r="G155" s="335"/>
      <c r="H155" s="335"/>
      <c r="I155" s="335"/>
      <c r="J155" s="1288"/>
      <c r="K155" s="1288"/>
      <c r="L155" s="1288"/>
      <c r="M155" s="1288"/>
      <c r="N155" s="1288"/>
    </row>
    <row r="156" spans="1:14" x14ac:dyDescent="0.2">
      <c r="A156" s="335"/>
      <c r="B156" s="335"/>
      <c r="C156" s="335"/>
      <c r="D156" s="335"/>
      <c r="E156" s="335"/>
      <c r="F156" s="335"/>
      <c r="G156" s="335"/>
      <c r="H156" s="335"/>
      <c r="I156" s="335"/>
      <c r="J156" s="1288"/>
      <c r="K156" s="1288"/>
      <c r="L156" s="1288"/>
      <c r="M156" s="1288"/>
      <c r="N156" s="1288"/>
    </row>
    <row r="157" spans="1:14" x14ac:dyDescent="0.2">
      <c r="A157" s="335"/>
      <c r="B157" s="335"/>
      <c r="C157" s="335"/>
      <c r="D157" s="335"/>
      <c r="E157" s="335"/>
      <c r="F157" s="335"/>
      <c r="G157" s="335"/>
      <c r="H157" s="335"/>
      <c r="I157" s="335"/>
      <c r="J157" s="1288"/>
      <c r="K157" s="1288"/>
      <c r="L157" s="1288"/>
      <c r="M157" s="1288"/>
      <c r="N157" s="1288"/>
    </row>
    <row r="158" spans="1:14" x14ac:dyDescent="0.2">
      <c r="A158" s="335"/>
      <c r="B158" s="335"/>
      <c r="C158" s="335"/>
      <c r="D158" s="335"/>
      <c r="E158" s="335"/>
      <c r="F158" s="335"/>
      <c r="G158" s="335"/>
      <c r="H158" s="335"/>
      <c r="I158" s="335"/>
      <c r="J158" s="1288"/>
      <c r="K158" s="1288"/>
      <c r="L158" s="1288"/>
      <c r="M158" s="1288"/>
      <c r="N158" s="1288"/>
    </row>
    <row r="159" spans="1:14" x14ac:dyDescent="0.2">
      <c r="A159" s="335"/>
      <c r="B159" s="335"/>
      <c r="C159" s="335"/>
      <c r="D159" s="335"/>
      <c r="E159" s="335"/>
      <c r="F159" s="335"/>
      <c r="G159" s="335"/>
      <c r="H159" s="335"/>
      <c r="I159" s="335"/>
      <c r="J159" s="1288"/>
      <c r="K159" s="1288"/>
      <c r="L159" s="1288"/>
      <c r="M159" s="1288"/>
      <c r="N159" s="1288"/>
    </row>
    <row r="160" spans="1:14" x14ac:dyDescent="0.2">
      <c r="A160" s="335"/>
      <c r="B160" s="335"/>
      <c r="C160" s="335"/>
      <c r="D160" s="335"/>
      <c r="E160" s="335"/>
      <c r="F160" s="335"/>
      <c r="G160" s="335"/>
      <c r="H160" s="335"/>
      <c r="I160" s="335"/>
      <c r="J160" s="1288"/>
      <c r="K160" s="1288"/>
      <c r="L160" s="1288"/>
      <c r="M160" s="1288"/>
      <c r="N160" s="1288"/>
    </row>
    <row r="161" spans="1:14" x14ac:dyDescent="0.2">
      <c r="A161" s="335"/>
      <c r="B161" s="335"/>
      <c r="C161" s="335"/>
      <c r="D161" s="335"/>
      <c r="E161" s="335"/>
      <c r="F161" s="335"/>
      <c r="G161" s="335"/>
      <c r="H161" s="335"/>
      <c r="I161" s="335"/>
      <c r="J161" s="1288"/>
      <c r="K161" s="1288"/>
      <c r="L161" s="1288"/>
      <c r="M161" s="1288"/>
      <c r="N161" s="1288"/>
    </row>
    <row r="162" spans="1:14" x14ac:dyDescent="0.2">
      <c r="A162" s="335"/>
      <c r="B162" s="335"/>
      <c r="C162" s="335"/>
      <c r="D162" s="335"/>
      <c r="E162" s="335"/>
      <c r="F162" s="335"/>
      <c r="G162" s="335"/>
      <c r="H162" s="335"/>
      <c r="I162" s="335"/>
      <c r="J162" s="1288"/>
      <c r="K162" s="1288"/>
      <c r="L162" s="1288"/>
      <c r="M162" s="1288"/>
      <c r="N162" s="1288"/>
    </row>
    <row r="163" spans="1:14" x14ac:dyDescent="0.2">
      <c r="A163" s="335"/>
      <c r="B163" s="335"/>
      <c r="C163" s="335"/>
      <c r="D163" s="335"/>
      <c r="E163" s="335"/>
      <c r="F163" s="335"/>
      <c r="G163" s="335"/>
      <c r="H163" s="335"/>
      <c r="I163" s="335"/>
      <c r="J163" s="1288"/>
      <c r="K163" s="1288"/>
      <c r="L163" s="1288"/>
      <c r="M163" s="1288"/>
      <c r="N163" s="1288"/>
    </row>
    <row r="164" spans="1:14" x14ac:dyDescent="0.2">
      <c r="A164" s="335"/>
      <c r="B164" s="335"/>
      <c r="C164" s="335"/>
      <c r="D164" s="335"/>
      <c r="E164" s="335"/>
      <c r="F164" s="335"/>
      <c r="G164" s="335"/>
      <c r="H164" s="335"/>
      <c r="I164" s="335"/>
      <c r="J164" s="1288"/>
      <c r="K164" s="1288"/>
      <c r="L164" s="1288"/>
      <c r="M164" s="1288"/>
      <c r="N164" s="1288"/>
    </row>
    <row r="165" spans="1:14" x14ac:dyDescent="0.2">
      <c r="A165" s="335"/>
      <c r="B165" s="335"/>
      <c r="C165" s="335"/>
      <c r="D165" s="335"/>
      <c r="E165" s="335"/>
      <c r="F165" s="335"/>
      <c r="G165" s="335"/>
      <c r="H165" s="335"/>
      <c r="I165" s="335"/>
      <c r="J165" s="1288"/>
      <c r="K165" s="1288"/>
      <c r="L165" s="1288"/>
      <c r="M165" s="1288"/>
      <c r="N165" s="1288"/>
    </row>
    <row r="166" spans="1:14" x14ac:dyDescent="0.2">
      <c r="A166" s="335"/>
      <c r="B166" s="335"/>
      <c r="C166" s="335"/>
      <c r="D166" s="335"/>
      <c r="E166" s="335"/>
      <c r="F166" s="335"/>
      <c r="G166" s="335"/>
      <c r="H166" s="335"/>
      <c r="I166" s="335"/>
      <c r="J166" s="1288"/>
      <c r="K166" s="1288"/>
      <c r="L166" s="1288"/>
      <c r="M166" s="1288"/>
      <c r="N166" s="1288"/>
    </row>
    <row r="167" spans="1:14" x14ac:dyDescent="0.2">
      <c r="A167" s="335"/>
      <c r="B167" s="335"/>
      <c r="C167" s="335"/>
      <c r="D167" s="335"/>
      <c r="E167" s="335"/>
      <c r="F167" s="335"/>
      <c r="G167" s="335"/>
      <c r="H167" s="335"/>
      <c r="I167" s="335"/>
      <c r="J167" s="1288"/>
      <c r="K167" s="1288"/>
      <c r="L167" s="1288"/>
      <c r="M167" s="1288"/>
      <c r="N167" s="1288"/>
    </row>
    <row r="168" spans="1:14" x14ac:dyDescent="0.2">
      <c r="A168" s="335"/>
      <c r="B168" s="335"/>
      <c r="C168" s="335"/>
      <c r="D168" s="335"/>
      <c r="E168" s="335"/>
      <c r="F168" s="335"/>
      <c r="G168" s="335"/>
      <c r="H168" s="335"/>
      <c r="I168" s="335"/>
      <c r="J168" s="1288"/>
      <c r="K168" s="1288"/>
      <c r="L168" s="1288"/>
      <c r="M168" s="1288"/>
      <c r="N168" s="1288"/>
    </row>
    <row r="169" spans="1:14" x14ac:dyDescent="0.2">
      <c r="A169" s="335"/>
      <c r="B169" s="335"/>
      <c r="C169" s="335"/>
      <c r="D169" s="335"/>
      <c r="E169" s="335"/>
      <c r="F169" s="335"/>
      <c r="G169" s="335"/>
      <c r="H169" s="335"/>
      <c r="I169" s="335"/>
      <c r="J169" s="1288"/>
      <c r="K169" s="1288"/>
      <c r="L169" s="1288"/>
      <c r="M169" s="1288"/>
      <c r="N169" s="1288"/>
    </row>
    <row r="170" spans="1:14" x14ac:dyDescent="0.2">
      <c r="A170" s="335"/>
      <c r="B170" s="335"/>
      <c r="C170" s="335"/>
      <c r="D170" s="335"/>
      <c r="E170" s="335"/>
      <c r="F170" s="335"/>
      <c r="G170" s="335"/>
      <c r="H170" s="335"/>
      <c r="I170" s="335"/>
      <c r="J170" s="1288"/>
      <c r="K170" s="1288"/>
      <c r="L170" s="1288"/>
      <c r="M170" s="1288"/>
      <c r="N170" s="1288"/>
    </row>
    <row r="171" spans="1:14" x14ac:dyDescent="0.2">
      <c r="A171" s="335"/>
      <c r="B171" s="335"/>
      <c r="C171" s="335"/>
      <c r="D171" s="335"/>
      <c r="E171" s="335"/>
      <c r="F171" s="335"/>
      <c r="G171" s="335"/>
      <c r="H171" s="335"/>
      <c r="I171" s="335"/>
      <c r="J171" s="1288"/>
      <c r="K171" s="1288"/>
      <c r="L171" s="1288"/>
      <c r="M171" s="1288"/>
      <c r="N171" s="1288"/>
    </row>
    <row r="172" spans="1:14" x14ac:dyDescent="0.2">
      <c r="A172" s="335"/>
      <c r="B172" s="335"/>
      <c r="C172" s="335"/>
      <c r="D172" s="335"/>
      <c r="E172" s="335"/>
      <c r="F172" s="335"/>
      <c r="G172" s="335"/>
      <c r="H172" s="335"/>
      <c r="I172" s="335"/>
      <c r="J172" s="1288"/>
      <c r="K172" s="1288"/>
      <c r="L172" s="1288"/>
      <c r="M172" s="1288"/>
      <c r="N172" s="1288"/>
    </row>
    <row r="173" spans="1:14" x14ac:dyDescent="0.2">
      <c r="A173" s="335"/>
      <c r="B173" s="335"/>
      <c r="C173" s="335"/>
      <c r="D173" s="335"/>
      <c r="E173" s="335"/>
      <c r="F173" s="335"/>
      <c r="G173" s="335"/>
      <c r="H173" s="335"/>
      <c r="I173" s="335"/>
      <c r="J173" s="1288"/>
      <c r="K173" s="1288"/>
      <c r="L173" s="1288"/>
      <c r="M173" s="1288"/>
      <c r="N173" s="1288"/>
    </row>
    <row r="174" spans="1:14" x14ac:dyDescent="0.2">
      <c r="A174" s="335"/>
      <c r="B174" s="335"/>
      <c r="C174" s="335"/>
      <c r="D174" s="335"/>
      <c r="E174" s="335"/>
      <c r="F174" s="335"/>
      <c r="G174" s="335"/>
      <c r="H174" s="335"/>
      <c r="I174" s="335"/>
      <c r="J174" s="1288"/>
      <c r="K174" s="1288"/>
      <c r="L174" s="1288"/>
      <c r="M174" s="1288"/>
      <c r="N174" s="1288"/>
    </row>
    <row r="175" spans="1:14" x14ac:dyDescent="0.2">
      <c r="A175" s="335"/>
      <c r="B175" s="335"/>
      <c r="C175" s="335"/>
      <c r="D175" s="335"/>
      <c r="E175" s="335"/>
      <c r="F175" s="335"/>
      <c r="G175" s="335"/>
      <c r="H175" s="335"/>
      <c r="I175" s="335"/>
      <c r="J175" s="1288"/>
      <c r="K175" s="1288"/>
      <c r="L175" s="1288"/>
      <c r="M175" s="1288"/>
      <c r="N175" s="1288"/>
    </row>
    <row r="176" spans="1:14" x14ac:dyDescent="0.2">
      <c r="A176" s="335"/>
      <c r="B176" s="335"/>
      <c r="C176" s="335"/>
      <c r="D176" s="335"/>
      <c r="E176" s="335"/>
      <c r="F176" s="335"/>
      <c r="G176" s="335"/>
      <c r="H176" s="335"/>
      <c r="I176" s="335"/>
      <c r="J176" s="1288"/>
      <c r="K176" s="1288"/>
      <c r="L176" s="1288"/>
      <c r="M176" s="1288"/>
      <c r="N176" s="1288"/>
    </row>
    <row r="177" spans="1:14" x14ac:dyDescent="0.2">
      <c r="A177" s="335"/>
      <c r="B177" s="335"/>
      <c r="C177" s="335"/>
      <c r="D177" s="335"/>
      <c r="E177" s="335"/>
      <c r="F177" s="335"/>
      <c r="G177" s="335"/>
      <c r="H177" s="335"/>
      <c r="I177" s="335"/>
      <c r="J177" s="1288"/>
      <c r="K177" s="1288"/>
      <c r="L177" s="1288"/>
      <c r="M177" s="1288"/>
      <c r="N177" s="1288"/>
    </row>
    <row r="178" spans="1:14" x14ac:dyDescent="0.2">
      <c r="A178" s="335"/>
      <c r="B178" s="335"/>
      <c r="C178" s="335"/>
      <c r="D178" s="335"/>
      <c r="E178" s="335"/>
      <c r="F178" s="335"/>
      <c r="G178" s="335"/>
      <c r="H178" s="335"/>
      <c r="I178" s="335"/>
      <c r="J178" s="1288"/>
      <c r="K178" s="1288"/>
      <c r="L178" s="1288"/>
      <c r="M178" s="1288"/>
      <c r="N178" s="1288"/>
    </row>
    <row r="179" spans="1:14" x14ac:dyDescent="0.2">
      <c r="A179" s="335"/>
      <c r="B179" s="335"/>
      <c r="C179" s="335"/>
      <c r="D179" s="335"/>
      <c r="E179" s="335"/>
      <c r="F179" s="335"/>
      <c r="G179" s="335"/>
      <c r="H179" s="335"/>
      <c r="I179" s="335"/>
      <c r="J179" s="1288"/>
      <c r="K179" s="1288"/>
      <c r="L179" s="1288"/>
      <c r="M179" s="1288"/>
      <c r="N179" s="1288"/>
    </row>
    <row r="180" spans="1:14" x14ac:dyDescent="0.2">
      <c r="A180" s="335"/>
      <c r="B180" s="335"/>
      <c r="C180" s="335"/>
      <c r="D180" s="335"/>
      <c r="E180" s="335"/>
      <c r="F180" s="335"/>
      <c r="G180" s="335"/>
      <c r="H180" s="335"/>
      <c r="I180" s="335"/>
      <c r="J180" s="1288"/>
      <c r="K180" s="1288"/>
      <c r="L180" s="1288"/>
      <c r="M180" s="1288"/>
      <c r="N180" s="1288"/>
    </row>
    <row r="181" spans="1:14" x14ac:dyDescent="0.2">
      <c r="A181" s="335"/>
      <c r="B181" s="335"/>
      <c r="C181" s="335"/>
      <c r="D181" s="335"/>
      <c r="E181" s="335"/>
      <c r="F181" s="335"/>
      <c r="G181" s="335"/>
      <c r="H181" s="335"/>
      <c r="I181" s="335"/>
      <c r="J181" s="1288"/>
      <c r="K181" s="1288"/>
      <c r="L181" s="1288"/>
      <c r="M181" s="1288"/>
      <c r="N181" s="1288"/>
    </row>
    <row r="182" spans="1:14" x14ac:dyDescent="0.2">
      <c r="A182" s="335"/>
      <c r="B182" s="335"/>
      <c r="C182" s="335"/>
      <c r="D182" s="335"/>
      <c r="E182" s="335"/>
      <c r="F182" s="335"/>
      <c r="G182" s="335"/>
      <c r="H182" s="335"/>
      <c r="I182" s="335"/>
      <c r="J182" s="1288"/>
      <c r="K182" s="1288"/>
      <c r="L182" s="1288"/>
      <c r="M182" s="1288"/>
      <c r="N182" s="1288"/>
    </row>
    <row r="183" spans="1:14" x14ac:dyDescent="0.2">
      <c r="A183" s="335"/>
      <c r="B183" s="335"/>
      <c r="C183" s="335"/>
      <c r="D183" s="335"/>
      <c r="E183" s="335"/>
      <c r="F183" s="335"/>
      <c r="G183" s="335"/>
      <c r="H183" s="335"/>
      <c r="I183" s="335"/>
      <c r="J183" s="1288"/>
      <c r="K183" s="1288"/>
      <c r="L183" s="1288"/>
      <c r="M183" s="1288"/>
      <c r="N183" s="1288"/>
    </row>
    <row r="184" spans="1:14" x14ac:dyDescent="0.2">
      <c r="A184" s="335"/>
      <c r="B184" s="335"/>
      <c r="C184" s="335"/>
      <c r="D184" s="335"/>
      <c r="E184" s="335"/>
      <c r="F184" s="335"/>
      <c r="G184" s="335"/>
      <c r="H184" s="335"/>
      <c r="I184" s="335"/>
      <c r="J184" s="1288"/>
      <c r="K184" s="1288"/>
      <c r="L184" s="1288"/>
      <c r="M184" s="1288"/>
      <c r="N184" s="1288"/>
    </row>
    <row r="185" spans="1:14" x14ac:dyDescent="0.2">
      <c r="A185" s="335"/>
      <c r="B185" s="335"/>
      <c r="C185" s="335"/>
      <c r="D185" s="335"/>
      <c r="E185" s="335"/>
      <c r="F185" s="335"/>
      <c r="G185" s="335"/>
      <c r="H185" s="335"/>
      <c r="I185" s="335"/>
      <c r="J185" s="1288"/>
      <c r="K185" s="1288"/>
      <c r="L185" s="1288"/>
      <c r="M185" s="1288"/>
      <c r="N185" s="1288"/>
    </row>
    <row r="186" spans="1:14" x14ac:dyDescent="0.2">
      <c r="A186" s="335"/>
      <c r="B186" s="335"/>
      <c r="C186" s="335"/>
      <c r="D186" s="335"/>
      <c r="E186" s="335"/>
      <c r="F186" s="335"/>
      <c r="G186" s="335"/>
      <c r="H186" s="335"/>
      <c r="I186" s="335"/>
      <c r="J186" s="1288"/>
      <c r="K186" s="1288"/>
      <c r="L186" s="1288"/>
      <c r="M186" s="1288"/>
      <c r="N186" s="1288"/>
    </row>
    <row r="187" spans="1:14" x14ac:dyDescent="0.2">
      <c r="A187" s="335"/>
      <c r="B187" s="335"/>
      <c r="C187" s="335"/>
      <c r="D187" s="335"/>
      <c r="E187" s="335"/>
      <c r="F187" s="335"/>
      <c r="G187" s="335"/>
      <c r="H187" s="335"/>
      <c r="I187" s="335"/>
      <c r="J187" s="1288"/>
      <c r="K187" s="1288"/>
      <c r="L187" s="1288"/>
      <c r="M187" s="1288"/>
      <c r="N187" s="1288"/>
    </row>
    <row r="188" spans="1:14" x14ac:dyDescent="0.2">
      <c r="A188" s="335"/>
      <c r="B188" s="335"/>
      <c r="C188" s="335"/>
      <c r="D188" s="335"/>
      <c r="E188" s="335"/>
      <c r="F188" s="335"/>
      <c r="G188" s="335"/>
      <c r="H188" s="335"/>
      <c r="I188" s="335"/>
      <c r="J188" s="1288"/>
      <c r="K188" s="1288"/>
      <c r="L188" s="1288"/>
      <c r="M188" s="1288"/>
      <c r="N188" s="1288"/>
    </row>
    <row r="189" spans="1:14" x14ac:dyDescent="0.2">
      <c r="A189" s="335"/>
      <c r="B189" s="335"/>
      <c r="C189" s="335"/>
      <c r="D189" s="335"/>
      <c r="E189" s="335"/>
      <c r="F189" s="335"/>
      <c r="G189" s="335"/>
      <c r="H189" s="335"/>
      <c r="I189" s="335"/>
      <c r="J189" s="1288"/>
      <c r="K189" s="1288"/>
      <c r="L189" s="1288"/>
      <c r="M189" s="1288"/>
      <c r="N189" s="1288"/>
    </row>
    <row r="190" spans="1:14" x14ac:dyDescent="0.2">
      <c r="A190" s="335"/>
      <c r="B190" s="335"/>
      <c r="C190" s="335"/>
      <c r="D190" s="335"/>
      <c r="E190" s="335"/>
      <c r="F190" s="335"/>
      <c r="G190" s="335"/>
      <c r="H190" s="335"/>
      <c r="I190" s="335"/>
      <c r="J190" s="1288"/>
      <c r="K190" s="1288"/>
      <c r="L190" s="1288"/>
      <c r="M190" s="1288"/>
      <c r="N190" s="1288"/>
    </row>
    <row r="191" spans="1:14" x14ac:dyDescent="0.2">
      <c r="A191" s="335"/>
      <c r="B191" s="335"/>
      <c r="C191" s="335"/>
      <c r="D191" s="335"/>
      <c r="E191" s="335"/>
      <c r="F191" s="335"/>
      <c r="G191" s="335"/>
      <c r="H191" s="335"/>
      <c r="I191" s="335"/>
      <c r="J191" s="1288"/>
      <c r="K191" s="1288"/>
      <c r="L191" s="1288"/>
      <c r="M191" s="1288"/>
      <c r="N191" s="1288"/>
    </row>
    <row r="192" spans="1:14" x14ac:dyDescent="0.2">
      <c r="A192" s="335"/>
      <c r="B192" s="335"/>
      <c r="C192" s="335"/>
      <c r="D192" s="335"/>
      <c r="E192" s="335"/>
      <c r="F192" s="335"/>
      <c r="G192" s="335"/>
      <c r="H192" s="335"/>
      <c r="I192" s="335"/>
      <c r="J192" s="1288"/>
      <c r="K192" s="1288"/>
      <c r="L192" s="1288"/>
      <c r="M192" s="1288"/>
      <c r="N192" s="1288"/>
    </row>
    <row r="193" spans="1:14" x14ac:dyDescent="0.2">
      <c r="A193" s="335"/>
      <c r="B193" s="335"/>
      <c r="C193" s="335"/>
      <c r="D193" s="335"/>
      <c r="E193" s="335"/>
      <c r="F193" s="335"/>
      <c r="G193" s="335"/>
      <c r="H193" s="335"/>
      <c r="I193" s="335"/>
      <c r="J193" s="1288"/>
      <c r="K193" s="1288"/>
      <c r="L193" s="1288"/>
      <c r="M193" s="1288"/>
      <c r="N193" s="1288"/>
    </row>
    <row r="194" spans="1:14" x14ac:dyDescent="0.2">
      <c r="G194" s="1"/>
      <c r="I194" s="1"/>
      <c r="J194" s="825"/>
      <c r="K194" s="825"/>
      <c r="L194" s="825"/>
      <c r="M194" s="825"/>
      <c r="N194" s="825"/>
    </row>
    <row r="195" spans="1:14" x14ac:dyDescent="0.2">
      <c r="G195" s="1"/>
      <c r="I195" s="1"/>
      <c r="J195" s="825"/>
      <c r="K195" s="825"/>
      <c r="L195" s="825"/>
      <c r="M195" s="825"/>
      <c r="N195" s="825"/>
    </row>
    <row r="196" spans="1:14" x14ac:dyDescent="0.2">
      <c r="G196" s="1"/>
      <c r="I196" s="1"/>
      <c r="J196" s="825"/>
      <c r="K196" s="825"/>
      <c r="L196" s="825"/>
      <c r="M196" s="825"/>
      <c r="N196" s="825"/>
    </row>
    <row r="197" spans="1:14" x14ac:dyDescent="0.2">
      <c r="G197" s="1"/>
      <c r="I197" s="1"/>
      <c r="J197" s="825"/>
      <c r="K197" s="825"/>
      <c r="L197" s="825"/>
      <c r="M197" s="825"/>
      <c r="N197" s="825"/>
    </row>
    <row r="198" spans="1:14" x14ac:dyDescent="0.2">
      <c r="G198" s="1"/>
      <c r="I198" s="1"/>
      <c r="J198" s="825"/>
      <c r="K198" s="825"/>
      <c r="L198" s="825"/>
      <c r="M198" s="825"/>
      <c r="N198" s="825"/>
    </row>
    <row r="199" spans="1:14" x14ac:dyDescent="0.2">
      <c r="G199" s="1"/>
      <c r="I199" s="1"/>
      <c r="J199" s="825"/>
      <c r="K199" s="825"/>
      <c r="L199" s="825"/>
      <c r="M199" s="825"/>
      <c r="N199" s="825"/>
    </row>
    <row r="200" spans="1:14" x14ac:dyDescent="0.2">
      <c r="G200" s="1"/>
      <c r="I200" s="1"/>
      <c r="J200" s="825"/>
      <c r="K200" s="825"/>
      <c r="L200" s="825"/>
      <c r="M200" s="825"/>
      <c r="N200" s="825"/>
    </row>
    <row r="201" spans="1:14" x14ac:dyDescent="0.2">
      <c r="G201" s="1"/>
      <c r="I201" s="1"/>
      <c r="J201" s="825"/>
      <c r="K201" s="825"/>
      <c r="L201" s="825"/>
      <c r="M201" s="825"/>
      <c r="N201" s="825"/>
    </row>
    <row r="202" spans="1:14" x14ac:dyDescent="0.2">
      <c r="G202" s="1"/>
      <c r="I202" s="1"/>
      <c r="J202" s="825"/>
      <c r="K202" s="825"/>
      <c r="L202" s="825"/>
      <c r="M202" s="825"/>
      <c r="N202" s="825"/>
    </row>
    <row r="203" spans="1:14" x14ac:dyDescent="0.2">
      <c r="G203" s="1"/>
      <c r="I203" s="1"/>
      <c r="J203" s="825"/>
      <c r="K203" s="825"/>
      <c r="L203" s="825"/>
      <c r="M203" s="825"/>
      <c r="N203" s="825"/>
    </row>
    <row r="204" spans="1:14" x14ac:dyDescent="0.2">
      <c r="G204" s="1"/>
      <c r="I204" s="1"/>
      <c r="J204" s="825"/>
      <c r="K204" s="825"/>
      <c r="L204" s="825"/>
      <c r="M204" s="825"/>
      <c r="N204" s="825"/>
    </row>
    <row r="205" spans="1:14" x14ac:dyDescent="0.2">
      <c r="G205" s="1"/>
      <c r="I205" s="1"/>
      <c r="J205" s="825"/>
      <c r="K205" s="825"/>
      <c r="L205" s="825"/>
      <c r="M205" s="825"/>
      <c r="N205" s="825"/>
    </row>
    <row r="206" spans="1:14" x14ac:dyDescent="0.2">
      <c r="G206" s="1"/>
      <c r="I206" s="1"/>
      <c r="J206" s="825"/>
      <c r="K206" s="825"/>
      <c r="L206" s="825"/>
      <c r="M206" s="825"/>
      <c r="N206" s="825"/>
    </row>
    <row r="207" spans="1:14" x14ac:dyDescent="0.2">
      <c r="G207" s="1"/>
      <c r="I207" s="1"/>
      <c r="J207" s="825"/>
      <c r="K207" s="825"/>
      <c r="L207" s="825"/>
      <c r="M207" s="825"/>
      <c r="N207" s="825"/>
    </row>
    <row r="208" spans="1:14" x14ac:dyDescent="0.2">
      <c r="G208" s="1"/>
      <c r="I208" s="1"/>
      <c r="J208" s="825"/>
      <c r="K208" s="825"/>
      <c r="L208" s="825"/>
      <c r="M208" s="825"/>
      <c r="N208" s="825"/>
    </row>
    <row r="209" spans="7:14" x14ac:dyDescent="0.2">
      <c r="G209" s="1"/>
      <c r="I209" s="1"/>
      <c r="J209" s="825"/>
      <c r="K209" s="825"/>
      <c r="L209" s="825"/>
      <c r="M209" s="825"/>
      <c r="N209" s="825"/>
    </row>
    <row r="210" spans="7:14" x14ac:dyDescent="0.2">
      <c r="G210" s="1"/>
      <c r="I210" s="1"/>
      <c r="J210" s="825"/>
      <c r="K210" s="825"/>
      <c r="L210" s="825"/>
      <c r="M210" s="825"/>
      <c r="N210" s="825"/>
    </row>
    <row r="211" spans="7:14" x14ac:dyDescent="0.2">
      <c r="G211" s="1"/>
      <c r="I211" s="1"/>
      <c r="J211" s="825"/>
      <c r="K211" s="825"/>
      <c r="L211" s="825"/>
      <c r="M211" s="825"/>
      <c r="N211" s="825"/>
    </row>
    <row r="212" spans="7:14" x14ac:dyDescent="0.2">
      <c r="G212" s="1"/>
      <c r="I212" s="1"/>
      <c r="J212" s="825"/>
      <c r="K212" s="825"/>
      <c r="L212" s="825"/>
      <c r="M212" s="825"/>
      <c r="N212" s="825"/>
    </row>
    <row r="213" spans="7:14" x14ac:dyDescent="0.2">
      <c r="G213" s="1"/>
      <c r="I213" s="1"/>
      <c r="J213" s="825"/>
      <c r="K213" s="825"/>
      <c r="L213" s="825"/>
      <c r="M213" s="825"/>
      <c r="N213" s="825"/>
    </row>
  </sheetData>
  <mergeCells count="12">
    <mergeCell ref="B134:C134"/>
    <mergeCell ref="A2:H2"/>
    <mergeCell ref="A4:H4"/>
    <mergeCell ref="H5:H8"/>
    <mergeCell ref="J6:J8"/>
    <mergeCell ref="B10:C10"/>
    <mergeCell ref="B59:C59"/>
    <mergeCell ref="B60:C60"/>
    <mergeCell ref="B91:C91"/>
    <mergeCell ref="B98:C98"/>
    <mergeCell ref="B116:C116"/>
    <mergeCell ref="B131:C131"/>
  </mergeCells>
  <pageMargins left="0.7" right="0.7" top="0.78740157499999996" bottom="0.78740157499999996" header="0.3" footer="0.3"/>
  <pageSetup paperSize="9" scale="6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216"/>
  <sheetViews>
    <sheetView topLeftCell="B16" zoomScale="120" zoomScaleNormal="120" workbookViewId="0">
      <selection activeCell="B16" sqref="A1:XFD1048576"/>
    </sheetView>
  </sheetViews>
  <sheetFormatPr defaultRowHeight="12.45" x14ac:dyDescent="0.2"/>
  <cols>
    <col min="1" max="1" width="3.21875" style="1" customWidth="1"/>
    <col min="2" max="2" width="9.21875" style="1" customWidth="1"/>
    <col min="3" max="4" width="4.77734375" style="1" customWidth="1"/>
    <col min="5" max="5" width="8" style="1" customWidth="1"/>
    <col min="6" max="6" width="40.77734375" style="1" customWidth="1"/>
    <col min="7" max="7" width="8.44140625" style="949" customWidth="1"/>
    <col min="8" max="8" width="8.21875" style="1" hidden="1" customWidth="1"/>
    <col min="9" max="9" width="8.6640625" style="713" hidden="1" customWidth="1"/>
    <col min="10" max="10" width="0" style="1" hidden="1" customWidth="1"/>
    <col min="11" max="253" width="8.77734375" style="1"/>
    <col min="254" max="255" width="3.21875" style="1" customWidth="1"/>
    <col min="256" max="256" width="9.21875" style="1" customWidth="1"/>
    <col min="257" max="258" width="4.77734375" style="1" customWidth="1"/>
    <col min="259" max="259" width="8" style="1" customWidth="1"/>
    <col min="260" max="260" width="40.77734375" style="1" customWidth="1"/>
    <col min="261" max="261" width="8.44140625" style="1" customWidth="1"/>
    <col min="262" max="263" width="7.5546875" style="1" customWidth="1"/>
    <col min="264" max="509" width="8.77734375" style="1"/>
    <col min="510" max="511" width="3.21875" style="1" customWidth="1"/>
    <col min="512" max="512" width="9.21875" style="1" customWidth="1"/>
    <col min="513" max="514" width="4.77734375" style="1" customWidth="1"/>
    <col min="515" max="515" width="8" style="1" customWidth="1"/>
    <col min="516" max="516" width="40.77734375" style="1" customWidth="1"/>
    <col min="517" max="517" width="8.44140625" style="1" customWidth="1"/>
    <col min="518" max="519" width="7.5546875" style="1" customWidth="1"/>
    <col min="520" max="765" width="8.77734375" style="1"/>
    <col min="766" max="767" width="3.21875" style="1" customWidth="1"/>
    <col min="768" max="768" width="9.21875" style="1" customWidth="1"/>
    <col min="769" max="770" width="4.77734375" style="1" customWidth="1"/>
    <col min="771" max="771" width="8" style="1" customWidth="1"/>
    <col min="772" max="772" width="40.77734375" style="1" customWidth="1"/>
    <col min="773" max="773" width="8.44140625" style="1" customWidth="1"/>
    <col min="774" max="775" width="7.5546875" style="1" customWidth="1"/>
    <col min="776" max="1021" width="8.77734375" style="1"/>
    <col min="1022" max="1023" width="3.21875" style="1" customWidth="1"/>
    <col min="1024" max="1024" width="9.21875" style="1" customWidth="1"/>
    <col min="1025" max="1026" width="4.77734375" style="1" customWidth="1"/>
    <col min="1027" max="1027" width="8" style="1" customWidth="1"/>
    <col min="1028" max="1028" width="40.77734375" style="1" customWidth="1"/>
    <col min="1029" max="1029" width="8.44140625" style="1" customWidth="1"/>
    <col min="1030" max="1031" width="7.5546875" style="1" customWidth="1"/>
    <col min="1032" max="1277" width="8.77734375" style="1"/>
    <col min="1278" max="1279" width="3.21875" style="1" customWidth="1"/>
    <col min="1280" max="1280" width="9.21875" style="1" customWidth="1"/>
    <col min="1281" max="1282" width="4.77734375" style="1" customWidth="1"/>
    <col min="1283" max="1283" width="8" style="1" customWidth="1"/>
    <col min="1284" max="1284" width="40.77734375" style="1" customWidth="1"/>
    <col min="1285" max="1285" width="8.44140625" style="1" customWidth="1"/>
    <col min="1286" max="1287" width="7.5546875" style="1" customWidth="1"/>
    <col min="1288" max="1533" width="8.77734375" style="1"/>
    <col min="1534" max="1535" width="3.21875" style="1" customWidth="1"/>
    <col min="1536" max="1536" width="9.21875" style="1" customWidth="1"/>
    <col min="1537" max="1538" width="4.77734375" style="1" customWidth="1"/>
    <col min="1539" max="1539" width="8" style="1" customWidth="1"/>
    <col min="1540" max="1540" width="40.77734375" style="1" customWidth="1"/>
    <col min="1541" max="1541" width="8.44140625" style="1" customWidth="1"/>
    <col min="1542" max="1543" width="7.5546875" style="1" customWidth="1"/>
    <col min="1544" max="1789" width="8.77734375" style="1"/>
    <col min="1790" max="1791" width="3.21875" style="1" customWidth="1"/>
    <col min="1792" max="1792" width="9.21875" style="1" customWidth="1"/>
    <col min="1793" max="1794" width="4.77734375" style="1" customWidth="1"/>
    <col min="1795" max="1795" width="8" style="1" customWidth="1"/>
    <col min="1796" max="1796" width="40.77734375" style="1" customWidth="1"/>
    <col min="1797" max="1797" width="8.44140625" style="1" customWidth="1"/>
    <col min="1798" max="1799" width="7.5546875" style="1" customWidth="1"/>
    <col min="1800" max="2045" width="8.77734375" style="1"/>
    <col min="2046" max="2047" width="3.21875" style="1" customWidth="1"/>
    <col min="2048" max="2048" width="9.21875" style="1" customWidth="1"/>
    <col min="2049" max="2050" width="4.77734375" style="1" customWidth="1"/>
    <col min="2051" max="2051" width="8" style="1" customWidth="1"/>
    <col min="2052" max="2052" width="40.77734375" style="1" customWidth="1"/>
    <col min="2053" max="2053" width="8.44140625" style="1" customWidth="1"/>
    <col min="2054" max="2055" width="7.5546875" style="1" customWidth="1"/>
    <col min="2056" max="2301" width="8.77734375" style="1"/>
    <col min="2302" max="2303" width="3.21875" style="1" customWidth="1"/>
    <col min="2304" max="2304" width="9.21875" style="1" customWidth="1"/>
    <col min="2305" max="2306" width="4.77734375" style="1" customWidth="1"/>
    <col min="2307" max="2307" width="8" style="1" customWidth="1"/>
    <col min="2308" max="2308" width="40.77734375" style="1" customWidth="1"/>
    <col min="2309" max="2309" width="8.44140625" style="1" customWidth="1"/>
    <col min="2310" max="2311" width="7.5546875" style="1" customWidth="1"/>
    <col min="2312" max="2557" width="8.77734375" style="1"/>
    <col min="2558" max="2559" width="3.21875" style="1" customWidth="1"/>
    <col min="2560" max="2560" width="9.21875" style="1" customWidth="1"/>
    <col min="2561" max="2562" width="4.77734375" style="1" customWidth="1"/>
    <col min="2563" max="2563" width="8" style="1" customWidth="1"/>
    <col min="2564" max="2564" width="40.77734375" style="1" customWidth="1"/>
    <col min="2565" max="2565" width="8.44140625" style="1" customWidth="1"/>
    <col min="2566" max="2567" width="7.5546875" style="1" customWidth="1"/>
    <col min="2568" max="2813" width="8.77734375" style="1"/>
    <col min="2814" max="2815" width="3.21875" style="1" customWidth="1"/>
    <col min="2816" max="2816" width="9.21875" style="1" customWidth="1"/>
    <col min="2817" max="2818" width="4.77734375" style="1" customWidth="1"/>
    <col min="2819" max="2819" width="8" style="1" customWidth="1"/>
    <col min="2820" max="2820" width="40.77734375" style="1" customWidth="1"/>
    <col min="2821" max="2821" width="8.44140625" style="1" customWidth="1"/>
    <col min="2822" max="2823" width="7.5546875" style="1" customWidth="1"/>
    <col min="2824" max="3069" width="8.77734375" style="1"/>
    <col min="3070" max="3071" width="3.21875" style="1" customWidth="1"/>
    <col min="3072" max="3072" width="9.21875" style="1" customWidth="1"/>
    <col min="3073" max="3074" width="4.77734375" style="1" customWidth="1"/>
    <col min="3075" max="3075" width="8" style="1" customWidth="1"/>
    <col min="3076" max="3076" width="40.77734375" style="1" customWidth="1"/>
    <col min="3077" max="3077" width="8.44140625" style="1" customWidth="1"/>
    <col min="3078" max="3079" width="7.5546875" style="1" customWidth="1"/>
    <col min="3080" max="3325" width="8.77734375" style="1"/>
    <col min="3326" max="3327" width="3.21875" style="1" customWidth="1"/>
    <col min="3328" max="3328" width="9.21875" style="1" customWidth="1"/>
    <col min="3329" max="3330" width="4.77734375" style="1" customWidth="1"/>
    <col min="3331" max="3331" width="8" style="1" customWidth="1"/>
    <col min="3332" max="3332" width="40.77734375" style="1" customWidth="1"/>
    <col min="3333" max="3333" width="8.44140625" style="1" customWidth="1"/>
    <col min="3334" max="3335" width="7.5546875" style="1" customWidth="1"/>
    <col min="3336" max="3581" width="8.77734375" style="1"/>
    <col min="3582" max="3583" width="3.21875" style="1" customWidth="1"/>
    <col min="3584" max="3584" width="9.21875" style="1" customWidth="1"/>
    <col min="3585" max="3586" width="4.77734375" style="1" customWidth="1"/>
    <col min="3587" max="3587" width="8" style="1" customWidth="1"/>
    <col min="3588" max="3588" width="40.77734375" style="1" customWidth="1"/>
    <col min="3589" max="3589" width="8.44140625" style="1" customWidth="1"/>
    <col min="3590" max="3591" width="7.5546875" style="1" customWidth="1"/>
    <col min="3592" max="3837" width="8.77734375" style="1"/>
    <col min="3838" max="3839" width="3.21875" style="1" customWidth="1"/>
    <col min="3840" max="3840" width="9.21875" style="1" customWidth="1"/>
    <col min="3841" max="3842" width="4.77734375" style="1" customWidth="1"/>
    <col min="3843" max="3843" width="8" style="1" customWidth="1"/>
    <col min="3844" max="3844" width="40.77734375" style="1" customWidth="1"/>
    <col min="3845" max="3845" width="8.44140625" style="1" customWidth="1"/>
    <col min="3846" max="3847" width="7.5546875" style="1" customWidth="1"/>
    <col min="3848" max="4093" width="8.77734375" style="1"/>
    <col min="4094" max="4095" width="3.21875" style="1" customWidth="1"/>
    <col min="4096" max="4096" width="9.21875" style="1" customWidth="1"/>
    <col min="4097" max="4098" width="4.77734375" style="1" customWidth="1"/>
    <col min="4099" max="4099" width="8" style="1" customWidth="1"/>
    <col min="4100" max="4100" width="40.77734375" style="1" customWidth="1"/>
    <col min="4101" max="4101" width="8.44140625" style="1" customWidth="1"/>
    <col min="4102" max="4103" width="7.5546875" style="1" customWidth="1"/>
    <col min="4104" max="4349" width="8.77734375" style="1"/>
    <col min="4350" max="4351" width="3.21875" style="1" customWidth="1"/>
    <col min="4352" max="4352" width="9.21875" style="1" customWidth="1"/>
    <col min="4353" max="4354" width="4.77734375" style="1" customWidth="1"/>
    <col min="4355" max="4355" width="8" style="1" customWidth="1"/>
    <col min="4356" max="4356" width="40.77734375" style="1" customWidth="1"/>
    <col min="4357" max="4357" width="8.44140625" style="1" customWidth="1"/>
    <col min="4358" max="4359" width="7.5546875" style="1" customWidth="1"/>
    <col min="4360" max="4605" width="8.77734375" style="1"/>
    <col min="4606" max="4607" width="3.21875" style="1" customWidth="1"/>
    <col min="4608" max="4608" width="9.21875" style="1" customWidth="1"/>
    <col min="4609" max="4610" width="4.77734375" style="1" customWidth="1"/>
    <col min="4611" max="4611" width="8" style="1" customWidth="1"/>
    <col min="4612" max="4612" width="40.77734375" style="1" customWidth="1"/>
    <col min="4613" max="4613" width="8.44140625" style="1" customWidth="1"/>
    <col min="4614" max="4615" width="7.5546875" style="1" customWidth="1"/>
    <col min="4616" max="4861" width="8.77734375" style="1"/>
    <col min="4862" max="4863" width="3.21875" style="1" customWidth="1"/>
    <col min="4864" max="4864" width="9.21875" style="1" customWidth="1"/>
    <col min="4865" max="4866" width="4.77734375" style="1" customWidth="1"/>
    <col min="4867" max="4867" width="8" style="1" customWidth="1"/>
    <col min="4868" max="4868" width="40.77734375" style="1" customWidth="1"/>
    <col min="4869" max="4869" width="8.44140625" style="1" customWidth="1"/>
    <col min="4870" max="4871" width="7.5546875" style="1" customWidth="1"/>
    <col min="4872" max="5117" width="8.77734375" style="1"/>
    <col min="5118" max="5119" width="3.21875" style="1" customWidth="1"/>
    <col min="5120" max="5120" width="9.21875" style="1" customWidth="1"/>
    <col min="5121" max="5122" width="4.77734375" style="1" customWidth="1"/>
    <col min="5123" max="5123" width="8" style="1" customWidth="1"/>
    <col min="5124" max="5124" width="40.77734375" style="1" customWidth="1"/>
    <col min="5125" max="5125" width="8.44140625" style="1" customWidth="1"/>
    <col min="5126" max="5127" width="7.5546875" style="1" customWidth="1"/>
    <col min="5128" max="5373" width="8.77734375" style="1"/>
    <col min="5374" max="5375" width="3.21875" style="1" customWidth="1"/>
    <col min="5376" max="5376" width="9.21875" style="1" customWidth="1"/>
    <col min="5377" max="5378" width="4.77734375" style="1" customWidth="1"/>
    <col min="5379" max="5379" width="8" style="1" customWidth="1"/>
    <col min="5380" max="5380" width="40.77734375" style="1" customWidth="1"/>
    <col min="5381" max="5381" width="8.44140625" style="1" customWidth="1"/>
    <col min="5382" max="5383" width="7.5546875" style="1" customWidth="1"/>
    <col min="5384" max="5629" width="8.77734375" style="1"/>
    <col min="5630" max="5631" width="3.21875" style="1" customWidth="1"/>
    <col min="5632" max="5632" width="9.21875" style="1" customWidth="1"/>
    <col min="5633" max="5634" width="4.77734375" style="1" customWidth="1"/>
    <col min="5635" max="5635" width="8" style="1" customWidth="1"/>
    <col min="5636" max="5636" width="40.77734375" style="1" customWidth="1"/>
    <col min="5637" max="5637" width="8.44140625" style="1" customWidth="1"/>
    <col min="5638" max="5639" width="7.5546875" style="1" customWidth="1"/>
    <col min="5640" max="5885" width="8.77734375" style="1"/>
    <col min="5886" max="5887" width="3.21875" style="1" customWidth="1"/>
    <col min="5888" max="5888" width="9.21875" style="1" customWidth="1"/>
    <col min="5889" max="5890" width="4.77734375" style="1" customWidth="1"/>
    <col min="5891" max="5891" width="8" style="1" customWidth="1"/>
    <col min="5892" max="5892" width="40.77734375" style="1" customWidth="1"/>
    <col min="5893" max="5893" width="8.44140625" style="1" customWidth="1"/>
    <col min="5894" max="5895" width="7.5546875" style="1" customWidth="1"/>
    <col min="5896" max="6141" width="8.77734375" style="1"/>
    <col min="6142" max="6143" width="3.21875" style="1" customWidth="1"/>
    <col min="6144" max="6144" width="9.21875" style="1" customWidth="1"/>
    <col min="6145" max="6146" width="4.77734375" style="1" customWidth="1"/>
    <col min="6147" max="6147" width="8" style="1" customWidth="1"/>
    <col min="6148" max="6148" width="40.77734375" style="1" customWidth="1"/>
    <col min="6149" max="6149" width="8.44140625" style="1" customWidth="1"/>
    <col min="6150" max="6151" width="7.5546875" style="1" customWidth="1"/>
    <col min="6152" max="6397" width="8.77734375" style="1"/>
    <col min="6398" max="6399" width="3.21875" style="1" customWidth="1"/>
    <col min="6400" max="6400" width="9.21875" style="1" customWidth="1"/>
    <col min="6401" max="6402" width="4.77734375" style="1" customWidth="1"/>
    <col min="6403" max="6403" width="8" style="1" customWidth="1"/>
    <col min="6404" max="6404" width="40.77734375" style="1" customWidth="1"/>
    <col min="6405" max="6405" width="8.44140625" style="1" customWidth="1"/>
    <col min="6406" max="6407" width="7.5546875" style="1" customWidth="1"/>
    <col min="6408" max="6653" width="8.77734375" style="1"/>
    <col min="6654" max="6655" width="3.21875" style="1" customWidth="1"/>
    <col min="6656" max="6656" width="9.21875" style="1" customWidth="1"/>
    <col min="6657" max="6658" width="4.77734375" style="1" customWidth="1"/>
    <col min="6659" max="6659" width="8" style="1" customWidth="1"/>
    <col min="6660" max="6660" width="40.77734375" style="1" customWidth="1"/>
    <col min="6661" max="6661" width="8.44140625" style="1" customWidth="1"/>
    <col min="6662" max="6663" width="7.5546875" style="1" customWidth="1"/>
    <col min="6664" max="6909" width="8.77734375" style="1"/>
    <col min="6910" max="6911" width="3.21875" style="1" customWidth="1"/>
    <col min="6912" max="6912" width="9.21875" style="1" customWidth="1"/>
    <col min="6913" max="6914" width="4.77734375" style="1" customWidth="1"/>
    <col min="6915" max="6915" width="8" style="1" customWidth="1"/>
    <col min="6916" max="6916" width="40.77734375" style="1" customWidth="1"/>
    <col min="6917" max="6917" width="8.44140625" style="1" customWidth="1"/>
    <col min="6918" max="6919" width="7.5546875" style="1" customWidth="1"/>
    <col min="6920" max="7165" width="8.77734375" style="1"/>
    <col min="7166" max="7167" width="3.21875" style="1" customWidth="1"/>
    <col min="7168" max="7168" width="9.21875" style="1" customWidth="1"/>
    <col min="7169" max="7170" width="4.77734375" style="1" customWidth="1"/>
    <col min="7171" max="7171" width="8" style="1" customWidth="1"/>
    <col min="7172" max="7172" width="40.77734375" style="1" customWidth="1"/>
    <col min="7173" max="7173" width="8.44140625" style="1" customWidth="1"/>
    <col min="7174" max="7175" width="7.5546875" style="1" customWidth="1"/>
    <col min="7176" max="7421" width="8.77734375" style="1"/>
    <col min="7422" max="7423" width="3.21875" style="1" customWidth="1"/>
    <col min="7424" max="7424" width="9.21875" style="1" customWidth="1"/>
    <col min="7425" max="7426" width="4.77734375" style="1" customWidth="1"/>
    <col min="7427" max="7427" width="8" style="1" customWidth="1"/>
    <col min="7428" max="7428" width="40.77734375" style="1" customWidth="1"/>
    <col min="7429" max="7429" width="8.44140625" style="1" customWidth="1"/>
    <col min="7430" max="7431" width="7.5546875" style="1" customWidth="1"/>
    <col min="7432" max="7677" width="8.77734375" style="1"/>
    <col min="7678" max="7679" width="3.21875" style="1" customWidth="1"/>
    <col min="7680" max="7680" width="9.21875" style="1" customWidth="1"/>
    <col min="7681" max="7682" width="4.77734375" style="1" customWidth="1"/>
    <col min="7683" max="7683" width="8" style="1" customWidth="1"/>
    <col min="7684" max="7684" width="40.77734375" style="1" customWidth="1"/>
    <col min="7685" max="7685" width="8.44140625" style="1" customWidth="1"/>
    <col min="7686" max="7687" width="7.5546875" style="1" customWidth="1"/>
    <col min="7688" max="7933" width="8.77734375" style="1"/>
    <col min="7934" max="7935" width="3.21875" style="1" customWidth="1"/>
    <col min="7936" max="7936" width="9.21875" style="1" customWidth="1"/>
    <col min="7937" max="7938" width="4.77734375" style="1" customWidth="1"/>
    <col min="7939" max="7939" width="8" style="1" customWidth="1"/>
    <col min="7940" max="7940" width="40.77734375" style="1" customWidth="1"/>
    <col min="7941" max="7941" width="8.44140625" style="1" customWidth="1"/>
    <col min="7942" max="7943" width="7.5546875" style="1" customWidth="1"/>
    <col min="7944" max="8189" width="8.77734375" style="1"/>
    <col min="8190" max="8191" width="3.21875" style="1" customWidth="1"/>
    <col min="8192" max="8192" width="9.21875" style="1" customWidth="1"/>
    <col min="8193" max="8194" width="4.77734375" style="1" customWidth="1"/>
    <col min="8195" max="8195" width="8" style="1" customWidth="1"/>
    <col min="8196" max="8196" width="40.77734375" style="1" customWidth="1"/>
    <col min="8197" max="8197" width="8.44140625" style="1" customWidth="1"/>
    <col min="8198" max="8199" width="7.5546875" style="1" customWidth="1"/>
    <col min="8200" max="8445" width="8.77734375" style="1"/>
    <col min="8446" max="8447" width="3.21875" style="1" customWidth="1"/>
    <col min="8448" max="8448" width="9.21875" style="1" customWidth="1"/>
    <col min="8449" max="8450" width="4.77734375" style="1" customWidth="1"/>
    <col min="8451" max="8451" width="8" style="1" customWidth="1"/>
    <col min="8452" max="8452" width="40.77734375" style="1" customWidth="1"/>
    <col min="8453" max="8453" width="8.44140625" style="1" customWidth="1"/>
    <col min="8454" max="8455" width="7.5546875" style="1" customWidth="1"/>
    <col min="8456" max="8701" width="8.77734375" style="1"/>
    <col min="8702" max="8703" width="3.21875" style="1" customWidth="1"/>
    <col min="8704" max="8704" width="9.21875" style="1" customWidth="1"/>
    <col min="8705" max="8706" width="4.77734375" style="1" customWidth="1"/>
    <col min="8707" max="8707" width="8" style="1" customWidth="1"/>
    <col min="8708" max="8708" width="40.77734375" style="1" customWidth="1"/>
    <col min="8709" max="8709" width="8.44140625" style="1" customWidth="1"/>
    <col min="8710" max="8711" width="7.5546875" style="1" customWidth="1"/>
    <col min="8712" max="8957" width="8.77734375" style="1"/>
    <col min="8958" max="8959" width="3.21875" style="1" customWidth="1"/>
    <col min="8960" max="8960" width="9.21875" style="1" customWidth="1"/>
    <col min="8961" max="8962" width="4.77734375" style="1" customWidth="1"/>
    <col min="8963" max="8963" width="8" style="1" customWidth="1"/>
    <col min="8964" max="8964" width="40.77734375" style="1" customWidth="1"/>
    <col min="8965" max="8965" width="8.44140625" style="1" customWidth="1"/>
    <col min="8966" max="8967" width="7.5546875" style="1" customWidth="1"/>
    <col min="8968" max="9213" width="8.77734375" style="1"/>
    <col min="9214" max="9215" width="3.21875" style="1" customWidth="1"/>
    <col min="9216" max="9216" width="9.21875" style="1" customWidth="1"/>
    <col min="9217" max="9218" width="4.77734375" style="1" customWidth="1"/>
    <col min="9219" max="9219" width="8" style="1" customWidth="1"/>
    <col min="9220" max="9220" width="40.77734375" style="1" customWidth="1"/>
    <col min="9221" max="9221" width="8.44140625" style="1" customWidth="1"/>
    <col min="9222" max="9223" width="7.5546875" style="1" customWidth="1"/>
    <col min="9224" max="9469" width="8.77734375" style="1"/>
    <col min="9470" max="9471" width="3.21875" style="1" customWidth="1"/>
    <col min="9472" max="9472" width="9.21875" style="1" customWidth="1"/>
    <col min="9473" max="9474" width="4.77734375" style="1" customWidth="1"/>
    <col min="9475" max="9475" width="8" style="1" customWidth="1"/>
    <col min="9476" max="9476" width="40.77734375" style="1" customWidth="1"/>
    <col min="9477" max="9477" width="8.44140625" style="1" customWidth="1"/>
    <col min="9478" max="9479" width="7.5546875" style="1" customWidth="1"/>
    <col min="9480" max="9725" width="8.77734375" style="1"/>
    <col min="9726" max="9727" width="3.21875" style="1" customWidth="1"/>
    <col min="9728" max="9728" width="9.21875" style="1" customWidth="1"/>
    <col min="9729" max="9730" width="4.77734375" style="1" customWidth="1"/>
    <col min="9731" max="9731" width="8" style="1" customWidth="1"/>
    <col min="9732" max="9732" width="40.77734375" style="1" customWidth="1"/>
    <col min="9733" max="9733" width="8.44140625" style="1" customWidth="1"/>
    <col min="9734" max="9735" width="7.5546875" style="1" customWidth="1"/>
    <col min="9736" max="9981" width="8.77734375" style="1"/>
    <col min="9982" max="9983" width="3.21875" style="1" customWidth="1"/>
    <col min="9984" max="9984" width="9.21875" style="1" customWidth="1"/>
    <col min="9985" max="9986" width="4.77734375" style="1" customWidth="1"/>
    <col min="9987" max="9987" width="8" style="1" customWidth="1"/>
    <col min="9988" max="9988" width="40.77734375" style="1" customWidth="1"/>
    <col min="9989" max="9989" width="8.44140625" style="1" customWidth="1"/>
    <col min="9990" max="9991" width="7.5546875" style="1" customWidth="1"/>
    <col min="9992" max="10237" width="8.77734375" style="1"/>
    <col min="10238" max="10239" width="3.21875" style="1" customWidth="1"/>
    <col min="10240" max="10240" width="9.21875" style="1" customWidth="1"/>
    <col min="10241" max="10242" width="4.77734375" style="1" customWidth="1"/>
    <col min="10243" max="10243" width="8" style="1" customWidth="1"/>
    <col min="10244" max="10244" width="40.77734375" style="1" customWidth="1"/>
    <col min="10245" max="10245" width="8.44140625" style="1" customWidth="1"/>
    <col min="10246" max="10247" width="7.5546875" style="1" customWidth="1"/>
    <col min="10248" max="10493" width="8.77734375" style="1"/>
    <col min="10494" max="10495" width="3.21875" style="1" customWidth="1"/>
    <col min="10496" max="10496" width="9.21875" style="1" customWidth="1"/>
    <col min="10497" max="10498" width="4.77734375" style="1" customWidth="1"/>
    <col min="10499" max="10499" width="8" style="1" customWidth="1"/>
    <col min="10500" max="10500" width="40.77734375" style="1" customWidth="1"/>
    <col min="10501" max="10501" width="8.44140625" style="1" customWidth="1"/>
    <col min="10502" max="10503" width="7.5546875" style="1" customWidth="1"/>
    <col min="10504" max="10749" width="8.77734375" style="1"/>
    <col min="10750" max="10751" width="3.21875" style="1" customWidth="1"/>
    <col min="10752" max="10752" width="9.21875" style="1" customWidth="1"/>
    <col min="10753" max="10754" width="4.77734375" style="1" customWidth="1"/>
    <col min="10755" max="10755" width="8" style="1" customWidth="1"/>
    <col min="10756" max="10756" width="40.77734375" style="1" customWidth="1"/>
    <col min="10757" max="10757" width="8.44140625" style="1" customWidth="1"/>
    <col min="10758" max="10759" width="7.5546875" style="1" customWidth="1"/>
    <col min="10760" max="11005" width="8.77734375" style="1"/>
    <col min="11006" max="11007" width="3.21875" style="1" customWidth="1"/>
    <col min="11008" max="11008" width="9.21875" style="1" customWidth="1"/>
    <col min="11009" max="11010" width="4.77734375" style="1" customWidth="1"/>
    <col min="11011" max="11011" width="8" style="1" customWidth="1"/>
    <col min="11012" max="11012" width="40.77734375" style="1" customWidth="1"/>
    <col min="11013" max="11013" width="8.44140625" style="1" customWidth="1"/>
    <col min="11014" max="11015" width="7.5546875" style="1" customWidth="1"/>
    <col min="11016" max="11261" width="8.77734375" style="1"/>
    <col min="11262" max="11263" width="3.21875" style="1" customWidth="1"/>
    <col min="11264" max="11264" width="9.21875" style="1" customWidth="1"/>
    <col min="11265" max="11266" width="4.77734375" style="1" customWidth="1"/>
    <col min="11267" max="11267" width="8" style="1" customWidth="1"/>
    <col min="11268" max="11268" width="40.77734375" style="1" customWidth="1"/>
    <col min="11269" max="11269" width="8.44140625" style="1" customWidth="1"/>
    <col min="11270" max="11271" width="7.5546875" style="1" customWidth="1"/>
    <col min="11272" max="11517" width="8.77734375" style="1"/>
    <col min="11518" max="11519" width="3.21875" style="1" customWidth="1"/>
    <col min="11520" max="11520" width="9.21875" style="1" customWidth="1"/>
    <col min="11521" max="11522" width="4.77734375" style="1" customWidth="1"/>
    <col min="11523" max="11523" width="8" style="1" customWidth="1"/>
    <col min="11524" max="11524" width="40.77734375" style="1" customWidth="1"/>
    <col min="11525" max="11525" width="8.44140625" style="1" customWidth="1"/>
    <col min="11526" max="11527" width="7.5546875" style="1" customWidth="1"/>
    <col min="11528" max="11773" width="8.77734375" style="1"/>
    <col min="11774" max="11775" width="3.21875" style="1" customWidth="1"/>
    <col min="11776" max="11776" width="9.21875" style="1" customWidth="1"/>
    <col min="11777" max="11778" width="4.77734375" style="1" customWidth="1"/>
    <col min="11779" max="11779" width="8" style="1" customWidth="1"/>
    <col min="11780" max="11780" width="40.77734375" style="1" customWidth="1"/>
    <col min="11781" max="11781" width="8.44140625" style="1" customWidth="1"/>
    <col min="11782" max="11783" width="7.5546875" style="1" customWidth="1"/>
    <col min="11784" max="12029" width="8.77734375" style="1"/>
    <col min="12030" max="12031" width="3.21875" style="1" customWidth="1"/>
    <col min="12032" max="12032" width="9.21875" style="1" customWidth="1"/>
    <col min="12033" max="12034" width="4.77734375" style="1" customWidth="1"/>
    <col min="12035" max="12035" width="8" style="1" customWidth="1"/>
    <col min="12036" max="12036" width="40.77734375" style="1" customWidth="1"/>
    <col min="12037" max="12037" width="8.44140625" style="1" customWidth="1"/>
    <col min="12038" max="12039" width="7.5546875" style="1" customWidth="1"/>
    <col min="12040" max="12285" width="8.77734375" style="1"/>
    <col min="12286" max="12287" width="3.21875" style="1" customWidth="1"/>
    <col min="12288" max="12288" width="9.21875" style="1" customWidth="1"/>
    <col min="12289" max="12290" width="4.77734375" style="1" customWidth="1"/>
    <col min="12291" max="12291" width="8" style="1" customWidth="1"/>
    <col min="12292" max="12292" width="40.77734375" style="1" customWidth="1"/>
    <col min="12293" max="12293" width="8.44140625" style="1" customWidth="1"/>
    <col min="12294" max="12295" width="7.5546875" style="1" customWidth="1"/>
    <col min="12296" max="12541" width="8.77734375" style="1"/>
    <col min="12542" max="12543" width="3.21875" style="1" customWidth="1"/>
    <col min="12544" max="12544" width="9.21875" style="1" customWidth="1"/>
    <col min="12545" max="12546" width="4.77734375" style="1" customWidth="1"/>
    <col min="12547" max="12547" width="8" style="1" customWidth="1"/>
    <col min="12548" max="12548" width="40.77734375" style="1" customWidth="1"/>
    <col min="12549" max="12549" width="8.44140625" style="1" customWidth="1"/>
    <col min="12550" max="12551" width="7.5546875" style="1" customWidth="1"/>
    <col min="12552" max="12797" width="8.77734375" style="1"/>
    <col min="12798" max="12799" width="3.21875" style="1" customWidth="1"/>
    <col min="12800" max="12800" width="9.21875" style="1" customWidth="1"/>
    <col min="12801" max="12802" width="4.77734375" style="1" customWidth="1"/>
    <col min="12803" max="12803" width="8" style="1" customWidth="1"/>
    <col min="12804" max="12804" width="40.77734375" style="1" customWidth="1"/>
    <col min="12805" max="12805" width="8.44140625" style="1" customWidth="1"/>
    <col min="12806" max="12807" width="7.5546875" style="1" customWidth="1"/>
    <col min="12808" max="13053" width="8.77734375" style="1"/>
    <col min="13054" max="13055" width="3.21875" style="1" customWidth="1"/>
    <col min="13056" max="13056" width="9.21875" style="1" customWidth="1"/>
    <col min="13057" max="13058" width="4.77734375" style="1" customWidth="1"/>
    <col min="13059" max="13059" width="8" style="1" customWidth="1"/>
    <col min="13060" max="13060" width="40.77734375" style="1" customWidth="1"/>
    <col min="13061" max="13061" width="8.44140625" style="1" customWidth="1"/>
    <col min="13062" max="13063" width="7.5546875" style="1" customWidth="1"/>
    <col min="13064" max="13309" width="8.77734375" style="1"/>
    <col min="13310" max="13311" width="3.21875" style="1" customWidth="1"/>
    <col min="13312" max="13312" width="9.21875" style="1" customWidth="1"/>
    <col min="13313" max="13314" width="4.77734375" style="1" customWidth="1"/>
    <col min="13315" max="13315" width="8" style="1" customWidth="1"/>
    <col min="13316" max="13316" width="40.77734375" style="1" customWidth="1"/>
    <col min="13317" max="13317" width="8.44140625" style="1" customWidth="1"/>
    <col min="13318" max="13319" width="7.5546875" style="1" customWidth="1"/>
    <col min="13320" max="13565" width="8.77734375" style="1"/>
    <col min="13566" max="13567" width="3.21875" style="1" customWidth="1"/>
    <col min="13568" max="13568" width="9.21875" style="1" customWidth="1"/>
    <col min="13569" max="13570" width="4.77734375" style="1" customWidth="1"/>
    <col min="13571" max="13571" width="8" style="1" customWidth="1"/>
    <col min="13572" max="13572" width="40.77734375" style="1" customWidth="1"/>
    <col min="13573" max="13573" width="8.44140625" style="1" customWidth="1"/>
    <col min="13574" max="13575" width="7.5546875" style="1" customWidth="1"/>
    <col min="13576" max="13821" width="8.77734375" style="1"/>
    <col min="13822" max="13823" width="3.21875" style="1" customWidth="1"/>
    <col min="13824" max="13824" width="9.21875" style="1" customWidth="1"/>
    <col min="13825" max="13826" width="4.77734375" style="1" customWidth="1"/>
    <col min="13827" max="13827" width="8" style="1" customWidth="1"/>
    <col min="13828" max="13828" width="40.77734375" style="1" customWidth="1"/>
    <col min="13829" max="13829" width="8.44140625" style="1" customWidth="1"/>
    <col min="13830" max="13831" width="7.5546875" style="1" customWidth="1"/>
    <col min="13832" max="14077" width="8.77734375" style="1"/>
    <col min="14078" max="14079" width="3.21875" style="1" customWidth="1"/>
    <col min="14080" max="14080" width="9.21875" style="1" customWidth="1"/>
    <col min="14081" max="14082" width="4.77734375" style="1" customWidth="1"/>
    <col min="14083" max="14083" width="8" style="1" customWidth="1"/>
    <col min="14084" max="14084" width="40.77734375" style="1" customWidth="1"/>
    <col min="14085" max="14085" width="8.44140625" style="1" customWidth="1"/>
    <col min="14086" max="14087" width="7.5546875" style="1" customWidth="1"/>
    <col min="14088" max="14333" width="8.77734375" style="1"/>
    <col min="14334" max="14335" width="3.21875" style="1" customWidth="1"/>
    <col min="14336" max="14336" width="9.21875" style="1" customWidth="1"/>
    <col min="14337" max="14338" width="4.77734375" style="1" customWidth="1"/>
    <col min="14339" max="14339" width="8" style="1" customWidth="1"/>
    <col min="14340" max="14340" width="40.77734375" style="1" customWidth="1"/>
    <col min="14341" max="14341" width="8.44140625" style="1" customWidth="1"/>
    <col min="14342" max="14343" width="7.5546875" style="1" customWidth="1"/>
    <col min="14344" max="14589" width="8.77734375" style="1"/>
    <col min="14590" max="14591" width="3.21875" style="1" customWidth="1"/>
    <col min="14592" max="14592" width="9.21875" style="1" customWidth="1"/>
    <col min="14593" max="14594" width="4.77734375" style="1" customWidth="1"/>
    <col min="14595" max="14595" width="8" style="1" customWidth="1"/>
    <col min="14596" max="14596" width="40.77734375" style="1" customWidth="1"/>
    <col min="14597" max="14597" width="8.44140625" style="1" customWidth="1"/>
    <col min="14598" max="14599" width="7.5546875" style="1" customWidth="1"/>
    <col min="14600" max="14845" width="8.77734375" style="1"/>
    <col min="14846" max="14847" width="3.21875" style="1" customWidth="1"/>
    <col min="14848" max="14848" width="9.21875" style="1" customWidth="1"/>
    <col min="14849" max="14850" width="4.77734375" style="1" customWidth="1"/>
    <col min="14851" max="14851" width="8" style="1" customWidth="1"/>
    <col min="14852" max="14852" width="40.77734375" style="1" customWidth="1"/>
    <col min="14853" max="14853" width="8.44140625" style="1" customWidth="1"/>
    <col min="14854" max="14855" width="7.5546875" style="1" customWidth="1"/>
    <col min="14856" max="15101" width="8.77734375" style="1"/>
    <col min="15102" max="15103" width="3.21875" style="1" customWidth="1"/>
    <col min="15104" max="15104" width="9.21875" style="1" customWidth="1"/>
    <col min="15105" max="15106" width="4.77734375" style="1" customWidth="1"/>
    <col min="15107" max="15107" width="8" style="1" customWidth="1"/>
    <col min="15108" max="15108" width="40.77734375" style="1" customWidth="1"/>
    <col min="15109" max="15109" width="8.44140625" style="1" customWidth="1"/>
    <col min="15110" max="15111" width="7.5546875" style="1" customWidth="1"/>
    <col min="15112" max="15357" width="8.77734375" style="1"/>
    <col min="15358" max="15359" width="3.21875" style="1" customWidth="1"/>
    <col min="15360" max="15360" width="9.21875" style="1" customWidth="1"/>
    <col min="15361" max="15362" width="4.77734375" style="1" customWidth="1"/>
    <col min="15363" max="15363" width="8" style="1" customWidth="1"/>
    <col min="15364" max="15364" width="40.77734375" style="1" customWidth="1"/>
    <col min="15365" max="15365" width="8.44140625" style="1" customWidth="1"/>
    <col min="15366" max="15367" width="7.5546875" style="1" customWidth="1"/>
    <col min="15368" max="15613" width="8.77734375" style="1"/>
    <col min="15614" max="15615" width="3.21875" style="1" customWidth="1"/>
    <col min="15616" max="15616" width="9.21875" style="1" customWidth="1"/>
    <col min="15617" max="15618" width="4.77734375" style="1" customWidth="1"/>
    <col min="15619" max="15619" width="8" style="1" customWidth="1"/>
    <col min="15620" max="15620" width="40.77734375" style="1" customWidth="1"/>
    <col min="15621" max="15621" width="8.44140625" style="1" customWidth="1"/>
    <col min="15622" max="15623" width="7.5546875" style="1" customWidth="1"/>
    <col min="15624" max="15869" width="8.77734375" style="1"/>
    <col min="15870" max="15871" width="3.21875" style="1" customWidth="1"/>
    <col min="15872" max="15872" width="9.21875" style="1" customWidth="1"/>
    <col min="15873" max="15874" width="4.77734375" style="1" customWidth="1"/>
    <col min="15875" max="15875" width="8" style="1" customWidth="1"/>
    <col min="15876" max="15876" width="40.77734375" style="1" customWidth="1"/>
    <col min="15877" max="15877" width="8.44140625" style="1" customWidth="1"/>
    <col min="15878" max="15879" width="7.5546875" style="1" customWidth="1"/>
    <col min="15880" max="16125" width="8.77734375" style="1"/>
    <col min="16126" max="16127" width="3.21875" style="1" customWidth="1"/>
    <col min="16128" max="16128" width="9.21875" style="1" customWidth="1"/>
    <col min="16129" max="16130" width="4.77734375" style="1" customWidth="1"/>
    <col min="16131" max="16131" width="8" style="1" customWidth="1"/>
    <col min="16132" max="16132" width="40.77734375" style="1" customWidth="1"/>
    <col min="16133" max="16133" width="8.44140625" style="1" customWidth="1"/>
    <col min="16134" max="16135" width="7.5546875" style="1" customWidth="1"/>
    <col min="16136" max="16382" width="8.77734375" style="1"/>
    <col min="16383" max="16384" width="9.21875" style="1" customWidth="1"/>
  </cols>
  <sheetData>
    <row r="1" spans="1:14" x14ac:dyDescent="0.25">
      <c r="H1" s="1339"/>
      <c r="I1" s="791"/>
      <c r="J1" s="825"/>
      <c r="K1" s="1033"/>
      <c r="L1" s="825"/>
      <c r="M1" s="825"/>
      <c r="N1" s="825"/>
    </row>
    <row r="2" spans="1:14" ht="17.7" x14ac:dyDescent="0.3">
      <c r="A2" s="1386" t="s">
        <v>30</v>
      </c>
      <c r="B2" s="1386"/>
      <c r="C2" s="1386"/>
      <c r="D2" s="1386"/>
      <c r="E2" s="1386"/>
      <c r="F2" s="1386"/>
      <c r="G2" s="1386"/>
      <c r="H2" s="1386"/>
      <c r="I2" s="792"/>
      <c r="J2" s="825"/>
      <c r="K2" s="825"/>
      <c r="L2" s="825"/>
      <c r="M2" s="825"/>
      <c r="N2" s="825"/>
    </row>
    <row r="3" spans="1:14" x14ac:dyDescent="0.25">
      <c r="A3" s="3"/>
      <c r="B3" s="3"/>
      <c r="C3" s="3"/>
      <c r="D3" s="3"/>
      <c r="E3" s="3"/>
      <c r="F3" s="3"/>
      <c r="G3" s="950"/>
      <c r="H3" s="4"/>
      <c r="I3" s="793"/>
      <c r="J3" s="825"/>
      <c r="K3" s="825"/>
      <c r="L3" s="825"/>
      <c r="M3" s="825"/>
      <c r="N3" s="825"/>
    </row>
    <row r="4" spans="1:14" ht="15.05" x14ac:dyDescent="0.25">
      <c r="A4" s="1387" t="s">
        <v>13</v>
      </c>
      <c r="B4" s="1387"/>
      <c r="C4" s="1387"/>
      <c r="D4" s="1387"/>
      <c r="E4" s="1387"/>
      <c r="F4" s="1387"/>
      <c r="G4" s="1387"/>
      <c r="H4" s="1387"/>
      <c r="I4" s="1341"/>
      <c r="J4" s="825"/>
      <c r="K4" s="825"/>
      <c r="L4" s="825"/>
      <c r="M4" s="825"/>
      <c r="N4" s="825"/>
    </row>
    <row r="5" spans="1:14" ht="15.75" thickBot="1" x14ac:dyDescent="0.3">
      <c r="A5" s="1478" t="s">
        <v>305</v>
      </c>
      <c r="B5" s="1479"/>
      <c r="C5" s="1479"/>
      <c r="D5" s="1479"/>
      <c r="E5" s="1479"/>
      <c r="F5" s="1479"/>
      <c r="G5" s="1479"/>
      <c r="H5" s="1479"/>
      <c r="I5" s="1341"/>
      <c r="J5" s="825"/>
      <c r="K5" s="825"/>
      <c r="L5" s="825"/>
      <c r="M5" s="825"/>
      <c r="N5" s="825"/>
    </row>
    <row r="6" spans="1:14" ht="13.1" thickBot="1" x14ac:dyDescent="0.25">
      <c r="A6" s="3"/>
      <c r="B6" s="3"/>
      <c r="C6" s="3"/>
      <c r="D6" s="3"/>
      <c r="E6" s="3"/>
      <c r="F6" s="3"/>
      <c r="G6" s="950"/>
      <c r="H6" s="1396" t="s">
        <v>160</v>
      </c>
      <c r="I6" s="793"/>
      <c r="J6" s="825"/>
      <c r="K6" s="825"/>
      <c r="L6" s="825"/>
      <c r="M6" s="825"/>
      <c r="N6" s="825"/>
    </row>
    <row r="7" spans="1:14" s="9" customFormat="1" ht="15.75" thickBot="1" x14ac:dyDescent="0.3">
      <c r="A7" s="93"/>
      <c r="B7" s="94"/>
      <c r="C7" s="94"/>
      <c r="D7" s="65"/>
      <c r="E7" s="65"/>
      <c r="F7" s="114" t="s">
        <v>36</v>
      </c>
      <c r="G7" s="951"/>
      <c r="H7" s="1449"/>
      <c r="I7" s="795"/>
      <c r="J7" s="1396" t="s">
        <v>296</v>
      </c>
      <c r="K7" s="147"/>
      <c r="L7" s="147"/>
      <c r="M7" s="147"/>
      <c r="N7" s="147"/>
    </row>
    <row r="8" spans="1:14" s="9" customFormat="1" ht="13.1" thickBot="1" x14ac:dyDescent="0.25">
      <c r="A8" s="102"/>
      <c r="B8" s="102"/>
      <c r="C8" s="102"/>
      <c r="D8" s="102"/>
      <c r="E8" s="102"/>
      <c r="F8" s="102"/>
      <c r="G8" s="952"/>
      <c r="H8" s="1449"/>
      <c r="I8" s="97"/>
      <c r="J8" s="1468"/>
      <c r="K8" s="97"/>
      <c r="L8" s="1469" t="s">
        <v>305</v>
      </c>
      <c r="M8" s="97" t="s">
        <v>0</v>
      </c>
      <c r="N8" s="147"/>
    </row>
    <row r="9" spans="1:14" s="9" customFormat="1" ht="13.1" thickBot="1" x14ac:dyDescent="0.25">
      <c r="A9" s="98" t="s">
        <v>1</v>
      </c>
      <c r="B9" s="1340" t="s">
        <v>4</v>
      </c>
      <c r="C9" s="476"/>
      <c r="D9" s="99" t="s">
        <v>14</v>
      </c>
      <c r="E9" s="100" t="s">
        <v>15</v>
      </c>
      <c r="F9" s="100" t="s">
        <v>35</v>
      </c>
      <c r="G9" s="1074" t="s">
        <v>31</v>
      </c>
      <c r="H9" s="1466"/>
      <c r="I9" s="1035" t="s">
        <v>32</v>
      </c>
      <c r="J9" s="1397"/>
      <c r="K9" s="1035" t="s">
        <v>32</v>
      </c>
      <c r="L9" s="1465"/>
      <c r="M9" s="107" t="s">
        <v>32</v>
      </c>
      <c r="N9" s="147"/>
    </row>
    <row r="10" spans="1:14" s="9" customFormat="1" ht="13.1" thickBot="1" x14ac:dyDescent="0.25">
      <c r="A10" s="108" t="s">
        <v>2</v>
      </c>
      <c r="B10" s="113" t="s">
        <v>5</v>
      </c>
      <c r="C10" s="477" t="s">
        <v>5</v>
      </c>
      <c r="D10" s="113" t="s">
        <v>5</v>
      </c>
      <c r="E10" s="113" t="s">
        <v>5</v>
      </c>
      <c r="F10" s="148" t="s">
        <v>34</v>
      </c>
      <c r="G10" s="1059">
        <f>G11+G62</f>
        <v>9450</v>
      </c>
      <c r="H10" s="1059">
        <f>+H11+H62</f>
        <v>14536.8</v>
      </c>
      <c r="I10" s="1059">
        <f>+G10+H10</f>
        <v>23986.799999999999</v>
      </c>
      <c r="J10" s="1269">
        <f>+J11+J62</f>
        <v>250</v>
      </c>
      <c r="K10" s="1269">
        <f>+I10+J10</f>
        <v>24236.799999999999</v>
      </c>
      <c r="L10" s="1269">
        <f>+L11+L62</f>
        <v>0</v>
      </c>
      <c r="M10" s="1269">
        <f>+K10+L10</f>
        <v>24236.799999999999</v>
      </c>
      <c r="N10" s="353"/>
    </row>
    <row r="11" spans="1:14" s="9" customFormat="1" ht="13.75" thickBot="1" x14ac:dyDescent="0.3">
      <c r="A11" s="1270" t="s">
        <v>2</v>
      </c>
      <c r="B11" s="1472" t="s">
        <v>5</v>
      </c>
      <c r="C11" s="1473"/>
      <c r="D11" s="1271" t="s">
        <v>5</v>
      </c>
      <c r="E11" s="1272" t="s">
        <v>5</v>
      </c>
      <c r="F11" s="1273" t="s">
        <v>18</v>
      </c>
      <c r="G11" s="1274">
        <v>3410</v>
      </c>
      <c r="H11" s="1274">
        <f>+H12+H15+H18+H20+H22+H24+H26+H28+H30+H32+H34+H36+H38+H40+H42+H44+H46+H48+H50+H52+H58</f>
        <v>0</v>
      </c>
      <c r="I11" s="1274">
        <f t="shared" ref="I11:I106" si="0">+G11+H11</f>
        <v>3410</v>
      </c>
      <c r="J11" s="1275">
        <f>+J60+J58+J54+J52</f>
        <v>250</v>
      </c>
      <c r="K11" s="1275">
        <f t="shared" ref="K11:K106" si="1">+I11+J11</f>
        <v>3660</v>
      </c>
      <c r="L11" s="1275">
        <f>+L54+L56</f>
        <v>0</v>
      </c>
      <c r="M11" s="1275">
        <f t="shared" ref="M11:M74" si="2">+K11+L11</f>
        <v>3660</v>
      </c>
      <c r="N11" s="353"/>
    </row>
    <row r="12" spans="1:14" s="9" customFormat="1" x14ac:dyDescent="0.2">
      <c r="A12" s="71" t="s">
        <v>2</v>
      </c>
      <c r="B12" s="129" t="s">
        <v>67</v>
      </c>
      <c r="C12" s="129" t="s">
        <v>17</v>
      </c>
      <c r="D12" s="72" t="s">
        <v>5</v>
      </c>
      <c r="E12" s="72" t="s">
        <v>5</v>
      </c>
      <c r="F12" s="154" t="s">
        <v>20</v>
      </c>
      <c r="G12" s="1276">
        <f>SUM(G13:G14)</f>
        <v>200</v>
      </c>
      <c r="H12" s="1276">
        <f>SUM(H13:H14)</f>
        <v>0</v>
      </c>
      <c r="I12" s="1277">
        <f t="shared" si="0"/>
        <v>200</v>
      </c>
      <c r="J12" s="1278">
        <v>0</v>
      </c>
      <c r="K12" s="1278">
        <f t="shared" si="1"/>
        <v>200</v>
      </c>
      <c r="L12" s="1278">
        <v>0</v>
      </c>
      <c r="M12" s="1278">
        <f t="shared" si="2"/>
        <v>200</v>
      </c>
      <c r="N12" s="353"/>
    </row>
    <row r="13" spans="1:14" s="9" customFormat="1" x14ac:dyDescent="0.2">
      <c r="A13" s="47"/>
      <c r="B13" s="124"/>
      <c r="C13" s="124"/>
      <c r="D13" s="50">
        <v>3299</v>
      </c>
      <c r="E13" s="8">
        <v>5321</v>
      </c>
      <c r="F13" s="150" t="s">
        <v>21</v>
      </c>
      <c r="G13" s="1279">
        <v>150</v>
      </c>
      <c r="H13" s="1279">
        <v>0</v>
      </c>
      <c r="I13" s="1279">
        <f t="shared" si="0"/>
        <v>150</v>
      </c>
      <c r="J13" s="1280">
        <v>0</v>
      </c>
      <c r="K13" s="1280">
        <f t="shared" si="1"/>
        <v>150</v>
      </c>
      <c r="L13" s="1280">
        <v>0</v>
      </c>
      <c r="M13" s="1280">
        <f t="shared" si="2"/>
        <v>150</v>
      </c>
      <c r="N13" s="353"/>
    </row>
    <row r="14" spans="1:14" s="9" customFormat="1" x14ac:dyDescent="0.2">
      <c r="A14" s="47"/>
      <c r="B14" s="124"/>
      <c r="C14" s="124"/>
      <c r="D14" s="50">
        <v>3299</v>
      </c>
      <c r="E14" s="8">
        <v>5331</v>
      </c>
      <c r="F14" s="150" t="s">
        <v>19</v>
      </c>
      <c r="G14" s="1279">
        <v>50</v>
      </c>
      <c r="H14" s="1279">
        <v>0</v>
      </c>
      <c r="I14" s="1279">
        <f t="shared" si="0"/>
        <v>50</v>
      </c>
      <c r="J14" s="1280">
        <v>0</v>
      </c>
      <c r="K14" s="1280">
        <f t="shared" si="1"/>
        <v>50</v>
      </c>
      <c r="L14" s="1280">
        <v>0</v>
      </c>
      <c r="M14" s="1280">
        <f t="shared" si="2"/>
        <v>50</v>
      </c>
      <c r="N14" s="353"/>
    </row>
    <row r="15" spans="1:14" s="9" customFormat="1" x14ac:dyDescent="0.2">
      <c r="A15" s="35" t="s">
        <v>2</v>
      </c>
      <c r="B15" s="136" t="s">
        <v>68</v>
      </c>
      <c r="C15" s="136" t="s">
        <v>17</v>
      </c>
      <c r="D15" s="38" t="s">
        <v>5</v>
      </c>
      <c r="E15" s="38" t="s">
        <v>5</v>
      </c>
      <c r="F15" s="149" t="s">
        <v>22</v>
      </c>
      <c r="G15" s="1281">
        <f>SUM(G16:G17)</f>
        <v>120</v>
      </c>
      <c r="H15" s="1281">
        <f>SUM(H16:H17)</f>
        <v>-120</v>
      </c>
      <c r="I15" s="1281">
        <f t="shared" si="0"/>
        <v>0</v>
      </c>
      <c r="J15" s="1282">
        <v>0</v>
      </c>
      <c r="K15" s="1282">
        <f t="shared" si="1"/>
        <v>0</v>
      </c>
      <c r="L15" s="1282">
        <v>0</v>
      </c>
      <c r="M15" s="1282">
        <f t="shared" si="2"/>
        <v>0</v>
      </c>
      <c r="N15" s="353"/>
    </row>
    <row r="16" spans="1:14" s="9" customFormat="1" x14ac:dyDescent="0.2">
      <c r="A16" s="47"/>
      <c r="B16" s="124"/>
      <c r="C16" s="124"/>
      <c r="D16" s="50">
        <v>3299</v>
      </c>
      <c r="E16" s="8">
        <v>5321</v>
      </c>
      <c r="F16" s="150" t="s">
        <v>21</v>
      </c>
      <c r="G16" s="1279">
        <v>60</v>
      </c>
      <c r="H16" s="1279">
        <v>-60</v>
      </c>
      <c r="I16" s="1279">
        <f t="shared" si="0"/>
        <v>0</v>
      </c>
      <c r="J16" s="1280">
        <v>0</v>
      </c>
      <c r="K16" s="1280">
        <f t="shared" si="1"/>
        <v>0</v>
      </c>
      <c r="L16" s="1280">
        <v>0</v>
      </c>
      <c r="M16" s="1280">
        <f t="shared" si="2"/>
        <v>0</v>
      </c>
      <c r="N16" s="353"/>
    </row>
    <row r="17" spans="1:14" s="9" customFormat="1" x14ac:dyDescent="0.2">
      <c r="A17" s="47"/>
      <c r="B17" s="124"/>
      <c r="C17" s="124"/>
      <c r="D17" s="50">
        <v>3299</v>
      </c>
      <c r="E17" s="8">
        <v>5331</v>
      </c>
      <c r="F17" s="150" t="s">
        <v>19</v>
      </c>
      <c r="G17" s="1279">
        <v>60</v>
      </c>
      <c r="H17" s="1279">
        <v>-60</v>
      </c>
      <c r="I17" s="1279">
        <f t="shared" si="0"/>
        <v>0</v>
      </c>
      <c r="J17" s="1280">
        <v>0</v>
      </c>
      <c r="K17" s="1280">
        <f t="shared" si="1"/>
        <v>0</v>
      </c>
      <c r="L17" s="1280">
        <v>0</v>
      </c>
      <c r="M17" s="1280">
        <f t="shared" si="2"/>
        <v>0</v>
      </c>
      <c r="N17" s="353"/>
    </row>
    <row r="18" spans="1:14" s="9" customFormat="1" ht="20.95" x14ac:dyDescent="0.2">
      <c r="A18" s="35" t="s">
        <v>2</v>
      </c>
      <c r="B18" s="136" t="s">
        <v>69</v>
      </c>
      <c r="C18" s="136" t="s">
        <v>38</v>
      </c>
      <c r="D18" s="38" t="s">
        <v>5</v>
      </c>
      <c r="E18" s="38" t="s">
        <v>5</v>
      </c>
      <c r="F18" s="149" t="s">
        <v>39</v>
      </c>
      <c r="G18" s="1281">
        <v>0</v>
      </c>
      <c r="H18" s="1281">
        <f>+H19</f>
        <v>20</v>
      </c>
      <c r="I18" s="1281">
        <f t="shared" si="0"/>
        <v>20</v>
      </c>
      <c r="J18" s="1282">
        <v>0</v>
      </c>
      <c r="K18" s="1282">
        <f t="shared" si="1"/>
        <v>20</v>
      </c>
      <c r="L18" s="1282">
        <v>0</v>
      </c>
      <c r="M18" s="1282">
        <f t="shared" si="2"/>
        <v>20</v>
      </c>
      <c r="N18" s="353"/>
    </row>
    <row r="19" spans="1:14" s="9" customFormat="1" x14ac:dyDescent="0.2">
      <c r="A19" s="47"/>
      <c r="B19" s="124"/>
      <c r="C19" s="124"/>
      <c r="D19" s="50">
        <v>3421</v>
      </c>
      <c r="E19" s="8">
        <v>5321</v>
      </c>
      <c r="F19" s="1283" t="s">
        <v>21</v>
      </c>
      <c r="G19" s="1279">
        <v>0</v>
      </c>
      <c r="H19" s="1279">
        <v>20</v>
      </c>
      <c r="I19" s="1279">
        <f t="shared" si="0"/>
        <v>20</v>
      </c>
      <c r="J19" s="1280">
        <v>0</v>
      </c>
      <c r="K19" s="1280">
        <f t="shared" si="1"/>
        <v>20</v>
      </c>
      <c r="L19" s="1280">
        <v>0</v>
      </c>
      <c r="M19" s="1280">
        <f t="shared" si="2"/>
        <v>20</v>
      </c>
      <c r="N19" s="353"/>
    </row>
    <row r="20" spans="1:14" s="9" customFormat="1" ht="20.95" x14ac:dyDescent="0.2">
      <c r="A20" s="35" t="s">
        <v>2</v>
      </c>
      <c r="B20" s="136" t="s">
        <v>70</v>
      </c>
      <c r="C20" s="136" t="s">
        <v>40</v>
      </c>
      <c r="D20" s="38" t="s">
        <v>5</v>
      </c>
      <c r="E20" s="38" t="s">
        <v>5</v>
      </c>
      <c r="F20" s="149" t="s">
        <v>41</v>
      </c>
      <c r="G20" s="1281">
        <v>0</v>
      </c>
      <c r="H20" s="1281">
        <f t="shared" ref="H20" si="3">+H21</f>
        <v>60</v>
      </c>
      <c r="I20" s="1281">
        <f t="shared" si="0"/>
        <v>60</v>
      </c>
      <c r="J20" s="1282">
        <v>0</v>
      </c>
      <c r="K20" s="1282">
        <f t="shared" si="1"/>
        <v>60</v>
      </c>
      <c r="L20" s="1282">
        <v>0</v>
      </c>
      <c r="M20" s="1282">
        <f t="shared" si="2"/>
        <v>60</v>
      </c>
      <c r="N20" s="353"/>
    </row>
    <row r="21" spans="1:14" s="9" customFormat="1" x14ac:dyDescent="0.2">
      <c r="A21" s="47"/>
      <c r="B21" s="124"/>
      <c r="C21" s="124"/>
      <c r="D21" s="50">
        <v>3421</v>
      </c>
      <c r="E21" s="8">
        <v>5331</v>
      </c>
      <c r="F21" s="1283" t="s">
        <v>19</v>
      </c>
      <c r="G21" s="1279">
        <v>0</v>
      </c>
      <c r="H21" s="1279">
        <v>60</v>
      </c>
      <c r="I21" s="1279">
        <f t="shared" si="0"/>
        <v>60</v>
      </c>
      <c r="J21" s="1280">
        <v>0</v>
      </c>
      <c r="K21" s="1280">
        <f t="shared" si="1"/>
        <v>60</v>
      </c>
      <c r="L21" s="1280">
        <v>0</v>
      </c>
      <c r="M21" s="1280">
        <f t="shared" si="2"/>
        <v>60</v>
      </c>
      <c r="N21" s="353"/>
    </row>
    <row r="22" spans="1:14" s="9" customFormat="1" ht="20.95" x14ac:dyDescent="0.2">
      <c r="A22" s="35" t="s">
        <v>2</v>
      </c>
      <c r="B22" s="136" t="s">
        <v>71</v>
      </c>
      <c r="C22" s="136" t="s">
        <v>42</v>
      </c>
      <c r="D22" s="38" t="s">
        <v>5</v>
      </c>
      <c r="E22" s="38" t="s">
        <v>5</v>
      </c>
      <c r="F22" s="149" t="s">
        <v>43</v>
      </c>
      <c r="G22" s="1281">
        <v>0</v>
      </c>
      <c r="H22" s="1281">
        <f t="shared" ref="H22" si="4">+H23</f>
        <v>20</v>
      </c>
      <c r="I22" s="1281">
        <f t="shared" si="0"/>
        <v>20</v>
      </c>
      <c r="J22" s="1282">
        <v>0</v>
      </c>
      <c r="K22" s="1282">
        <f t="shared" si="1"/>
        <v>20</v>
      </c>
      <c r="L22" s="1282">
        <v>0</v>
      </c>
      <c r="M22" s="1282">
        <f t="shared" si="2"/>
        <v>20</v>
      </c>
      <c r="N22" s="353"/>
    </row>
    <row r="23" spans="1:14" s="9" customFormat="1" x14ac:dyDescent="0.2">
      <c r="A23" s="47"/>
      <c r="B23" s="124"/>
      <c r="C23" s="124"/>
      <c r="D23" s="50">
        <v>3421</v>
      </c>
      <c r="E23" s="8">
        <v>5321</v>
      </c>
      <c r="F23" s="1283" t="s">
        <v>21</v>
      </c>
      <c r="G23" s="1279">
        <v>0</v>
      </c>
      <c r="H23" s="1279">
        <v>20</v>
      </c>
      <c r="I23" s="1279">
        <f t="shared" si="0"/>
        <v>20</v>
      </c>
      <c r="J23" s="1280">
        <v>0</v>
      </c>
      <c r="K23" s="1280">
        <f t="shared" si="1"/>
        <v>20</v>
      </c>
      <c r="L23" s="1280">
        <v>0</v>
      </c>
      <c r="M23" s="1280">
        <f t="shared" si="2"/>
        <v>20</v>
      </c>
      <c r="N23" s="353"/>
    </row>
    <row r="24" spans="1:14" s="9" customFormat="1" x14ac:dyDescent="0.2">
      <c r="A24" s="355" t="s">
        <v>3</v>
      </c>
      <c r="B24" s="1284" t="s">
        <v>101</v>
      </c>
      <c r="C24" s="1284" t="s">
        <v>102</v>
      </c>
      <c r="D24" s="358" t="s">
        <v>5</v>
      </c>
      <c r="E24" s="358" t="s">
        <v>5</v>
      </c>
      <c r="F24" s="503" t="s">
        <v>103</v>
      </c>
      <c r="G24" s="1281">
        <v>0</v>
      </c>
      <c r="H24" s="1281">
        <f>H25</f>
        <v>20</v>
      </c>
      <c r="I24" s="1281">
        <f t="shared" si="0"/>
        <v>20</v>
      </c>
      <c r="J24" s="1282">
        <v>0</v>
      </c>
      <c r="K24" s="1282">
        <f t="shared" si="1"/>
        <v>20</v>
      </c>
      <c r="L24" s="1282">
        <v>0</v>
      </c>
      <c r="M24" s="1282">
        <f t="shared" si="2"/>
        <v>20</v>
      </c>
      <c r="N24" s="353"/>
    </row>
    <row r="25" spans="1:14" s="9" customFormat="1" x14ac:dyDescent="0.2">
      <c r="A25" s="382"/>
      <c r="B25" s="1285"/>
      <c r="C25" s="1285"/>
      <c r="D25" s="385">
        <v>3299</v>
      </c>
      <c r="E25" s="385">
        <v>5321</v>
      </c>
      <c r="F25" s="506" t="s">
        <v>21</v>
      </c>
      <c r="G25" s="1279">
        <v>0</v>
      </c>
      <c r="H25" s="1279">
        <v>20</v>
      </c>
      <c r="I25" s="1279">
        <f t="shared" si="0"/>
        <v>20</v>
      </c>
      <c r="J25" s="1280">
        <v>0</v>
      </c>
      <c r="K25" s="1280">
        <f t="shared" si="1"/>
        <v>20</v>
      </c>
      <c r="L25" s="1280">
        <v>0</v>
      </c>
      <c r="M25" s="1280">
        <f t="shared" si="2"/>
        <v>20</v>
      </c>
      <c r="N25" s="353"/>
    </row>
    <row r="26" spans="1:14" s="9" customFormat="1" x14ac:dyDescent="0.2">
      <c r="A26" s="35" t="s">
        <v>2</v>
      </c>
      <c r="B26" s="136" t="s">
        <v>72</v>
      </c>
      <c r="C26" s="136" t="s">
        <v>17</v>
      </c>
      <c r="D26" s="38" t="s">
        <v>5</v>
      </c>
      <c r="E26" s="38" t="s">
        <v>5</v>
      </c>
      <c r="F26" s="149" t="s">
        <v>23</v>
      </c>
      <c r="G26" s="1281">
        <f>+G27</f>
        <v>90</v>
      </c>
      <c r="H26" s="1281">
        <f>+H27</f>
        <v>-65</v>
      </c>
      <c r="I26" s="1281">
        <f t="shared" si="0"/>
        <v>25</v>
      </c>
      <c r="J26" s="1282">
        <v>0</v>
      </c>
      <c r="K26" s="1282">
        <f t="shared" si="1"/>
        <v>25</v>
      </c>
      <c r="L26" s="1282">
        <v>0</v>
      </c>
      <c r="M26" s="1282">
        <f t="shared" si="2"/>
        <v>25</v>
      </c>
      <c r="N26" s="353"/>
    </row>
    <row r="27" spans="1:14" s="9" customFormat="1" x14ac:dyDescent="0.2">
      <c r="A27" s="47"/>
      <c r="B27" s="124"/>
      <c r="C27" s="124"/>
      <c r="D27" s="50">
        <v>3299</v>
      </c>
      <c r="E27" s="8">
        <v>5331</v>
      </c>
      <c r="F27" s="150" t="s">
        <v>19</v>
      </c>
      <c r="G27" s="1279">
        <v>90</v>
      </c>
      <c r="H27" s="1279">
        <v>-65</v>
      </c>
      <c r="I27" s="1279">
        <f t="shared" si="0"/>
        <v>25</v>
      </c>
      <c r="J27" s="1280">
        <v>0</v>
      </c>
      <c r="K27" s="1280">
        <f t="shared" si="1"/>
        <v>25</v>
      </c>
      <c r="L27" s="1280">
        <v>0</v>
      </c>
      <c r="M27" s="1280">
        <f t="shared" si="2"/>
        <v>25</v>
      </c>
      <c r="N27" s="353"/>
    </row>
    <row r="28" spans="1:14" s="9" customFormat="1" x14ac:dyDescent="0.2">
      <c r="A28" s="35" t="s">
        <v>2</v>
      </c>
      <c r="B28" s="136" t="s">
        <v>118</v>
      </c>
      <c r="C28" s="136" t="s">
        <v>122</v>
      </c>
      <c r="D28" s="38" t="s">
        <v>5</v>
      </c>
      <c r="E28" s="38" t="s">
        <v>5</v>
      </c>
      <c r="F28" s="149" t="s">
        <v>120</v>
      </c>
      <c r="G28" s="1281">
        <f>+G29</f>
        <v>0</v>
      </c>
      <c r="H28" s="1281">
        <f>+H29</f>
        <v>50</v>
      </c>
      <c r="I28" s="1281">
        <f t="shared" si="0"/>
        <v>50</v>
      </c>
      <c r="J28" s="1282">
        <v>0</v>
      </c>
      <c r="K28" s="1282">
        <f t="shared" si="1"/>
        <v>50</v>
      </c>
      <c r="L28" s="1282">
        <v>0</v>
      </c>
      <c r="M28" s="1282">
        <f t="shared" si="2"/>
        <v>50</v>
      </c>
      <c r="N28" s="353"/>
    </row>
    <row r="29" spans="1:14" s="9" customFormat="1" x14ac:dyDescent="0.2">
      <c r="A29" s="47"/>
      <c r="B29" s="124"/>
      <c r="C29" s="124"/>
      <c r="D29" s="50">
        <v>3299</v>
      </c>
      <c r="E29" s="8">
        <v>5321</v>
      </c>
      <c r="F29" s="150" t="s">
        <v>21</v>
      </c>
      <c r="G29" s="1279">
        <v>0</v>
      </c>
      <c r="H29" s="1279">
        <v>50</v>
      </c>
      <c r="I29" s="1279">
        <f t="shared" si="0"/>
        <v>50</v>
      </c>
      <c r="J29" s="1280">
        <v>0</v>
      </c>
      <c r="K29" s="1280">
        <f t="shared" si="1"/>
        <v>50</v>
      </c>
      <c r="L29" s="1280">
        <v>0</v>
      </c>
      <c r="M29" s="1280">
        <f t="shared" si="2"/>
        <v>50</v>
      </c>
      <c r="N29" s="353"/>
    </row>
    <row r="30" spans="1:14" s="9" customFormat="1" ht="20.95" x14ac:dyDescent="0.2">
      <c r="A30" s="35" t="s">
        <v>2</v>
      </c>
      <c r="B30" s="136" t="s">
        <v>119</v>
      </c>
      <c r="C30" s="136" t="s">
        <v>58</v>
      </c>
      <c r="D30" s="38" t="s">
        <v>5</v>
      </c>
      <c r="E30" s="38" t="s">
        <v>5</v>
      </c>
      <c r="F30" s="149" t="s">
        <v>121</v>
      </c>
      <c r="G30" s="1281">
        <f>+G31</f>
        <v>0</v>
      </c>
      <c r="H30" s="1281">
        <f>+H31</f>
        <v>15</v>
      </c>
      <c r="I30" s="1281">
        <f t="shared" si="0"/>
        <v>15</v>
      </c>
      <c r="J30" s="1282">
        <v>0</v>
      </c>
      <c r="K30" s="1282">
        <f t="shared" si="1"/>
        <v>15</v>
      </c>
      <c r="L30" s="1282">
        <v>0</v>
      </c>
      <c r="M30" s="1282">
        <f t="shared" si="2"/>
        <v>15</v>
      </c>
      <c r="N30" s="353"/>
    </row>
    <row r="31" spans="1:14" s="9" customFormat="1" x14ac:dyDescent="0.2">
      <c r="A31" s="47"/>
      <c r="B31" s="124"/>
      <c r="C31" s="124"/>
      <c r="D31" s="50">
        <v>3122</v>
      </c>
      <c r="E31" s="8">
        <v>5331</v>
      </c>
      <c r="F31" s="150" t="s">
        <v>19</v>
      </c>
      <c r="G31" s="1279">
        <v>0</v>
      </c>
      <c r="H31" s="1279">
        <v>15</v>
      </c>
      <c r="I31" s="1279">
        <f t="shared" si="0"/>
        <v>15</v>
      </c>
      <c r="J31" s="1280">
        <v>0</v>
      </c>
      <c r="K31" s="1280">
        <f t="shared" si="1"/>
        <v>15</v>
      </c>
      <c r="L31" s="1280">
        <v>0</v>
      </c>
      <c r="M31" s="1280">
        <f t="shared" si="2"/>
        <v>15</v>
      </c>
      <c r="N31" s="353"/>
    </row>
    <row r="32" spans="1:14" s="9" customFormat="1" x14ac:dyDescent="0.2">
      <c r="A32" s="35" t="s">
        <v>2</v>
      </c>
      <c r="B32" s="136" t="s">
        <v>73</v>
      </c>
      <c r="C32" s="136" t="s">
        <v>17</v>
      </c>
      <c r="D32" s="38" t="s">
        <v>5</v>
      </c>
      <c r="E32" s="38" t="s">
        <v>5</v>
      </c>
      <c r="F32" s="149" t="s">
        <v>6</v>
      </c>
      <c r="G32" s="1281">
        <f>+G33</f>
        <v>2000</v>
      </c>
      <c r="H32" s="1281">
        <f>+H33</f>
        <v>-2000</v>
      </c>
      <c r="I32" s="1281">
        <f t="shared" si="0"/>
        <v>0</v>
      </c>
      <c r="J32" s="1282">
        <v>0</v>
      </c>
      <c r="K32" s="1282">
        <f t="shared" si="1"/>
        <v>0</v>
      </c>
      <c r="L32" s="1282">
        <v>0</v>
      </c>
      <c r="M32" s="1282">
        <f t="shared" si="2"/>
        <v>0</v>
      </c>
      <c r="N32" s="353"/>
    </row>
    <row r="33" spans="1:14" s="9" customFormat="1" x14ac:dyDescent="0.2">
      <c r="A33" s="47"/>
      <c r="B33" s="124"/>
      <c r="C33" s="124"/>
      <c r="D33" s="50">
        <v>3299</v>
      </c>
      <c r="E33" s="50">
        <v>5331</v>
      </c>
      <c r="F33" s="150" t="s">
        <v>19</v>
      </c>
      <c r="G33" s="1279">
        <v>2000</v>
      </c>
      <c r="H33" s="1279">
        <v>-2000</v>
      </c>
      <c r="I33" s="1279">
        <f t="shared" si="0"/>
        <v>0</v>
      </c>
      <c r="J33" s="1280">
        <v>0</v>
      </c>
      <c r="K33" s="1280">
        <f t="shared" si="1"/>
        <v>0</v>
      </c>
      <c r="L33" s="1280">
        <v>0</v>
      </c>
      <c r="M33" s="1280">
        <f t="shared" si="2"/>
        <v>0</v>
      </c>
      <c r="N33" s="353"/>
    </row>
    <row r="34" spans="1:14" s="9" customFormat="1" ht="20.95" x14ac:dyDescent="0.2">
      <c r="A34" s="35" t="s">
        <v>2</v>
      </c>
      <c r="B34" s="136" t="s">
        <v>82</v>
      </c>
      <c r="C34" s="136" t="s">
        <v>48</v>
      </c>
      <c r="D34" s="38" t="s">
        <v>5</v>
      </c>
      <c r="E34" s="38" t="s">
        <v>5</v>
      </c>
      <c r="F34" s="149" t="s">
        <v>49</v>
      </c>
      <c r="G34" s="1281">
        <v>0</v>
      </c>
      <c r="H34" s="1281">
        <f>+H35</f>
        <v>430</v>
      </c>
      <c r="I34" s="1281">
        <f t="shared" si="0"/>
        <v>430</v>
      </c>
      <c r="J34" s="1282">
        <v>0</v>
      </c>
      <c r="K34" s="1282">
        <f t="shared" si="1"/>
        <v>430</v>
      </c>
      <c r="L34" s="1282">
        <v>0</v>
      </c>
      <c r="M34" s="1282">
        <f t="shared" si="2"/>
        <v>430</v>
      </c>
      <c r="N34" s="353"/>
    </row>
    <row r="35" spans="1:14" s="9" customFormat="1" x14ac:dyDescent="0.2">
      <c r="A35" s="47"/>
      <c r="B35" s="124"/>
      <c r="C35" s="124"/>
      <c r="D35" s="50">
        <v>3123</v>
      </c>
      <c r="E35" s="50">
        <v>5331</v>
      </c>
      <c r="F35" s="150" t="s">
        <v>19</v>
      </c>
      <c r="G35" s="1279">
        <v>0</v>
      </c>
      <c r="H35" s="1279">
        <v>430</v>
      </c>
      <c r="I35" s="1279">
        <f t="shared" si="0"/>
        <v>430</v>
      </c>
      <c r="J35" s="1280">
        <v>0</v>
      </c>
      <c r="K35" s="1280">
        <f t="shared" si="1"/>
        <v>430</v>
      </c>
      <c r="L35" s="1280">
        <v>0</v>
      </c>
      <c r="M35" s="1280">
        <f t="shared" si="2"/>
        <v>430</v>
      </c>
      <c r="N35" s="353"/>
    </row>
    <row r="36" spans="1:14" s="9" customFormat="1" ht="20.95" x14ac:dyDescent="0.2">
      <c r="A36" s="35" t="s">
        <v>2</v>
      </c>
      <c r="B36" s="136" t="s">
        <v>83</v>
      </c>
      <c r="C36" s="136" t="s">
        <v>50</v>
      </c>
      <c r="D36" s="38" t="s">
        <v>5</v>
      </c>
      <c r="E36" s="38" t="s">
        <v>5</v>
      </c>
      <c r="F36" s="149" t="s">
        <v>51</v>
      </c>
      <c r="G36" s="1281">
        <v>0</v>
      </c>
      <c r="H36" s="1281">
        <f t="shared" ref="H36" si="5">+H37</f>
        <v>480</v>
      </c>
      <c r="I36" s="1281">
        <f t="shared" si="0"/>
        <v>480</v>
      </c>
      <c r="J36" s="1282">
        <v>0</v>
      </c>
      <c r="K36" s="1282">
        <f t="shared" si="1"/>
        <v>480</v>
      </c>
      <c r="L36" s="1282">
        <v>0</v>
      </c>
      <c r="M36" s="1282">
        <f t="shared" si="2"/>
        <v>480</v>
      </c>
      <c r="N36" s="353"/>
    </row>
    <row r="37" spans="1:14" s="9" customFormat="1" x14ac:dyDescent="0.2">
      <c r="A37" s="47"/>
      <c r="B37" s="124"/>
      <c r="C37" s="124"/>
      <c r="D37" s="50">
        <v>3123</v>
      </c>
      <c r="E37" s="50">
        <v>5331</v>
      </c>
      <c r="F37" s="150" t="s">
        <v>19</v>
      </c>
      <c r="G37" s="1279">
        <v>0</v>
      </c>
      <c r="H37" s="1279">
        <v>480</v>
      </c>
      <c r="I37" s="1279">
        <f t="shared" si="0"/>
        <v>480</v>
      </c>
      <c r="J37" s="1280">
        <v>0</v>
      </c>
      <c r="K37" s="1280">
        <f t="shared" si="1"/>
        <v>480</v>
      </c>
      <c r="L37" s="1280">
        <v>0</v>
      </c>
      <c r="M37" s="1280">
        <f t="shared" si="2"/>
        <v>480</v>
      </c>
      <c r="N37" s="353"/>
    </row>
    <row r="38" spans="1:14" s="9" customFormat="1" ht="20.95" x14ac:dyDescent="0.2">
      <c r="A38" s="35" t="s">
        <v>2</v>
      </c>
      <c r="B38" s="136" t="s">
        <v>84</v>
      </c>
      <c r="C38" s="136" t="s">
        <v>52</v>
      </c>
      <c r="D38" s="38" t="s">
        <v>5</v>
      </c>
      <c r="E38" s="38" t="s">
        <v>5</v>
      </c>
      <c r="F38" s="149" t="s">
        <v>53</v>
      </c>
      <c r="G38" s="1281">
        <v>0</v>
      </c>
      <c r="H38" s="1281">
        <f t="shared" ref="H38" si="6">+H39</f>
        <v>70</v>
      </c>
      <c r="I38" s="1281">
        <f t="shared" si="0"/>
        <v>70</v>
      </c>
      <c r="J38" s="1282">
        <v>0</v>
      </c>
      <c r="K38" s="1282">
        <f t="shared" si="1"/>
        <v>70</v>
      </c>
      <c r="L38" s="1282">
        <v>0</v>
      </c>
      <c r="M38" s="1282">
        <f t="shared" si="2"/>
        <v>70</v>
      </c>
      <c r="N38" s="353"/>
    </row>
    <row r="39" spans="1:14" s="9" customFormat="1" x14ac:dyDescent="0.2">
      <c r="A39" s="47"/>
      <c r="B39" s="124"/>
      <c r="C39" s="124"/>
      <c r="D39" s="50">
        <v>3123</v>
      </c>
      <c r="E39" s="50">
        <v>5331</v>
      </c>
      <c r="F39" s="150" t="s">
        <v>19</v>
      </c>
      <c r="G39" s="1279">
        <v>0</v>
      </c>
      <c r="H39" s="1279">
        <v>70</v>
      </c>
      <c r="I39" s="1279">
        <f t="shared" si="0"/>
        <v>70</v>
      </c>
      <c r="J39" s="1280">
        <v>0</v>
      </c>
      <c r="K39" s="1280">
        <f t="shared" si="1"/>
        <v>70</v>
      </c>
      <c r="L39" s="1280">
        <v>0</v>
      </c>
      <c r="M39" s="1280">
        <f t="shared" si="2"/>
        <v>70</v>
      </c>
      <c r="N39" s="353"/>
    </row>
    <row r="40" spans="1:14" s="9" customFormat="1" ht="20.95" x14ac:dyDescent="0.2">
      <c r="A40" s="35" t="s">
        <v>2</v>
      </c>
      <c r="B40" s="136" t="s">
        <v>85</v>
      </c>
      <c r="C40" s="136" t="s">
        <v>54</v>
      </c>
      <c r="D40" s="38" t="s">
        <v>5</v>
      </c>
      <c r="E40" s="38" t="s">
        <v>5</v>
      </c>
      <c r="F40" s="149" t="s">
        <v>55</v>
      </c>
      <c r="G40" s="1281">
        <v>0</v>
      </c>
      <c r="H40" s="1281">
        <f t="shared" ref="H40" si="7">+H41</f>
        <v>120</v>
      </c>
      <c r="I40" s="1281">
        <f t="shared" si="0"/>
        <v>120</v>
      </c>
      <c r="J40" s="1282">
        <v>0</v>
      </c>
      <c r="K40" s="1282">
        <f t="shared" si="1"/>
        <v>120</v>
      </c>
      <c r="L40" s="1282">
        <v>0</v>
      </c>
      <c r="M40" s="1282">
        <f t="shared" si="2"/>
        <v>120</v>
      </c>
      <c r="N40" s="353"/>
    </row>
    <row r="41" spans="1:14" s="9" customFormat="1" x14ac:dyDescent="0.2">
      <c r="A41" s="47"/>
      <c r="B41" s="124"/>
      <c r="C41" s="124"/>
      <c r="D41" s="50">
        <v>3122</v>
      </c>
      <c r="E41" s="50">
        <v>5331</v>
      </c>
      <c r="F41" s="150" t="s">
        <v>19</v>
      </c>
      <c r="G41" s="1279">
        <v>0</v>
      </c>
      <c r="H41" s="1279">
        <v>120</v>
      </c>
      <c r="I41" s="1279">
        <f t="shared" si="0"/>
        <v>120</v>
      </c>
      <c r="J41" s="1280">
        <v>0</v>
      </c>
      <c r="K41" s="1280">
        <f t="shared" si="1"/>
        <v>120</v>
      </c>
      <c r="L41" s="1280">
        <v>0</v>
      </c>
      <c r="M41" s="1280">
        <f t="shared" si="2"/>
        <v>120</v>
      </c>
      <c r="N41" s="353"/>
    </row>
    <row r="42" spans="1:14" s="9" customFormat="1" ht="20.95" x14ac:dyDescent="0.2">
      <c r="A42" s="35" t="s">
        <v>2</v>
      </c>
      <c r="B42" s="136" t="s">
        <v>86</v>
      </c>
      <c r="C42" s="136" t="s">
        <v>56</v>
      </c>
      <c r="D42" s="38" t="s">
        <v>5</v>
      </c>
      <c r="E42" s="38" t="s">
        <v>5</v>
      </c>
      <c r="F42" s="149" t="s">
        <v>57</v>
      </c>
      <c r="G42" s="1281">
        <v>0</v>
      </c>
      <c r="H42" s="1281">
        <f t="shared" ref="H42" si="8">+H43</f>
        <v>330</v>
      </c>
      <c r="I42" s="1281">
        <f t="shared" si="0"/>
        <v>330</v>
      </c>
      <c r="J42" s="1282">
        <v>0</v>
      </c>
      <c r="K42" s="1282">
        <f t="shared" si="1"/>
        <v>330</v>
      </c>
      <c r="L42" s="1282">
        <v>0</v>
      </c>
      <c r="M42" s="1282">
        <f t="shared" si="2"/>
        <v>330</v>
      </c>
      <c r="N42" s="353"/>
    </row>
    <row r="43" spans="1:14" s="9" customFormat="1" x14ac:dyDescent="0.2">
      <c r="A43" s="47"/>
      <c r="B43" s="124"/>
      <c r="C43" s="124"/>
      <c r="D43" s="50">
        <v>3123</v>
      </c>
      <c r="E43" s="50">
        <v>5331</v>
      </c>
      <c r="F43" s="150" t="s">
        <v>19</v>
      </c>
      <c r="G43" s="1279">
        <v>0</v>
      </c>
      <c r="H43" s="1279">
        <v>330</v>
      </c>
      <c r="I43" s="1279">
        <f t="shared" si="0"/>
        <v>330</v>
      </c>
      <c r="J43" s="1280">
        <v>0</v>
      </c>
      <c r="K43" s="1280">
        <f t="shared" si="1"/>
        <v>330</v>
      </c>
      <c r="L43" s="1280">
        <v>0</v>
      </c>
      <c r="M43" s="1280">
        <f t="shared" si="2"/>
        <v>330</v>
      </c>
      <c r="N43" s="353"/>
    </row>
    <row r="44" spans="1:14" s="9" customFormat="1" ht="20.95" x14ac:dyDescent="0.2">
      <c r="A44" s="35" t="s">
        <v>2</v>
      </c>
      <c r="B44" s="136" t="s">
        <v>87</v>
      </c>
      <c r="C44" s="136" t="s">
        <v>58</v>
      </c>
      <c r="D44" s="38" t="s">
        <v>5</v>
      </c>
      <c r="E44" s="38" t="s">
        <v>5</v>
      </c>
      <c r="F44" s="149" t="s">
        <v>59</v>
      </c>
      <c r="G44" s="1281">
        <v>0</v>
      </c>
      <c r="H44" s="1281">
        <f t="shared" ref="H44" si="9">+H45</f>
        <v>230</v>
      </c>
      <c r="I44" s="1281">
        <f t="shared" si="0"/>
        <v>230</v>
      </c>
      <c r="J44" s="1282">
        <v>0</v>
      </c>
      <c r="K44" s="1282">
        <f t="shared" si="1"/>
        <v>230</v>
      </c>
      <c r="L44" s="1282">
        <v>0</v>
      </c>
      <c r="M44" s="1282">
        <f t="shared" si="2"/>
        <v>230</v>
      </c>
      <c r="N44" s="353"/>
    </row>
    <row r="45" spans="1:14" s="9" customFormat="1" x14ac:dyDescent="0.2">
      <c r="A45" s="47"/>
      <c r="B45" s="124"/>
      <c r="C45" s="124"/>
      <c r="D45" s="50">
        <v>3122</v>
      </c>
      <c r="E45" s="50">
        <v>5331</v>
      </c>
      <c r="F45" s="150" t="s">
        <v>19</v>
      </c>
      <c r="G45" s="1279">
        <v>0</v>
      </c>
      <c r="H45" s="1279">
        <v>230</v>
      </c>
      <c r="I45" s="1279">
        <f t="shared" si="0"/>
        <v>230</v>
      </c>
      <c r="J45" s="1280">
        <v>0</v>
      </c>
      <c r="K45" s="1280">
        <f t="shared" si="1"/>
        <v>230</v>
      </c>
      <c r="L45" s="1280">
        <v>0</v>
      </c>
      <c r="M45" s="1280">
        <f t="shared" si="2"/>
        <v>230</v>
      </c>
      <c r="N45" s="353"/>
    </row>
    <row r="46" spans="1:14" s="9" customFormat="1" ht="20.95" x14ac:dyDescent="0.2">
      <c r="A46" s="35" t="s">
        <v>2</v>
      </c>
      <c r="B46" s="136" t="s">
        <v>88</v>
      </c>
      <c r="C46" s="136" t="s">
        <v>60</v>
      </c>
      <c r="D46" s="38" t="s">
        <v>5</v>
      </c>
      <c r="E46" s="38" t="s">
        <v>5</v>
      </c>
      <c r="F46" s="149" t="s">
        <v>61</v>
      </c>
      <c r="G46" s="1281">
        <v>0</v>
      </c>
      <c r="H46" s="1281">
        <f t="shared" ref="H46" si="10">+H47</f>
        <v>160</v>
      </c>
      <c r="I46" s="1281">
        <f t="shared" si="0"/>
        <v>160</v>
      </c>
      <c r="J46" s="1282">
        <v>0</v>
      </c>
      <c r="K46" s="1282">
        <f t="shared" si="1"/>
        <v>160</v>
      </c>
      <c r="L46" s="1282">
        <v>0</v>
      </c>
      <c r="M46" s="1282">
        <f t="shared" si="2"/>
        <v>160</v>
      </c>
      <c r="N46" s="353"/>
    </row>
    <row r="47" spans="1:14" s="9" customFormat="1" x14ac:dyDescent="0.2">
      <c r="A47" s="47"/>
      <c r="B47" s="124"/>
      <c r="C47" s="124"/>
      <c r="D47" s="50">
        <v>3122</v>
      </c>
      <c r="E47" s="50">
        <v>5331</v>
      </c>
      <c r="F47" s="150" t="s">
        <v>19</v>
      </c>
      <c r="G47" s="1279">
        <v>0</v>
      </c>
      <c r="H47" s="1279">
        <v>160</v>
      </c>
      <c r="I47" s="1279">
        <f t="shared" si="0"/>
        <v>160</v>
      </c>
      <c r="J47" s="1280">
        <v>0</v>
      </c>
      <c r="K47" s="1280">
        <f t="shared" si="1"/>
        <v>160</v>
      </c>
      <c r="L47" s="1280">
        <v>0</v>
      </c>
      <c r="M47" s="1280">
        <f t="shared" si="2"/>
        <v>160</v>
      </c>
      <c r="N47" s="353"/>
    </row>
    <row r="48" spans="1:14" s="9" customFormat="1" ht="20.95" x14ac:dyDescent="0.2">
      <c r="A48" s="35" t="s">
        <v>2</v>
      </c>
      <c r="B48" s="136" t="s">
        <v>89</v>
      </c>
      <c r="C48" s="136" t="s">
        <v>62</v>
      </c>
      <c r="D48" s="38" t="s">
        <v>5</v>
      </c>
      <c r="E48" s="38" t="s">
        <v>5</v>
      </c>
      <c r="F48" s="149" t="s">
        <v>63</v>
      </c>
      <c r="G48" s="1281">
        <v>0</v>
      </c>
      <c r="H48" s="1281">
        <f t="shared" ref="H48" si="11">+H49</f>
        <v>150</v>
      </c>
      <c r="I48" s="1281">
        <f t="shared" si="0"/>
        <v>150</v>
      </c>
      <c r="J48" s="1282">
        <v>0</v>
      </c>
      <c r="K48" s="1282">
        <f t="shared" si="1"/>
        <v>150</v>
      </c>
      <c r="L48" s="1282">
        <v>0</v>
      </c>
      <c r="M48" s="1282">
        <f t="shared" si="2"/>
        <v>150</v>
      </c>
      <c r="N48" s="353"/>
    </row>
    <row r="49" spans="1:14" s="9" customFormat="1" x14ac:dyDescent="0.2">
      <c r="A49" s="47"/>
      <c r="B49" s="124"/>
      <c r="C49" s="124"/>
      <c r="D49" s="50">
        <v>3123</v>
      </c>
      <c r="E49" s="50">
        <v>5331</v>
      </c>
      <c r="F49" s="150" t="s">
        <v>19</v>
      </c>
      <c r="G49" s="1279">
        <v>0</v>
      </c>
      <c r="H49" s="1279">
        <v>150</v>
      </c>
      <c r="I49" s="1279">
        <f t="shared" si="0"/>
        <v>150</v>
      </c>
      <c r="J49" s="1280">
        <v>0</v>
      </c>
      <c r="K49" s="1280">
        <f t="shared" si="1"/>
        <v>150</v>
      </c>
      <c r="L49" s="1280">
        <v>0</v>
      </c>
      <c r="M49" s="1280">
        <f t="shared" si="2"/>
        <v>150</v>
      </c>
      <c r="N49" s="353"/>
    </row>
    <row r="50" spans="1:14" s="9" customFormat="1" ht="20.95" x14ac:dyDescent="0.2">
      <c r="A50" s="35" t="s">
        <v>2</v>
      </c>
      <c r="B50" s="136" t="s">
        <v>90</v>
      </c>
      <c r="C50" s="136" t="s">
        <v>64</v>
      </c>
      <c r="D50" s="38" t="s">
        <v>5</v>
      </c>
      <c r="E50" s="38" t="s">
        <v>5</v>
      </c>
      <c r="F50" s="149" t="s">
        <v>65</v>
      </c>
      <c r="G50" s="1281">
        <v>0</v>
      </c>
      <c r="H50" s="1281">
        <f t="shared" ref="H50" si="12">+H51</f>
        <v>30</v>
      </c>
      <c r="I50" s="1281">
        <f t="shared" si="0"/>
        <v>30</v>
      </c>
      <c r="J50" s="1282">
        <v>0</v>
      </c>
      <c r="K50" s="1282">
        <f t="shared" si="1"/>
        <v>30</v>
      </c>
      <c r="L50" s="1282">
        <v>0</v>
      </c>
      <c r="M50" s="1282">
        <f t="shared" si="2"/>
        <v>30</v>
      </c>
      <c r="N50" s="353"/>
    </row>
    <row r="51" spans="1:14" s="9" customFormat="1" x14ac:dyDescent="0.2">
      <c r="A51" s="47"/>
      <c r="B51" s="124"/>
      <c r="C51" s="124"/>
      <c r="D51" s="50">
        <v>3123</v>
      </c>
      <c r="E51" s="50">
        <v>5331</v>
      </c>
      <c r="F51" s="150" t="s">
        <v>19</v>
      </c>
      <c r="G51" s="1279">
        <v>0</v>
      </c>
      <c r="H51" s="1279">
        <v>30</v>
      </c>
      <c r="I51" s="1279">
        <f t="shared" si="0"/>
        <v>30</v>
      </c>
      <c r="J51" s="1280">
        <v>0</v>
      </c>
      <c r="K51" s="1280">
        <f t="shared" si="1"/>
        <v>30</v>
      </c>
      <c r="L51" s="1280">
        <v>0</v>
      </c>
      <c r="M51" s="1280">
        <f t="shared" si="2"/>
        <v>30</v>
      </c>
      <c r="N51" s="353"/>
    </row>
    <row r="52" spans="1:14" s="9" customFormat="1" x14ac:dyDescent="0.2">
      <c r="A52" s="35" t="s">
        <v>2</v>
      </c>
      <c r="B52" s="136" t="s">
        <v>74</v>
      </c>
      <c r="C52" s="136" t="s">
        <v>17</v>
      </c>
      <c r="D52" s="38" t="s">
        <v>5</v>
      </c>
      <c r="E52" s="38" t="s">
        <v>5</v>
      </c>
      <c r="F52" s="149" t="s">
        <v>7</v>
      </c>
      <c r="G52" s="1281">
        <f>+G53</f>
        <v>500</v>
      </c>
      <c r="H52" s="1281">
        <v>0</v>
      </c>
      <c r="I52" s="1281">
        <f t="shared" si="0"/>
        <v>500</v>
      </c>
      <c r="J52" s="1282">
        <f>+J53</f>
        <v>-50</v>
      </c>
      <c r="K52" s="1282">
        <f t="shared" si="1"/>
        <v>450</v>
      </c>
      <c r="L52" s="1282">
        <v>0</v>
      </c>
      <c r="M52" s="1282">
        <f t="shared" si="2"/>
        <v>450</v>
      </c>
      <c r="N52" s="353"/>
    </row>
    <row r="53" spans="1:14" s="9" customFormat="1" x14ac:dyDescent="0.2">
      <c r="A53" s="47"/>
      <c r="B53" s="124"/>
      <c r="C53" s="124"/>
      <c r="D53" s="50">
        <v>3299</v>
      </c>
      <c r="E53" s="50">
        <v>5331</v>
      </c>
      <c r="F53" s="150" t="s">
        <v>19</v>
      </c>
      <c r="G53" s="1279">
        <v>500</v>
      </c>
      <c r="H53" s="1279">
        <v>0</v>
      </c>
      <c r="I53" s="1279">
        <f t="shared" si="0"/>
        <v>500</v>
      </c>
      <c r="J53" s="1280">
        <v>-50</v>
      </c>
      <c r="K53" s="1280">
        <f t="shared" si="1"/>
        <v>450</v>
      </c>
      <c r="L53" s="1280">
        <v>0</v>
      </c>
      <c r="M53" s="1280">
        <f t="shared" si="2"/>
        <v>450</v>
      </c>
      <c r="N53" s="353"/>
    </row>
    <row r="54" spans="1:14" s="9" customFormat="1" ht="20.95" x14ac:dyDescent="0.2">
      <c r="A54" s="35" t="s">
        <v>2</v>
      </c>
      <c r="B54" s="136" t="s">
        <v>165</v>
      </c>
      <c r="C54" s="136" t="s">
        <v>17</v>
      </c>
      <c r="D54" s="38" t="s">
        <v>5</v>
      </c>
      <c r="E54" s="38" t="s">
        <v>5</v>
      </c>
      <c r="F54" s="149" t="s">
        <v>170</v>
      </c>
      <c r="G54" s="1281">
        <v>0</v>
      </c>
      <c r="H54" s="1281">
        <v>0</v>
      </c>
      <c r="I54" s="1281">
        <f t="shared" si="0"/>
        <v>0</v>
      </c>
      <c r="J54" s="1282">
        <f>+J55</f>
        <v>50</v>
      </c>
      <c r="K54" s="1282">
        <f t="shared" si="1"/>
        <v>50</v>
      </c>
      <c r="L54" s="1351">
        <f>+L55</f>
        <v>-50</v>
      </c>
      <c r="M54" s="1282">
        <f t="shared" si="2"/>
        <v>0</v>
      </c>
      <c r="N54" s="1349" t="s">
        <v>307</v>
      </c>
    </row>
    <row r="55" spans="1:14" s="9" customFormat="1" x14ac:dyDescent="0.2">
      <c r="A55" s="47"/>
      <c r="B55" s="124"/>
      <c r="C55" s="124"/>
      <c r="D55" s="50">
        <v>3299</v>
      </c>
      <c r="E55" s="50">
        <v>5332</v>
      </c>
      <c r="F55" s="150" t="s">
        <v>167</v>
      </c>
      <c r="G55" s="1279">
        <v>0</v>
      </c>
      <c r="H55" s="1279">
        <v>0</v>
      </c>
      <c r="I55" s="1279">
        <v>0</v>
      </c>
      <c r="J55" s="1280">
        <v>50</v>
      </c>
      <c r="K55" s="1280">
        <f t="shared" si="1"/>
        <v>50</v>
      </c>
      <c r="L55" s="1350">
        <v>-50</v>
      </c>
      <c r="M55" s="1280">
        <f t="shared" si="2"/>
        <v>0</v>
      </c>
      <c r="N55" s="353"/>
    </row>
    <row r="56" spans="1:14" s="9" customFormat="1" ht="20.95" x14ac:dyDescent="0.2">
      <c r="A56" s="35" t="s">
        <v>2</v>
      </c>
      <c r="B56" s="136" t="s">
        <v>165</v>
      </c>
      <c r="C56" s="797" t="s">
        <v>306</v>
      </c>
      <c r="D56" s="38" t="s">
        <v>5</v>
      </c>
      <c r="E56" s="38" t="s">
        <v>5</v>
      </c>
      <c r="F56" s="149" t="s">
        <v>170</v>
      </c>
      <c r="G56" s="1281">
        <v>0</v>
      </c>
      <c r="H56" s="1281">
        <v>0</v>
      </c>
      <c r="I56" s="1281">
        <f t="shared" ref="I56" si="13">+G56+H56</f>
        <v>0</v>
      </c>
      <c r="J56" s="1282">
        <f>+J57</f>
        <v>0</v>
      </c>
      <c r="K56" s="1282">
        <f t="shared" ref="K56:K57" si="14">+I56+J56</f>
        <v>0</v>
      </c>
      <c r="L56" s="1351">
        <f>+L57</f>
        <v>50</v>
      </c>
      <c r="M56" s="1282">
        <f t="shared" si="2"/>
        <v>50</v>
      </c>
      <c r="N56" s="1349" t="s">
        <v>307</v>
      </c>
    </row>
    <row r="57" spans="1:14" s="9" customFormat="1" x14ac:dyDescent="0.2">
      <c r="A57" s="47"/>
      <c r="B57" s="124"/>
      <c r="C57" s="124"/>
      <c r="D57" s="50">
        <v>3299</v>
      </c>
      <c r="E57" s="50">
        <v>5332</v>
      </c>
      <c r="F57" s="150" t="s">
        <v>167</v>
      </c>
      <c r="G57" s="1279">
        <v>0</v>
      </c>
      <c r="H57" s="1279">
        <v>0</v>
      </c>
      <c r="I57" s="1279">
        <v>0</v>
      </c>
      <c r="J57" s="1280">
        <v>0</v>
      </c>
      <c r="K57" s="1280">
        <f t="shared" si="14"/>
        <v>0</v>
      </c>
      <c r="L57" s="1350">
        <v>50</v>
      </c>
      <c r="M57" s="1280">
        <f t="shared" si="2"/>
        <v>50</v>
      </c>
      <c r="N57" s="353"/>
    </row>
    <row r="58" spans="1:14" s="9" customFormat="1" x14ac:dyDescent="0.2">
      <c r="A58" s="35" t="s">
        <v>2</v>
      </c>
      <c r="B58" s="136" t="s">
        <v>75</v>
      </c>
      <c r="C58" s="136" t="s">
        <v>17</v>
      </c>
      <c r="D58" s="38" t="s">
        <v>5</v>
      </c>
      <c r="E58" s="38" t="s">
        <v>5</v>
      </c>
      <c r="F58" s="149" t="s">
        <v>8</v>
      </c>
      <c r="G58" s="1281">
        <f>+G59</f>
        <v>500</v>
      </c>
      <c r="H58" s="1281">
        <v>0</v>
      </c>
      <c r="I58" s="1281">
        <f t="shared" si="0"/>
        <v>500</v>
      </c>
      <c r="J58" s="1282">
        <v>0</v>
      </c>
      <c r="K58" s="1282">
        <f t="shared" si="1"/>
        <v>500</v>
      </c>
      <c r="L58" s="1282">
        <v>0</v>
      </c>
      <c r="M58" s="1282">
        <f t="shared" si="2"/>
        <v>500</v>
      </c>
      <c r="N58" s="353"/>
    </row>
    <row r="59" spans="1:14" s="9" customFormat="1" x14ac:dyDescent="0.2">
      <c r="A59" s="67"/>
      <c r="B59" s="1342"/>
      <c r="C59" s="1342"/>
      <c r="D59" s="70">
        <v>3299</v>
      </c>
      <c r="E59" s="1343">
        <v>5321</v>
      </c>
      <c r="F59" s="153" t="s">
        <v>21</v>
      </c>
      <c r="G59" s="1302">
        <v>500</v>
      </c>
      <c r="H59" s="1302">
        <v>0</v>
      </c>
      <c r="I59" s="1302">
        <f t="shared" si="0"/>
        <v>500</v>
      </c>
      <c r="J59" s="1287">
        <v>0</v>
      </c>
      <c r="K59" s="1287">
        <f t="shared" si="1"/>
        <v>500</v>
      </c>
      <c r="L59" s="1280">
        <v>0</v>
      </c>
      <c r="M59" s="1280">
        <f t="shared" si="2"/>
        <v>500</v>
      </c>
      <c r="N59" s="353"/>
    </row>
    <row r="60" spans="1:14" s="9" customFormat="1" ht="20.95" x14ac:dyDescent="0.2">
      <c r="A60" s="972" t="s">
        <v>2</v>
      </c>
      <c r="B60" s="824" t="s">
        <v>217</v>
      </c>
      <c r="C60" s="824" t="s">
        <v>17</v>
      </c>
      <c r="D60" s="445" t="s">
        <v>5</v>
      </c>
      <c r="E60" s="445" t="s">
        <v>5</v>
      </c>
      <c r="F60" s="1039" t="s">
        <v>218</v>
      </c>
      <c r="G60" s="1281">
        <v>0</v>
      </c>
      <c r="H60" s="1281"/>
      <c r="I60" s="1281">
        <v>0</v>
      </c>
      <c r="J60" s="1031">
        <f>+J61</f>
        <v>250</v>
      </c>
      <c r="K60" s="1031">
        <f t="shared" si="1"/>
        <v>250</v>
      </c>
      <c r="L60" s="1282">
        <v>0</v>
      </c>
      <c r="M60" s="1282">
        <f t="shared" si="2"/>
        <v>250</v>
      </c>
      <c r="N60" s="353"/>
    </row>
    <row r="61" spans="1:14" s="9" customFormat="1" ht="13.1" thickBot="1" x14ac:dyDescent="0.25">
      <c r="A61" s="261"/>
      <c r="B61" s="1107"/>
      <c r="C61" s="1107"/>
      <c r="D61" s="1108">
        <v>3299</v>
      </c>
      <c r="E61" s="262">
        <v>5222</v>
      </c>
      <c r="F61" s="1109" t="s">
        <v>94</v>
      </c>
      <c r="G61" s="1316">
        <v>0</v>
      </c>
      <c r="H61" s="1316"/>
      <c r="I61" s="1316">
        <v>0</v>
      </c>
      <c r="J61" s="1090">
        <v>250</v>
      </c>
      <c r="K61" s="1090">
        <f t="shared" si="1"/>
        <v>250</v>
      </c>
      <c r="L61" s="1287">
        <v>0</v>
      </c>
      <c r="M61" s="1287">
        <f t="shared" si="2"/>
        <v>250</v>
      </c>
      <c r="N61" s="353"/>
    </row>
    <row r="62" spans="1:14" s="9" customFormat="1" ht="13.75" thickBot="1" x14ac:dyDescent="0.3">
      <c r="A62" s="1270" t="s">
        <v>2</v>
      </c>
      <c r="B62" s="1474" t="s">
        <v>5</v>
      </c>
      <c r="C62" s="1475"/>
      <c r="D62" s="1271" t="s">
        <v>5</v>
      </c>
      <c r="E62" s="1271" t="s">
        <v>5</v>
      </c>
      <c r="F62" s="1273" t="s">
        <v>25</v>
      </c>
      <c r="G62" s="1274">
        <v>6040</v>
      </c>
      <c r="H62" s="1274">
        <f>+H63+H94+H101+H119+H134+H137</f>
        <v>14536.8</v>
      </c>
      <c r="I62" s="1274">
        <f t="shared" si="0"/>
        <v>20576.8</v>
      </c>
      <c r="J62" s="1275">
        <f>+J63+J94+J101+J119+J134+J137</f>
        <v>0</v>
      </c>
      <c r="K62" s="1275">
        <f t="shared" si="1"/>
        <v>20576.8</v>
      </c>
      <c r="L62" s="1275">
        <v>0</v>
      </c>
      <c r="M62" s="1275">
        <f t="shared" si="2"/>
        <v>20576.8</v>
      </c>
      <c r="N62" s="353"/>
    </row>
    <row r="63" spans="1:14" s="9" customFormat="1" ht="13.1" thickBot="1" x14ac:dyDescent="0.25">
      <c r="A63" s="1289" t="s">
        <v>2</v>
      </c>
      <c r="B63" s="1476" t="s">
        <v>5</v>
      </c>
      <c r="C63" s="1476"/>
      <c r="D63" s="1290" t="s">
        <v>5</v>
      </c>
      <c r="E63" s="1290" t="s">
        <v>5</v>
      </c>
      <c r="F63" s="1291" t="s">
        <v>26</v>
      </c>
      <c r="G63" s="1292">
        <f>+G64</f>
        <v>2810</v>
      </c>
      <c r="H63" s="1292">
        <f>+H64+H78</f>
        <v>2200</v>
      </c>
      <c r="I63" s="1292">
        <f t="shared" si="0"/>
        <v>5010</v>
      </c>
      <c r="J63" s="1293">
        <f>+J78+J80+J82+J84+J86+J88+J90+J92</f>
        <v>0</v>
      </c>
      <c r="K63" s="1293">
        <f t="shared" si="1"/>
        <v>5010</v>
      </c>
      <c r="L63" s="1293">
        <v>0</v>
      </c>
      <c r="M63" s="1293">
        <f t="shared" si="2"/>
        <v>5010</v>
      </c>
      <c r="N63" s="353"/>
    </row>
    <row r="64" spans="1:14" s="9" customFormat="1" x14ac:dyDescent="0.2">
      <c r="A64" s="26" t="s">
        <v>3</v>
      </c>
      <c r="B64" s="121" t="s">
        <v>76</v>
      </c>
      <c r="C64" s="121" t="s">
        <v>17</v>
      </c>
      <c r="D64" s="29" t="s">
        <v>5</v>
      </c>
      <c r="E64" s="29" t="s">
        <v>5</v>
      </c>
      <c r="F64" s="151" t="s">
        <v>26</v>
      </c>
      <c r="G64" s="1294">
        <f>+G65</f>
        <v>2810</v>
      </c>
      <c r="H64" s="1294">
        <v>1700</v>
      </c>
      <c r="I64" s="1294">
        <f t="shared" si="0"/>
        <v>4510</v>
      </c>
      <c r="J64" s="1278">
        <f>+J65</f>
        <v>-880</v>
      </c>
      <c r="K64" s="1278">
        <f t="shared" si="1"/>
        <v>3630</v>
      </c>
      <c r="L64" s="1278">
        <v>0</v>
      </c>
      <c r="M64" s="1278">
        <f t="shared" si="2"/>
        <v>3630</v>
      </c>
      <c r="N64" s="353"/>
    </row>
    <row r="65" spans="1:14" s="9" customFormat="1" x14ac:dyDescent="0.2">
      <c r="A65" s="47"/>
      <c r="B65" s="124"/>
      <c r="C65" s="124"/>
      <c r="D65" s="50">
        <v>3419</v>
      </c>
      <c r="E65" s="8">
        <v>5229</v>
      </c>
      <c r="F65" s="150" t="s">
        <v>24</v>
      </c>
      <c r="G65" s="1279">
        <v>2810</v>
      </c>
      <c r="H65" s="1279">
        <v>1700</v>
      </c>
      <c r="I65" s="1279">
        <f t="shared" si="0"/>
        <v>4510</v>
      </c>
      <c r="J65" s="1280">
        <v>-880</v>
      </c>
      <c r="K65" s="1280">
        <f t="shared" si="1"/>
        <v>3630</v>
      </c>
      <c r="L65" s="1280">
        <v>0</v>
      </c>
      <c r="M65" s="1280">
        <f t="shared" si="2"/>
        <v>3630</v>
      </c>
      <c r="N65" s="353"/>
    </row>
    <row r="66" spans="1:14" s="9" customFormat="1" x14ac:dyDescent="0.2">
      <c r="A66" s="35" t="s">
        <v>2</v>
      </c>
      <c r="B66" s="136" t="s">
        <v>175</v>
      </c>
      <c r="C66" s="136" t="s">
        <v>17</v>
      </c>
      <c r="D66" s="38" t="s">
        <v>5</v>
      </c>
      <c r="E66" s="38" t="s">
        <v>5</v>
      </c>
      <c r="F66" s="149" t="s">
        <v>188</v>
      </c>
      <c r="G66" s="1281">
        <v>0</v>
      </c>
      <c r="H66" s="1281"/>
      <c r="I66" s="1281">
        <v>0</v>
      </c>
      <c r="J66" s="1282">
        <f>+J67</f>
        <v>200</v>
      </c>
      <c r="K66" s="1282">
        <f t="shared" si="1"/>
        <v>200</v>
      </c>
      <c r="L66" s="1282">
        <v>0</v>
      </c>
      <c r="M66" s="1282">
        <f t="shared" si="2"/>
        <v>200</v>
      </c>
      <c r="N66" s="353"/>
    </row>
    <row r="67" spans="1:14" s="9" customFormat="1" x14ac:dyDescent="0.2">
      <c r="A67" s="47"/>
      <c r="B67" s="124"/>
      <c r="C67" s="124"/>
      <c r="D67" s="50">
        <v>3419</v>
      </c>
      <c r="E67" s="8">
        <v>5222</v>
      </c>
      <c r="F67" s="150" t="s">
        <v>94</v>
      </c>
      <c r="G67" s="1279">
        <v>0</v>
      </c>
      <c r="H67" s="1279"/>
      <c r="I67" s="1279">
        <v>0</v>
      </c>
      <c r="J67" s="1280">
        <v>200</v>
      </c>
      <c r="K67" s="1280">
        <f t="shared" si="1"/>
        <v>200</v>
      </c>
      <c r="L67" s="1280">
        <v>0</v>
      </c>
      <c r="M67" s="1280">
        <f t="shared" si="2"/>
        <v>200</v>
      </c>
      <c r="N67" s="353"/>
    </row>
    <row r="68" spans="1:14" s="9" customFormat="1" x14ac:dyDescent="0.2">
      <c r="A68" s="35" t="s">
        <v>2</v>
      </c>
      <c r="B68" s="136" t="s">
        <v>176</v>
      </c>
      <c r="C68" s="136" t="s">
        <v>17</v>
      </c>
      <c r="D68" s="38" t="s">
        <v>5</v>
      </c>
      <c r="E68" s="38" t="s">
        <v>5</v>
      </c>
      <c r="F68" s="1295" t="s">
        <v>182</v>
      </c>
      <c r="G68" s="1281">
        <v>0</v>
      </c>
      <c r="H68" s="1281"/>
      <c r="I68" s="1281">
        <v>0</v>
      </c>
      <c r="J68" s="1282">
        <f t="shared" ref="J68" si="15">+J69</f>
        <v>100</v>
      </c>
      <c r="K68" s="1282">
        <f t="shared" si="1"/>
        <v>100</v>
      </c>
      <c r="L68" s="1282">
        <v>0</v>
      </c>
      <c r="M68" s="1282">
        <f t="shared" si="2"/>
        <v>100</v>
      </c>
      <c r="N68" s="353"/>
    </row>
    <row r="69" spans="1:14" s="9" customFormat="1" x14ac:dyDescent="0.2">
      <c r="A69" s="47"/>
      <c r="B69" s="124"/>
      <c r="C69" s="124"/>
      <c r="D69" s="50">
        <v>3419</v>
      </c>
      <c r="E69" s="8">
        <v>5222</v>
      </c>
      <c r="F69" s="150" t="s">
        <v>94</v>
      </c>
      <c r="G69" s="1279">
        <v>0</v>
      </c>
      <c r="H69" s="1279"/>
      <c r="I69" s="1279">
        <v>0</v>
      </c>
      <c r="J69" s="1280">
        <v>100</v>
      </c>
      <c r="K69" s="1280">
        <f t="shared" si="1"/>
        <v>100</v>
      </c>
      <c r="L69" s="1280">
        <v>0</v>
      </c>
      <c r="M69" s="1280">
        <f t="shared" si="2"/>
        <v>100</v>
      </c>
      <c r="N69" s="353"/>
    </row>
    <row r="70" spans="1:14" s="9" customFormat="1" x14ac:dyDescent="0.2">
      <c r="A70" s="35" t="s">
        <v>2</v>
      </c>
      <c r="B70" s="136" t="s">
        <v>177</v>
      </c>
      <c r="C70" s="136" t="s">
        <v>17</v>
      </c>
      <c r="D70" s="38" t="s">
        <v>5</v>
      </c>
      <c r="E70" s="38" t="s">
        <v>5</v>
      </c>
      <c r="F70" s="1295" t="s">
        <v>183</v>
      </c>
      <c r="G70" s="1281">
        <v>0</v>
      </c>
      <c r="H70" s="1281"/>
      <c r="I70" s="1281">
        <v>0</v>
      </c>
      <c r="J70" s="1282">
        <f t="shared" ref="J70" si="16">+J71</f>
        <v>100</v>
      </c>
      <c r="K70" s="1282">
        <f t="shared" si="1"/>
        <v>100</v>
      </c>
      <c r="L70" s="1282">
        <v>0</v>
      </c>
      <c r="M70" s="1282">
        <f t="shared" si="2"/>
        <v>100</v>
      </c>
      <c r="N70" s="353"/>
    </row>
    <row r="71" spans="1:14" s="9" customFormat="1" x14ac:dyDescent="0.2">
      <c r="A71" s="47"/>
      <c r="B71" s="124"/>
      <c r="C71" s="124"/>
      <c r="D71" s="50">
        <v>3419</v>
      </c>
      <c r="E71" s="8">
        <v>5222</v>
      </c>
      <c r="F71" s="150" t="s">
        <v>94</v>
      </c>
      <c r="G71" s="1279">
        <v>0</v>
      </c>
      <c r="H71" s="1279"/>
      <c r="I71" s="1279">
        <v>0</v>
      </c>
      <c r="J71" s="1280">
        <v>100</v>
      </c>
      <c r="K71" s="1280">
        <f t="shared" si="1"/>
        <v>100</v>
      </c>
      <c r="L71" s="1280">
        <v>0</v>
      </c>
      <c r="M71" s="1280">
        <f t="shared" si="2"/>
        <v>100</v>
      </c>
      <c r="N71" s="353"/>
    </row>
    <row r="72" spans="1:14" s="9" customFormat="1" x14ac:dyDescent="0.2">
      <c r="A72" s="35" t="s">
        <v>2</v>
      </c>
      <c r="B72" s="136" t="s">
        <v>178</v>
      </c>
      <c r="C72" s="136" t="s">
        <v>17</v>
      </c>
      <c r="D72" s="38" t="s">
        <v>5</v>
      </c>
      <c r="E72" s="38" t="s">
        <v>5</v>
      </c>
      <c r="F72" s="149" t="s">
        <v>184</v>
      </c>
      <c r="G72" s="1281">
        <v>0</v>
      </c>
      <c r="H72" s="1281"/>
      <c r="I72" s="1281">
        <v>0</v>
      </c>
      <c r="J72" s="1282">
        <f t="shared" ref="J72" si="17">+J73</f>
        <v>300</v>
      </c>
      <c r="K72" s="1282">
        <f t="shared" si="1"/>
        <v>300</v>
      </c>
      <c r="L72" s="1282">
        <v>0</v>
      </c>
      <c r="M72" s="1282">
        <f t="shared" si="2"/>
        <v>300</v>
      </c>
      <c r="N72" s="353"/>
    </row>
    <row r="73" spans="1:14" s="9" customFormat="1" x14ac:dyDescent="0.2">
      <c r="A73" s="47"/>
      <c r="B73" s="124"/>
      <c r="C73" s="124"/>
      <c r="D73" s="50">
        <v>3419</v>
      </c>
      <c r="E73" s="8">
        <v>5332</v>
      </c>
      <c r="F73" s="150" t="s">
        <v>167</v>
      </c>
      <c r="G73" s="1279">
        <v>0</v>
      </c>
      <c r="H73" s="1279"/>
      <c r="I73" s="1279">
        <v>0</v>
      </c>
      <c r="J73" s="1280">
        <v>300</v>
      </c>
      <c r="K73" s="1280">
        <f t="shared" si="1"/>
        <v>300</v>
      </c>
      <c r="L73" s="1280">
        <v>0</v>
      </c>
      <c r="M73" s="1280">
        <f t="shared" si="2"/>
        <v>300</v>
      </c>
      <c r="N73" s="353"/>
    </row>
    <row r="74" spans="1:14" s="9" customFormat="1" x14ac:dyDescent="0.2">
      <c r="A74" s="35" t="s">
        <v>2</v>
      </c>
      <c r="B74" s="136" t="s">
        <v>179</v>
      </c>
      <c r="C74" s="136" t="s">
        <v>17</v>
      </c>
      <c r="D74" s="38" t="s">
        <v>5</v>
      </c>
      <c r="E74" s="38" t="s">
        <v>5</v>
      </c>
      <c r="F74" s="1295" t="s">
        <v>185</v>
      </c>
      <c r="G74" s="1281">
        <v>0</v>
      </c>
      <c r="H74" s="1281"/>
      <c r="I74" s="1281">
        <v>0</v>
      </c>
      <c r="J74" s="1282">
        <f t="shared" ref="J74" si="18">+J75</f>
        <v>100</v>
      </c>
      <c r="K74" s="1282">
        <f t="shared" si="1"/>
        <v>100</v>
      </c>
      <c r="L74" s="1282">
        <v>0</v>
      </c>
      <c r="M74" s="1282">
        <f t="shared" si="2"/>
        <v>100</v>
      </c>
      <c r="N74" s="353"/>
    </row>
    <row r="75" spans="1:14" s="9" customFormat="1" x14ac:dyDescent="0.2">
      <c r="A75" s="47"/>
      <c r="B75" s="124"/>
      <c r="C75" s="124"/>
      <c r="D75" s="50">
        <v>3419</v>
      </c>
      <c r="E75" s="8">
        <v>5222</v>
      </c>
      <c r="F75" s="150" t="s">
        <v>94</v>
      </c>
      <c r="G75" s="1279">
        <v>0</v>
      </c>
      <c r="H75" s="1279"/>
      <c r="I75" s="1279">
        <v>0</v>
      </c>
      <c r="J75" s="1280">
        <v>100</v>
      </c>
      <c r="K75" s="1280">
        <f t="shared" si="1"/>
        <v>100</v>
      </c>
      <c r="L75" s="1280">
        <v>0</v>
      </c>
      <c r="M75" s="1280">
        <f t="shared" ref="M75:M138" si="19">+K75+L75</f>
        <v>100</v>
      </c>
      <c r="N75" s="353"/>
    </row>
    <row r="76" spans="1:14" s="9" customFormat="1" x14ac:dyDescent="0.2">
      <c r="A76" s="35" t="s">
        <v>2</v>
      </c>
      <c r="B76" s="136" t="s">
        <v>180</v>
      </c>
      <c r="C76" s="136" t="s">
        <v>17</v>
      </c>
      <c r="D76" s="38" t="s">
        <v>5</v>
      </c>
      <c r="E76" s="38" t="s">
        <v>5</v>
      </c>
      <c r="F76" s="1295" t="s">
        <v>189</v>
      </c>
      <c r="G76" s="1281">
        <v>0</v>
      </c>
      <c r="H76" s="1281"/>
      <c r="I76" s="1281">
        <v>0</v>
      </c>
      <c r="J76" s="1282">
        <f t="shared" ref="J76" si="20">+J77</f>
        <v>80</v>
      </c>
      <c r="K76" s="1282">
        <f t="shared" si="1"/>
        <v>80</v>
      </c>
      <c r="L76" s="1282">
        <v>0</v>
      </c>
      <c r="M76" s="1282">
        <f t="shared" si="19"/>
        <v>80</v>
      </c>
      <c r="N76" s="353"/>
    </row>
    <row r="77" spans="1:14" s="9" customFormat="1" x14ac:dyDescent="0.2">
      <c r="A77" s="47"/>
      <c r="B77" s="124"/>
      <c r="C77" s="124"/>
      <c r="D77" s="50">
        <v>3419</v>
      </c>
      <c r="E77" s="8">
        <v>5222</v>
      </c>
      <c r="F77" s="150" t="s">
        <v>94</v>
      </c>
      <c r="G77" s="1279">
        <v>0</v>
      </c>
      <c r="H77" s="1279"/>
      <c r="I77" s="1279">
        <v>0</v>
      </c>
      <c r="J77" s="1280">
        <v>80</v>
      </c>
      <c r="K77" s="1280">
        <f t="shared" si="1"/>
        <v>80</v>
      </c>
      <c r="L77" s="1280">
        <v>0</v>
      </c>
      <c r="M77" s="1280">
        <f t="shared" si="19"/>
        <v>80</v>
      </c>
      <c r="N77" s="353"/>
    </row>
    <row r="78" spans="1:14" s="9" customFormat="1" x14ac:dyDescent="0.2">
      <c r="A78" s="355" t="s">
        <v>2</v>
      </c>
      <c r="B78" s="1284" t="s">
        <v>136</v>
      </c>
      <c r="C78" s="1284" t="s">
        <v>17</v>
      </c>
      <c r="D78" s="358" t="s">
        <v>5</v>
      </c>
      <c r="E78" s="358" t="s">
        <v>5</v>
      </c>
      <c r="F78" s="1296" t="s">
        <v>137</v>
      </c>
      <c r="G78" s="1281">
        <v>0</v>
      </c>
      <c r="H78" s="1281">
        <f>+H79</f>
        <v>500</v>
      </c>
      <c r="I78" s="1281">
        <f t="shared" si="0"/>
        <v>500</v>
      </c>
      <c r="J78" s="1282">
        <f>+J79</f>
        <v>-500</v>
      </c>
      <c r="K78" s="1282">
        <f t="shared" si="1"/>
        <v>0</v>
      </c>
      <c r="L78" s="1282">
        <v>0</v>
      </c>
      <c r="M78" s="1282">
        <f t="shared" si="19"/>
        <v>0</v>
      </c>
      <c r="N78" s="353"/>
    </row>
    <row r="79" spans="1:14" s="9" customFormat="1" x14ac:dyDescent="0.2">
      <c r="A79" s="364"/>
      <c r="B79" s="1297"/>
      <c r="C79" s="1297"/>
      <c r="D79" s="367">
        <v>3419</v>
      </c>
      <c r="E79" s="385">
        <v>5229</v>
      </c>
      <c r="F79" s="506" t="s">
        <v>24</v>
      </c>
      <c r="G79" s="1279">
        <v>0</v>
      </c>
      <c r="H79" s="1279">
        <v>500</v>
      </c>
      <c r="I79" s="1279">
        <f t="shared" si="0"/>
        <v>500</v>
      </c>
      <c r="J79" s="1280">
        <v>-500</v>
      </c>
      <c r="K79" s="1280">
        <f t="shared" si="1"/>
        <v>0</v>
      </c>
      <c r="L79" s="1280">
        <v>0</v>
      </c>
      <c r="M79" s="1280">
        <f t="shared" si="19"/>
        <v>0</v>
      </c>
      <c r="N79" s="353"/>
    </row>
    <row r="80" spans="1:14" s="9" customFormat="1" ht="20.95" x14ac:dyDescent="0.2">
      <c r="A80" s="355" t="s">
        <v>2</v>
      </c>
      <c r="B80" s="1284" t="s">
        <v>191</v>
      </c>
      <c r="C80" s="1284" t="s">
        <v>17</v>
      </c>
      <c r="D80" s="358" t="s">
        <v>5</v>
      </c>
      <c r="E80" s="358" t="s">
        <v>5</v>
      </c>
      <c r="F80" s="503" t="s">
        <v>214</v>
      </c>
      <c r="G80" s="1281">
        <v>0</v>
      </c>
      <c r="H80" s="1281"/>
      <c r="I80" s="1281">
        <v>0</v>
      </c>
      <c r="J80" s="1282">
        <f>+J81</f>
        <v>57.4</v>
      </c>
      <c r="K80" s="1282">
        <f t="shared" si="1"/>
        <v>57.4</v>
      </c>
      <c r="L80" s="1282">
        <v>0</v>
      </c>
      <c r="M80" s="1282">
        <f t="shared" si="19"/>
        <v>57.4</v>
      </c>
      <c r="N80" s="353"/>
    </row>
    <row r="81" spans="1:14" s="9" customFormat="1" x14ac:dyDescent="0.2">
      <c r="A81" s="364"/>
      <c r="B81" s="1297"/>
      <c r="C81" s="1297"/>
      <c r="D81" s="367">
        <v>3419</v>
      </c>
      <c r="E81" s="385">
        <v>5222</v>
      </c>
      <c r="F81" s="1298" t="s">
        <v>94</v>
      </c>
      <c r="G81" s="1279">
        <v>0</v>
      </c>
      <c r="H81" s="1279"/>
      <c r="I81" s="1279">
        <v>0</v>
      </c>
      <c r="J81" s="1280">
        <v>57.4</v>
      </c>
      <c r="K81" s="1280">
        <f t="shared" si="1"/>
        <v>57.4</v>
      </c>
      <c r="L81" s="1280">
        <v>0</v>
      </c>
      <c r="M81" s="1280">
        <f t="shared" si="19"/>
        <v>57.4</v>
      </c>
      <c r="N81" s="353"/>
    </row>
    <row r="82" spans="1:14" s="9" customFormat="1" ht="20.95" x14ac:dyDescent="0.2">
      <c r="A82" s="355" t="s">
        <v>2</v>
      </c>
      <c r="B82" s="1284" t="s">
        <v>192</v>
      </c>
      <c r="C82" s="1284" t="s">
        <v>17</v>
      </c>
      <c r="D82" s="358" t="s">
        <v>5</v>
      </c>
      <c r="E82" s="358" t="s">
        <v>5</v>
      </c>
      <c r="F82" s="503" t="s">
        <v>196</v>
      </c>
      <c r="G82" s="1281">
        <v>0</v>
      </c>
      <c r="H82" s="1281"/>
      <c r="I82" s="1281">
        <v>0</v>
      </c>
      <c r="J82" s="1282">
        <f t="shared" ref="J82" si="21">+J83</f>
        <v>141.6</v>
      </c>
      <c r="K82" s="1282">
        <f t="shared" si="1"/>
        <v>141.6</v>
      </c>
      <c r="L82" s="1282">
        <v>0</v>
      </c>
      <c r="M82" s="1282">
        <f t="shared" si="19"/>
        <v>141.6</v>
      </c>
      <c r="N82" s="353"/>
    </row>
    <row r="83" spans="1:14" s="9" customFormat="1" x14ac:dyDescent="0.2">
      <c r="A83" s="364"/>
      <c r="B83" s="1297"/>
      <c r="C83" s="1297"/>
      <c r="D83" s="367">
        <v>3419</v>
      </c>
      <c r="E83" s="385">
        <v>5222</v>
      </c>
      <c r="F83" s="1298" t="s">
        <v>94</v>
      </c>
      <c r="G83" s="1279">
        <v>0</v>
      </c>
      <c r="H83" s="1279"/>
      <c r="I83" s="1279">
        <v>0</v>
      </c>
      <c r="J83" s="1280">
        <v>141.6</v>
      </c>
      <c r="K83" s="1280">
        <f t="shared" si="1"/>
        <v>141.6</v>
      </c>
      <c r="L83" s="1280">
        <v>0</v>
      </c>
      <c r="M83" s="1280">
        <f t="shared" si="19"/>
        <v>141.6</v>
      </c>
      <c r="N83" s="353"/>
    </row>
    <row r="84" spans="1:14" s="9" customFormat="1" ht="20.95" x14ac:dyDescent="0.2">
      <c r="A84" s="355" t="s">
        <v>2</v>
      </c>
      <c r="B84" s="1284" t="s">
        <v>193</v>
      </c>
      <c r="C84" s="1284" t="s">
        <v>17</v>
      </c>
      <c r="D84" s="358" t="s">
        <v>5</v>
      </c>
      <c r="E84" s="358" t="s">
        <v>5</v>
      </c>
      <c r="F84" s="503" t="s">
        <v>197</v>
      </c>
      <c r="G84" s="1281">
        <v>0</v>
      </c>
      <c r="H84" s="1281"/>
      <c r="I84" s="1281">
        <v>0</v>
      </c>
      <c r="J84" s="1282">
        <f t="shared" ref="J84" si="22">+J85</f>
        <v>67.900000000000006</v>
      </c>
      <c r="K84" s="1282">
        <f t="shared" si="1"/>
        <v>67.900000000000006</v>
      </c>
      <c r="L84" s="1282">
        <v>0</v>
      </c>
      <c r="M84" s="1282">
        <f t="shared" si="19"/>
        <v>67.900000000000006</v>
      </c>
      <c r="N84" s="353"/>
    </row>
    <row r="85" spans="1:14" s="9" customFormat="1" x14ac:dyDescent="0.2">
      <c r="A85" s="364"/>
      <c r="B85" s="1297"/>
      <c r="C85" s="1297"/>
      <c r="D85" s="367">
        <v>3419</v>
      </c>
      <c r="E85" s="385">
        <v>5222</v>
      </c>
      <c r="F85" s="1298" t="s">
        <v>94</v>
      </c>
      <c r="G85" s="1279">
        <v>0</v>
      </c>
      <c r="H85" s="1279"/>
      <c r="I85" s="1279">
        <v>0</v>
      </c>
      <c r="J85" s="1280">
        <v>67.900000000000006</v>
      </c>
      <c r="K85" s="1280">
        <f t="shared" si="1"/>
        <v>67.900000000000006</v>
      </c>
      <c r="L85" s="1280">
        <v>0</v>
      </c>
      <c r="M85" s="1280">
        <f t="shared" si="19"/>
        <v>67.900000000000006</v>
      </c>
      <c r="N85" s="353"/>
    </row>
    <row r="86" spans="1:14" s="9" customFormat="1" ht="20.95" x14ac:dyDescent="0.2">
      <c r="A86" s="355" t="s">
        <v>2</v>
      </c>
      <c r="B86" s="1284" t="s">
        <v>194</v>
      </c>
      <c r="C86" s="1284" t="s">
        <v>17</v>
      </c>
      <c r="D86" s="358" t="s">
        <v>5</v>
      </c>
      <c r="E86" s="358" t="s">
        <v>5</v>
      </c>
      <c r="F86" s="503" t="s">
        <v>209</v>
      </c>
      <c r="G86" s="1281">
        <v>0</v>
      </c>
      <c r="H86" s="1281"/>
      <c r="I86" s="1281">
        <v>0</v>
      </c>
      <c r="J86" s="1282">
        <f t="shared" ref="J86" si="23">+J87</f>
        <v>36.299999999999997</v>
      </c>
      <c r="K86" s="1282">
        <f t="shared" si="1"/>
        <v>36.299999999999997</v>
      </c>
      <c r="L86" s="1282">
        <v>0</v>
      </c>
      <c r="M86" s="1282">
        <f t="shared" si="19"/>
        <v>36.299999999999997</v>
      </c>
      <c r="N86" s="353"/>
    </row>
    <row r="87" spans="1:14" s="9" customFormat="1" x14ac:dyDescent="0.2">
      <c r="A87" s="364"/>
      <c r="B87" s="1297"/>
      <c r="C87" s="1297"/>
      <c r="D87" s="367">
        <v>3419</v>
      </c>
      <c r="E87" s="385">
        <v>5222</v>
      </c>
      <c r="F87" s="1298" t="s">
        <v>94</v>
      </c>
      <c r="G87" s="1279">
        <v>0</v>
      </c>
      <c r="H87" s="1279"/>
      <c r="I87" s="1279">
        <v>0</v>
      </c>
      <c r="J87" s="1280">
        <v>36.299999999999997</v>
      </c>
      <c r="K87" s="1280">
        <f t="shared" si="1"/>
        <v>36.299999999999997</v>
      </c>
      <c r="L87" s="1280">
        <v>0</v>
      </c>
      <c r="M87" s="1280">
        <f t="shared" si="19"/>
        <v>36.299999999999997</v>
      </c>
      <c r="N87" s="353"/>
    </row>
    <row r="88" spans="1:14" s="9" customFormat="1" ht="20.95" x14ac:dyDescent="0.2">
      <c r="A88" s="355" t="s">
        <v>2</v>
      </c>
      <c r="B88" s="1284" t="s">
        <v>195</v>
      </c>
      <c r="C88" s="1284" t="s">
        <v>17</v>
      </c>
      <c r="D88" s="358" t="s">
        <v>5</v>
      </c>
      <c r="E88" s="358" t="s">
        <v>5</v>
      </c>
      <c r="F88" s="503" t="s">
        <v>210</v>
      </c>
      <c r="G88" s="1281">
        <v>0</v>
      </c>
      <c r="H88" s="1281"/>
      <c r="I88" s="1281">
        <v>0</v>
      </c>
      <c r="J88" s="1282">
        <f t="shared" ref="J88" si="24">+J89</f>
        <v>46.8</v>
      </c>
      <c r="K88" s="1282">
        <f t="shared" si="1"/>
        <v>46.8</v>
      </c>
      <c r="L88" s="1282">
        <v>0</v>
      </c>
      <c r="M88" s="1282">
        <f t="shared" si="19"/>
        <v>46.8</v>
      </c>
      <c r="N88" s="353"/>
    </row>
    <row r="89" spans="1:14" s="9" customFormat="1" x14ac:dyDescent="0.2">
      <c r="A89" s="364"/>
      <c r="B89" s="1297"/>
      <c r="C89" s="1297"/>
      <c r="D89" s="367">
        <v>3419</v>
      </c>
      <c r="E89" s="385">
        <v>5222</v>
      </c>
      <c r="F89" s="1298" t="s">
        <v>94</v>
      </c>
      <c r="G89" s="1279">
        <v>0</v>
      </c>
      <c r="H89" s="1279"/>
      <c r="I89" s="1279">
        <v>0</v>
      </c>
      <c r="J89" s="1280">
        <v>46.8</v>
      </c>
      <c r="K89" s="1280">
        <f t="shared" si="1"/>
        <v>46.8</v>
      </c>
      <c r="L89" s="1280">
        <v>0</v>
      </c>
      <c r="M89" s="1280">
        <f t="shared" si="19"/>
        <v>46.8</v>
      </c>
      <c r="N89" s="353"/>
    </row>
    <row r="90" spans="1:14" s="9" customFormat="1" ht="20.95" x14ac:dyDescent="0.2">
      <c r="A90" s="355" t="s">
        <v>2</v>
      </c>
      <c r="B90" s="1284" t="s">
        <v>198</v>
      </c>
      <c r="C90" s="1284" t="s">
        <v>17</v>
      </c>
      <c r="D90" s="358" t="s">
        <v>5</v>
      </c>
      <c r="E90" s="358" t="s">
        <v>5</v>
      </c>
      <c r="F90" s="503" t="s">
        <v>211</v>
      </c>
      <c r="G90" s="1281">
        <v>0</v>
      </c>
      <c r="H90" s="1281"/>
      <c r="I90" s="1281">
        <v>0</v>
      </c>
      <c r="J90" s="1282">
        <f t="shared" ref="J90" si="25">+J91</f>
        <v>110</v>
      </c>
      <c r="K90" s="1282">
        <f t="shared" si="1"/>
        <v>110</v>
      </c>
      <c r="L90" s="1282">
        <v>0</v>
      </c>
      <c r="M90" s="1282">
        <f t="shared" si="19"/>
        <v>110</v>
      </c>
      <c r="N90" s="353"/>
    </row>
    <row r="91" spans="1:14" s="9" customFormat="1" x14ac:dyDescent="0.2">
      <c r="A91" s="364"/>
      <c r="B91" s="1297"/>
      <c r="C91" s="1297"/>
      <c r="D91" s="367">
        <v>3419</v>
      </c>
      <c r="E91" s="385">
        <v>5222</v>
      </c>
      <c r="F91" s="1298" t="s">
        <v>94</v>
      </c>
      <c r="G91" s="1279">
        <v>0</v>
      </c>
      <c r="H91" s="1279"/>
      <c r="I91" s="1279">
        <v>0</v>
      </c>
      <c r="J91" s="1280">
        <v>110</v>
      </c>
      <c r="K91" s="1280">
        <f t="shared" si="1"/>
        <v>110</v>
      </c>
      <c r="L91" s="1280">
        <v>0</v>
      </c>
      <c r="M91" s="1280">
        <f t="shared" si="19"/>
        <v>110</v>
      </c>
      <c r="N91" s="353"/>
    </row>
    <row r="92" spans="1:14" s="9" customFormat="1" x14ac:dyDescent="0.2">
      <c r="A92" s="355" t="s">
        <v>2</v>
      </c>
      <c r="B92" s="1284" t="s">
        <v>199</v>
      </c>
      <c r="C92" s="1284" t="s">
        <v>17</v>
      </c>
      <c r="D92" s="358" t="s">
        <v>5</v>
      </c>
      <c r="E92" s="358" t="s">
        <v>5</v>
      </c>
      <c r="F92" s="503" t="s">
        <v>212</v>
      </c>
      <c r="G92" s="1281">
        <v>0</v>
      </c>
      <c r="H92" s="1281"/>
      <c r="I92" s="1281">
        <v>0</v>
      </c>
      <c r="J92" s="1282">
        <f t="shared" ref="J92" si="26">+J93</f>
        <v>40</v>
      </c>
      <c r="K92" s="1282">
        <f t="shared" si="1"/>
        <v>40</v>
      </c>
      <c r="L92" s="1282">
        <v>0</v>
      </c>
      <c r="M92" s="1282">
        <f t="shared" si="19"/>
        <v>40</v>
      </c>
      <c r="N92" s="353"/>
    </row>
    <row r="93" spans="1:14" s="9" customFormat="1" ht="13.1" thickBot="1" x14ac:dyDescent="0.25">
      <c r="A93" s="388"/>
      <c r="B93" s="1299"/>
      <c r="C93" s="1299"/>
      <c r="D93" s="391">
        <v>3419</v>
      </c>
      <c r="E93" s="1300">
        <v>5222</v>
      </c>
      <c r="F93" s="1301" t="s">
        <v>94</v>
      </c>
      <c r="G93" s="1302">
        <v>0</v>
      </c>
      <c r="H93" s="1302"/>
      <c r="I93" s="1302">
        <v>0</v>
      </c>
      <c r="J93" s="1287">
        <v>40</v>
      </c>
      <c r="K93" s="1287">
        <f t="shared" si="1"/>
        <v>40</v>
      </c>
      <c r="L93" s="1287">
        <v>0</v>
      </c>
      <c r="M93" s="1287">
        <f t="shared" si="19"/>
        <v>40</v>
      </c>
      <c r="N93" s="353"/>
    </row>
    <row r="94" spans="1:14" s="9" customFormat="1" ht="13.75" thickBot="1" x14ac:dyDescent="0.3">
      <c r="A94" s="1289" t="s">
        <v>3</v>
      </c>
      <c r="B94" s="1476" t="s">
        <v>5</v>
      </c>
      <c r="C94" s="1477"/>
      <c r="D94" s="1290" t="s">
        <v>5</v>
      </c>
      <c r="E94" s="1290" t="s">
        <v>5</v>
      </c>
      <c r="F94" s="1291" t="s">
        <v>27</v>
      </c>
      <c r="G94" s="1292">
        <f>+G95</f>
        <v>200</v>
      </c>
      <c r="H94" s="1292">
        <f>+H95+H97+H99</f>
        <v>200</v>
      </c>
      <c r="I94" s="1292">
        <f t="shared" si="0"/>
        <v>400</v>
      </c>
      <c r="J94" s="1293">
        <f>+J95+J97+J99</f>
        <v>0</v>
      </c>
      <c r="K94" s="1293">
        <f t="shared" si="1"/>
        <v>400</v>
      </c>
      <c r="L94" s="1293">
        <v>0</v>
      </c>
      <c r="M94" s="1293">
        <f t="shared" si="19"/>
        <v>400</v>
      </c>
      <c r="N94" s="353"/>
    </row>
    <row r="95" spans="1:14" s="9" customFormat="1" x14ac:dyDescent="0.2">
      <c r="A95" s="417" t="s">
        <v>2</v>
      </c>
      <c r="B95" s="1303" t="s">
        <v>77</v>
      </c>
      <c r="C95" s="1303" t="s">
        <v>17</v>
      </c>
      <c r="D95" s="420" t="s">
        <v>5</v>
      </c>
      <c r="E95" s="420" t="s">
        <v>5</v>
      </c>
      <c r="F95" s="1304" t="s">
        <v>9</v>
      </c>
      <c r="G95" s="1294">
        <f>+G96</f>
        <v>200</v>
      </c>
      <c r="H95" s="1294">
        <f>H96</f>
        <v>-200</v>
      </c>
      <c r="I95" s="1294">
        <f t="shared" si="0"/>
        <v>0</v>
      </c>
      <c r="J95" s="1278">
        <v>0</v>
      </c>
      <c r="K95" s="1278">
        <f t="shared" si="1"/>
        <v>0</v>
      </c>
      <c r="L95" s="1278">
        <v>0</v>
      </c>
      <c r="M95" s="1278">
        <f t="shared" si="19"/>
        <v>0</v>
      </c>
      <c r="N95" s="353"/>
    </row>
    <row r="96" spans="1:14" s="9" customFormat="1" x14ac:dyDescent="0.2">
      <c r="A96" s="364"/>
      <c r="B96" s="1297"/>
      <c r="C96" s="1297"/>
      <c r="D96" s="367">
        <v>3419</v>
      </c>
      <c r="E96" s="385">
        <v>5229</v>
      </c>
      <c r="F96" s="506" t="s">
        <v>24</v>
      </c>
      <c r="G96" s="1279">
        <v>200</v>
      </c>
      <c r="H96" s="1279">
        <v>-200</v>
      </c>
      <c r="I96" s="1279">
        <f t="shared" si="0"/>
        <v>0</v>
      </c>
      <c r="J96" s="1280">
        <v>0</v>
      </c>
      <c r="K96" s="1280">
        <f t="shared" si="1"/>
        <v>0</v>
      </c>
      <c r="L96" s="1280">
        <v>0</v>
      </c>
      <c r="M96" s="1280">
        <f t="shared" si="19"/>
        <v>0</v>
      </c>
      <c r="N96" s="353"/>
    </row>
    <row r="97" spans="1:14" s="9" customFormat="1" ht="20.95" x14ac:dyDescent="0.2">
      <c r="A97" s="35" t="s">
        <v>2</v>
      </c>
      <c r="B97" s="136" t="s">
        <v>126</v>
      </c>
      <c r="C97" s="136" t="s">
        <v>17</v>
      </c>
      <c r="D97" s="38" t="s">
        <v>5</v>
      </c>
      <c r="E97" s="38" t="s">
        <v>5</v>
      </c>
      <c r="F97" s="1305" t="s">
        <v>127</v>
      </c>
      <c r="G97" s="1281">
        <v>0</v>
      </c>
      <c r="H97" s="1281">
        <f>H98</f>
        <v>200</v>
      </c>
      <c r="I97" s="1281">
        <f t="shared" si="0"/>
        <v>200</v>
      </c>
      <c r="J97" s="1282">
        <v>0</v>
      </c>
      <c r="K97" s="1282">
        <f t="shared" si="1"/>
        <v>200</v>
      </c>
      <c r="L97" s="1282">
        <v>0</v>
      </c>
      <c r="M97" s="1282">
        <f t="shared" si="19"/>
        <v>200</v>
      </c>
      <c r="N97" s="353"/>
    </row>
    <row r="98" spans="1:14" s="9" customFormat="1" x14ac:dyDescent="0.2">
      <c r="A98" s="1306"/>
      <c r="B98" s="1307"/>
      <c r="C98" s="1307"/>
      <c r="D98" s="8">
        <v>3419</v>
      </c>
      <c r="E98" s="8">
        <v>5222</v>
      </c>
      <c r="F98" s="150" t="s">
        <v>94</v>
      </c>
      <c r="G98" s="1279">
        <v>0</v>
      </c>
      <c r="H98" s="1279">
        <v>200</v>
      </c>
      <c r="I98" s="1279">
        <f t="shared" si="0"/>
        <v>200</v>
      </c>
      <c r="J98" s="1280">
        <v>0</v>
      </c>
      <c r="K98" s="1280">
        <f t="shared" si="1"/>
        <v>200</v>
      </c>
      <c r="L98" s="1280">
        <v>0</v>
      </c>
      <c r="M98" s="1280">
        <f t="shared" si="19"/>
        <v>200</v>
      </c>
      <c r="N98" s="353"/>
    </row>
    <row r="99" spans="1:14" s="9" customFormat="1" x14ac:dyDescent="0.2">
      <c r="A99" s="355" t="s">
        <v>2</v>
      </c>
      <c r="B99" s="1308" t="s">
        <v>161</v>
      </c>
      <c r="C99" s="1308" t="s">
        <v>17</v>
      </c>
      <c r="D99" s="38" t="s">
        <v>5</v>
      </c>
      <c r="E99" s="38" t="s">
        <v>5</v>
      </c>
      <c r="F99" s="1309" t="s">
        <v>138</v>
      </c>
      <c r="G99" s="1310">
        <v>0</v>
      </c>
      <c r="H99" s="1310">
        <v>200</v>
      </c>
      <c r="I99" s="1281">
        <f t="shared" si="0"/>
        <v>200</v>
      </c>
      <c r="J99" s="1282">
        <v>0</v>
      </c>
      <c r="K99" s="1282">
        <f t="shared" si="1"/>
        <v>200</v>
      </c>
      <c r="L99" s="1282">
        <v>0</v>
      </c>
      <c r="M99" s="1282">
        <f t="shared" si="19"/>
        <v>200</v>
      </c>
      <c r="N99" s="353"/>
    </row>
    <row r="100" spans="1:14" s="9" customFormat="1" ht="13.1" thickBot="1" x14ac:dyDescent="0.25">
      <c r="A100" s="388"/>
      <c r="B100" s="1299"/>
      <c r="C100" s="1299"/>
      <c r="D100" s="391">
        <v>3419</v>
      </c>
      <c r="E100" s="391">
        <v>5229</v>
      </c>
      <c r="F100" s="1311" t="s">
        <v>24</v>
      </c>
      <c r="G100" s="1312">
        <v>0</v>
      </c>
      <c r="H100" s="1312">
        <v>200</v>
      </c>
      <c r="I100" s="1302">
        <f t="shared" si="0"/>
        <v>200</v>
      </c>
      <c r="J100" s="1287">
        <v>0</v>
      </c>
      <c r="K100" s="1287">
        <f t="shared" si="1"/>
        <v>200</v>
      </c>
      <c r="L100" s="1287">
        <v>0</v>
      </c>
      <c r="M100" s="1287">
        <f t="shared" si="19"/>
        <v>200</v>
      </c>
      <c r="N100" s="353"/>
    </row>
    <row r="101" spans="1:14" s="9" customFormat="1" ht="13.75" thickBot="1" x14ac:dyDescent="0.3">
      <c r="A101" s="1289" t="s">
        <v>3</v>
      </c>
      <c r="B101" s="1476" t="s">
        <v>5</v>
      </c>
      <c r="C101" s="1477"/>
      <c r="D101" s="1290" t="s">
        <v>5</v>
      </c>
      <c r="E101" s="1290" t="s">
        <v>5</v>
      </c>
      <c r="F101" s="1291" t="s">
        <v>10</v>
      </c>
      <c r="G101" s="1292">
        <f>+G102+G104</f>
        <v>1500</v>
      </c>
      <c r="H101" s="1292">
        <f>+H102+H104+H106+H111+H115</f>
        <v>1200</v>
      </c>
      <c r="I101" s="1292">
        <f t="shared" si="0"/>
        <v>2700</v>
      </c>
      <c r="J101" s="1293">
        <f>+J106+J108+J111+J113+J115+J117</f>
        <v>0</v>
      </c>
      <c r="K101" s="1293">
        <f t="shared" si="1"/>
        <v>2700</v>
      </c>
      <c r="L101" s="1293">
        <v>0</v>
      </c>
      <c r="M101" s="1293">
        <f t="shared" si="19"/>
        <v>2700</v>
      </c>
      <c r="N101" s="353"/>
    </row>
    <row r="102" spans="1:14" s="9" customFormat="1" x14ac:dyDescent="0.2">
      <c r="A102" s="71" t="s">
        <v>2</v>
      </c>
      <c r="B102" s="129" t="s">
        <v>78</v>
      </c>
      <c r="C102" s="129" t="s">
        <v>17</v>
      </c>
      <c r="D102" s="72" t="s">
        <v>5</v>
      </c>
      <c r="E102" s="72" t="s">
        <v>5</v>
      </c>
      <c r="F102" s="154" t="s">
        <v>10</v>
      </c>
      <c r="G102" s="1276">
        <f>+G103</f>
        <v>1000</v>
      </c>
      <c r="H102" s="1276">
        <v>0</v>
      </c>
      <c r="I102" s="1276">
        <f t="shared" si="0"/>
        <v>1000</v>
      </c>
      <c r="J102" s="1278">
        <v>0</v>
      </c>
      <c r="K102" s="1278">
        <f t="shared" si="1"/>
        <v>1000</v>
      </c>
      <c r="L102" s="1278">
        <v>0</v>
      </c>
      <c r="M102" s="1278">
        <f t="shared" si="19"/>
        <v>1000</v>
      </c>
      <c r="N102" s="353"/>
    </row>
    <row r="103" spans="1:14" s="9" customFormat="1" x14ac:dyDescent="0.2">
      <c r="A103" s="47"/>
      <c r="B103" s="124"/>
      <c r="C103" s="124"/>
      <c r="D103" s="50">
        <v>3419</v>
      </c>
      <c r="E103" s="8">
        <v>5221</v>
      </c>
      <c r="F103" s="150" t="s">
        <v>28</v>
      </c>
      <c r="G103" s="1279">
        <v>1000</v>
      </c>
      <c r="H103" s="1279">
        <v>0</v>
      </c>
      <c r="I103" s="1279">
        <f t="shared" si="0"/>
        <v>1000</v>
      </c>
      <c r="J103" s="1280">
        <v>0</v>
      </c>
      <c r="K103" s="1280">
        <f t="shared" si="1"/>
        <v>1000</v>
      </c>
      <c r="L103" s="1280">
        <v>0</v>
      </c>
      <c r="M103" s="1280">
        <f t="shared" si="19"/>
        <v>1000</v>
      </c>
      <c r="N103" s="353"/>
    </row>
    <row r="104" spans="1:14" s="9" customFormat="1" x14ac:dyDescent="0.2">
      <c r="A104" s="35" t="s">
        <v>2</v>
      </c>
      <c r="B104" s="136" t="s">
        <v>79</v>
      </c>
      <c r="C104" s="136" t="s">
        <v>17</v>
      </c>
      <c r="D104" s="38" t="s">
        <v>5</v>
      </c>
      <c r="E104" s="38" t="s">
        <v>5</v>
      </c>
      <c r="F104" s="149" t="s">
        <v>11</v>
      </c>
      <c r="G104" s="1281">
        <f>+G105</f>
        <v>500</v>
      </c>
      <c r="H104" s="1281">
        <v>0</v>
      </c>
      <c r="I104" s="1281">
        <f t="shared" si="0"/>
        <v>500</v>
      </c>
      <c r="J104" s="1282">
        <v>0</v>
      </c>
      <c r="K104" s="1282">
        <f t="shared" si="1"/>
        <v>500</v>
      </c>
      <c r="L104" s="1282">
        <v>0</v>
      </c>
      <c r="M104" s="1282">
        <f t="shared" si="19"/>
        <v>500</v>
      </c>
      <c r="N104" s="353"/>
    </row>
    <row r="105" spans="1:14" s="9" customFormat="1" x14ac:dyDescent="0.2">
      <c r="A105" s="35"/>
      <c r="B105" s="136"/>
      <c r="C105" s="136"/>
      <c r="D105" s="8">
        <v>3419</v>
      </c>
      <c r="E105" s="8">
        <v>5221</v>
      </c>
      <c r="F105" s="150" t="s">
        <v>28</v>
      </c>
      <c r="G105" s="1279">
        <v>500</v>
      </c>
      <c r="H105" s="1279">
        <v>0</v>
      </c>
      <c r="I105" s="1279">
        <f t="shared" si="0"/>
        <v>500</v>
      </c>
      <c r="J105" s="1280">
        <v>0</v>
      </c>
      <c r="K105" s="1280">
        <f t="shared" si="1"/>
        <v>500</v>
      </c>
      <c r="L105" s="1280">
        <v>0</v>
      </c>
      <c r="M105" s="1280">
        <f t="shared" si="19"/>
        <v>500</v>
      </c>
      <c r="N105" s="353"/>
    </row>
    <row r="106" spans="1:14" s="9" customFormat="1" x14ac:dyDescent="0.2">
      <c r="A106" s="355" t="s">
        <v>2</v>
      </c>
      <c r="B106" s="1284" t="s">
        <v>163</v>
      </c>
      <c r="C106" s="1284" t="s">
        <v>17</v>
      </c>
      <c r="D106" s="38" t="s">
        <v>5</v>
      </c>
      <c r="E106" s="38" t="s">
        <v>5</v>
      </c>
      <c r="F106" s="503" t="s">
        <v>139</v>
      </c>
      <c r="G106" s="1281">
        <v>0</v>
      </c>
      <c r="H106" s="1281">
        <v>600</v>
      </c>
      <c r="I106" s="1281">
        <f t="shared" si="0"/>
        <v>600</v>
      </c>
      <c r="J106" s="1282">
        <f>+J107</f>
        <v>-600</v>
      </c>
      <c r="K106" s="1282">
        <f t="shared" si="1"/>
        <v>0</v>
      </c>
      <c r="L106" s="1282">
        <v>0</v>
      </c>
      <c r="M106" s="1282">
        <f t="shared" si="19"/>
        <v>0</v>
      </c>
      <c r="N106" s="353"/>
    </row>
    <row r="107" spans="1:14" s="9" customFormat="1" x14ac:dyDescent="0.2">
      <c r="A107" s="355"/>
      <c r="B107" s="1284"/>
      <c r="C107" s="1284"/>
      <c r="D107" s="385">
        <v>3419</v>
      </c>
      <c r="E107" s="385">
        <v>5221</v>
      </c>
      <c r="F107" s="506" t="s">
        <v>28</v>
      </c>
      <c r="G107" s="1279">
        <v>0</v>
      </c>
      <c r="H107" s="1279">
        <v>600</v>
      </c>
      <c r="I107" s="1279">
        <f t="shared" ref="I107:I139" si="27">+G107+H107</f>
        <v>600</v>
      </c>
      <c r="J107" s="1280">
        <v>-600</v>
      </c>
      <c r="K107" s="1280">
        <f t="shared" ref="K107:K139" si="28">+I107+J107</f>
        <v>0</v>
      </c>
      <c r="L107" s="1280">
        <v>0</v>
      </c>
      <c r="M107" s="1280">
        <f t="shared" si="19"/>
        <v>0</v>
      </c>
      <c r="N107" s="353"/>
    </row>
    <row r="108" spans="1:14" s="9" customFormat="1" x14ac:dyDescent="0.2">
      <c r="A108" s="355" t="s">
        <v>2</v>
      </c>
      <c r="B108" s="1284" t="s">
        <v>203</v>
      </c>
      <c r="C108" s="1284" t="s">
        <v>17</v>
      </c>
      <c r="D108" s="358" t="s">
        <v>5</v>
      </c>
      <c r="E108" s="358" t="s">
        <v>5</v>
      </c>
      <c r="F108" s="503" t="s">
        <v>204</v>
      </c>
      <c r="G108" s="1281">
        <f>SUM(G109:G110)</f>
        <v>0</v>
      </c>
      <c r="H108" s="1281">
        <f t="shared" ref="H108:J108" si="29">SUM(H109:H110)</f>
        <v>0</v>
      </c>
      <c r="I108" s="1281">
        <f t="shared" si="29"/>
        <v>0</v>
      </c>
      <c r="J108" s="1281">
        <f t="shared" si="29"/>
        <v>600</v>
      </c>
      <c r="K108" s="1282">
        <f t="shared" si="28"/>
        <v>600</v>
      </c>
      <c r="L108" s="1282">
        <v>0</v>
      </c>
      <c r="M108" s="1282">
        <f t="shared" si="19"/>
        <v>600</v>
      </c>
      <c r="N108" s="353"/>
    </row>
    <row r="109" spans="1:14" s="9" customFormat="1" x14ac:dyDescent="0.2">
      <c r="A109" s="355"/>
      <c r="B109" s="1284"/>
      <c r="C109" s="1284"/>
      <c r="D109" s="385">
        <v>3419</v>
      </c>
      <c r="E109" s="385">
        <v>5221</v>
      </c>
      <c r="F109" s="506" t="s">
        <v>28</v>
      </c>
      <c r="G109" s="1279">
        <v>0</v>
      </c>
      <c r="H109" s="1279"/>
      <c r="I109" s="1279">
        <v>0</v>
      </c>
      <c r="J109" s="1280">
        <v>502.35500000000002</v>
      </c>
      <c r="K109" s="1280">
        <f t="shared" si="28"/>
        <v>502.35500000000002</v>
      </c>
      <c r="L109" s="1280">
        <v>0</v>
      </c>
      <c r="M109" s="1280">
        <f t="shared" si="19"/>
        <v>502.35500000000002</v>
      </c>
      <c r="N109" s="353"/>
    </row>
    <row r="110" spans="1:14" s="9" customFormat="1" x14ac:dyDescent="0.2">
      <c r="A110" s="355"/>
      <c r="B110" s="1284"/>
      <c r="C110" s="1284"/>
      <c r="D110" s="385">
        <v>3419</v>
      </c>
      <c r="E110" s="385">
        <v>6321</v>
      </c>
      <c r="F110" s="506" t="s">
        <v>206</v>
      </c>
      <c r="G110" s="1279">
        <v>0</v>
      </c>
      <c r="H110" s="1279"/>
      <c r="I110" s="1279">
        <v>0</v>
      </c>
      <c r="J110" s="1280">
        <v>97.644999999999996</v>
      </c>
      <c r="K110" s="1280">
        <f t="shared" si="28"/>
        <v>97.644999999999996</v>
      </c>
      <c r="L110" s="1280">
        <v>0</v>
      </c>
      <c r="M110" s="1280">
        <f t="shared" si="19"/>
        <v>97.644999999999996</v>
      </c>
      <c r="N110" s="353"/>
    </row>
    <row r="111" spans="1:14" s="9" customFormat="1" x14ac:dyDescent="0.2">
      <c r="A111" s="355" t="s">
        <v>2</v>
      </c>
      <c r="B111" s="1284" t="s">
        <v>140</v>
      </c>
      <c r="C111" s="1284" t="s">
        <v>17</v>
      </c>
      <c r="D111" s="38" t="s">
        <v>5</v>
      </c>
      <c r="E111" s="38" t="s">
        <v>5</v>
      </c>
      <c r="F111" s="503" t="s">
        <v>141</v>
      </c>
      <c r="G111" s="1281">
        <v>0</v>
      </c>
      <c r="H111" s="1281">
        <v>400</v>
      </c>
      <c r="I111" s="1281">
        <f t="shared" si="27"/>
        <v>400</v>
      </c>
      <c r="J111" s="1282">
        <f>+J112</f>
        <v>-300</v>
      </c>
      <c r="K111" s="1282">
        <f t="shared" si="28"/>
        <v>100</v>
      </c>
      <c r="L111" s="1282">
        <v>0</v>
      </c>
      <c r="M111" s="1282">
        <f t="shared" si="19"/>
        <v>100</v>
      </c>
      <c r="N111" s="353"/>
    </row>
    <row r="112" spans="1:14" s="9" customFormat="1" x14ac:dyDescent="0.2">
      <c r="A112" s="355"/>
      <c r="B112" s="1284"/>
      <c r="C112" s="1284"/>
      <c r="D112" s="385">
        <v>3419</v>
      </c>
      <c r="E112" s="385">
        <v>5329</v>
      </c>
      <c r="F112" s="1298" t="s">
        <v>142</v>
      </c>
      <c r="G112" s="1279">
        <v>0</v>
      </c>
      <c r="H112" s="1279">
        <v>400</v>
      </c>
      <c r="I112" s="1279">
        <f t="shared" si="27"/>
        <v>400</v>
      </c>
      <c r="J112" s="1280">
        <v>-300</v>
      </c>
      <c r="K112" s="1280">
        <f t="shared" si="28"/>
        <v>100</v>
      </c>
      <c r="L112" s="1280">
        <v>0</v>
      </c>
      <c r="M112" s="1280">
        <f t="shared" si="19"/>
        <v>100</v>
      </c>
      <c r="N112" s="353"/>
    </row>
    <row r="113" spans="1:14" s="9" customFormat="1" ht="20.95" x14ac:dyDescent="0.2">
      <c r="A113" s="355" t="s">
        <v>2</v>
      </c>
      <c r="B113" s="1284" t="s">
        <v>207</v>
      </c>
      <c r="C113" s="1284" t="s">
        <v>17</v>
      </c>
      <c r="D113" s="358" t="s">
        <v>5</v>
      </c>
      <c r="E113" s="358" t="s">
        <v>5</v>
      </c>
      <c r="F113" s="503" t="s">
        <v>213</v>
      </c>
      <c r="G113" s="1281">
        <v>0</v>
      </c>
      <c r="H113" s="1281"/>
      <c r="I113" s="1281">
        <v>0</v>
      </c>
      <c r="J113" s="1282">
        <f>+J114</f>
        <v>300</v>
      </c>
      <c r="K113" s="1282">
        <f t="shared" si="28"/>
        <v>300</v>
      </c>
      <c r="L113" s="1282">
        <v>0</v>
      </c>
      <c r="M113" s="1282">
        <f t="shared" si="19"/>
        <v>300</v>
      </c>
      <c r="N113" s="353"/>
    </row>
    <row r="114" spans="1:14" s="9" customFormat="1" x14ac:dyDescent="0.2">
      <c r="A114" s="355"/>
      <c r="B114" s="1284"/>
      <c r="C114" s="1284"/>
      <c r="D114" s="385">
        <v>3419</v>
      </c>
      <c r="E114" s="385">
        <v>5329</v>
      </c>
      <c r="F114" s="1313" t="s">
        <v>202</v>
      </c>
      <c r="G114" s="1279">
        <v>0</v>
      </c>
      <c r="H114" s="1279"/>
      <c r="I114" s="1279">
        <v>0</v>
      </c>
      <c r="J114" s="1280">
        <v>300</v>
      </c>
      <c r="K114" s="1280">
        <f t="shared" si="28"/>
        <v>300</v>
      </c>
      <c r="L114" s="1280">
        <v>0</v>
      </c>
      <c r="M114" s="1280">
        <f t="shared" si="19"/>
        <v>300</v>
      </c>
      <c r="N114" s="353"/>
    </row>
    <row r="115" spans="1:14" s="9" customFormat="1" x14ac:dyDescent="0.2">
      <c r="A115" s="355" t="s">
        <v>2</v>
      </c>
      <c r="B115" s="1284" t="s">
        <v>143</v>
      </c>
      <c r="C115" s="1284" t="s">
        <v>144</v>
      </c>
      <c r="D115" s="38" t="s">
        <v>5</v>
      </c>
      <c r="E115" s="38" t="s">
        <v>5</v>
      </c>
      <c r="F115" s="503" t="s">
        <v>145</v>
      </c>
      <c r="G115" s="1281">
        <v>0</v>
      </c>
      <c r="H115" s="1281">
        <v>200</v>
      </c>
      <c r="I115" s="1281">
        <f t="shared" si="27"/>
        <v>200</v>
      </c>
      <c r="J115" s="1282">
        <f>+J116</f>
        <v>-200</v>
      </c>
      <c r="K115" s="1282">
        <f t="shared" si="28"/>
        <v>0</v>
      </c>
      <c r="L115" s="1282">
        <v>0</v>
      </c>
      <c r="M115" s="1282">
        <f t="shared" si="19"/>
        <v>0</v>
      </c>
      <c r="N115" s="353"/>
    </row>
    <row r="116" spans="1:14" s="9" customFormat="1" x14ac:dyDescent="0.2">
      <c r="A116" s="1314"/>
      <c r="B116" s="1315"/>
      <c r="C116" s="1315"/>
      <c r="D116" s="1300">
        <v>3419</v>
      </c>
      <c r="E116" s="1300">
        <v>5329</v>
      </c>
      <c r="F116" s="1301" t="s">
        <v>142</v>
      </c>
      <c r="G116" s="1302">
        <v>0</v>
      </c>
      <c r="H116" s="1302">
        <v>200</v>
      </c>
      <c r="I116" s="1302">
        <f t="shared" si="27"/>
        <v>200</v>
      </c>
      <c r="J116" s="1287">
        <v>-200</v>
      </c>
      <c r="K116" s="1287">
        <f t="shared" si="28"/>
        <v>0</v>
      </c>
      <c r="L116" s="1280">
        <v>0</v>
      </c>
      <c r="M116" s="1280">
        <f t="shared" si="19"/>
        <v>0</v>
      </c>
      <c r="N116" s="353"/>
    </row>
    <row r="117" spans="1:14" s="9" customFormat="1" x14ac:dyDescent="0.2">
      <c r="A117" s="355" t="s">
        <v>2</v>
      </c>
      <c r="B117" s="1284" t="s">
        <v>200</v>
      </c>
      <c r="C117" s="1284" t="s">
        <v>144</v>
      </c>
      <c r="D117" s="358" t="s">
        <v>5</v>
      </c>
      <c r="E117" s="358" t="s">
        <v>5</v>
      </c>
      <c r="F117" s="1296" t="s">
        <v>201</v>
      </c>
      <c r="G117" s="1281">
        <v>0</v>
      </c>
      <c r="H117" s="1281"/>
      <c r="I117" s="1281">
        <v>0</v>
      </c>
      <c r="J117" s="1282">
        <f>+J118</f>
        <v>200</v>
      </c>
      <c r="K117" s="1282">
        <f t="shared" si="28"/>
        <v>200</v>
      </c>
      <c r="L117" s="1282">
        <v>0</v>
      </c>
      <c r="M117" s="1282">
        <f t="shared" si="19"/>
        <v>200</v>
      </c>
      <c r="N117" s="353"/>
    </row>
    <row r="118" spans="1:14" s="9" customFormat="1" ht="13.1" thickBot="1" x14ac:dyDescent="0.25">
      <c r="A118" s="417"/>
      <c r="B118" s="1303"/>
      <c r="C118" s="1303"/>
      <c r="D118" s="376">
        <v>3419</v>
      </c>
      <c r="E118" s="376">
        <v>5329</v>
      </c>
      <c r="F118" s="1313" t="s">
        <v>202</v>
      </c>
      <c r="G118" s="1316">
        <v>0</v>
      </c>
      <c r="H118" s="1316"/>
      <c r="I118" s="1316">
        <v>0</v>
      </c>
      <c r="J118" s="1317">
        <v>200</v>
      </c>
      <c r="K118" s="1317">
        <f t="shared" si="28"/>
        <v>200</v>
      </c>
      <c r="L118" s="1287">
        <v>0</v>
      </c>
      <c r="M118" s="1287">
        <f t="shared" si="19"/>
        <v>200</v>
      </c>
      <c r="N118" s="353"/>
    </row>
    <row r="119" spans="1:14" s="9" customFormat="1" ht="13.75" thickBot="1" x14ac:dyDescent="0.3">
      <c r="A119" s="1289" t="s">
        <v>3</v>
      </c>
      <c r="B119" s="1476" t="s">
        <v>5</v>
      </c>
      <c r="C119" s="1477"/>
      <c r="D119" s="1290" t="s">
        <v>5</v>
      </c>
      <c r="E119" s="1290" t="s">
        <v>5</v>
      </c>
      <c r="F119" s="1291" t="s">
        <v>29</v>
      </c>
      <c r="G119" s="1292">
        <f>+G120+G122</f>
        <v>1530</v>
      </c>
      <c r="H119" s="1292">
        <f>+H120+H122+H126+H128+H130</f>
        <v>4436.8</v>
      </c>
      <c r="I119" s="1292">
        <f t="shared" si="27"/>
        <v>5966.8</v>
      </c>
      <c r="J119" s="1293">
        <f>+J122+J124+J130+J132</f>
        <v>0</v>
      </c>
      <c r="K119" s="1293">
        <f t="shared" si="28"/>
        <v>5966.8</v>
      </c>
      <c r="L119" s="1293">
        <v>0</v>
      </c>
      <c r="M119" s="1293">
        <f t="shared" si="19"/>
        <v>5966.8</v>
      </c>
      <c r="N119" s="353"/>
    </row>
    <row r="120" spans="1:14" s="9" customFormat="1" x14ac:dyDescent="0.2">
      <c r="A120" s="71" t="s">
        <v>2</v>
      </c>
      <c r="B120" s="129" t="s">
        <v>80</v>
      </c>
      <c r="C120" s="129" t="s">
        <v>17</v>
      </c>
      <c r="D120" s="72" t="s">
        <v>5</v>
      </c>
      <c r="E120" s="72" t="s">
        <v>5</v>
      </c>
      <c r="F120" s="1318" t="s">
        <v>29</v>
      </c>
      <c r="G120" s="1276">
        <f>+G121</f>
        <v>1230</v>
      </c>
      <c r="H120" s="1276">
        <v>0</v>
      </c>
      <c r="I120" s="1276">
        <f t="shared" si="27"/>
        <v>1230</v>
      </c>
      <c r="J120" s="1278">
        <v>0</v>
      </c>
      <c r="K120" s="1278">
        <f t="shared" si="28"/>
        <v>1230</v>
      </c>
      <c r="L120" s="1278">
        <v>0</v>
      </c>
      <c r="M120" s="1278">
        <f t="shared" si="19"/>
        <v>1230</v>
      </c>
      <c r="N120" s="353"/>
    </row>
    <row r="121" spans="1:14" s="9" customFormat="1" x14ac:dyDescent="0.2">
      <c r="A121" s="35"/>
      <c r="B121" s="136"/>
      <c r="C121" s="136"/>
      <c r="D121" s="8">
        <v>3419</v>
      </c>
      <c r="E121" s="8">
        <v>5229</v>
      </c>
      <c r="F121" s="150" t="s">
        <v>24</v>
      </c>
      <c r="G121" s="1279">
        <v>1230</v>
      </c>
      <c r="H121" s="1279">
        <v>0</v>
      </c>
      <c r="I121" s="1279">
        <f t="shared" si="27"/>
        <v>1230</v>
      </c>
      <c r="J121" s="1280">
        <v>0</v>
      </c>
      <c r="K121" s="1280">
        <f t="shared" si="28"/>
        <v>1230</v>
      </c>
      <c r="L121" s="1280">
        <v>0</v>
      </c>
      <c r="M121" s="1280">
        <f t="shared" si="19"/>
        <v>1230</v>
      </c>
      <c r="N121" s="353"/>
    </row>
    <row r="122" spans="1:14" s="9" customFormat="1" x14ac:dyDescent="0.2">
      <c r="A122" s="35" t="s">
        <v>2</v>
      </c>
      <c r="B122" s="136" t="s">
        <v>81</v>
      </c>
      <c r="C122" s="136" t="s">
        <v>17</v>
      </c>
      <c r="D122" s="38" t="s">
        <v>5</v>
      </c>
      <c r="E122" s="38" t="s">
        <v>5</v>
      </c>
      <c r="F122" s="149" t="s">
        <v>12</v>
      </c>
      <c r="G122" s="1281">
        <f>+G123</f>
        <v>300</v>
      </c>
      <c r="H122" s="1281">
        <v>0</v>
      </c>
      <c r="I122" s="1281">
        <f t="shared" si="27"/>
        <v>300</v>
      </c>
      <c r="J122" s="1282">
        <f>+J123</f>
        <v>-200</v>
      </c>
      <c r="K122" s="1282">
        <f t="shared" si="28"/>
        <v>100</v>
      </c>
      <c r="L122" s="1282">
        <v>0</v>
      </c>
      <c r="M122" s="1282">
        <f t="shared" si="19"/>
        <v>100</v>
      </c>
      <c r="N122" s="353"/>
    </row>
    <row r="123" spans="1:14" s="9" customFormat="1" x14ac:dyDescent="0.2">
      <c r="A123" s="35"/>
      <c r="B123" s="136"/>
      <c r="C123" s="136"/>
      <c r="D123" s="8">
        <v>3419</v>
      </c>
      <c r="E123" s="8">
        <v>5229</v>
      </c>
      <c r="F123" s="150" t="s">
        <v>24</v>
      </c>
      <c r="G123" s="1279">
        <v>300</v>
      </c>
      <c r="H123" s="1279">
        <v>0</v>
      </c>
      <c r="I123" s="1279">
        <f t="shared" si="27"/>
        <v>300</v>
      </c>
      <c r="J123" s="1280">
        <v>-200</v>
      </c>
      <c r="K123" s="1280">
        <f t="shared" si="28"/>
        <v>100</v>
      </c>
      <c r="L123" s="1280">
        <v>0</v>
      </c>
      <c r="M123" s="1280">
        <f t="shared" si="19"/>
        <v>100</v>
      </c>
      <c r="N123" s="353"/>
    </row>
    <row r="124" spans="1:14" s="9" customFormat="1" ht="20.95" x14ac:dyDescent="0.2">
      <c r="A124" s="35" t="s">
        <v>2</v>
      </c>
      <c r="B124" s="136" t="s">
        <v>181</v>
      </c>
      <c r="C124" s="136" t="s">
        <v>17</v>
      </c>
      <c r="D124" s="38" t="s">
        <v>5</v>
      </c>
      <c r="E124" s="38" t="s">
        <v>5</v>
      </c>
      <c r="F124" s="149" t="s">
        <v>190</v>
      </c>
      <c r="G124" s="1281">
        <v>0</v>
      </c>
      <c r="H124" s="1281"/>
      <c r="I124" s="1281">
        <v>0</v>
      </c>
      <c r="J124" s="1282">
        <f>+J125</f>
        <v>200</v>
      </c>
      <c r="K124" s="1282">
        <f t="shared" si="28"/>
        <v>200</v>
      </c>
      <c r="L124" s="1282">
        <v>0</v>
      </c>
      <c r="M124" s="1282">
        <f t="shared" si="19"/>
        <v>200</v>
      </c>
      <c r="N124" s="353"/>
    </row>
    <row r="125" spans="1:14" s="9" customFormat="1" x14ac:dyDescent="0.2">
      <c r="A125" s="35"/>
      <c r="B125" s="136"/>
      <c r="C125" s="136"/>
      <c r="D125" s="8">
        <v>3419</v>
      </c>
      <c r="E125" s="8">
        <v>5222</v>
      </c>
      <c r="F125" s="1283" t="s">
        <v>94</v>
      </c>
      <c r="G125" s="1279">
        <v>0</v>
      </c>
      <c r="H125" s="1279"/>
      <c r="I125" s="1279">
        <v>0</v>
      </c>
      <c r="J125" s="1280">
        <v>200</v>
      </c>
      <c r="K125" s="1280">
        <f t="shared" si="28"/>
        <v>200</v>
      </c>
      <c r="L125" s="1280">
        <v>0</v>
      </c>
      <c r="M125" s="1280">
        <f t="shared" si="19"/>
        <v>200</v>
      </c>
      <c r="N125" s="353"/>
    </row>
    <row r="126" spans="1:14" s="9" customFormat="1" ht="20.95" x14ac:dyDescent="0.2">
      <c r="A126" s="35" t="s">
        <v>2</v>
      </c>
      <c r="B126" s="136" t="s">
        <v>95</v>
      </c>
      <c r="C126" s="136" t="s">
        <v>17</v>
      </c>
      <c r="D126" s="38" t="s">
        <v>5</v>
      </c>
      <c r="E126" s="38" t="s">
        <v>5</v>
      </c>
      <c r="F126" s="149" t="s">
        <v>96</v>
      </c>
      <c r="G126" s="1279">
        <v>0</v>
      </c>
      <c r="H126" s="1281">
        <f>+H127</f>
        <v>4000</v>
      </c>
      <c r="I126" s="1281">
        <f t="shared" si="27"/>
        <v>4000</v>
      </c>
      <c r="J126" s="1282">
        <v>0</v>
      </c>
      <c r="K126" s="1282">
        <f t="shared" si="28"/>
        <v>4000</v>
      </c>
      <c r="L126" s="1282">
        <v>0</v>
      </c>
      <c r="M126" s="1282">
        <f t="shared" si="19"/>
        <v>4000</v>
      </c>
      <c r="N126" s="353"/>
    </row>
    <row r="127" spans="1:14" s="9" customFormat="1" x14ac:dyDescent="0.2">
      <c r="A127" s="1306"/>
      <c r="B127" s="1307"/>
      <c r="C127" s="1307"/>
      <c r="D127" s="8">
        <v>3419</v>
      </c>
      <c r="E127" s="8">
        <v>5222</v>
      </c>
      <c r="F127" s="1283" t="s">
        <v>94</v>
      </c>
      <c r="G127" s="1279">
        <v>0</v>
      </c>
      <c r="H127" s="1279">
        <v>4000</v>
      </c>
      <c r="I127" s="1279">
        <f t="shared" si="27"/>
        <v>4000</v>
      </c>
      <c r="J127" s="1280">
        <v>0</v>
      </c>
      <c r="K127" s="1280">
        <f t="shared" si="28"/>
        <v>4000</v>
      </c>
      <c r="L127" s="1280">
        <v>0</v>
      </c>
      <c r="M127" s="1280">
        <f t="shared" si="19"/>
        <v>4000</v>
      </c>
      <c r="N127" s="353"/>
    </row>
    <row r="128" spans="1:14" s="9" customFormat="1" x14ac:dyDescent="0.2">
      <c r="A128" s="355" t="s">
        <v>2</v>
      </c>
      <c r="B128" s="1284" t="s">
        <v>111</v>
      </c>
      <c r="C128" s="1284" t="s">
        <v>17</v>
      </c>
      <c r="D128" s="358" t="s">
        <v>5</v>
      </c>
      <c r="E128" s="358" t="s">
        <v>5</v>
      </c>
      <c r="F128" s="503" t="s">
        <v>112</v>
      </c>
      <c r="G128" s="1281">
        <f>G129</f>
        <v>0</v>
      </c>
      <c r="H128" s="1281">
        <f>H129</f>
        <v>36.799999999999997</v>
      </c>
      <c r="I128" s="1281">
        <f t="shared" si="27"/>
        <v>36.799999999999997</v>
      </c>
      <c r="J128" s="1282">
        <v>0</v>
      </c>
      <c r="K128" s="1282">
        <f t="shared" si="28"/>
        <v>36.799999999999997</v>
      </c>
      <c r="L128" s="1282">
        <v>0</v>
      </c>
      <c r="M128" s="1282">
        <f t="shared" si="19"/>
        <v>36.799999999999997</v>
      </c>
      <c r="N128" s="353"/>
    </row>
    <row r="129" spans="1:14" x14ac:dyDescent="0.2">
      <c r="A129" s="355"/>
      <c r="B129" s="1284"/>
      <c r="C129" s="1284"/>
      <c r="D129" s="367">
        <v>3419</v>
      </c>
      <c r="E129" s="385">
        <v>5492</v>
      </c>
      <c r="F129" s="506" t="s">
        <v>113</v>
      </c>
      <c r="G129" s="1279">
        <v>0</v>
      </c>
      <c r="H129" s="1279">
        <v>36.799999999999997</v>
      </c>
      <c r="I129" s="1279">
        <f t="shared" si="27"/>
        <v>36.799999999999997</v>
      </c>
      <c r="J129" s="1280">
        <v>0</v>
      </c>
      <c r="K129" s="1280">
        <f t="shared" si="28"/>
        <v>36.799999999999997</v>
      </c>
      <c r="L129" s="1280">
        <v>0</v>
      </c>
      <c r="M129" s="1280">
        <f t="shared" si="19"/>
        <v>36.799999999999997</v>
      </c>
      <c r="N129" s="1288"/>
    </row>
    <row r="130" spans="1:14" x14ac:dyDescent="0.2">
      <c r="A130" s="355" t="s">
        <v>2</v>
      </c>
      <c r="B130" s="1284" t="s">
        <v>146</v>
      </c>
      <c r="C130" s="1284" t="s">
        <v>17</v>
      </c>
      <c r="D130" s="38" t="s">
        <v>5</v>
      </c>
      <c r="E130" s="38" t="s">
        <v>5</v>
      </c>
      <c r="F130" s="1296" t="s">
        <v>147</v>
      </c>
      <c r="G130" s="1281">
        <v>0</v>
      </c>
      <c r="H130" s="1281">
        <v>400</v>
      </c>
      <c r="I130" s="1281">
        <f t="shared" si="27"/>
        <v>400</v>
      </c>
      <c r="J130" s="1282">
        <f>+J131</f>
        <v>-400</v>
      </c>
      <c r="K130" s="1282">
        <f t="shared" si="28"/>
        <v>0</v>
      </c>
      <c r="L130" s="1282">
        <v>0</v>
      </c>
      <c r="M130" s="1282">
        <f t="shared" si="19"/>
        <v>0</v>
      </c>
      <c r="N130" s="1288"/>
    </row>
    <row r="131" spans="1:14" x14ac:dyDescent="0.2">
      <c r="A131" s="1314"/>
      <c r="B131" s="1315"/>
      <c r="C131" s="1315"/>
      <c r="D131" s="1300">
        <v>3419</v>
      </c>
      <c r="E131" s="1300">
        <v>5229</v>
      </c>
      <c r="F131" s="1319" t="s">
        <v>24</v>
      </c>
      <c r="G131" s="1302">
        <v>0</v>
      </c>
      <c r="H131" s="1302">
        <v>400</v>
      </c>
      <c r="I131" s="1302">
        <f t="shared" si="27"/>
        <v>400</v>
      </c>
      <c r="J131" s="1287">
        <v>-400</v>
      </c>
      <c r="K131" s="1287">
        <f t="shared" si="28"/>
        <v>0</v>
      </c>
      <c r="L131" s="1280">
        <v>0</v>
      </c>
      <c r="M131" s="1280">
        <f t="shared" si="19"/>
        <v>0</v>
      </c>
      <c r="N131" s="1288"/>
    </row>
    <row r="132" spans="1:14" x14ac:dyDescent="0.2">
      <c r="A132" s="355" t="s">
        <v>2</v>
      </c>
      <c r="B132" s="1284" t="s">
        <v>186</v>
      </c>
      <c r="C132" s="1284" t="s">
        <v>17</v>
      </c>
      <c r="D132" s="358" t="s">
        <v>5</v>
      </c>
      <c r="E132" s="358" t="s">
        <v>5</v>
      </c>
      <c r="F132" s="1296" t="s">
        <v>187</v>
      </c>
      <c r="G132" s="1281">
        <v>0</v>
      </c>
      <c r="H132" s="1281"/>
      <c r="I132" s="1281">
        <v>0</v>
      </c>
      <c r="J132" s="1282">
        <f>+J133</f>
        <v>400</v>
      </c>
      <c r="K132" s="1282">
        <f t="shared" si="28"/>
        <v>400</v>
      </c>
      <c r="L132" s="1282">
        <v>0</v>
      </c>
      <c r="M132" s="1282">
        <f t="shared" si="19"/>
        <v>400</v>
      </c>
      <c r="N132" s="1288"/>
    </row>
    <row r="133" spans="1:14" ht="13.1" thickBot="1" x14ac:dyDescent="0.25">
      <c r="A133" s="429"/>
      <c r="B133" s="1320"/>
      <c r="C133" s="1320"/>
      <c r="D133" s="432">
        <v>3419</v>
      </c>
      <c r="E133" s="8">
        <v>5222</v>
      </c>
      <c r="F133" s="1283" t="s">
        <v>94</v>
      </c>
      <c r="G133" s="1316">
        <v>0</v>
      </c>
      <c r="H133" s="1316"/>
      <c r="I133" s="1316">
        <v>0</v>
      </c>
      <c r="J133" s="1317">
        <v>400</v>
      </c>
      <c r="K133" s="1287">
        <f t="shared" si="28"/>
        <v>400</v>
      </c>
      <c r="L133" s="1287">
        <v>0</v>
      </c>
      <c r="M133" s="1287">
        <f t="shared" si="19"/>
        <v>400</v>
      </c>
      <c r="N133" s="1288"/>
    </row>
    <row r="134" spans="1:14" ht="13.75" thickBot="1" x14ac:dyDescent="0.25">
      <c r="A134" s="1321" t="s">
        <v>2</v>
      </c>
      <c r="B134" s="1470" t="s">
        <v>5</v>
      </c>
      <c r="C134" s="1471"/>
      <c r="D134" s="1322" t="s">
        <v>5</v>
      </c>
      <c r="E134" s="1322" t="s">
        <v>5</v>
      </c>
      <c r="F134" s="1323" t="s">
        <v>148</v>
      </c>
      <c r="G134" s="1292">
        <v>0</v>
      </c>
      <c r="H134" s="1292">
        <f>+H135</f>
        <v>5500</v>
      </c>
      <c r="I134" s="1292">
        <f t="shared" si="27"/>
        <v>5500</v>
      </c>
      <c r="J134" s="1293">
        <f>+J135</f>
        <v>0</v>
      </c>
      <c r="K134" s="1293">
        <f t="shared" si="28"/>
        <v>5500</v>
      </c>
      <c r="L134" s="1293">
        <v>0</v>
      </c>
      <c r="M134" s="1293">
        <f t="shared" si="19"/>
        <v>5500</v>
      </c>
      <c r="N134" s="1288"/>
    </row>
    <row r="135" spans="1:14" x14ac:dyDescent="0.2">
      <c r="A135" s="417"/>
      <c r="B135" s="1303" t="s">
        <v>149</v>
      </c>
      <c r="C135" s="1303" t="s">
        <v>17</v>
      </c>
      <c r="D135" s="38" t="s">
        <v>5</v>
      </c>
      <c r="E135" s="38" t="s">
        <v>5</v>
      </c>
      <c r="F135" s="1324" t="s">
        <v>150</v>
      </c>
      <c r="G135" s="1294">
        <v>0</v>
      </c>
      <c r="H135" s="1294">
        <v>5500</v>
      </c>
      <c r="I135" s="1294">
        <f t="shared" si="27"/>
        <v>5500</v>
      </c>
      <c r="J135" s="1278">
        <v>0</v>
      </c>
      <c r="K135" s="1278">
        <f t="shared" si="28"/>
        <v>5500</v>
      </c>
      <c r="L135" s="1278">
        <v>0</v>
      </c>
      <c r="M135" s="1278">
        <f t="shared" si="19"/>
        <v>5500</v>
      </c>
      <c r="N135" s="1288"/>
    </row>
    <row r="136" spans="1:14" ht="13.1" thickBot="1" x14ac:dyDescent="0.25">
      <c r="A136" s="1325"/>
      <c r="B136" s="1326"/>
      <c r="C136" s="1326"/>
      <c r="D136" s="1300">
        <v>3419</v>
      </c>
      <c r="E136" s="1300">
        <v>5229</v>
      </c>
      <c r="F136" s="1319" t="s">
        <v>24</v>
      </c>
      <c r="G136" s="1327">
        <v>0</v>
      </c>
      <c r="H136" s="1327">
        <v>5500</v>
      </c>
      <c r="I136" s="1302">
        <f t="shared" si="27"/>
        <v>5500</v>
      </c>
      <c r="J136" s="1287">
        <v>0</v>
      </c>
      <c r="K136" s="1287">
        <f t="shared" si="28"/>
        <v>5500</v>
      </c>
      <c r="L136" s="1287">
        <v>0</v>
      </c>
      <c r="M136" s="1287">
        <f t="shared" si="19"/>
        <v>5500</v>
      </c>
      <c r="N136" s="1288"/>
    </row>
    <row r="137" spans="1:14" ht="13.75" thickBot="1" x14ac:dyDescent="0.25">
      <c r="A137" s="1321" t="s">
        <v>2</v>
      </c>
      <c r="B137" s="1470" t="s">
        <v>5</v>
      </c>
      <c r="C137" s="1471"/>
      <c r="D137" s="1322" t="s">
        <v>5</v>
      </c>
      <c r="E137" s="1322" t="s">
        <v>5</v>
      </c>
      <c r="F137" s="1323" t="s">
        <v>151</v>
      </c>
      <c r="G137" s="1292">
        <v>0</v>
      </c>
      <c r="H137" s="1292">
        <f>+H138</f>
        <v>1000</v>
      </c>
      <c r="I137" s="1292">
        <f t="shared" si="27"/>
        <v>1000</v>
      </c>
      <c r="J137" s="1293">
        <f>+J138</f>
        <v>0</v>
      </c>
      <c r="K137" s="1293">
        <f t="shared" si="28"/>
        <v>1000</v>
      </c>
      <c r="L137" s="1293">
        <v>0</v>
      </c>
      <c r="M137" s="1293">
        <f t="shared" si="19"/>
        <v>1000</v>
      </c>
      <c r="N137" s="1288"/>
    </row>
    <row r="138" spans="1:14" x14ac:dyDescent="0.2">
      <c r="A138" s="1329"/>
      <c r="B138" s="1303" t="s">
        <v>152</v>
      </c>
      <c r="C138" s="1303" t="s">
        <v>17</v>
      </c>
      <c r="D138" s="38" t="s">
        <v>5</v>
      </c>
      <c r="E138" s="38" t="s">
        <v>5</v>
      </c>
      <c r="F138" s="1313" t="s">
        <v>153</v>
      </c>
      <c r="G138" s="1294">
        <v>0</v>
      </c>
      <c r="H138" s="1294">
        <v>1000</v>
      </c>
      <c r="I138" s="1294">
        <f t="shared" si="27"/>
        <v>1000</v>
      </c>
      <c r="J138" s="1278">
        <v>0</v>
      </c>
      <c r="K138" s="1278">
        <f t="shared" si="28"/>
        <v>1000</v>
      </c>
      <c r="L138" s="1278">
        <v>0</v>
      </c>
      <c r="M138" s="1278">
        <f t="shared" si="19"/>
        <v>1000</v>
      </c>
      <c r="N138" s="1288"/>
    </row>
    <row r="139" spans="1:14" ht="13.1" thickBot="1" x14ac:dyDescent="0.25">
      <c r="A139" s="1330"/>
      <c r="B139" s="1331"/>
      <c r="C139" s="1331"/>
      <c r="D139" s="1332">
        <v>3419</v>
      </c>
      <c r="E139" s="1332">
        <v>5229</v>
      </c>
      <c r="F139" s="1333" t="s">
        <v>24</v>
      </c>
      <c r="G139" s="1334">
        <v>0</v>
      </c>
      <c r="H139" s="1334">
        <v>1000</v>
      </c>
      <c r="I139" s="1286">
        <f t="shared" si="27"/>
        <v>1000</v>
      </c>
      <c r="J139" s="1335">
        <v>0</v>
      </c>
      <c r="K139" s="1335">
        <f t="shared" si="28"/>
        <v>1000</v>
      </c>
      <c r="L139" s="1335">
        <v>0</v>
      </c>
      <c r="M139" s="1335">
        <f t="shared" ref="M139" si="30">+K139+L139</f>
        <v>1000</v>
      </c>
      <c r="N139" s="1288"/>
    </row>
    <row r="140" spans="1:14" x14ac:dyDescent="0.2">
      <c r="A140" s="335"/>
      <c r="B140" s="335"/>
      <c r="C140" s="335"/>
      <c r="D140" s="335"/>
      <c r="E140" s="335"/>
      <c r="F140" s="335"/>
      <c r="G140" s="1336"/>
      <c r="H140" s="335"/>
      <c r="I140" s="335"/>
      <c r="J140" s="1288"/>
      <c r="K140" s="1288"/>
      <c r="L140" s="1288"/>
      <c r="M140" s="1288"/>
      <c r="N140" s="1288"/>
    </row>
    <row r="141" spans="1:14" x14ac:dyDescent="0.2">
      <c r="A141" s="335"/>
      <c r="B141" s="1337"/>
      <c r="C141" s="335"/>
      <c r="D141" s="335"/>
      <c r="E141" s="1338"/>
      <c r="F141" s="335"/>
      <c r="G141" s="1336"/>
      <c r="H141" s="335"/>
      <c r="I141" s="335"/>
      <c r="J141" s="1288"/>
      <c r="K141" s="1288"/>
      <c r="L141" s="1288"/>
      <c r="M141" s="1288"/>
      <c r="N141" s="1288"/>
    </row>
    <row r="142" spans="1:14" x14ac:dyDescent="0.2">
      <c r="A142" s="335"/>
      <c r="B142" s="1485" t="s">
        <v>297</v>
      </c>
      <c r="C142" s="1486"/>
      <c r="D142" s="1486"/>
      <c r="E142" s="1486"/>
      <c r="F142" s="1344">
        <v>41802</v>
      </c>
      <c r="G142" s="1345"/>
      <c r="H142" s="1346"/>
      <c r="I142" s="1346"/>
      <c r="J142" s="1346"/>
      <c r="K142" s="1346"/>
      <c r="L142" s="1345"/>
      <c r="M142" s="1345"/>
      <c r="N142" s="1288"/>
    </row>
    <row r="143" spans="1:14" x14ac:dyDescent="0.2">
      <c r="A143" s="335"/>
      <c r="B143" s="1346"/>
      <c r="C143" s="1346"/>
      <c r="D143" s="1346"/>
      <c r="E143" s="1346"/>
      <c r="F143" s="1346"/>
      <c r="G143" s="1345"/>
      <c r="H143" s="1346"/>
      <c r="I143" s="1346"/>
      <c r="J143" s="1346"/>
      <c r="K143" s="1346"/>
      <c r="L143" s="1345"/>
      <c r="M143" s="1345"/>
      <c r="N143" s="1288"/>
    </row>
    <row r="144" spans="1:14" x14ac:dyDescent="0.2">
      <c r="A144" s="335"/>
      <c r="B144" s="1485" t="s">
        <v>298</v>
      </c>
      <c r="C144" s="1486"/>
      <c r="D144" s="1486"/>
      <c r="E144" s="1486"/>
      <c r="F144" s="1347" t="s">
        <v>299</v>
      </c>
      <c r="G144" s="1345"/>
      <c r="H144" s="1346"/>
      <c r="I144" s="1346"/>
      <c r="J144" s="1346"/>
      <c r="K144" s="1346"/>
      <c r="L144" s="1345"/>
      <c r="M144" s="1345"/>
      <c r="N144" s="1288"/>
    </row>
    <row r="145" spans="1:14" x14ac:dyDescent="0.2">
      <c r="A145" s="335"/>
      <c r="B145" s="1346"/>
      <c r="C145" s="1346"/>
      <c r="D145" s="1346"/>
      <c r="E145" s="1346"/>
      <c r="F145" s="1348"/>
      <c r="G145" s="1345"/>
      <c r="H145" s="1346"/>
      <c r="I145" s="1346"/>
      <c r="J145" s="1346"/>
      <c r="K145" s="1346"/>
      <c r="L145" s="1345"/>
      <c r="M145" s="1345"/>
      <c r="N145" s="1288"/>
    </row>
    <row r="146" spans="1:14" x14ac:dyDescent="0.2">
      <c r="A146" s="335"/>
      <c r="B146" s="1485" t="s">
        <v>300</v>
      </c>
      <c r="C146" s="1486"/>
      <c r="D146" s="1486"/>
      <c r="E146" s="1486"/>
      <c r="F146" s="1487" t="s">
        <v>301</v>
      </c>
      <c r="G146" s="1488"/>
      <c r="H146" s="1488"/>
      <c r="I146" s="1488"/>
      <c r="J146" s="1488"/>
      <c r="K146" s="1488"/>
      <c r="L146" s="1488"/>
      <c r="M146" s="1488"/>
      <c r="N146" s="1288"/>
    </row>
    <row r="147" spans="1:14" x14ac:dyDescent="0.2">
      <c r="A147" s="335"/>
      <c r="B147" s="1346"/>
      <c r="C147" s="1346"/>
      <c r="D147" s="1346"/>
      <c r="E147" s="1346"/>
      <c r="F147" s="1488"/>
      <c r="G147" s="1488"/>
      <c r="H147" s="1488"/>
      <c r="I147" s="1488"/>
      <c r="J147" s="1488"/>
      <c r="K147" s="1488"/>
      <c r="L147" s="1488"/>
      <c r="M147" s="1488"/>
      <c r="N147" s="1288"/>
    </row>
    <row r="148" spans="1:14" x14ac:dyDescent="0.2">
      <c r="A148" s="335"/>
      <c r="B148" s="1485" t="s">
        <v>302</v>
      </c>
      <c r="C148" s="1486"/>
      <c r="D148" s="1486"/>
      <c r="E148" s="1486"/>
      <c r="F148" s="1487" t="s">
        <v>303</v>
      </c>
      <c r="G148" s="1488"/>
      <c r="H148" s="1488"/>
      <c r="I148" s="1488"/>
      <c r="J148" s="1488"/>
      <c r="K148" s="1488"/>
      <c r="L148" s="1488"/>
      <c r="M148" s="1488"/>
      <c r="N148" s="1288"/>
    </row>
    <row r="149" spans="1:14" x14ac:dyDescent="0.2">
      <c r="A149" s="335"/>
      <c r="B149" s="1346"/>
      <c r="C149" s="1346"/>
      <c r="D149" s="1346"/>
      <c r="E149" s="1346"/>
      <c r="F149" s="1488"/>
      <c r="G149" s="1488"/>
      <c r="H149" s="1488"/>
      <c r="I149" s="1488"/>
      <c r="J149" s="1488"/>
      <c r="K149" s="1488"/>
      <c r="L149" s="1488"/>
      <c r="M149" s="1488"/>
      <c r="N149" s="1288"/>
    </row>
    <row r="150" spans="1:14" x14ac:dyDescent="0.2">
      <c r="A150" s="335"/>
      <c r="B150" s="1480" t="s">
        <v>304</v>
      </c>
      <c r="C150" s="1481"/>
      <c r="D150" s="1481"/>
      <c r="E150" s="1481"/>
      <c r="F150" s="1483"/>
      <c r="G150" s="1484"/>
      <c r="H150" s="1484"/>
      <c r="I150" s="1484"/>
      <c r="J150" s="1484"/>
      <c r="K150" s="1484"/>
      <c r="L150" s="1484"/>
      <c r="M150" s="1484"/>
      <c r="N150" s="1288"/>
    </row>
    <row r="151" spans="1:14" x14ac:dyDescent="0.2">
      <c r="A151" s="335"/>
      <c r="B151" s="1482"/>
      <c r="C151" s="1482"/>
      <c r="D151" s="1482"/>
      <c r="E151" s="1482"/>
      <c r="F151" s="1484"/>
      <c r="G151" s="1484"/>
      <c r="H151" s="1484"/>
      <c r="I151" s="1484"/>
      <c r="J151" s="1484"/>
      <c r="K151" s="1484"/>
      <c r="L151" s="1484"/>
      <c r="M151" s="1484"/>
      <c r="N151" s="1288"/>
    </row>
    <row r="152" spans="1:14" x14ac:dyDescent="0.2">
      <c r="A152" s="335"/>
      <c r="B152" s="335"/>
      <c r="C152" s="335"/>
      <c r="D152" s="335"/>
      <c r="E152" s="335"/>
      <c r="F152" s="335"/>
      <c r="G152" s="1336"/>
      <c r="H152" s="335"/>
      <c r="I152" s="335"/>
      <c r="J152" s="1288"/>
      <c r="K152" s="1288"/>
      <c r="L152" s="1288"/>
      <c r="M152" s="1288"/>
      <c r="N152" s="1288"/>
    </row>
    <row r="153" spans="1:14" x14ac:dyDescent="0.2">
      <c r="A153" s="335"/>
      <c r="B153" s="335"/>
      <c r="C153" s="335"/>
      <c r="D153" s="335"/>
      <c r="E153" s="335"/>
      <c r="F153" s="335"/>
      <c r="G153" s="1336"/>
      <c r="H153" s="335"/>
      <c r="I153" s="335"/>
      <c r="J153" s="1288"/>
      <c r="K153" s="1288"/>
      <c r="L153" s="1288"/>
      <c r="M153" s="1288"/>
      <c r="N153" s="1288"/>
    </row>
    <row r="154" spans="1:14" x14ac:dyDescent="0.2">
      <c r="A154" s="335"/>
      <c r="B154" s="335"/>
      <c r="C154" s="335"/>
      <c r="D154" s="335"/>
      <c r="E154" s="335"/>
      <c r="F154" s="335"/>
      <c r="G154" s="1336"/>
      <c r="H154" s="335"/>
      <c r="I154" s="335"/>
      <c r="J154" s="1288"/>
      <c r="K154" s="1288"/>
      <c r="L154" s="1288"/>
      <c r="M154" s="1288"/>
      <c r="N154" s="1288"/>
    </row>
    <row r="155" spans="1:14" x14ac:dyDescent="0.2">
      <c r="A155" s="335"/>
      <c r="B155" s="335"/>
      <c r="C155" s="335"/>
      <c r="D155" s="335"/>
      <c r="E155" s="335"/>
      <c r="F155" s="335"/>
      <c r="G155" s="1336"/>
      <c r="H155" s="335"/>
      <c r="I155" s="335"/>
      <c r="J155" s="1288"/>
      <c r="K155" s="1288"/>
      <c r="L155" s="1288"/>
      <c r="M155" s="1288"/>
      <c r="N155" s="1288"/>
    </row>
    <row r="156" spans="1:14" x14ac:dyDescent="0.2">
      <c r="A156" s="335"/>
      <c r="B156" s="335"/>
      <c r="C156" s="335"/>
      <c r="D156" s="335"/>
      <c r="E156" s="335"/>
      <c r="F156" s="335"/>
      <c r="G156" s="1336"/>
      <c r="H156" s="335"/>
      <c r="I156" s="335"/>
      <c r="J156" s="1288"/>
      <c r="K156" s="1288"/>
      <c r="L156" s="1288"/>
      <c r="M156" s="1288"/>
      <c r="N156" s="1288"/>
    </row>
    <row r="157" spans="1:14" x14ac:dyDescent="0.2">
      <c r="A157" s="335"/>
      <c r="B157" s="335"/>
      <c r="C157" s="335"/>
      <c r="D157" s="335"/>
      <c r="E157" s="335"/>
      <c r="F157" s="335"/>
      <c r="G157" s="335"/>
      <c r="H157" s="335"/>
      <c r="I157" s="335"/>
      <c r="J157" s="1288"/>
      <c r="K157" s="1288"/>
      <c r="L157" s="1288"/>
      <c r="M157" s="1288"/>
      <c r="N157" s="1288"/>
    </row>
    <row r="158" spans="1:14" x14ac:dyDescent="0.2">
      <c r="A158" s="335"/>
      <c r="B158" s="335"/>
      <c r="C158" s="335"/>
      <c r="D158" s="335"/>
      <c r="E158" s="335"/>
      <c r="F158" s="335"/>
      <c r="G158" s="335"/>
      <c r="H158" s="335"/>
      <c r="I158" s="335"/>
      <c r="J158" s="1288"/>
      <c r="K158" s="1288"/>
      <c r="L158" s="1288"/>
      <c r="M158" s="1288"/>
      <c r="N158" s="1288"/>
    </row>
    <row r="159" spans="1:14" x14ac:dyDescent="0.2">
      <c r="A159" s="335"/>
      <c r="B159" s="335"/>
      <c r="C159" s="335"/>
      <c r="D159" s="335"/>
      <c r="E159" s="335"/>
      <c r="F159" s="335"/>
      <c r="G159" s="335"/>
      <c r="H159" s="335"/>
      <c r="I159" s="335"/>
      <c r="J159" s="1288"/>
      <c r="K159" s="1288"/>
      <c r="L159" s="1288"/>
      <c r="M159" s="1288"/>
      <c r="N159" s="1288"/>
    </row>
    <row r="160" spans="1:14" x14ac:dyDescent="0.2">
      <c r="A160" s="335"/>
      <c r="B160" s="335"/>
      <c r="C160" s="335"/>
      <c r="D160" s="335"/>
      <c r="E160" s="335"/>
      <c r="F160" s="335"/>
      <c r="G160" s="335"/>
      <c r="H160" s="335"/>
      <c r="I160" s="335"/>
      <c r="J160" s="1288"/>
      <c r="K160" s="1288"/>
      <c r="L160" s="1288"/>
      <c r="M160" s="1288"/>
      <c r="N160" s="1288"/>
    </row>
    <row r="161" spans="1:14" x14ac:dyDescent="0.2">
      <c r="A161" s="335"/>
      <c r="B161" s="335"/>
      <c r="C161" s="335"/>
      <c r="D161" s="335"/>
      <c r="E161" s="335"/>
      <c r="F161" s="335"/>
      <c r="G161" s="335"/>
      <c r="H161" s="335"/>
      <c r="I161" s="335"/>
      <c r="J161" s="1288"/>
      <c r="K161" s="1288"/>
      <c r="L161" s="1288"/>
      <c r="M161" s="1288"/>
      <c r="N161" s="1288"/>
    </row>
    <row r="162" spans="1:14" x14ac:dyDescent="0.2">
      <c r="A162" s="335"/>
      <c r="B162" s="335"/>
      <c r="C162" s="335"/>
      <c r="D162" s="335"/>
      <c r="E162" s="335"/>
      <c r="F162" s="335"/>
      <c r="G162" s="335"/>
      <c r="H162" s="335"/>
      <c r="I162" s="335"/>
      <c r="J162" s="1288"/>
      <c r="K162" s="1288"/>
      <c r="L162" s="1288"/>
      <c r="M162" s="1288"/>
      <c r="N162" s="1288"/>
    </row>
    <row r="163" spans="1:14" x14ac:dyDescent="0.2">
      <c r="A163" s="335"/>
      <c r="B163" s="335"/>
      <c r="C163" s="335"/>
      <c r="D163" s="335"/>
      <c r="E163" s="335"/>
      <c r="F163" s="335"/>
      <c r="G163" s="335"/>
      <c r="H163" s="335"/>
      <c r="I163" s="335"/>
      <c r="J163" s="1288"/>
      <c r="K163" s="1288"/>
      <c r="L163" s="1288"/>
      <c r="M163" s="1288"/>
      <c r="N163" s="1288"/>
    </row>
    <row r="164" spans="1:14" x14ac:dyDescent="0.2">
      <c r="A164" s="335"/>
      <c r="B164" s="335"/>
      <c r="C164" s="335"/>
      <c r="D164" s="335"/>
      <c r="E164" s="335"/>
      <c r="F164" s="335"/>
      <c r="G164" s="335"/>
      <c r="H164" s="335"/>
      <c r="I164" s="335"/>
      <c r="J164" s="1288"/>
      <c r="K164" s="1288"/>
      <c r="L164" s="1288"/>
      <c r="M164" s="1288"/>
      <c r="N164" s="1288"/>
    </row>
    <row r="165" spans="1:14" x14ac:dyDescent="0.2">
      <c r="A165" s="335"/>
      <c r="B165" s="335"/>
      <c r="C165" s="335"/>
      <c r="D165" s="335"/>
      <c r="E165" s="335"/>
      <c r="F165" s="335"/>
      <c r="G165" s="335"/>
      <c r="H165" s="335"/>
      <c r="I165" s="335"/>
      <c r="J165" s="1288"/>
      <c r="K165" s="1288"/>
      <c r="L165" s="1288"/>
      <c r="M165" s="1288"/>
      <c r="N165" s="1288"/>
    </row>
    <row r="166" spans="1:14" x14ac:dyDescent="0.2">
      <c r="A166" s="335"/>
      <c r="B166" s="335"/>
      <c r="C166" s="335"/>
      <c r="D166" s="335"/>
      <c r="E166" s="335"/>
      <c r="F166" s="335"/>
      <c r="G166" s="335"/>
      <c r="H166" s="335"/>
      <c r="I166" s="335"/>
      <c r="J166" s="1288"/>
      <c r="K166" s="1288"/>
      <c r="L166" s="1288"/>
      <c r="M166" s="1288"/>
      <c r="N166" s="1288"/>
    </row>
    <row r="167" spans="1:14" x14ac:dyDescent="0.2">
      <c r="A167" s="335"/>
      <c r="B167" s="335"/>
      <c r="C167" s="335"/>
      <c r="D167" s="335"/>
      <c r="E167" s="335"/>
      <c r="F167" s="335"/>
      <c r="G167" s="335"/>
      <c r="H167" s="335"/>
      <c r="I167" s="335"/>
      <c r="J167" s="1288"/>
      <c r="K167" s="1288"/>
      <c r="L167" s="1288"/>
      <c r="M167" s="1288"/>
      <c r="N167" s="1288"/>
    </row>
    <row r="168" spans="1:14" x14ac:dyDescent="0.2">
      <c r="A168" s="335"/>
      <c r="B168" s="335"/>
      <c r="C168" s="335"/>
      <c r="D168" s="335"/>
      <c r="E168" s="335"/>
      <c r="F168" s="335"/>
      <c r="G168" s="335"/>
      <c r="H168" s="335"/>
      <c r="I168" s="335"/>
      <c r="J168" s="1288"/>
      <c r="K168" s="1288"/>
      <c r="L168" s="1288"/>
      <c r="M168" s="1288"/>
      <c r="N168" s="1288"/>
    </row>
    <row r="169" spans="1:14" x14ac:dyDescent="0.2">
      <c r="A169" s="335"/>
      <c r="B169" s="335"/>
      <c r="C169" s="335"/>
      <c r="D169" s="335"/>
      <c r="E169" s="335"/>
      <c r="F169" s="335"/>
      <c r="G169" s="335"/>
      <c r="H169" s="335"/>
      <c r="I169" s="335"/>
      <c r="J169" s="1288"/>
      <c r="K169" s="1288"/>
      <c r="L169" s="1288"/>
      <c r="M169" s="1288"/>
      <c r="N169" s="1288"/>
    </row>
    <row r="170" spans="1:14" x14ac:dyDescent="0.2">
      <c r="A170" s="335"/>
      <c r="B170" s="335"/>
      <c r="C170" s="335"/>
      <c r="D170" s="335"/>
      <c r="E170" s="335"/>
      <c r="F170" s="335"/>
      <c r="G170" s="335"/>
      <c r="H170" s="335"/>
      <c r="I170" s="335"/>
      <c r="J170" s="1288"/>
      <c r="K170" s="1288"/>
      <c r="L170" s="1288"/>
      <c r="M170" s="1288"/>
      <c r="N170" s="1288"/>
    </row>
    <row r="171" spans="1:14" x14ac:dyDescent="0.2">
      <c r="A171" s="335"/>
      <c r="B171" s="335"/>
      <c r="C171" s="335"/>
      <c r="D171" s="335"/>
      <c r="E171" s="335"/>
      <c r="F171" s="335"/>
      <c r="G171" s="335"/>
      <c r="H171" s="335"/>
      <c r="I171" s="335"/>
      <c r="J171" s="1288"/>
      <c r="K171" s="1288"/>
      <c r="L171" s="1288"/>
      <c r="M171" s="1288"/>
      <c r="N171" s="1288"/>
    </row>
    <row r="172" spans="1:14" x14ac:dyDescent="0.2">
      <c r="A172" s="335"/>
      <c r="B172" s="335"/>
      <c r="C172" s="335"/>
      <c r="D172" s="335"/>
      <c r="E172" s="335"/>
      <c r="F172" s="335"/>
      <c r="G172" s="335"/>
      <c r="H172" s="335"/>
      <c r="I172" s="335"/>
      <c r="J172" s="1288"/>
      <c r="K172" s="1288"/>
      <c r="L172" s="1288"/>
      <c r="M172" s="1288"/>
      <c r="N172" s="1288"/>
    </row>
    <row r="173" spans="1:14" x14ac:dyDescent="0.2">
      <c r="A173" s="335"/>
      <c r="B173" s="335"/>
      <c r="C173" s="335"/>
      <c r="D173" s="335"/>
      <c r="E173" s="335"/>
      <c r="F173" s="335"/>
      <c r="G173" s="335"/>
      <c r="H173" s="335"/>
      <c r="I173" s="335"/>
      <c r="J173" s="1288"/>
      <c r="K173" s="1288"/>
      <c r="L173" s="1288"/>
      <c r="M173" s="1288"/>
      <c r="N173" s="1288"/>
    </row>
    <row r="174" spans="1:14" x14ac:dyDescent="0.2">
      <c r="A174" s="335"/>
      <c r="B174" s="335"/>
      <c r="C174" s="335"/>
      <c r="D174" s="335"/>
      <c r="E174" s="335"/>
      <c r="F174" s="335"/>
      <c r="G174" s="335"/>
      <c r="H174" s="335"/>
      <c r="I174" s="335"/>
      <c r="J174" s="1288"/>
      <c r="K174" s="1288"/>
      <c r="L174" s="1288"/>
      <c r="M174" s="1288"/>
      <c r="N174" s="1288"/>
    </row>
    <row r="175" spans="1:14" x14ac:dyDescent="0.2">
      <c r="A175" s="335"/>
      <c r="B175" s="335"/>
      <c r="C175" s="335"/>
      <c r="D175" s="335"/>
      <c r="E175" s="335"/>
      <c r="F175" s="335"/>
      <c r="G175" s="335"/>
      <c r="H175" s="335"/>
      <c r="I175" s="335"/>
      <c r="J175" s="1288"/>
      <c r="K175" s="1288"/>
      <c r="L175" s="1288"/>
      <c r="M175" s="1288"/>
      <c r="N175" s="1288"/>
    </row>
    <row r="176" spans="1:14" x14ac:dyDescent="0.2">
      <c r="A176" s="335"/>
      <c r="B176" s="335"/>
      <c r="C176" s="335"/>
      <c r="D176" s="335"/>
      <c r="E176" s="335"/>
      <c r="F176" s="335"/>
      <c r="G176" s="335"/>
      <c r="H176" s="335"/>
      <c r="I176" s="335"/>
      <c r="J176" s="1288"/>
      <c r="K176" s="1288"/>
      <c r="L176" s="1288"/>
      <c r="M176" s="1288"/>
      <c r="N176" s="1288"/>
    </row>
    <row r="177" spans="1:14" x14ac:dyDescent="0.2">
      <c r="A177" s="335"/>
      <c r="B177" s="335"/>
      <c r="C177" s="335"/>
      <c r="D177" s="335"/>
      <c r="E177" s="335"/>
      <c r="F177" s="335"/>
      <c r="G177" s="335"/>
      <c r="H177" s="335"/>
      <c r="I177" s="335"/>
      <c r="J177" s="1288"/>
      <c r="K177" s="1288"/>
      <c r="L177" s="1288"/>
      <c r="M177" s="1288"/>
      <c r="N177" s="1288"/>
    </row>
    <row r="178" spans="1:14" x14ac:dyDescent="0.2">
      <c r="A178" s="335"/>
      <c r="B178" s="335"/>
      <c r="C178" s="335"/>
      <c r="D178" s="335"/>
      <c r="E178" s="335"/>
      <c r="F178" s="335"/>
      <c r="G178" s="335"/>
      <c r="H178" s="335"/>
      <c r="I178" s="335"/>
      <c r="J178" s="1288"/>
      <c r="K178" s="1288"/>
      <c r="L178" s="1288"/>
      <c r="M178" s="1288"/>
      <c r="N178" s="1288"/>
    </row>
    <row r="179" spans="1:14" x14ac:dyDescent="0.2">
      <c r="A179" s="335"/>
      <c r="B179" s="335"/>
      <c r="C179" s="335"/>
      <c r="D179" s="335"/>
      <c r="E179" s="335"/>
      <c r="F179" s="335"/>
      <c r="G179" s="335"/>
      <c r="H179" s="335"/>
      <c r="I179" s="335"/>
      <c r="J179" s="1288"/>
      <c r="K179" s="1288"/>
      <c r="L179" s="1288"/>
      <c r="M179" s="1288"/>
      <c r="N179" s="1288"/>
    </row>
    <row r="180" spans="1:14" x14ac:dyDescent="0.2">
      <c r="A180" s="335"/>
      <c r="B180" s="335"/>
      <c r="C180" s="335"/>
      <c r="D180" s="335"/>
      <c r="E180" s="335"/>
      <c r="F180" s="335"/>
      <c r="G180" s="335"/>
      <c r="H180" s="335"/>
      <c r="I180" s="335"/>
      <c r="J180" s="1288"/>
      <c r="K180" s="1288"/>
      <c r="L180" s="1288"/>
      <c r="M180" s="1288"/>
      <c r="N180" s="1288"/>
    </row>
    <row r="181" spans="1:14" x14ac:dyDescent="0.2">
      <c r="A181" s="335"/>
      <c r="B181" s="335"/>
      <c r="C181" s="335"/>
      <c r="D181" s="335"/>
      <c r="E181" s="335"/>
      <c r="F181" s="335"/>
      <c r="G181" s="335"/>
      <c r="H181" s="335"/>
      <c r="I181" s="335"/>
      <c r="J181" s="1288"/>
      <c r="K181" s="1288"/>
      <c r="L181" s="1288"/>
      <c r="M181" s="1288"/>
      <c r="N181" s="1288"/>
    </row>
    <row r="182" spans="1:14" x14ac:dyDescent="0.2">
      <c r="A182" s="335"/>
      <c r="B182" s="335"/>
      <c r="C182" s="335"/>
      <c r="D182" s="335"/>
      <c r="E182" s="335"/>
      <c r="F182" s="335"/>
      <c r="G182" s="335"/>
      <c r="H182" s="335"/>
      <c r="I182" s="335"/>
      <c r="J182" s="1288"/>
      <c r="K182" s="1288"/>
      <c r="L182" s="1288"/>
      <c r="M182" s="1288"/>
      <c r="N182" s="1288"/>
    </row>
    <row r="183" spans="1:14" x14ac:dyDescent="0.2">
      <c r="A183" s="335"/>
      <c r="B183" s="335"/>
      <c r="C183" s="335"/>
      <c r="D183" s="335"/>
      <c r="E183" s="335"/>
      <c r="F183" s="335"/>
      <c r="G183" s="335"/>
      <c r="H183" s="335"/>
      <c r="I183" s="335"/>
      <c r="J183" s="1288"/>
      <c r="K183" s="1288"/>
      <c r="L183" s="1288"/>
      <c r="M183" s="1288"/>
      <c r="N183" s="1288"/>
    </row>
    <row r="184" spans="1:14" x14ac:dyDescent="0.2">
      <c r="A184" s="335"/>
      <c r="B184" s="335"/>
      <c r="C184" s="335"/>
      <c r="D184" s="335"/>
      <c r="E184" s="335"/>
      <c r="F184" s="335"/>
      <c r="G184" s="335"/>
      <c r="H184" s="335"/>
      <c r="I184" s="335"/>
      <c r="J184" s="1288"/>
      <c r="K184" s="1288"/>
      <c r="L184" s="1288"/>
      <c r="M184" s="1288"/>
      <c r="N184" s="1288"/>
    </row>
    <row r="185" spans="1:14" x14ac:dyDescent="0.2">
      <c r="A185" s="335"/>
      <c r="B185" s="335"/>
      <c r="C185" s="335"/>
      <c r="D185" s="335"/>
      <c r="E185" s="335"/>
      <c r="F185" s="335"/>
      <c r="G185" s="335"/>
      <c r="H185" s="335"/>
      <c r="I185" s="335"/>
      <c r="J185" s="1288"/>
      <c r="K185" s="1288"/>
      <c r="L185" s="1288"/>
      <c r="M185" s="1288"/>
      <c r="N185" s="1288"/>
    </row>
    <row r="186" spans="1:14" x14ac:dyDescent="0.2">
      <c r="A186" s="335"/>
      <c r="B186" s="335"/>
      <c r="C186" s="335"/>
      <c r="D186" s="335"/>
      <c r="E186" s="335"/>
      <c r="F186" s="335"/>
      <c r="G186" s="335"/>
      <c r="H186" s="335"/>
      <c r="I186" s="335"/>
      <c r="J186" s="1288"/>
      <c r="K186" s="1288"/>
      <c r="L186" s="1288"/>
      <c r="M186" s="1288"/>
      <c r="N186" s="1288"/>
    </row>
    <row r="187" spans="1:14" x14ac:dyDescent="0.2">
      <c r="A187" s="335"/>
      <c r="B187" s="335"/>
      <c r="C187" s="335"/>
      <c r="D187" s="335"/>
      <c r="E187" s="335"/>
      <c r="F187" s="335"/>
      <c r="G187" s="335"/>
      <c r="H187" s="335"/>
      <c r="I187" s="335"/>
      <c r="J187" s="1288"/>
      <c r="K187" s="1288"/>
      <c r="L187" s="1288"/>
      <c r="M187" s="1288"/>
      <c r="N187" s="1288"/>
    </row>
    <row r="188" spans="1:14" x14ac:dyDescent="0.2">
      <c r="A188" s="335"/>
      <c r="B188" s="335"/>
      <c r="C188" s="335"/>
      <c r="D188" s="335"/>
      <c r="E188" s="335"/>
      <c r="F188" s="335"/>
      <c r="G188" s="335"/>
      <c r="H188" s="335"/>
      <c r="I188" s="335"/>
      <c r="J188" s="1288"/>
      <c r="K188" s="1288"/>
      <c r="L188" s="1288"/>
      <c r="M188" s="1288"/>
      <c r="N188" s="1288"/>
    </row>
    <row r="189" spans="1:14" x14ac:dyDescent="0.2">
      <c r="A189" s="335"/>
      <c r="B189" s="335"/>
      <c r="C189" s="335"/>
      <c r="D189" s="335"/>
      <c r="E189" s="335"/>
      <c r="F189" s="335"/>
      <c r="G189" s="335"/>
      <c r="H189" s="335"/>
      <c r="I189" s="335"/>
      <c r="J189" s="1288"/>
      <c r="K189" s="1288"/>
      <c r="L189" s="1288"/>
      <c r="M189" s="1288"/>
      <c r="N189" s="1288"/>
    </row>
    <row r="190" spans="1:14" x14ac:dyDescent="0.2">
      <c r="A190" s="335"/>
      <c r="B190" s="335"/>
      <c r="C190" s="335"/>
      <c r="D190" s="335"/>
      <c r="E190" s="335"/>
      <c r="F190" s="335"/>
      <c r="G190" s="335"/>
      <c r="H190" s="335"/>
      <c r="I190" s="335"/>
      <c r="J190" s="1288"/>
      <c r="K190" s="1288"/>
      <c r="L190" s="1288"/>
      <c r="M190" s="1288"/>
      <c r="N190" s="1288"/>
    </row>
    <row r="191" spans="1:14" x14ac:dyDescent="0.2">
      <c r="A191" s="335"/>
      <c r="B191" s="335"/>
      <c r="C191" s="335"/>
      <c r="D191" s="335"/>
      <c r="E191" s="335"/>
      <c r="F191" s="335"/>
      <c r="G191" s="335"/>
      <c r="H191" s="335"/>
      <c r="I191" s="335"/>
      <c r="J191" s="1288"/>
      <c r="K191" s="1288"/>
      <c r="L191" s="1288"/>
      <c r="M191" s="1288"/>
      <c r="N191" s="1288"/>
    </row>
    <row r="192" spans="1:14" x14ac:dyDescent="0.2">
      <c r="A192" s="335"/>
      <c r="B192" s="335"/>
      <c r="C192" s="335"/>
      <c r="D192" s="335"/>
      <c r="E192" s="335"/>
      <c r="F192" s="335"/>
      <c r="G192" s="335"/>
      <c r="H192" s="335"/>
      <c r="I192" s="335"/>
      <c r="J192" s="1288"/>
      <c r="K192" s="1288"/>
      <c r="L192" s="1288"/>
      <c r="M192" s="1288"/>
      <c r="N192" s="1288"/>
    </row>
    <row r="193" spans="1:14" x14ac:dyDescent="0.2">
      <c r="A193" s="335"/>
      <c r="B193" s="335"/>
      <c r="C193" s="335"/>
      <c r="D193" s="335"/>
      <c r="E193" s="335"/>
      <c r="F193" s="335"/>
      <c r="G193" s="335"/>
      <c r="H193" s="335"/>
      <c r="I193" s="335"/>
      <c r="J193" s="1288"/>
      <c r="K193" s="1288"/>
      <c r="L193" s="1288"/>
      <c r="M193" s="1288"/>
      <c r="N193" s="1288"/>
    </row>
    <row r="194" spans="1:14" x14ac:dyDescent="0.2">
      <c r="A194" s="335"/>
      <c r="B194" s="335"/>
      <c r="C194" s="335"/>
      <c r="D194" s="335"/>
      <c r="E194" s="335"/>
      <c r="F194" s="335"/>
      <c r="G194" s="335"/>
      <c r="H194" s="335"/>
      <c r="I194" s="335"/>
      <c r="J194" s="1288"/>
      <c r="K194" s="1288"/>
      <c r="L194" s="1288"/>
      <c r="M194" s="1288"/>
      <c r="N194" s="1288"/>
    </row>
    <row r="195" spans="1:14" x14ac:dyDescent="0.2">
      <c r="A195" s="335"/>
      <c r="B195" s="335"/>
      <c r="C195" s="335"/>
      <c r="D195" s="335"/>
      <c r="E195" s="335"/>
      <c r="F195" s="335"/>
      <c r="G195" s="335"/>
      <c r="H195" s="335"/>
      <c r="I195" s="335"/>
      <c r="J195" s="1288"/>
      <c r="K195" s="1288"/>
      <c r="L195" s="1288"/>
      <c r="M195" s="1288"/>
      <c r="N195" s="1288"/>
    </row>
    <row r="196" spans="1:14" x14ac:dyDescent="0.2">
      <c r="A196" s="335"/>
      <c r="B196" s="335"/>
      <c r="C196" s="335"/>
      <c r="D196" s="335"/>
      <c r="E196" s="335"/>
      <c r="F196" s="335"/>
      <c r="G196" s="335"/>
      <c r="H196" s="335"/>
      <c r="I196" s="335"/>
      <c r="J196" s="1288"/>
      <c r="K196" s="1288"/>
      <c r="L196" s="1288"/>
      <c r="M196" s="1288"/>
      <c r="N196" s="1288"/>
    </row>
    <row r="197" spans="1:14" x14ac:dyDescent="0.2">
      <c r="G197" s="1"/>
      <c r="I197" s="1"/>
      <c r="J197" s="825"/>
      <c r="K197" s="825"/>
      <c r="L197" s="825"/>
      <c r="M197" s="825"/>
      <c r="N197" s="825"/>
    </row>
    <row r="198" spans="1:14" x14ac:dyDescent="0.2">
      <c r="G198" s="1"/>
      <c r="I198" s="1"/>
      <c r="J198" s="825"/>
      <c r="K198" s="825"/>
      <c r="L198" s="825"/>
      <c r="M198" s="825"/>
      <c r="N198" s="825"/>
    </row>
    <row r="199" spans="1:14" x14ac:dyDescent="0.2">
      <c r="G199" s="1"/>
      <c r="I199" s="1"/>
      <c r="J199" s="825"/>
      <c r="K199" s="825"/>
      <c r="L199" s="825"/>
      <c r="M199" s="825"/>
      <c r="N199" s="825"/>
    </row>
    <row r="200" spans="1:14" x14ac:dyDescent="0.2">
      <c r="G200" s="1"/>
      <c r="I200" s="1"/>
      <c r="J200" s="825"/>
      <c r="K200" s="825"/>
      <c r="L200" s="825"/>
      <c r="M200" s="825"/>
      <c r="N200" s="825"/>
    </row>
    <row r="201" spans="1:14" x14ac:dyDescent="0.2">
      <c r="G201" s="1"/>
      <c r="I201" s="1"/>
      <c r="J201" s="825"/>
      <c r="K201" s="825"/>
      <c r="L201" s="825"/>
      <c r="M201" s="825"/>
      <c r="N201" s="825"/>
    </row>
    <row r="202" spans="1:14" x14ac:dyDescent="0.2">
      <c r="G202" s="1"/>
      <c r="I202" s="1"/>
      <c r="J202" s="825"/>
      <c r="K202" s="825"/>
      <c r="L202" s="825"/>
      <c r="M202" s="825"/>
      <c r="N202" s="825"/>
    </row>
    <row r="203" spans="1:14" x14ac:dyDescent="0.2">
      <c r="G203" s="1"/>
      <c r="I203" s="1"/>
      <c r="J203" s="825"/>
      <c r="K203" s="825"/>
      <c r="L203" s="825"/>
      <c r="M203" s="825"/>
      <c r="N203" s="825"/>
    </row>
    <row r="204" spans="1:14" x14ac:dyDescent="0.2">
      <c r="G204" s="1"/>
      <c r="I204" s="1"/>
      <c r="J204" s="825"/>
      <c r="K204" s="825"/>
      <c r="L204" s="825"/>
      <c r="M204" s="825"/>
      <c r="N204" s="825"/>
    </row>
    <row r="205" spans="1:14" x14ac:dyDescent="0.2">
      <c r="G205" s="1"/>
      <c r="I205" s="1"/>
      <c r="J205" s="825"/>
      <c r="K205" s="825"/>
      <c r="L205" s="825"/>
      <c r="M205" s="825"/>
      <c r="N205" s="825"/>
    </row>
    <row r="206" spans="1:14" x14ac:dyDescent="0.2">
      <c r="G206" s="1"/>
      <c r="I206" s="1"/>
      <c r="J206" s="825"/>
      <c r="K206" s="825"/>
      <c r="L206" s="825"/>
      <c r="M206" s="825"/>
      <c r="N206" s="825"/>
    </row>
    <row r="207" spans="1:14" x14ac:dyDescent="0.2">
      <c r="G207" s="1"/>
      <c r="I207" s="1"/>
      <c r="J207" s="825"/>
      <c r="K207" s="825"/>
      <c r="L207" s="825"/>
      <c r="M207" s="825"/>
      <c r="N207" s="825"/>
    </row>
    <row r="208" spans="1:14" x14ac:dyDescent="0.2">
      <c r="G208" s="1"/>
      <c r="I208" s="1"/>
      <c r="J208" s="825"/>
      <c r="K208" s="825"/>
      <c r="L208" s="825"/>
      <c r="M208" s="825"/>
      <c r="N208" s="825"/>
    </row>
    <row r="209" spans="7:14" x14ac:dyDescent="0.2">
      <c r="G209" s="1"/>
      <c r="I209" s="1"/>
      <c r="J209" s="825"/>
      <c r="K209" s="825"/>
      <c r="L209" s="825"/>
      <c r="M209" s="825"/>
      <c r="N209" s="825"/>
    </row>
    <row r="210" spans="7:14" x14ac:dyDescent="0.2">
      <c r="G210" s="1"/>
      <c r="I210" s="1"/>
      <c r="J210" s="825"/>
      <c r="K210" s="825"/>
      <c r="L210" s="825"/>
      <c r="M210" s="825"/>
      <c r="N210" s="825"/>
    </row>
    <row r="211" spans="7:14" x14ac:dyDescent="0.2">
      <c r="G211" s="1"/>
      <c r="I211" s="1"/>
      <c r="J211" s="825"/>
      <c r="K211" s="825"/>
      <c r="L211" s="825"/>
      <c r="M211" s="825"/>
      <c r="N211" s="825"/>
    </row>
    <row r="212" spans="7:14" x14ac:dyDescent="0.2">
      <c r="G212" s="1"/>
      <c r="I212" s="1"/>
      <c r="J212" s="825"/>
      <c r="K212" s="825"/>
      <c r="L212" s="825"/>
      <c r="M212" s="825"/>
      <c r="N212" s="825"/>
    </row>
    <row r="213" spans="7:14" x14ac:dyDescent="0.2">
      <c r="G213" s="1"/>
      <c r="I213" s="1"/>
      <c r="J213" s="825"/>
      <c r="K213" s="825"/>
      <c r="L213" s="825"/>
      <c r="M213" s="825"/>
      <c r="N213" s="825"/>
    </row>
    <row r="214" spans="7:14" x14ac:dyDescent="0.2">
      <c r="G214" s="1"/>
      <c r="I214" s="1"/>
      <c r="J214" s="825"/>
      <c r="K214" s="825"/>
      <c r="L214" s="825"/>
      <c r="M214" s="825"/>
      <c r="N214" s="825"/>
    </row>
    <row r="215" spans="7:14" x14ac:dyDescent="0.2">
      <c r="G215" s="1"/>
      <c r="I215" s="1"/>
      <c r="J215" s="825"/>
      <c r="K215" s="825"/>
      <c r="L215" s="825"/>
      <c r="M215" s="825"/>
      <c r="N215" s="825"/>
    </row>
    <row r="216" spans="7:14" x14ac:dyDescent="0.2">
      <c r="G216" s="1"/>
      <c r="I216" s="1"/>
      <c r="J216" s="825"/>
      <c r="K216" s="825"/>
      <c r="L216" s="825"/>
      <c r="M216" s="825"/>
      <c r="N216" s="825"/>
    </row>
  </sheetData>
  <mergeCells count="22">
    <mergeCell ref="B150:E151"/>
    <mergeCell ref="F150:M151"/>
    <mergeCell ref="B142:E142"/>
    <mergeCell ref="B144:E144"/>
    <mergeCell ref="B146:E146"/>
    <mergeCell ref="F146:M147"/>
    <mergeCell ref="B148:E148"/>
    <mergeCell ref="F148:M149"/>
    <mergeCell ref="L8:L9"/>
    <mergeCell ref="B137:C137"/>
    <mergeCell ref="A2:H2"/>
    <mergeCell ref="A4:H4"/>
    <mergeCell ref="H6:H9"/>
    <mergeCell ref="J7:J9"/>
    <mergeCell ref="B11:C11"/>
    <mergeCell ref="B62:C62"/>
    <mergeCell ref="A5:H5"/>
    <mergeCell ref="B63:C63"/>
    <mergeCell ref="B94:C94"/>
    <mergeCell ref="B101:C101"/>
    <mergeCell ref="B119:C119"/>
    <mergeCell ref="B134:C134"/>
  </mergeCells>
  <pageMargins left="0.7" right="0.7" top="0.78740157499999996" bottom="0.78740157499999996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opLeftCell="A8" zoomScale="120" zoomScaleNormal="120" workbookViewId="0">
      <selection activeCell="K10" sqref="K10"/>
    </sheetView>
  </sheetViews>
  <sheetFormatPr defaultRowHeight="12.45" x14ac:dyDescent="0.2"/>
  <cols>
    <col min="1" max="1" width="3.21875" style="1" customWidth="1"/>
    <col min="2" max="2" width="9.21875" style="1" customWidth="1"/>
    <col min="3" max="4" width="4.77734375" style="1" customWidth="1"/>
    <col min="5" max="5" width="8" style="1" customWidth="1"/>
    <col min="6" max="6" width="40.77734375" style="1" customWidth="1"/>
    <col min="7" max="7" width="8.44140625" style="2" customWidth="1"/>
    <col min="8" max="9" width="7.5546875" style="1" customWidth="1"/>
    <col min="10" max="253" width="8.77734375" style="1"/>
    <col min="254" max="255" width="3.21875" style="1" customWidth="1"/>
    <col min="256" max="256" width="9.21875" style="1" customWidth="1"/>
    <col min="257" max="258" width="4.77734375" style="1" customWidth="1"/>
    <col min="259" max="259" width="8" style="1" customWidth="1"/>
    <col min="260" max="260" width="40.77734375" style="1" customWidth="1"/>
    <col min="261" max="261" width="8.44140625" style="1" customWidth="1"/>
    <col min="262" max="263" width="7.5546875" style="1" customWidth="1"/>
    <col min="264" max="509" width="8.77734375" style="1"/>
    <col min="510" max="511" width="3.21875" style="1" customWidth="1"/>
    <col min="512" max="512" width="9.21875" style="1" customWidth="1"/>
    <col min="513" max="514" width="4.77734375" style="1" customWidth="1"/>
    <col min="515" max="515" width="8" style="1" customWidth="1"/>
    <col min="516" max="516" width="40.77734375" style="1" customWidth="1"/>
    <col min="517" max="517" width="8.44140625" style="1" customWidth="1"/>
    <col min="518" max="519" width="7.5546875" style="1" customWidth="1"/>
    <col min="520" max="765" width="8.77734375" style="1"/>
    <col min="766" max="767" width="3.21875" style="1" customWidth="1"/>
    <col min="768" max="768" width="9.21875" style="1" customWidth="1"/>
    <col min="769" max="770" width="4.77734375" style="1" customWidth="1"/>
    <col min="771" max="771" width="8" style="1" customWidth="1"/>
    <col min="772" max="772" width="40.77734375" style="1" customWidth="1"/>
    <col min="773" max="773" width="8.44140625" style="1" customWidth="1"/>
    <col min="774" max="775" width="7.5546875" style="1" customWidth="1"/>
    <col min="776" max="1021" width="8.77734375" style="1"/>
    <col min="1022" max="1023" width="3.21875" style="1" customWidth="1"/>
    <col min="1024" max="1024" width="9.21875" style="1" customWidth="1"/>
    <col min="1025" max="1026" width="4.77734375" style="1" customWidth="1"/>
    <col min="1027" max="1027" width="8" style="1" customWidth="1"/>
    <col min="1028" max="1028" width="40.77734375" style="1" customWidth="1"/>
    <col min="1029" max="1029" width="8.44140625" style="1" customWidth="1"/>
    <col min="1030" max="1031" width="7.5546875" style="1" customWidth="1"/>
    <col min="1032" max="1277" width="8.77734375" style="1"/>
    <col min="1278" max="1279" width="3.21875" style="1" customWidth="1"/>
    <col min="1280" max="1280" width="9.21875" style="1" customWidth="1"/>
    <col min="1281" max="1282" width="4.77734375" style="1" customWidth="1"/>
    <col min="1283" max="1283" width="8" style="1" customWidth="1"/>
    <col min="1284" max="1284" width="40.77734375" style="1" customWidth="1"/>
    <col min="1285" max="1285" width="8.44140625" style="1" customWidth="1"/>
    <col min="1286" max="1287" width="7.5546875" style="1" customWidth="1"/>
    <col min="1288" max="1533" width="8.77734375" style="1"/>
    <col min="1534" max="1535" width="3.21875" style="1" customWidth="1"/>
    <col min="1536" max="1536" width="9.21875" style="1" customWidth="1"/>
    <col min="1537" max="1538" width="4.77734375" style="1" customWidth="1"/>
    <col min="1539" max="1539" width="8" style="1" customWidth="1"/>
    <col min="1540" max="1540" width="40.77734375" style="1" customWidth="1"/>
    <col min="1541" max="1541" width="8.44140625" style="1" customWidth="1"/>
    <col min="1542" max="1543" width="7.5546875" style="1" customWidth="1"/>
    <col min="1544" max="1789" width="8.77734375" style="1"/>
    <col min="1790" max="1791" width="3.21875" style="1" customWidth="1"/>
    <col min="1792" max="1792" width="9.21875" style="1" customWidth="1"/>
    <col min="1793" max="1794" width="4.77734375" style="1" customWidth="1"/>
    <col min="1795" max="1795" width="8" style="1" customWidth="1"/>
    <col min="1796" max="1796" width="40.77734375" style="1" customWidth="1"/>
    <col min="1797" max="1797" width="8.44140625" style="1" customWidth="1"/>
    <col min="1798" max="1799" width="7.5546875" style="1" customWidth="1"/>
    <col min="1800" max="2045" width="8.77734375" style="1"/>
    <col min="2046" max="2047" width="3.21875" style="1" customWidth="1"/>
    <col min="2048" max="2048" width="9.21875" style="1" customWidth="1"/>
    <col min="2049" max="2050" width="4.77734375" style="1" customWidth="1"/>
    <col min="2051" max="2051" width="8" style="1" customWidth="1"/>
    <col min="2052" max="2052" width="40.77734375" style="1" customWidth="1"/>
    <col min="2053" max="2053" width="8.44140625" style="1" customWidth="1"/>
    <col min="2054" max="2055" width="7.5546875" style="1" customWidth="1"/>
    <col min="2056" max="2301" width="8.77734375" style="1"/>
    <col min="2302" max="2303" width="3.21875" style="1" customWidth="1"/>
    <col min="2304" max="2304" width="9.21875" style="1" customWidth="1"/>
    <col min="2305" max="2306" width="4.77734375" style="1" customWidth="1"/>
    <col min="2307" max="2307" width="8" style="1" customWidth="1"/>
    <col min="2308" max="2308" width="40.77734375" style="1" customWidth="1"/>
    <col min="2309" max="2309" width="8.44140625" style="1" customWidth="1"/>
    <col min="2310" max="2311" width="7.5546875" style="1" customWidth="1"/>
    <col min="2312" max="2557" width="8.77734375" style="1"/>
    <col min="2558" max="2559" width="3.21875" style="1" customWidth="1"/>
    <col min="2560" max="2560" width="9.21875" style="1" customWidth="1"/>
    <col min="2561" max="2562" width="4.77734375" style="1" customWidth="1"/>
    <col min="2563" max="2563" width="8" style="1" customWidth="1"/>
    <col min="2564" max="2564" width="40.77734375" style="1" customWidth="1"/>
    <col min="2565" max="2565" width="8.44140625" style="1" customWidth="1"/>
    <col min="2566" max="2567" width="7.5546875" style="1" customWidth="1"/>
    <col min="2568" max="2813" width="8.77734375" style="1"/>
    <col min="2814" max="2815" width="3.21875" style="1" customWidth="1"/>
    <col min="2816" max="2816" width="9.21875" style="1" customWidth="1"/>
    <col min="2817" max="2818" width="4.77734375" style="1" customWidth="1"/>
    <col min="2819" max="2819" width="8" style="1" customWidth="1"/>
    <col min="2820" max="2820" width="40.77734375" style="1" customWidth="1"/>
    <col min="2821" max="2821" width="8.44140625" style="1" customWidth="1"/>
    <col min="2822" max="2823" width="7.5546875" style="1" customWidth="1"/>
    <col min="2824" max="3069" width="8.77734375" style="1"/>
    <col min="3070" max="3071" width="3.21875" style="1" customWidth="1"/>
    <col min="3072" max="3072" width="9.21875" style="1" customWidth="1"/>
    <col min="3073" max="3074" width="4.77734375" style="1" customWidth="1"/>
    <col min="3075" max="3075" width="8" style="1" customWidth="1"/>
    <col min="3076" max="3076" width="40.77734375" style="1" customWidth="1"/>
    <col min="3077" max="3077" width="8.44140625" style="1" customWidth="1"/>
    <col min="3078" max="3079" width="7.5546875" style="1" customWidth="1"/>
    <col min="3080" max="3325" width="8.77734375" style="1"/>
    <col min="3326" max="3327" width="3.21875" style="1" customWidth="1"/>
    <col min="3328" max="3328" width="9.21875" style="1" customWidth="1"/>
    <col min="3329" max="3330" width="4.77734375" style="1" customWidth="1"/>
    <col min="3331" max="3331" width="8" style="1" customWidth="1"/>
    <col min="3332" max="3332" width="40.77734375" style="1" customWidth="1"/>
    <col min="3333" max="3333" width="8.44140625" style="1" customWidth="1"/>
    <col min="3334" max="3335" width="7.5546875" style="1" customWidth="1"/>
    <col min="3336" max="3581" width="8.77734375" style="1"/>
    <col min="3582" max="3583" width="3.21875" style="1" customWidth="1"/>
    <col min="3584" max="3584" width="9.21875" style="1" customWidth="1"/>
    <col min="3585" max="3586" width="4.77734375" style="1" customWidth="1"/>
    <col min="3587" max="3587" width="8" style="1" customWidth="1"/>
    <col min="3588" max="3588" width="40.77734375" style="1" customWidth="1"/>
    <col min="3589" max="3589" width="8.44140625" style="1" customWidth="1"/>
    <col min="3590" max="3591" width="7.5546875" style="1" customWidth="1"/>
    <col min="3592" max="3837" width="8.77734375" style="1"/>
    <col min="3838" max="3839" width="3.21875" style="1" customWidth="1"/>
    <col min="3840" max="3840" width="9.21875" style="1" customWidth="1"/>
    <col min="3841" max="3842" width="4.77734375" style="1" customWidth="1"/>
    <col min="3843" max="3843" width="8" style="1" customWidth="1"/>
    <col min="3844" max="3844" width="40.77734375" style="1" customWidth="1"/>
    <col min="3845" max="3845" width="8.44140625" style="1" customWidth="1"/>
    <col min="3846" max="3847" width="7.5546875" style="1" customWidth="1"/>
    <col min="3848" max="4093" width="8.77734375" style="1"/>
    <col min="4094" max="4095" width="3.21875" style="1" customWidth="1"/>
    <col min="4096" max="4096" width="9.21875" style="1" customWidth="1"/>
    <col min="4097" max="4098" width="4.77734375" style="1" customWidth="1"/>
    <col min="4099" max="4099" width="8" style="1" customWidth="1"/>
    <col min="4100" max="4100" width="40.77734375" style="1" customWidth="1"/>
    <col min="4101" max="4101" width="8.44140625" style="1" customWidth="1"/>
    <col min="4102" max="4103" width="7.5546875" style="1" customWidth="1"/>
    <col min="4104" max="4349" width="8.77734375" style="1"/>
    <col min="4350" max="4351" width="3.21875" style="1" customWidth="1"/>
    <col min="4352" max="4352" width="9.21875" style="1" customWidth="1"/>
    <col min="4353" max="4354" width="4.77734375" style="1" customWidth="1"/>
    <col min="4355" max="4355" width="8" style="1" customWidth="1"/>
    <col min="4356" max="4356" width="40.77734375" style="1" customWidth="1"/>
    <col min="4357" max="4357" width="8.44140625" style="1" customWidth="1"/>
    <col min="4358" max="4359" width="7.5546875" style="1" customWidth="1"/>
    <col min="4360" max="4605" width="8.77734375" style="1"/>
    <col min="4606" max="4607" width="3.21875" style="1" customWidth="1"/>
    <col min="4608" max="4608" width="9.21875" style="1" customWidth="1"/>
    <col min="4609" max="4610" width="4.77734375" style="1" customWidth="1"/>
    <col min="4611" max="4611" width="8" style="1" customWidth="1"/>
    <col min="4612" max="4612" width="40.77734375" style="1" customWidth="1"/>
    <col min="4613" max="4613" width="8.44140625" style="1" customWidth="1"/>
    <col min="4614" max="4615" width="7.5546875" style="1" customWidth="1"/>
    <col min="4616" max="4861" width="8.77734375" style="1"/>
    <col min="4862" max="4863" width="3.21875" style="1" customWidth="1"/>
    <col min="4864" max="4864" width="9.21875" style="1" customWidth="1"/>
    <col min="4865" max="4866" width="4.77734375" style="1" customWidth="1"/>
    <col min="4867" max="4867" width="8" style="1" customWidth="1"/>
    <col min="4868" max="4868" width="40.77734375" style="1" customWidth="1"/>
    <col min="4869" max="4869" width="8.44140625" style="1" customWidth="1"/>
    <col min="4870" max="4871" width="7.5546875" style="1" customWidth="1"/>
    <col min="4872" max="5117" width="8.77734375" style="1"/>
    <col min="5118" max="5119" width="3.21875" style="1" customWidth="1"/>
    <col min="5120" max="5120" width="9.21875" style="1" customWidth="1"/>
    <col min="5121" max="5122" width="4.77734375" style="1" customWidth="1"/>
    <col min="5123" max="5123" width="8" style="1" customWidth="1"/>
    <col min="5124" max="5124" width="40.77734375" style="1" customWidth="1"/>
    <col min="5125" max="5125" width="8.44140625" style="1" customWidth="1"/>
    <col min="5126" max="5127" width="7.5546875" style="1" customWidth="1"/>
    <col min="5128" max="5373" width="8.77734375" style="1"/>
    <col min="5374" max="5375" width="3.21875" style="1" customWidth="1"/>
    <col min="5376" max="5376" width="9.21875" style="1" customWidth="1"/>
    <col min="5377" max="5378" width="4.77734375" style="1" customWidth="1"/>
    <col min="5379" max="5379" width="8" style="1" customWidth="1"/>
    <col min="5380" max="5380" width="40.77734375" style="1" customWidth="1"/>
    <col min="5381" max="5381" width="8.44140625" style="1" customWidth="1"/>
    <col min="5382" max="5383" width="7.5546875" style="1" customWidth="1"/>
    <col min="5384" max="5629" width="8.77734375" style="1"/>
    <col min="5630" max="5631" width="3.21875" style="1" customWidth="1"/>
    <col min="5632" max="5632" width="9.21875" style="1" customWidth="1"/>
    <col min="5633" max="5634" width="4.77734375" style="1" customWidth="1"/>
    <col min="5635" max="5635" width="8" style="1" customWidth="1"/>
    <col min="5636" max="5636" width="40.77734375" style="1" customWidth="1"/>
    <col min="5637" max="5637" width="8.44140625" style="1" customWidth="1"/>
    <col min="5638" max="5639" width="7.5546875" style="1" customWidth="1"/>
    <col min="5640" max="5885" width="8.77734375" style="1"/>
    <col min="5886" max="5887" width="3.21875" style="1" customWidth="1"/>
    <col min="5888" max="5888" width="9.21875" style="1" customWidth="1"/>
    <col min="5889" max="5890" width="4.77734375" style="1" customWidth="1"/>
    <col min="5891" max="5891" width="8" style="1" customWidth="1"/>
    <col min="5892" max="5892" width="40.77734375" style="1" customWidth="1"/>
    <col min="5893" max="5893" width="8.44140625" style="1" customWidth="1"/>
    <col min="5894" max="5895" width="7.5546875" style="1" customWidth="1"/>
    <col min="5896" max="6141" width="8.77734375" style="1"/>
    <col min="6142" max="6143" width="3.21875" style="1" customWidth="1"/>
    <col min="6144" max="6144" width="9.21875" style="1" customWidth="1"/>
    <col min="6145" max="6146" width="4.77734375" style="1" customWidth="1"/>
    <col min="6147" max="6147" width="8" style="1" customWidth="1"/>
    <col min="6148" max="6148" width="40.77734375" style="1" customWidth="1"/>
    <col min="6149" max="6149" width="8.44140625" style="1" customWidth="1"/>
    <col min="6150" max="6151" width="7.5546875" style="1" customWidth="1"/>
    <col min="6152" max="6397" width="8.77734375" style="1"/>
    <col min="6398" max="6399" width="3.21875" style="1" customWidth="1"/>
    <col min="6400" max="6400" width="9.21875" style="1" customWidth="1"/>
    <col min="6401" max="6402" width="4.77734375" style="1" customWidth="1"/>
    <col min="6403" max="6403" width="8" style="1" customWidth="1"/>
    <col min="6404" max="6404" width="40.77734375" style="1" customWidth="1"/>
    <col min="6405" max="6405" width="8.44140625" style="1" customWidth="1"/>
    <col min="6406" max="6407" width="7.5546875" style="1" customWidth="1"/>
    <col min="6408" max="6653" width="8.77734375" style="1"/>
    <col min="6654" max="6655" width="3.21875" style="1" customWidth="1"/>
    <col min="6656" max="6656" width="9.21875" style="1" customWidth="1"/>
    <col min="6657" max="6658" width="4.77734375" style="1" customWidth="1"/>
    <col min="6659" max="6659" width="8" style="1" customWidth="1"/>
    <col min="6660" max="6660" width="40.77734375" style="1" customWidth="1"/>
    <col min="6661" max="6661" width="8.44140625" style="1" customWidth="1"/>
    <col min="6662" max="6663" width="7.5546875" style="1" customWidth="1"/>
    <col min="6664" max="6909" width="8.77734375" style="1"/>
    <col min="6910" max="6911" width="3.21875" style="1" customWidth="1"/>
    <col min="6912" max="6912" width="9.21875" style="1" customWidth="1"/>
    <col min="6913" max="6914" width="4.77734375" style="1" customWidth="1"/>
    <col min="6915" max="6915" width="8" style="1" customWidth="1"/>
    <col min="6916" max="6916" width="40.77734375" style="1" customWidth="1"/>
    <col min="6917" max="6917" width="8.44140625" style="1" customWidth="1"/>
    <col min="6918" max="6919" width="7.5546875" style="1" customWidth="1"/>
    <col min="6920" max="7165" width="8.77734375" style="1"/>
    <col min="7166" max="7167" width="3.21875" style="1" customWidth="1"/>
    <col min="7168" max="7168" width="9.21875" style="1" customWidth="1"/>
    <col min="7169" max="7170" width="4.77734375" style="1" customWidth="1"/>
    <col min="7171" max="7171" width="8" style="1" customWidth="1"/>
    <col min="7172" max="7172" width="40.77734375" style="1" customWidth="1"/>
    <col min="7173" max="7173" width="8.44140625" style="1" customWidth="1"/>
    <col min="7174" max="7175" width="7.5546875" style="1" customWidth="1"/>
    <col min="7176" max="7421" width="8.77734375" style="1"/>
    <col min="7422" max="7423" width="3.21875" style="1" customWidth="1"/>
    <col min="7424" max="7424" width="9.21875" style="1" customWidth="1"/>
    <col min="7425" max="7426" width="4.77734375" style="1" customWidth="1"/>
    <col min="7427" max="7427" width="8" style="1" customWidth="1"/>
    <col min="7428" max="7428" width="40.77734375" style="1" customWidth="1"/>
    <col min="7429" max="7429" width="8.44140625" style="1" customWidth="1"/>
    <col min="7430" max="7431" width="7.5546875" style="1" customWidth="1"/>
    <col min="7432" max="7677" width="8.77734375" style="1"/>
    <col min="7678" max="7679" width="3.21875" style="1" customWidth="1"/>
    <col min="7680" max="7680" width="9.21875" style="1" customWidth="1"/>
    <col min="7681" max="7682" width="4.77734375" style="1" customWidth="1"/>
    <col min="7683" max="7683" width="8" style="1" customWidth="1"/>
    <col min="7684" max="7684" width="40.77734375" style="1" customWidth="1"/>
    <col min="7685" max="7685" width="8.44140625" style="1" customWidth="1"/>
    <col min="7686" max="7687" width="7.5546875" style="1" customWidth="1"/>
    <col min="7688" max="7933" width="8.77734375" style="1"/>
    <col min="7934" max="7935" width="3.21875" style="1" customWidth="1"/>
    <col min="7936" max="7936" width="9.21875" style="1" customWidth="1"/>
    <col min="7937" max="7938" width="4.77734375" style="1" customWidth="1"/>
    <col min="7939" max="7939" width="8" style="1" customWidth="1"/>
    <col min="7940" max="7940" width="40.77734375" style="1" customWidth="1"/>
    <col min="7941" max="7941" width="8.44140625" style="1" customWidth="1"/>
    <col min="7942" max="7943" width="7.5546875" style="1" customWidth="1"/>
    <col min="7944" max="8189" width="8.77734375" style="1"/>
    <col min="8190" max="8191" width="3.21875" style="1" customWidth="1"/>
    <col min="8192" max="8192" width="9.21875" style="1" customWidth="1"/>
    <col min="8193" max="8194" width="4.77734375" style="1" customWidth="1"/>
    <col min="8195" max="8195" width="8" style="1" customWidth="1"/>
    <col min="8196" max="8196" width="40.77734375" style="1" customWidth="1"/>
    <col min="8197" max="8197" width="8.44140625" style="1" customWidth="1"/>
    <col min="8198" max="8199" width="7.5546875" style="1" customWidth="1"/>
    <col min="8200" max="8445" width="8.77734375" style="1"/>
    <col min="8446" max="8447" width="3.21875" style="1" customWidth="1"/>
    <col min="8448" max="8448" width="9.21875" style="1" customWidth="1"/>
    <col min="8449" max="8450" width="4.77734375" style="1" customWidth="1"/>
    <col min="8451" max="8451" width="8" style="1" customWidth="1"/>
    <col min="8452" max="8452" width="40.77734375" style="1" customWidth="1"/>
    <col min="8453" max="8453" width="8.44140625" style="1" customWidth="1"/>
    <col min="8454" max="8455" width="7.5546875" style="1" customWidth="1"/>
    <col min="8456" max="8701" width="8.77734375" style="1"/>
    <col min="8702" max="8703" width="3.21875" style="1" customWidth="1"/>
    <col min="8704" max="8704" width="9.21875" style="1" customWidth="1"/>
    <col min="8705" max="8706" width="4.77734375" style="1" customWidth="1"/>
    <col min="8707" max="8707" width="8" style="1" customWidth="1"/>
    <col min="8708" max="8708" width="40.77734375" style="1" customWidth="1"/>
    <col min="8709" max="8709" width="8.44140625" style="1" customWidth="1"/>
    <col min="8710" max="8711" width="7.5546875" style="1" customWidth="1"/>
    <col min="8712" max="8957" width="8.77734375" style="1"/>
    <col min="8958" max="8959" width="3.21875" style="1" customWidth="1"/>
    <col min="8960" max="8960" width="9.21875" style="1" customWidth="1"/>
    <col min="8961" max="8962" width="4.77734375" style="1" customWidth="1"/>
    <col min="8963" max="8963" width="8" style="1" customWidth="1"/>
    <col min="8964" max="8964" width="40.77734375" style="1" customWidth="1"/>
    <col min="8965" max="8965" width="8.44140625" style="1" customWidth="1"/>
    <col min="8966" max="8967" width="7.5546875" style="1" customWidth="1"/>
    <col min="8968" max="9213" width="8.77734375" style="1"/>
    <col min="9214" max="9215" width="3.21875" style="1" customWidth="1"/>
    <col min="9216" max="9216" width="9.21875" style="1" customWidth="1"/>
    <col min="9217" max="9218" width="4.77734375" style="1" customWidth="1"/>
    <col min="9219" max="9219" width="8" style="1" customWidth="1"/>
    <col min="9220" max="9220" width="40.77734375" style="1" customWidth="1"/>
    <col min="9221" max="9221" width="8.44140625" style="1" customWidth="1"/>
    <col min="9222" max="9223" width="7.5546875" style="1" customWidth="1"/>
    <col min="9224" max="9469" width="8.77734375" style="1"/>
    <col min="9470" max="9471" width="3.21875" style="1" customWidth="1"/>
    <col min="9472" max="9472" width="9.21875" style="1" customWidth="1"/>
    <col min="9473" max="9474" width="4.77734375" style="1" customWidth="1"/>
    <col min="9475" max="9475" width="8" style="1" customWidth="1"/>
    <col min="9476" max="9476" width="40.77734375" style="1" customWidth="1"/>
    <col min="9477" max="9477" width="8.44140625" style="1" customWidth="1"/>
    <col min="9478" max="9479" width="7.5546875" style="1" customWidth="1"/>
    <col min="9480" max="9725" width="8.77734375" style="1"/>
    <col min="9726" max="9727" width="3.21875" style="1" customWidth="1"/>
    <col min="9728" max="9728" width="9.21875" style="1" customWidth="1"/>
    <col min="9729" max="9730" width="4.77734375" style="1" customWidth="1"/>
    <col min="9731" max="9731" width="8" style="1" customWidth="1"/>
    <col min="9732" max="9732" width="40.77734375" style="1" customWidth="1"/>
    <col min="9733" max="9733" width="8.44140625" style="1" customWidth="1"/>
    <col min="9734" max="9735" width="7.5546875" style="1" customWidth="1"/>
    <col min="9736" max="9981" width="8.77734375" style="1"/>
    <col min="9982" max="9983" width="3.21875" style="1" customWidth="1"/>
    <col min="9984" max="9984" width="9.21875" style="1" customWidth="1"/>
    <col min="9985" max="9986" width="4.77734375" style="1" customWidth="1"/>
    <col min="9987" max="9987" width="8" style="1" customWidth="1"/>
    <col min="9988" max="9988" width="40.77734375" style="1" customWidth="1"/>
    <col min="9989" max="9989" width="8.44140625" style="1" customWidth="1"/>
    <col min="9990" max="9991" width="7.5546875" style="1" customWidth="1"/>
    <col min="9992" max="10237" width="8.77734375" style="1"/>
    <col min="10238" max="10239" width="3.21875" style="1" customWidth="1"/>
    <col min="10240" max="10240" width="9.21875" style="1" customWidth="1"/>
    <col min="10241" max="10242" width="4.77734375" style="1" customWidth="1"/>
    <col min="10243" max="10243" width="8" style="1" customWidth="1"/>
    <col min="10244" max="10244" width="40.77734375" style="1" customWidth="1"/>
    <col min="10245" max="10245" width="8.44140625" style="1" customWidth="1"/>
    <col min="10246" max="10247" width="7.5546875" style="1" customWidth="1"/>
    <col min="10248" max="10493" width="8.77734375" style="1"/>
    <col min="10494" max="10495" width="3.21875" style="1" customWidth="1"/>
    <col min="10496" max="10496" width="9.21875" style="1" customWidth="1"/>
    <col min="10497" max="10498" width="4.77734375" style="1" customWidth="1"/>
    <col min="10499" max="10499" width="8" style="1" customWidth="1"/>
    <col min="10500" max="10500" width="40.77734375" style="1" customWidth="1"/>
    <col min="10501" max="10501" width="8.44140625" style="1" customWidth="1"/>
    <col min="10502" max="10503" width="7.5546875" style="1" customWidth="1"/>
    <col min="10504" max="10749" width="8.77734375" style="1"/>
    <col min="10750" max="10751" width="3.21875" style="1" customWidth="1"/>
    <col min="10752" max="10752" width="9.21875" style="1" customWidth="1"/>
    <col min="10753" max="10754" width="4.77734375" style="1" customWidth="1"/>
    <col min="10755" max="10755" width="8" style="1" customWidth="1"/>
    <col min="10756" max="10756" width="40.77734375" style="1" customWidth="1"/>
    <col min="10757" max="10757" width="8.44140625" style="1" customWidth="1"/>
    <col min="10758" max="10759" width="7.5546875" style="1" customWidth="1"/>
    <col min="10760" max="11005" width="8.77734375" style="1"/>
    <col min="11006" max="11007" width="3.21875" style="1" customWidth="1"/>
    <col min="11008" max="11008" width="9.21875" style="1" customWidth="1"/>
    <col min="11009" max="11010" width="4.77734375" style="1" customWidth="1"/>
    <col min="11011" max="11011" width="8" style="1" customWidth="1"/>
    <col min="11012" max="11012" width="40.77734375" style="1" customWidth="1"/>
    <col min="11013" max="11013" width="8.44140625" style="1" customWidth="1"/>
    <col min="11014" max="11015" width="7.5546875" style="1" customWidth="1"/>
    <col min="11016" max="11261" width="8.77734375" style="1"/>
    <col min="11262" max="11263" width="3.21875" style="1" customWidth="1"/>
    <col min="11264" max="11264" width="9.21875" style="1" customWidth="1"/>
    <col min="11265" max="11266" width="4.77734375" style="1" customWidth="1"/>
    <col min="11267" max="11267" width="8" style="1" customWidth="1"/>
    <col min="11268" max="11268" width="40.77734375" style="1" customWidth="1"/>
    <col min="11269" max="11269" width="8.44140625" style="1" customWidth="1"/>
    <col min="11270" max="11271" width="7.5546875" style="1" customWidth="1"/>
    <col min="11272" max="11517" width="8.77734375" style="1"/>
    <col min="11518" max="11519" width="3.21875" style="1" customWidth="1"/>
    <col min="11520" max="11520" width="9.21875" style="1" customWidth="1"/>
    <col min="11521" max="11522" width="4.77734375" style="1" customWidth="1"/>
    <col min="11523" max="11523" width="8" style="1" customWidth="1"/>
    <col min="11524" max="11524" width="40.77734375" style="1" customWidth="1"/>
    <col min="11525" max="11525" width="8.44140625" style="1" customWidth="1"/>
    <col min="11526" max="11527" width="7.5546875" style="1" customWidth="1"/>
    <col min="11528" max="11773" width="8.77734375" style="1"/>
    <col min="11774" max="11775" width="3.21875" style="1" customWidth="1"/>
    <col min="11776" max="11776" width="9.21875" style="1" customWidth="1"/>
    <col min="11777" max="11778" width="4.77734375" style="1" customWidth="1"/>
    <col min="11779" max="11779" width="8" style="1" customWidth="1"/>
    <col min="11780" max="11780" width="40.77734375" style="1" customWidth="1"/>
    <col min="11781" max="11781" width="8.44140625" style="1" customWidth="1"/>
    <col min="11782" max="11783" width="7.5546875" style="1" customWidth="1"/>
    <col min="11784" max="12029" width="8.77734375" style="1"/>
    <col min="12030" max="12031" width="3.21875" style="1" customWidth="1"/>
    <col min="12032" max="12032" width="9.21875" style="1" customWidth="1"/>
    <col min="12033" max="12034" width="4.77734375" style="1" customWidth="1"/>
    <col min="12035" max="12035" width="8" style="1" customWidth="1"/>
    <col min="12036" max="12036" width="40.77734375" style="1" customWidth="1"/>
    <col min="12037" max="12037" width="8.44140625" style="1" customWidth="1"/>
    <col min="12038" max="12039" width="7.5546875" style="1" customWidth="1"/>
    <col min="12040" max="12285" width="8.77734375" style="1"/>
    <col min="12286" max="12287" width="3.21875" style="1" customWidth="1"/>
    <col min="12288" max="12288" width="9.21875" style="1" customWidth="1"/>
    <col min="12289" max="12290" width="4.77734375" style="1" customWidth="1"/>
    <col min="12291" max="12291" width="8" style="1" customWidth="1"/>
    <col min="12292" max="12292" width="40.77734375" style="1" customWidth="1"/>
    <col min="12293" max="12293" width="8.44140625" style="1" customWidth="1"/>
    <col min="12294" max="12295" width="7.5546875" style="1" customWidth="1"/>
    <col min="12296" max="12541" width="8.77734375" style="1"/>
    <col min="12542" max="12543" width="3.21875" style="1" customWidth="1"/>
    <col min="12544" max="12544" width="9.21875" style="1" customWidth="1"/>
    <col min="12545" max="12546" width="4.77734375" style="1" customWidth="1"/>
    <col min="12547" max="12547" width="8" style="1" customWidth="1"/>
    <col min="12548" max="12548" width="40.77734375" style="1" customWidth="1"/>
    <col min="12549" max="12549" width="8.44140625" style="1" customWidth="1"/>
    <col min="12550" max="12551" width="7.5546875" style="1" customWidth="1"/>
    <col min="12552" max="12797" width="8.77734375" style="1"/>
    <col min="12798" max="12799" width="3.21875" style="1" customWidth="1"/>
    <col min="12800" max="12800" width="9.21875" style="1" customWidth="1"/>
    <col min="12801" max="12802" width="4.77734375" style="1" customWidth="1"/>
    <col min="12803" max="12803" width="8" style="1" customWidth="1"/>
    <col min="12804" max="12804" width="40.77734375" style="1" customWidth="1"/>
    <col min="12805" max="12805" width="8.44140625" style="1" customWidth="1"/>
    <col min="12806" max="12807" width="7.5546875" style="1" customWidth="1"/>
    <col min="12808" max="13053" width="8.77734375" style="1"/>
    <col min="13054" max="13055" width="3.21875" style="1" customWidth="1"/>
    <col min="13056" max="13056" width="9.21875" style="1" customWidth="1"/>
    <col min="13057" max="13058" width="4.77734375" style="1" customWidth="1"/>
    <col min="13059" max="13059" width="8" style="1" customWidth="1"/>
    <col min="13060" max="13060" width="40.77734375" style="1" customWidth="1"/>
    <col min="13061" max="13061" width="8.44140625" style="1" customWidth="1"/>
    <col min="13062" max="13063" width="7.5546875" style="1" customWidth="1"/>
    <col min="13064" max="13309" width="8.77734375" style="1"/>
    <col min="13310" max="13311" width="3.21875" style="1" customWidth="1"/>
    <col min="13312" max="13312" width="9.21875" style="1" customWidth="1"/>
    <col min="13313" max="13314" width="4.77734375" style="1" customWidth="1"/>
    <col min="13315" max="13315" width="8" style="1" customWidth="1"/>
    <col min="13316" max="13316" width="40.77734375" style="1" customWidth="1"/>
    <col min="13317" max="13317" width="8.44140625" style="1" customWidth="1"/>
    <col min="13318" max="13319" width="7.5546875" style="1" customWidth="1"/>
    <col min="13320" max="13565" width="8.77734375" style="1"/>
    <col min="13566" max="13567" width="3.21875" style="1" customWidth="1"/>
    <col min="13568" max="13568" width="9.21875" style="1" customWidth="1"/>
    <col min="13569" max="13570" width="4.77734375" style="1" customWidth="1"/>
    <col min="13571" max="13571" width="8" style="1" customWidth="1"/>
    <col min="13572" max="13572" width="40.77734375" style="1" customWidth="1"/>
    <col min="13573" max="13573" width="8.44140625" style="1" customWidth="1"/>
    <col min="13574" max="13575" width="7.5546875" style="1" customWidth="1"/>
    <col min="13576" max="13821" width="8.77734375" style="1"/>
    <col min="13822" max="13823" width="3.21875" style="1" customWidth="1"/>
    <col min="13824" max="13824" width="9.21875" style="1" customWidth="1"/>
    <col min="13825" max="13826" width="4.77734375" style="1" customWidth="1"/>
    <col min="13827" max="13827" width="8" style="1" customWidth="1"/>
    <col min="13828" max="13828" width="40.77734375" style="1" customWidth="1"/>
    <col min="13829" max="13829" width="8.44140625" style="1" customWidth="1"/>
    <col min="13830" max="13831" width="7.5546875" style="1" customWidth="1"/>
    <col min="13832" max="14077" width="8.77734375" style="1"/>
    <col min="14078" max="14079" width="3.21875" style="1" customWidth="1"/>
    <col min="14080" max="14080" width="9.21875" style="1" customWidth="1"/>
    <col min="14081" max="14082" width="4.77734375" style="1" customWidth="1"/>
    <col min="14083" max="14083" width="8" style="1" customWidth="1"/>
    <col min="14084" max="14084" width="40.77734375" style="1" customWidth="1"/>
    <col min="14085" max="14085" width="8.44140625" style="1" customWidth="1"/>
    <col min="14086" max="14087" width="7.5546875" style="1" customWidth="1"/>
    <col min="14088" max="14333" width="8.77734375" style="1"/>
    <col min="14334" max="14335" width="3.21875" style="1" customWidth="1"/>
    <col min="14336" max="14336" width="9.21875" style="1" customWidth="1"/>
    <col min="14337" max="14338" width="4.77734375" style="1" customWidth="1"/>
    <col min="14339" max="14339" width="8" style="1" customWidth="1"/>
    <col min="14340" max="14340" width="40.77734375" style="1" customWidth="1"/>
    <col min="14341" max="14341" width="8.44140625" style="1" customWidth="1"/>
    <col min="14342" max="14343" width="7.5546875" style="1" customWidth="1"/>
    <col min="14344" max="14589" width="8.77734375" style="1"/>
    <col min="14590" max="14591" width="3.21875" style="1" customWidth="1"/>
    <col min="14592" max="14592" width="9.21875" style="1" customWidth="1"/>
    <col min="14593" max="14594" width="4.77734375" style="1" customWidth="1"/>
    <col min="14595" max="14595" width="8" style="1" customWidth="1"/>
    <col min="14596" max="14596" width="40.77734375" style="1" customWidth="1"/>
    <col min="14597" max="14597" width="8.44140625" style="1" customWidth="1"/>
    <col min="14598" max="14599" width="7.5546875" style="1" customWidth="1"/>
    <col min="14600" max="14845" width="8.77734375" style="1"/>
    <col min="14846" max="14847" width="3.21875" style="1" customWidth="1"/>
    <col min="14848" max="14848" width="9.21875" style="1" customWidth="1"/>
    <col min="14849" max="14850" width="4.77734375" style="1" customWidth="1"/>
    <col min="14851" max="14851" width="8" style="1" customWidth="1"/>
    <col min="14852" max="14852" width="40.77734375" style="1" customWidth="1"/>
    <col min="14853" max="14853" width="8.44140625" style="1" customWidth="1"/>
    <col min="14854" max="14855" width="7.5546875" style="1" customWidth="1"/>
    <col min="14856" max="15101" width="8.77734375" style="1"/>
    <col min="15102" max="15103" width="3.21875" style="1" customWidth="1"/>
    <col min="15104" max="15104" width="9.21875" style="1" customWidth="1"/>
    <col min="15105" max="15106" width="4.77734375" style="1" customWidth="1"/>
    <col min="15107" max="15107" width="8" style="1" customWidth="1"/>
    <col min="15108" max="15108" width="40.77734375" style="1" customWidth="1"/>
    <col min="15109" max="15109" width="8.44140625" style="1" customWidth="1"/>
    <col min="15110" max="15111" width="7.5546875" style="1" customWidth="1"/>
    <col min="15112" max="15357" width="8.77734375" style="1"/>
    <col min="15358" max="15359" width="3.21875" style="1" customWidth="1"/>
    <col min="15360" max="15360" width="9.21875" style="1" customWidth="1"/>
    <col min="15361" max="15362" width="4.77734375" style="1" customWidth="1"/>
    <col min="15363" max="15363" width="8" style="1" customWidth="1"/>
    <col min="15364" max="15364" width="40.77734375" style="1" customWidth="1"/>
    <col min="15365" max="15365" width="8.44140625" style="1" customWidth="1"/>
    <col min="15366" max="15367" width="7.5546875" style="1" customWidth="1"/>
    <col min="15368" max="15613" width="8.77734375" style="1"/>
    <col min="15614" max="15615" width="3.21875" style="1" customWidth="1"/>
    <col min="15616" max="15616" width="9.21875" style="1" customWidth="1"/>
    <col min="15617" max="15618" width="4.77734375" style="1" customWidth="1"/>
    <col min="15619" max="15619" width="8" style="1" customWidth="1"/>
    <col min="15620" max="15620" width="40.77734375" style="1" customWidth="1"/>
    <col min="15621" max="15621" width="8.44140625" style="1" customWidth="1"/>
    <col min="15622" max="15623" width="7.5546875" style="1" customWidth="1"/>
    <col min="15624" max="15869" width="8.77734375" style="1"/>
    <col min="15870" max="15871" width="3.21875" style="1" customWidth="1"/>
    <col min="15872" max="15872" width="9.21875" style="1" customWidth="1"/>
    <col min="15873" max="15874" width="4.77734375" style="1" customWidth="1"/>
    <col min="15875" max="15875" width="8" style="1" customWidth="1"/>
    <col min="15876" max="15876" width="40.77734375" style="1" customWidth="1"/>
    <col min="15877" max="15877" width="8.44140625" style="1" customWidth="1"/>
    <col min="15878" max="15879" width="7.5546875" style="1" customWidth="1"/>
    <col min="15880" max="16125" width="8.77734375" style="1"/>
    <col min="16126" max="16127" width="3.21875" style="1" customWidth="1"/>
    <col min="16128" max="16128" width="9.21875" style="1" customWidth="1"/>
    <col min="16129" max="16130" width="4.77734375" style="1" customWidth="1"/>
    <col min="16131" max="16131" width="8" style="1" customWidth="1"/>
    <col min="16132" max="16132" width="40.77734375" style="1" customWidth="1"/>
    <col min="16133" max="16133" width="8.44140625" style="1" customWidth="1"/>
    <col min="16134" max="16135" width="7.5546875" style="1" customWidth="1"/>
    <col min="16136" max="16382" width="8.77734375" style="1"/>
    <col min="16383" max="16384" width="9.21875" style="1" customWidth="1"/>
  </cols>
  <sheetData>
    <row r="1" spans="1:11" x14ac:dyDescent="0.2">
      <c r="H1" s="1385" t="s">
        <v>37</v>
      </c>
      <c r="I1" s="1385"/>
    </row>
    <row r="2" spans="1:11" ht="17.7" x14ac:dyDescent="0.3">
      <c r="A2" s="1386" t="s">
        <v>30</v>
      </c>
      <c r="B2" s="1386"/>
      <c r="C2" s="1386"/>
      <c r="D2" s="1386"/>
      <c r="E2" s="1386"/>
      <c r="F2" s="1386"/>
      <c r="G2" s="1386"/>
      <c r="H2" s="1386"/>
      <c r="I2" s="1386"/>
    </row>
    <row r="3" spans="1:11" ht="11.95" customHeight="1" x14ac:dyDescent="0.25">
      <c r="A3" s="3"/>
      <c r="B3" s="3"/>
      <c r="C3" s="3"/>
      <c r="D3" s="3"/>
      <c r="E3" s="3"/>
      <c r="F3" s="3"/>
      <c r="G3" s="3"/>
      <c r="H3" s="4"/>
      <c r="I3" s="4"/>
    </row>
    <row r="4" spans="1:11" ht="15.05" x14ac:dyDescent="0.25">
      <c r="A4" s="1387" t="s">
        <v>13</v>
      </c>
      <c r="B4" s="1387"/>
      <c r="C4" s="1387"/>
      <c r="D4" s="1387"/>
      <c r="E4" s="1387"/>
      <c r="F4" s="1387"/>
      <c r="G4" s="1387"/>
      <c r="H4" s="1387"/>
      <c r="I4" s="1387"/>
    </row>
    <row r="5" spans="1:11" ht="11.95" customHeight="1" x14ac:dyDescent="0.25">
      <c r="A5" s="3"/>
      <c r="B5" s="3"/>
      <c r="C5" s="3"/>
      <c r="D5" s="3"/>
      <c r="E5" s="3"/>
      <c r="F5" s="3"/>
      <c r="G5" s="3"/>
      <c r="H5" s="4"/>
      <c r="I5" s="4"/>
    </row>
    <row r="6" spans="1:11" s="9" customFormat="1" ht="16.05" thickBot="1" x14ac:dyDescent="0.4">
      <c r="A6" s="93"/>
      <c r="B6" s="94"/>
      <c r="C6" s="94"/>
      <c r="D6" s="65"/>
      <c r="E6" s="65"/>
      <c r="F6" s="114" t="s">
        <v>36</v>
      </c>
      <c r="G6" s="95"/>
      <c r="H6" s="96"/>
      <c r="I6" s="96"/>
    </row>
    <row r="7" spans="1:11" s="9" customFormat="1" ht="13.1" thickBot="1" x14ac:dyDescent="0.25">
      <c r="A7" s="102"/>
      <c r="B7" s="102"/>
      <c r="C7" s="102"/>
      <c r="D7" s="102"/>
      <c r="E7" s="102"/>
      <c r="F7" s="102"/>
      <c r="G7" s="103"/>
      <c r="H7" s="1396" t="s">
        <v>44</v>
      </c>
      <c r="I7" s="97" t="s">
        <v>0</v>
      </c>
    </row>
    <row r="8" spans="1:11" s="9" customFormat="1" ht="13.1" thickBot="1" x14ac:dyDescent="0.25">
      <c r="A8" s="98" t="s">
        <v>1</v>
      </c>
      <c r="B8" s="119" t="s">
        <v>4</v>
      </c>
      <c r="C8" s="99" t="s">
        <v>14</v>
      </c>
      <c r="D8" s="99" t="s">
        <v>15</v>
      </c>
      <c r="E8" s="117" t="s">
        <v>33</v>
      </c>
      <c r="F8" s="99" t="s">
        <v>35</v>
      </c>
      <c r="G8" s="146" t="s">
        <v>31</v>
      </c>
      <c r="H8" s="1397"/>
      <c r="I8" s="107" t="s">
        <v>32</v>
      </c>
    </row>
    <row r="9" spans="1:11" s="9" customFormat="1" ht="13.1" thickBot="1" x14ac:dyDescent="0.25">
      <c r="A9" s="218" t="s">
        <v>2</v>
      </c>
      <c r="B9" s="219" t="s">
        <v>5</v>
      </c>
      <c r="C9" s="219" t="s">
        <v>5</v>
      </c>
      <c r="D9" s="219" t="s">
        <v>5</v>
      </c>
      <c r="E9" s="219" t="s">
        <v>5</v>
      </c>
      <c r="F9" s="220" t="s">
        <v>34</v>
      </c>
      <c r="G9" s="221">
        <f>G10+G31</f>
        <v>9450</v>
      </c>
      <c r="H9" s="221">
        <v>0</v>
      </c>
      <c r="I9" s="222">
        <f>+G9+H9</f>
        <v>9450</v>
      </c>
      <c r="J9" s="223" t="s">
        <v>46</v>
      </c>
      <c r="K9" s="205"/>
    </row>
    <row r="10" spans="1:11" s="9" customFormat="1" ht="13.1" thickBot="1" x14ac:dyDescent="0.25">
      <c r="A10" s="224" t="s">
        <v>2</v>
      </c>
      <c r="B10" s="1393" t="s">
        <v>5</v>
      </c>
      <c r="C10" s="1393"/>
      <c r="D10" s="225" t="s">
        <v>5</v>
      </c>
      <c r="E10" s="225" t="s">
        <v>5</v>
      </c>
      <c r="F10" s="226" t="s">
        <v>18</v>
      </c>
      <c r="G10" s="227">
        <v>3410</v>
      </c>
      <c r="H10" s="227">
        <f>+H14+H17+H19+H21</f>
        <v>0</v>
      </c>
      <c r="I10" s="228">
        <f t="shared" ref="I10:I46" si="0">+G10+H10</f>
        <v>3410</v>
      </c>
      <c r="J10" s="223" t="s">
        <v>46</v>
      </c>
      <c r="K10" s="205"/>
    </row>
    <row r="11" spans="1:11" s="9" customFormat="1" ht="13.1" thickBot="1" x14ac:dyDescent="0.25">
      <c r="A11" s="229" t="s">
        <v>2</v>
      </c>
      <c r="B11" s="134" t="s">
        <v>67</v>
      </c>
      <c r="C11" s="134" t="s">
        <v>17</v>
      </c>
      <c r="D11" s="230" t="s">
        <v>5</v>
      </c>
      <c r="E11" s="230" t="s">
        <v>5</v>
      </c>
      <c r="F11" s="231" t="s">
        <v>20</v>
      </c>
      <c r="G11" s="232">
        <f>SUM(G12:G13)</f>
        <v>200</v>
      </c>
      <c r="H11" s="233">
        <v>0</v>
      </c>
      <c r="I11" s="234">
        <f t="shared" si="0"/>
        <v>200</v>
      </c>
      <c r="J11" s="205"/>
      <c r="K11" s="205"/>
    </row>
    <row r="12" spans="1:11" s="9" customFormat="1" ht="12.95" hidden="1" thickBot="1" x14ac:dyDescent="0.3">
      <c r="A12" s="235"/>
      <c r="B12" s="236"/>
      <c r="C12" s="236"/>
      <c r="D12" s="237">
        <v>3299</v>
      </c>
      <c r="E12" s="238">
        <v>5321</v>
      </c>
      <c r="F12" s="239" t="s">
        <v>21</v>
      </c>
      <c r="G12" s="240">
        <v>150</v>
      </c>
      <c r="H12" s="241"/>
      <c r="I12" s="242">
        <f t="shared" si="0"/>
        <v>150</v>
      </c>
      <c r="J12" s="205"/>
      <c r="K12" s="205"/>
    </row>
    <row r="13" spans="1:11" s="9" customFormat="1" ht="12.95" hidden="1" thickBot="1" x14ac:dyDescent="0.3">
      <c r="A13" s="243"/>
      <c r="B13" s="244"/>
      <c r="C13" s="244"/>
      <c r="D13" s="245">
        <v>3299</v>
      </c>
      <c r="E13" s="246">
        <v>5331</v>
      </c>
      <c r="F13" s="247" t="s">
        <v>19</v>
      </c>
      <c r="G13" s="248">
        <v>50</v>
      </c>
      <c r="H13" s="249"/>
      <c r="I13" s="250">
        <f t="shared" si="0"/>
        <v>50</v>
      </c>
      <c r="J13" s="205"/>
      <c r="K13" s="205"/>
    </row>
    <row r="14" spans="1:11" s="9" customFormat="1" ht="13.1" thickBot="1" x14ac:dyDescent="0.25">
      <c r="A14" s="251" t="s">
        <v>2</v>
      </c>
      <c r="B14" s="518" t="s">
        <v>68</v>
      </c>
      <c r="C14" s="518" t="s">
        <v>17</v>
      </c>
      <c r="D14" s="519" t="s">
        <v>5</v>
      </c>
      <c r="E14" s="519" t="s">
        <v>5</v>
      </c>
      <c r="F14" s="520" t="s">
        <v>22</v>
      </c>
      <c r="G14" s="582">
        <f>SUM(G15:G16)</f>
        <v>120</v>
      </c>
      <c r="H14" s="509">
        <f>SUM(H15:H16)</f>
        <v>-100</v>
      </c>
      <c r="I14" s="583">
        <f t="shared" si="0"/>
        <v>20</v>
      </c>
      <c r="J14" s="516" t="s">
        <v>46</v>
      </c>
      <c r="K14" s="205"/>
    </row>
    <row r="15" spans="1:11" s="9" customFormat="1" x14ac:dyDescent="0.2">
      <c r="A15" s="254"/>
      <c r="B15" s="521"/>
      <c r="C15" s="521"/>
      <c r="D15" s="522">
        <v>3299</v>
      </c>
      <c r="E15" s="523">
        <v>5321</v>
      </c>
      <c r="F15" s="524" t="s">
        <v>21</v>
      </c>
      <c r="G15" s="584">
        <v>60</v>
      </c>
      <c r="H15" s="510">
        <v>-40</v>
      </c>
      <c r="I15" s="585">
        <f t="shared" si="0"/>
        <v>20</v>
      </c>
      <c r="J15" s="516" t="s">
        <v>46</v>
      </c>
      <c r="K15" s="205"/>
    </row>
    <row r="16" spans="1:11" s="9" customFormat="1" ht="13.1" thickBot="1" x14ac:dyDescent="0.25">
      <c r="A16" s="243"/>
      <c r="B16" s="525"/>
      <c r="C16" s="525"/>
      <c r="D16" s="526">
        <v>3299</v>
      </c>
      <c r="E16" s="527">
        <v>5331</v>
      </c>
      <c r="F16" s="528" t="s">
        <v>19</v>
      </c>
      <c r="G16" s="586">
        <v>60</v>
      </c>
      <c r="H16" s="511">
        <v>-60</v>
      </c>
      <c r="I16" s="587">
        <f t="shared" si="0"/>
        <v>0</v>
      </c>
      <c r="J16" s="516" t="s">
        <v>46</v>
      </c>
      <c r="K16" s="205"/>
    </row>
    <row r="17" spans="1:11" s="9" customFormat="1" ht="20.95" x14ac:dyDescent="0.2">
      <c r="A17" s="189" t="s">
        <v>2</v>
      </c>
      <c r="B17" s="529" t="s">
        <v>69</v>
      </c>
      <c r="C17" s="529" t="s">
        <v>38</v>
      </c>
      <c r="D17" s="530" t="s">
        <v>5</v>
      </c>
      <c r="E17" s="530" t="s">
        <v>5</v>
      </c>
      <c r="F17" s="531" t="s">
        <v>39</v>
      </c>
      <c r="G17" s="588">
        <v>0</v>
      </c>
      <c r="H17" s="512">
        <f>+H18</f>
        <v>20</v>
      </c>
      <c r="I17" s="589">
        <f t="shared" si="0"/>
        <v>20</v>
      </c>
      <c r="J17" s="516" t="s">
        <v>46</v>
      </c>
      <c r="K17" s="205"/>
    </row>
    <row r="18" spans="1:11" s="9" customFormat="1" ht="13.1" thickBot="1" x14ac:dyDescent="0.25">
      <c r="A18" s="197"/>
      <c r="B18" s="532"/>
      <c r="C18" s="532"/>
      <c r="D18" s="533">
        <v>3421</v>
      </c>
      <c r="E18" s="534">
        <v>5321</v>
      </c>
      <c r="F18" s="535" t="s">
        <v>21</v>
      </c>
      <c r="G18" s="590">
        <v>0</v>
      </c>
      <c r="H18" s="513">
        <v>20</v>
      </c>
      <c r="I18" s="591">
        <f t="shared" si="0"/>
        <v>20</v>
      </c>
      <c r="J18" s="517"/>
      <c r="K18" s="205"/>
    </row>
    <row r="19" spans="1:11" s="9" customFormat="1" ht="20.95" x14ac:dyDescent="0.2">
      <c r="A19" s="229" t="s">
        <v>2</v>
      </c>
      <c r="B19" s="536" t="s">
        <v>70</v>
      </c>
      <c r="C19" s="536" t="s">
        <v>40</v>
      </c>
      <c r="D19" s="537" t="s">
        <v>5</v>
      </c>
      <c r="E19" s="537" t="s">
        <v>5</v>
      </c>
      <c r="F19" s="538" t="s">
        <v>41</v>
      </c>
      <c r="G19" s="592">
        <v>0</v>
      </c>
      <c r="H19" s="514">
        <f t="shared" ref="H19" si="1">+H20</f>
        <v>60</v>
      </c>
      <c r="I19" s="593">
        <f t="shared" si="0"/>
        <v>60</v>
      </c>
      <c r="J19" s="516" t="s">
        <v>46</v>
      </c>
      <c r="K19" s="205"/>
    </row>
    <row r="20" spans="1:11" s="9" customFormat="1" ht="13.1" thickBot="1" x14ac:dyDescent="0.25">
      <c r="A20" s="243"/>
      <c r="B20" s="525"/>
      <c r="C20" s="525"/>
      <c r="D20" s="526">
        <v>3421</v>
      </c>
      <c r="E20" s="527">
        <v>5331</v>
      </c>
      <c r="F20" s="539" t="s">
        <v>19</v>
      </c>
      <c r="G20" s="586">
        <v>0</v>
      </c>
      <c r="H20" s="511">
        <v>60</v>
      </c>
      <c r="I20" s="587">
        <f t="shared" si="0"/>
        <v>60</v>
      </c>
      <c r="J20" s="517"/>
      <c r="K20" s="205"/>
    </row>
    <row r="21" spans="1:11" s="9" customFormat="1" ht="21.6" thickBot="1" x14ac:dyDescent="0.25">
      <c r="A21" s="251" t="s">
        <v>2</v>
      </c>
      <c r="B21" s="518" t="s">
        <v>71</v>
      </c>
      <c r="C21" s="518" t="s">
        <v>42</v>
      </c>
      <c r="D21" s="519" t="s">
        <v>5</v>
      </c>
      <c r="E21" s="519" t="s">
        <v>5</v>
      </c>
      <c r="F21" s="520" t="s">
        <v>43</v>
      </c>
      <c r="G21" s="582">
        <v>0</v>
      </c>
      <c r="H21" s="509">
        <f t="shared" ref="H21" si="2">+H22</f>
        <v>20</v>
      </c>
      <c r="I21" s="583">
        <f t="shared" si="0"/>
        <v>20</v>
      </c>
      <c r="J21" s="516" t="s">
        <v>46</v>
      </c>
      <c r="K21" s="205"/>
    </row>
    <row r="22" spans="1:11" s="9" customFormat="1" ht="13.1" thickBot="1" x14ac:dyDescent="0.25">
      <c r="A22" s="261"/>
      <c r="B22" s="540"/>
      <c r="C22" s="540"/>
      <c r="D22" s="541">
        <v>3421</v>
      </c>
      <c r="E22" s="542">
        <v>5321</v>
      </c>
      <c r="F22" s="543" t="s">
        <v>21</v>
      </c>
      <c r="G22" s="594">
        <v>0</v>
      </c>
      <c r="H22" s="515">
        <v>20</v>
      </c>
      <c r="I22" s="595">
        <f t="shared" si="0"/>
        <v>20</v>
      </c>
      <c r="J22" s="517"/>
      <c r="K22" s="205"/>
    </row>
    <row r="23" spans="1:11" s="9" customFormat="1" ht="13.1" thickBot="1" x14ac:dyDescent="0.25">
      <c r="A23" s="229" t="s">
        <v>2</v>
      </c>
      <c r="B23" s="134" t="s">
        <v>72</v>
      </c>
      <c r="C23" s="134" t="s">
        <v>17</v>
      </c>
      <c r="D23" s="230" t="s">
        <v>5</v>
      </c>
      <c r="E23" s="230" t="s">
        <v>5</v>
      </c>
      <c r="F23" s="231" t="s">
        <v>23</v>
      </c>
      <c r="G23" s="232">
        <f>+G24</f>
        <v>90</v>
      </c>
      <c r="H23" s="252">
        <v>0</v>
      </c>
      <c r="I23" s="253">
        <f t="shared" si="0"/>
        <v>90</v>
      </c>
      <c r="J23" s="205"/>
      <c r="K23" s="205"/>
    </row>
    <row r="24" spans="1:11" s="9" customFormat="1" ht="12.95" hidden="1" thickBot="1" x14ac:dyDescent="0.3">
      <c r="A24" s="243"/>
      <c r="B24" s="244"/>
      <c r="C24" s="244"/>
      <c r="D24" s="245">
        <v>3299</v>
      </c>
      <c r="E24" s="246">
        <v>5331</v>
      </c>
      <c r="F24" s="247" t="s">
        <v>19</v>
      </c>
      <c r="G24" s="248">
        <v>90</v>
      </c>
      <c r="H24" s="233">
        <v>0</v>
      </c>
      <c r="I24" s="263">
        <f t="shared" si="0"/>
        <v>90</v>
      </c>
      <c r="J24" s="205"/>
      <c r="K24" s="205"/>
    </row>
    <row r="25" spans="1:11" s="9" customFormat="1" ht="13.1" thickBot="1" x14ac:dyDescent="0.25">
      <c r="A25" s="189" t="s">
        <v>2</v>
      </c>
      <c r="B25" s="256" t="s">
        <v>73</v>
      </c>
      <c r="C25" s="256" t="s">
        <v>17</v>
      </c>
      <c r="D25" s="192" t="s">
        <v>5</v>
      </c>
      <c r="E25" s="192" t="s">
        <v>5</v>
      </c>
      <c r="F25" s="257" t="s">
        <v>6</v>
      </c>
      <c r="G25" s="258">
        <f>+G26</f>
        <v>2000</v>
      </c>
      <c r="H25" s="264">
        <v>0</v>
      </c>
      <c r="I25" s="253">
        <f t="shared" si="0"/>
        <v>2000</v>
      </c>
      <c r="J25" s="205"/>
      <c r="K25" s="205"/>
    </row>
    <row r="26" spans="1:11" s="9" customFormat="1" ht="12.95" hidden="1" thickBot="1" x14ac:dyDescent="0.3">
      <c r="A26" s="197"/>
      <c r="B26" s="259"/>
      <c r="C26" s="259"/>
      <c r="D26" s="200">
        <v>3299</v>
      </c>
      <c r="E26" s="200">
        <v>5331</v>
      </c>
      <c r="F26" s="265" t="s">
        <v>19</v>
      </c>
      <c r="G26" s="260">
        <v>2000</v>
      </c>
      <c r="H26" s="266">
        <v>0</v>
      </c>
      <c r="I26" s="222">
        <f t="shared" si="0"/>
        <v>2000</v>
      </c>
      <c r="J26" s="205"/>
      <c r="K26" s="205"/>
    </row>
    <row r="27" spans="1:11" s="9" customFormat="1" ht="13.1" thickBot="1" x14ac:dyDescent="0.25">
      <c r="A27" s="189" t="s">
        <v>2</v>
      </c>
      <c r="B27" s="256" t="s">
        <v>74</v>
      </c>
      <c r="C27" s="256" t="s">
        <v>17</v>
      </c>
      <c r="D27" s="192" t="s">
        <v>5</v>
      </c>
      <c r="E27" s="192" t="s">
        <v>5</v>
      </c>
      <c r="F27" s="257" t="s">
        <v>7</v>
      </c>
      <c r="G27" s="258">
        <f>+G28</f>
        <v>500</v>
      </c>
      <c r="H27" s="252">
        <v>0</v>
      </c>
      <c r="I27" s="253">
        <f t="shared" si="0"/>
        <v>500</v>
      </c>
      <c r="J27" s="205"/>
      <c r="K27" s="205"/>
    </row>
    <row r="28" spans="1:11" s="9" customFormat="1" ht="12.95" hidden="1" thickBot="1" x14ac:dyDescent="0.3">
      <c r="A28" s="60"/>
      <c r="B28" s="131"/>
      <c r="C28" s="131"/>
      <c r="D28" s="61">
        <v>3299</v>
      </c>
      <c r="E28" s="61">
        <v>5331</v>
      </c>
      <c r="F28" s="43" t="s">
        <v>19</v>
      </c>
      <c r="G28" s="132">
        <v>500</v>
      </c>
      <c r="H28" s="144">
        <v>0</v>
      </c>
      <c r="I28" s="142">
        <f t="shared" si="0"/>
        <v>500</v>
      </c>
    </row>
    <row r="29" spans="1:11" s="9" customFormat="1" ht="13.1" thickBot="1" x14ac:dyDescent="0.25">
      <c r="A29" s="71" t="s">
        <v>2</v>
      </c>
      <c r="B29" s="129" t="s">
        <v>75</v>
      </c>
      <c r="C29" s="129" t="s">
        <v>17</v>
      </c>
      <c r="D29" s="72" t="s">
        <v>5</v>
      </c>
      <c r="E29" s="72" t="s">
        <v>5</v>
      </c>
      <c r="F29" s="74" t="s">
        <v>8</v>
      </c>
      <c r="G29" s="130">
        <f>+G30</f>
        <v>500</v>
      </c>
      <c r="H29" s="145">
        <v>0</v>
      </c>
      <c r="I29" s="120">
        <f t="shared" si="0"/>
        <v>500</v>
      </c>
    </row>
    <row r="30" spans="1:11" s="9" customFormat="1" ht="12.95" hidden="1" thickBot="1" x14ac:dyDescent="0.3">
      <c r="A30" s="60"/>
      <c r="B30" s="131"/>
      <c r="C30" s="131"/>
      <c r="D30" s="61">
        <v>3299</v>
      </c>
      <c r="E30" s="133">
        <v>5321</v>
      </c>
      <c r="F30" s="43" t="s">
        <v>21</v>
      </c>
      <c r="G30" s="132">
        <v>500</v>
      </c>
      <c r="H30" s="144">
        <v>0</v>
      </c>
      <c r="I30" s="142">
        <f t="shared" si="0"/>
        <v>500</v>
      </c>
    </row>
    <row r="31" spans="1:11" s="9" customFormat="1" ht="13.6" thickBot="1" x14ac:dyDescent="0.35">
      <c r="A31" s="170" t="s">
        <v>2</v>
      </c>
      <c r="B31" s="1394" t="s">
        <v>5</v>
      </c>
      <c r="C31" s="1395"/>
      <c r="D31" s="171" t="s">
        <v>5</v>
      </c>
      <c r="E31" s="171" t="s">
        <v>5</v>
      </c>
      <c r="F31" s="207" t="s">
        <v>25</v>
      </c>
      <c r="G31" s="208">
        <v>6040</v>
      </c>
      <c r="H31" s="209">
        <v>0</v>
      </c>
      <c r="I31" s="206">
        <f t="shared" si="0"/>
        <v>6040</v>
      </c>
    </row>
    <row r="32" spans="1:11" s="9" customFormat="1" x14ac:dyDescent="0.2">
      <c r="A32" s="174" t="s">
        <v>2</v>
      </c>
      <c r="B32" s="1391" t="s">
        <v>5</v>
      </c>
      <c r="C32" s="1391"/>
      <c r="D32" s="175" t="s">
        <v>5</v>
      </c>
      <c r="E32" s="175" t="s">
        <v>5</v>
      </c>
      <c r="F32" s="210" t="s">
        <v>26</v>
      </c>
      <c r="G32" s="211">
        <f>+G33</f>
        <v>2810</v>
      </c>
      <c r="H32" s="212">
        <v>0</v>
      </c>
      <c r="I32" s="213">
        <f t="shared" si="0"/>
        <v>2810</v>
      </c>
    </row>
    <row r="33" spans="1:9" s="9" customFormat="1" ht="13.1" thickBot="1" x14ac:dyDescent="0.25">
      <c r="A33" s="26" t="s">
        <v>3</v>
      </c>
      <c r="B33" s="121" t="s">
        <v>76</v>
      </c>
      <c r="C33" s="121" t="s">
        <v>17</v>
      </c>
      <c r="D33" s="29" t="s">
        <v>5</v>
      </c>
      <c r="E33" s="29" t="s">
        <v>5</v>
      </c>
      <c r="F33" s="79" t="s">
        <v>26</v>
      </c>
      <c r="G33" s="122">
        <f>+G34</f>
        <v>2810</v>
      </c>
      <c r="H33" s="55">
        <v>0</v>
      </c>
      <c r="I33" s="126">
        <f t="shared" si="0"/>
        <v>2810</v>
      </c>
    </row>
    <row r="34" spans="1:9" s="9" customFormat="1" ht="12.95" hidden="1" thickBot="1" x14ac:dyDescent="0.3">
      <c r="A34" s="60"/>
      <c r="B34" s="131"/>
      <c r="C34" s="131"/>
      <c r="D34" s="61">
        <v>3419</v>
      </c>
      <c r="E34" s="85">
        <v>5229</v>
      </c>
      <c r="F34" s="43" t="s">
        <v>24</v>
      </c>
      <c r="G34" s="132">
        <v>2810</v>
      </c>
      <c r="H34" s="143">
        <v>0</v>
      </c>
      <c r="I34" s="127">
        <f t="shared" si="0"/>
        <v>2810</v>
      </c>
    </row>
    <row r="35" spans="1:9" s="9" customFormat="1" ht="13.1" x14ac:dyDescent="0.25">
      <c r="A35" s="174" t="s">
        <v>3</v>
      </c>
      <c r="B35" s="1391" t="s">
        <v>5</v>
      </c>
      <c r="C35" s="1392"/>
      <c r="D35" s="175" t="s">
        <v>5</v>
      </c>
      <c r="E35" s="175" t="s">
        <v>5</v>
      </c>
      <c r="F35" s="210" t="s">
        <v>27</v>
      </c>
      <c r="G35" s="211">
        <f>+G36</f>
        <v>200</v>
      </c>
      <c r="H35" s="214">
        <v>0</v>
      </c>
      <c r="I35" s="267">
        <f t="shared" si="0"/>
        <v>200</v>
      </c>
    </row>
    <row r="36" spans="1:9" s="9" customFormat="1" ht="13.1" thickBot="1" x14ac:dyDescent="0.25">
      <c r="A36" s="26" t="s">
        <v>2</v>
      </c>
      <c r="B36" s="121" t="s">
        <v>77</v>
      </c>
      <c r="C36" s="121" t="s">
        <v>17</v>
      </c>
      <c r="D36" s="29" t="s">
        <v>5</v>
      </c>
      <c r="E36" s="29" t="s">
        <v>5</v>
      </c>
      <c r="F36" s="79" t="s">
        <v>9</v>
      </c>
      <c r="G36" s="122">
        <f>+G37</f>
        <v>200</v>
      </c>
      <c r="H36" s="141">
        <v>0</v>
      </c>
      <c r="I36" s="128">
        <f t="shared" si="0"/>
        <v>200</v>
      </c>
    </row>
    <row r="37" spans="1:9" s="9" customFormat="1" ht="12.95" hidden="1" thickBot="1" x14ac:dyDescent="0.3">
      <c r="A37" s="47"/>
      <c r="B37" s="124"/>
      <c r="C37" s="124"/>
      <c r="D37" s="50">
        <v>3419</v>
      </c>
      <c r="E37" s="6">
        <v>5229</v>
      </c>
      <c r="F37" s="33" t="s">
        <v>24</v>
      </c>
      <c r="G37" s="125">
        <v>200</v>
      </c>
      <c r="H37" s="80">
        <v>0</v>
      </c>
      <c r="I37" s="123">
        <f t="shared" si="0"/>
        <v>200</v>
      </c>
    </row>
    <row r="38" spans="1:9" s="9" customFormat="1" ht="13.1" x14ac:dyDescent="0.25">
      <c r="A38" s="174" t="s">
        <v>3</v>
      </c>
      <c r="B38" s="1391" t="s">
        <v>5</v>
      </c>
      <c r="C38" s="1392"/>
      <c r="D38" s="175" t="s">
        <v>5</v>
      </c>
      <c r="E38" s="175" t="s">
        <v>5</v>
      </c>
      <c r="F38" s="210" t="s">
        <v>10</v>
      </c>
      <c r="G38" s="211">
        <f>+G39+G41</f>
        <v>1500</v>
      </c>
      <c r="H38" s="216">
        <v>0</v>
      </c>
      <c r="I38" s="215">
        <f t="shared" si="0"/>
        <v>1500</v>
      </c>
    </row>
    <row r="39" spans="1:9" s="9" customFormat="1" x14ac:dyDescent="0.2">
      <c r="A39" s="26" t="s">
        <v>2</v>
      </c>
      <c r="B39" s="121" t="s">
        <v>78</v>
      </c>
      <c r="C39" s="121" t="s">
        <v>17</v>
      </c>
      <c r="D39" s="29" t="s">
        <v>5</v>
      </c>
      <c r="E39" s="29" t="s">
        <v>5</v>
      </c>
      <c r="F39" s="79" t="s">
        <v>10</v>
      </c>
      <c r="G39" s="122">
        <f>+G40</f>
        <v>1000</v>
      </c>
      <c r="H39" s="55">
        <v>0</v>
      </c>
      <c r="I39" s="126">
        <f t="shared" si="0"/>
        <v>1000</v>
      </c>
    </row>
    <row r="40" spans="1:9" s="9" customFormat="1" hidden="1" x14ac:dyDescent="0.25">
      <c r="A40" s="47"/>
      <c r="B40" s="124"/>
      <c r="C40" s="124"/>
      <c r="D40" s="50">
        <v>3419</v>
      </c>
      <c r="E40" s="6">
        <v>5221</v>
      </c>
      <c r="F40" s="33" t="s">
        <v>28</v>
      </c>
      <c r="G40" s="125">
        <v>1000</v>
      </c>
      <c r="H40" s="55">
        <v>0</v>
      </c>
      <c r="I40" s="126">
        <f t="shared" si="0"/>
        <v>1000</v>
      </c>
    </row>
    <row r="41" spans="1:9" s="9" customFormat="1" ht="13.1" thickBot="1" x14ac:dyDescent="0.25">
      <c r="A41" s="26" t="s">
        <v>2</v>
      </c>
      <c r="B41" s="134" t="s">
        <v>79</v>
      </c>
      <c r="C41" s="121" t="s">
        <v>17</v>
      </c>
      <c r="D41" s="29" t="s">
        <v>5</v>
      </c>
      <c r="E41" s="29" t="s">
        <v>5</v>
      </c>
      <c r="F41" s="79" t="s">
        <v>11</v>
      </c>
      <c r="G41" s="122">
        <f>+G42</f>
        <v>500</v>
      </c>
      <c r="H41" s="55">
        <v>0</v>
      </c>
      <c r="I41" s="126">
        <f t="shared" si="0"/>
        <v>500</v>
      </c>
    </row>
    <row r="42" spans="1:9" s="9" customFormat="1" ht="12.95" hidden="1" thickBot="1" x14ac:dyDescent="0.3">
      <c r="A42" s="26"/>
      <c r="B42" s="121"/>
      <c r="C42" s="121"/>
      <c r="D42" s="6">
        <v>3419</v>
      </c>
      <c r="E42" s="8">
        <v>5221</v>
      </c>
      <c r="F42" s="33" t="s">
        <v>28</v>
      </c>
      <c r="G42" s="135">
        <v>500</v>
      </c>
      <c r="H42" s="143">
        <v>0</v>
      </c>
      <c r="I42" s="127">
        <f t="shared" si="0"/>
        <v>500</v>
      </c>
    </row>
    <row r="43" spans="1:9" s="9" customFormat="1" ht="13.1" x14ac:dyDescent="0.25">
      <c r="A43" s="174" t="s">
        <v>3</v>
      </c>
      <c r="B43" s="1391" t="s">
        <v>5</v>
      </c>
      <c r="C43" s="1392"/>
      <c r="D43" s="175" t="s">
        <v>5</v>
      </c>
      <c r="E43" s="175" t="s">
        <v>5</v>
      </c>
      <c r="F43" s="210" t="s">
        <v>29</v>
      </c>
      <c r="G43" s="211">
        <f>+G44+G46</f>
        <v>1530</v>
      </c>
      <c r="H43" s="214">
        <v>0</v>
      </c>
      <c r="I43" s="217">
        <f t="shared" si="0"/>
        <v>1530</v>
      </c>
    </row>
    <row r="44" spans="1:9" s="9" customFormat="1" x14ac:dyDescent="0.2">
      <c r="A44" s="26" t="s">
        <v>2</v>
      </c>
      <c r="B44" s="121" t="s">
        <v>80</v>
      </c>
      <c r="C44" s="121" t="s">
        <v>17</v>
      </c>
      <c r="D44" s="29" t="s">
        <v>5</v>
      </c>
      <c r="E44" s="29" t="s">
        <v>5</v>
      </c>
      <c r="F44" s="31" t="s">
        <v>29</v>
      </c>
      <c r="G44" s="122">
        <f>+G45</f>
        <v>1230</v>
      </c>
      <c r="H44" s="55">
        <v>0</v>
      </c>
      <c r="I44" s="126">
        <f t="shared" si="0"/>
        <v>1230</v>
      </c>
    </row>
    <row r="45" spans="1:9" s="9" customFormat="1" hidden="1" x14ac:dyDescent="0.25">
      <c r="A45" s="35"/>
      <c r="B45" s="136"/>
      <c r="C45" s="136"/>
      <c r="D45" s="8">
        <v>3419</v>
      </c>
      <c r="E45" s="8">
        <v>5229</v>
      </c>
      <c r="F45" s="33" t="s">
        <v>24</v>
      </c>
      <c r="G45" s="125">
        <v>1230</v>
      </c>
      <c r="H45" s="80">
        <v>0</v>
      </c>
      <c r="I45" s="142">
        <f t="shared" si="0"/>
        <v>1230</v>
      </c>
    </row>
    <row r="46" spans="1:9" s="9" customFormat="1" ht="13.1" thickBot="1" x14ac:dyDescent="0.25">
      <c r="A46" s="82" t="s">
        <v>2</v>
      </c>
      <c r="B46" s="137" t="s">
        <v>81</v>
      </c>
      <c r="C46" s="137" t="s">
        <v>17</v>
      </c>
      <c r="D46" s="138" t="s">
        <v>5</v>
      </c>
      <c r="E46" s="138" t="s">
        <v>5</v>
      </c>
      <c r="F46" s="139" t="s">
        <v>12</v>
      </c>
      <c r="G46" s="140">
        <f>+G47</f>
        <v>300</v>
      </c>
      <c r="H46" s="141">
        <v>0</v>
      </c>
      <c r="I46" s="128">
        <f t="shared" si="0"/>
        <v>300</v>
      </c>
    </row>
    <row r="47" spans="1:9" s="9" customFormat="1" ht="12.95" hidden="1" thickBot="1" x14ac:dyDescent="0.3">
      <c r="A47" s="82"/>
      <c r="B47" s="83"/>
      <c r="C47" s="84"/>
      <c r="D47" s="85">
        <v>3419</v>
      </c>
      <c r="E47" s="86">
        <v>5229</v>
      </c>
      <c r="F47" s="118" t="s">
        <v>24</v>
      </c>
      <c r="G47" s="87">
        <v>300</v>
      </c>
      <c r="H47" s="88"/>
      <c r="I47" s="89"/>
    </row>
    <row r="48" spans="1:9" s="9" customFormat="1" x14ac:dyDescent="0.25">
      <c r="A48" s="93"/>
      <c r="B48" s="94"/>
      <c r="C48" s="94"/>
      <c r="D48" s="65"/>
      <c r="E48" s="65"/>
      <c r="F48" s="66"/>
      <c r="G48" s="95"/>
      <c r="H48" s="96"/>
      <c r="I48" s="96"/>
    </row>
    <row r="49" spans="1:9" s="9" customFormat="1" x14ac:dyDescent="0.2">
      <c r="A49" s="93"/>
      <c r="B49" s="94"/>
      <c r="C49" s="94"/>
      <c r="D49" s="65"/>
      <c r="E49" s="116">
        <v>41641</v>
      </c>
      <c r="F49" s="66"/>
      <c r="G49" s="95"/>
      <c r="H49" s="96"/>
      <c r="I49" s="96"/>
    </row>
    <row r="50" spans="1:9" s="9" customFormat="1" x14ac:dyDescent="0.2">
      <c r="A50" s="93"/>
      <c r="B50" s="94"/>
      <c r="C50" s="94"/>
      <c r="D50" s="65"/>
      <c r="E50" s="65"/>
      <c r="F50" s="66"/>
      <c r="G50" s="95"/>
      <c r="H50" s="96"/>
      <c r="I50" s="96"/>
    </row>
  </sheetData>
  <mergeCells count="10">
    <mergeCell ref="B35:C35"/>
    <mergeCell ref="B38:C38"/>
    <mergeCell ref="B43:C43"/>
    <mergeCell ref="H1:I1"/>
    <mergeCell ref="A2:I2"/>
    <mergeCell ref="A4:I4"/>
    <mergeCell ref="B10:C10"/>
    <mergeCell ref="B31:C31"/>
    <mergeCell ref="B32:C32"/>
    <mergeCell ref="H7:H8"/>
  </mergeCells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218"/>
  <sheetViews>
    <sheetView topLeftCell="A136" zoomScaleNormal="100" workbookViewId="0">
      <selection activeCell="B144" sqref="B144:M153"/>
    </sheetView>
  </sheetViews>
  <sheetFormatPr defaultRowHeight="12.45" x14ac:dyDescent="0.2"/>
  <cols>
    <col min="1" max="1" width="3.21875" style="1" customWidth="1"/>
    <col min="2" max="2" width="9.21875" style="1" customWidth="1"/>
    <col min="3" max="4" width="4.77734375" style="1" customWidth="1"/>
    <col min="5" max="5" width="8" style="1" customWidth="1"/>
    <col min="6" max="6" width="40.77734375" style="1" customWidth="1"/>
    <col min="7" max="7" width="8.44140625" style="949" customWidth="1"/>
    <col min="8" max="8" width="8.21875" style="1" hidden="1" customWidth="1"/>
    <col min="9" max="9" width="8.6640625" style="713" hidden="1" customWidth="1"/>
    <col min="10" max="12" width="0" style="1" hidden="1" customWidth="1"/>
    <col min="13" max="14" width="8.77734375" style="1"/>
    <col min="15" max="15" width="9.88671875" style="825" bestFit="1" customWidth="1"/>
    <col min="16" max="253" width="8.77734375" style="1"/>
    <col min="254" max="255" width="3.21875" style="1" customWidth="1"/>
    <col min="256" max="256" width="9.21875" style="1" customWidth="1"/>
    <col min="257" max="258" width="4.77734375" style="1" customWidth="1"/>
    <col min="259" max="259" width="8" style="1" customWidth="1"/>
    <col min="260" max="260" width="40.77734375" style="1" customWidth="1"/>
    <col min="261" max="261" width="8.44140625" style="1" customWidth="1"/>
    <col min="262" max="263" width="7.5546875" style="1" customWidth="1"/>
    <col min="264" max="509" width="8.77734375" style="1"/>
    <col min="510" max="511" width="3.21875" style="1" customWidth="1"/>
    <col min="512" max="512" width="9.21875" style="1" customWidth="1"/>
    <col min="513" max="514" width="4.77734375" style="1" customWidth="1"/>
    <col min="515" max="515" width="8" style="1" customWidth="1"/>
    <col min="516" max="516" width="40.77734375" style="1" customWidth="1"/>
    <col min="517" max="517" width="8.44140625" style="1" customWidth="1"/>
    <col min="518" max="519" width="7.5546875" style="1" customWidth="1"/>
    <col min="520" max="765" width="8.77734375" style="1"/>
    <col min="766" max="767" width="3.21875" style="1" customWidth="1"/>
    <col min="768" max="768" width="9.21875" style="1" customWidth="1"/>
    <col min="769" max="770" width="4.77734375" style="1" customWidth="1"/>
    <col min="771" max="771" width="8" style="1" customWidth="1"/>
    <col min="772" max="772" width="40.77734375" style="1" customWidth="1"/>
    <col min="773" max="773" width="8.44140625" style="1" customWidth="1"/>
    <col min="774" max="775" width="7.5546875" style="1" customWidth="1"/>
    <col min="776" max="1021" width="8.77734375" style="1"/>
    <col min="1022" max="1023" width="3.21875" style="1" customWidth="1"/>
    <col min="1024" max="1024" width="9.21875" style="1" customWidth="1"/>
    <col min="1025" max="1026" width="4.77734375" style="1" customWidth="1"/>
    <col min="1027" max="1027" width="8" style="1" customWidth="1"/>
    <col min="1028" max="1028" width="40.77734375" style="1" customWidth="1"/>
    <col min="1029" max="1029" width="8.44140625" style="1" customWidth="1"/>
    <col min="1030" max="1031" width="7.5546875" style="1" customWidth="1"/>
    <col min="1032" max="1277" width="8.77734375" style="1"/>
    <col min="1278" max="1279" width="3.21875" style="1" customWidth="1"/>
    <col min="1280" max="1280" width="9.21875" style="1" customWidth="1"/>
    <col min="1281" max="1282" width="4.77734375" style="1" customWidth="1"/>
    <col min="1283" max="1283" width="8" style="1" customWidth="1"/>
    <col min="1284" max="1284" width="40.77734375" style="1" customWidth="1"/>
    <col min="1285" max="1285" width="8.44140625" style="1" customWidth="1"/>
    <col min="1286" max="1287" width="7.5546875" style="1" customWidth="1"/>
    <col min="1288" max="1533" width="8.77734375" style="1"/>
    <col min="1534" max="1535" width="3.21875" style="1" customWidth="1"/>
    <col min="1536" max="1536" width="9.21875" style="1" customWidth="1"/>
    <col min="1537" max="1538" width="4.77734375" style="1" customWidth="1"/>
    <col min="1539" max="1539" width="8" style="1" customWidth="1"/>
    <col min="1540" max="1540" width="40.77734375" style="1" customWidth="1"/>
    <col min="1541" max="1541" width="8.44140625" style="1" customWidth="1"/>
    <col min="1542" max="1543" width="7.5546875" style="1" customWidth="1"/>
    <col min="1544" max="1789" width="8.77734375" style="1"/>
    <col min="1790" max="1791" width="3.21875" style="1" customWidth="1"/>
    <col min="1792" max="1792" width="9.21875" style="1" customWidth="1"/>
    <col min="1793" max="1794" width="4.77734375" style="1" customWidth="1"/>
    <col min="1795" max="1795" width="8" style="1" customWidth="1"/>
    <col min="1796" max="1796" width="40.77734375" style="1" customWidth="1"/>
    <col min="1797" max="1797" width="8.44140625" style="1" customWidth="1"/>
    <col min="1798" max="1799" width="7.5546875" style="1" customWidth="1"/>
    <col min="1800" max="2045" width="8.77734375" style="1"/>
    <col min="2046" max="2047" width="3.21875" style="1" customWidth="1"/>
    <col min="2048" max="2048" width="9.21875" style="1" customWidth="1"/>
    <col min="2049" max="2050" width="4.77734375" style="1" customWidth="1"/>
    <col min="2051" max="2051" width="8" style="1" customWidth="1"/>
    <col min="2052" max="2052" width="40.77734375" style="1" customWidth="1"/>
    <col min="2053" max="2053" width="8.44140625" style="1" customWidth="1"/>
    <col min="2054" max="2055" width="7.5546875" style="1" customWidth="1"/>
    <col min="2056" max="2301" width="8.77734375" style="1"/>
    <col min="2302" max="2303" width="3.21875" style="1" customWidth="1"/>
    <col min="2304" max="2304" width="9.21875" style="1" customWidth="1"/>
    <col min="2305" max="2306" width="4.77734375" style="1" customWidth="1"/>
    <col min="2307" max="2307" width="8" style="1" customWidth="1"/>
    <col min="2308" max="2308" width="40.77734375" style="1" customWidth="1"/>
    <col min="2309" max="2309" width="8.44140625" style="1" customWidth="1"/>
    <col min="2310" max="2311" width="7.5546875" style="1" customWidth="1"/>
    <col min="2312" max="2557" width="8.77734375" style="1"/>
    <col min="2558" max="2559" width="3.21875" style="1" customWidth="1"/>
    <col min="2560" max="2560" width="9.21875" style="1" customWidth="1"/>
    <col min="2561" max="2562" width="4.77734375" style="1" customWidth="1"/>
    <col min="2563" max="2563" width="8" style="1" customWidth="1"/>
    <col min="2564" max="2564" width="40.77734375" style="1" customWidth="1"/>
    <col min="2565" max="2565" width="8.44140625" style="1" customWidth="1"/>
    <col min="2566" max="2567" width="7.5546875" style="1" customWidth="1"/>
    <col min="2568" max="2813" width="8.77734375" style="1"/>
    <col min="2814" max="2815" width="3.21875" style="1" customWidth="1"/>
    <col min="2816" max="2816" width="9.21875" style="1" customWidth="1"/>
    <col min="2817" max="2818" width="4.77734375" style="1" customWidth="1"/>
    <col min="2819" max="2819" width="8" style="1" customWidth="1"/>
    <col min="2820" max="2820" width="40.77734375" style="1" customWidth="1"/>
    <col min="2821" max="2821" width="8.44140625" style="1" customWidth="1"/>
    <col min="2822" max="2823" width="7.5546875" style="1" customWidth="1"/>
    <col min="2824" max="3069" width="8.77734375" style="1"/>
    <col min="3070" max="3071" width="3.21875" style="1" customWidth="1"/>
    <col min="3072" max="3072" width="9.21875" style="1" customWidth="1"/>
    <col min="3073" max="3074" width="4.77734375" style="1" customWidth="1"/>
    <col min="3075" max="3075" width="8" style="1" customWidth="1"/>
    <col min="3076" max="3076" width="40.77734375" style="1" customWidth="1"/>
    <col min="3077" max="3077" width="8.44140625" style="1" customWidth="1"/>
    <col min="3078" max="3079" width="7.5546875" style="1" customWidth="1"/>
    <col min="3080" max="3325" width="8.77734375" style="1"/>
    <col min="3326" max="3327" width="3.21875" style="1" customWidth="1"/>
    <col min="3328" max="3328" width="9.21875" style="1" customWidth="1"/>
    <col min="3329" max="3330" width="4.77734375" style="1" customWidth="1"/>
    <col min="3331" max="3331" width="8" style="1" customWidth="1"/>
    <col min="3332" max="3332" width="40.77734375" style="1" customWidth="1"/>
    <col min="3333" max="3333" width="8.44140625" style="1" customWidth="1"/>
    <col min="3334" max="3335" width="7.5546875" style="1" customWidth="1"/>
    <col min="3336" max="3581" width="8.77734375" style="1"/>
    <col min="3582" max="3583" width="3.21875" style="1" customWidth="1"/>
    <col min="3584" max="3584" width="9.21875" style="1" customWidth="1"/>
    <col min="3585" max="3586" width="4.77734375" style="1" customWidth="1"/>
    <col min="3587" max="3587" width="8" style="1" customWidth="1"/>
    <col min="3588" max="3588" width="40.77734375" style="1" customWidth="1"/>
    <col min="3589" max="3589" width="8.44140625" style="1" customWidth="1"/>
    <col min="3590" max="3591" width="7.5546875" style="1" customWidth="1"/>
    <col min="3592" max="3837" width="8.77734375" style="1"/>
    <col min="3838" max="3839" width="3.21875" style="1" customWidth="1"/>
    <col min="3840" max="3840" width="9.21875" style="1" customWidth="1"/>
    <col min="3841" max="3842" width="4.77734375" style="1" customWidth="1"/>
    <col min="3843" max="3843" width="8" style="1" customWidth="1"/>
    <col min="3844" max="3844" width="40.77734375" style="1" customWidth="1"/>
    <col min="3845" max="3845" width="8.44140625" style="1" customWidth="1"/>
    <col min="3846" max="3847" width="7.5546875" style="1" customWidth="1"/>
    <col min="3848" max="4093" width="8.77734375" style="1"/>
    <col min="4094" max="4095" width="3.21875" style="1" customWidth="1"/>
    <col min="4096" max="4096" width="9.21875" style="1" customWidth="1"/>
    <col min="4097" max="4098" width="4.77734375" style="1" customWidth="1"/>
    <col min="4099" max="4099" width="8" style="1" customWidth="1"/>
    <col min="4100" max="4100" width="40.77734375" style="1" customWidth="1"/>
    <col min="4101" max="4101" width="8.44140625" style="1" customWidth="1"/>
    <col min="4102" max="4103" width="7.5546875" style="1" customWidth="1"/>
    <col min="4104" max="4349" width="8.77734375" style="1"/>
    <col min="4350" max="4351" width="3.21875" style="1" customWidth="1"/>
    <col min="4352" max="4352" width="9.21875" style="1" customWidth="1"/>
    <col min="4353" max="4354" width="4.77734375" style="1" customWidth="1"/>
    <col min="4355" max="4355" width="8" style="1" customWidth="1"/>
    <col min="4356" max="4356" width="40.77734375" style="1" customWidth="1"/>
    <col min="4357" max="4357" width="8.44140625" style="1" customWidth="1"/>
    <col min="4358" max="4359" width="7.5546875" style="1" customWidth="1"/>
    <col min="4360" max="4605" width="8.77734375" style="1"/>
    <col min="4606" max="4607" width="3.21875" style="1" customWidth="1"/>
    <col min="4608" max="4608" width="9.21875" style="1" customWidth="1"/>
    <col min="4609" max="4610" width="4.77734375" style="1" customWidth="1"/>
    <col min="4611" max="4611" width="8" style="1" customWidth="1"/>
    <col min="4612" max="4612" width="40.77734375" style="1" customWidth="1"/>
    <col min="4613" max="4613" width="8.44140625" style="1" customWidth="1"/>
    <col min="4614" max="4615" width="7.5546875" style="1" customWidth="1"/>
    <col min="4616" max="4861" width="8.77734375" style="1"/>
    <col min="4862" max="4863" width="3.21875" style="1" customWidth="1"/>
    <col min="4864" max="4864" width="9.21875" style="1" customWidth="1"/>
    <col min="4865" max="4866" width="4.77734375" style="1" customWidth="1"/>
    <col min="4867" max="4867" width="8" style="1" customWidth="1"/>
    <col min="4868" max="4868" width="40.77734375" style="1" customWidth="1"/>
    <col min="4869" max="4869" width="8.44140625" style="1" customWidth="1"/>
    <col min="4870" max="4871" width="7.5546875" style="1" customWidth="1"/>
    <col min="4872" max="5117" width="8.77734375" style="1"/>
    <col min="5118" max="5119" width="3.21875" style="1" customWidth="1"/>
    <col min="5120" max="5120" width="9.21875" style="1" customWidth="1"/>
    <col min="5121" max="5122" width="4.77734375" style="1" customWidth="1"/>
    <col min="5123" max="5123" width="8" style="1" customWidth="1"/>
    <col min="5124" max="5124" width="40.77734375" style="1" customWidth="1"/>
    <col min="5125" max="5125" width="8.44140625" style="1" customWidth="1"/>
    <col min="5126" max="5127" width="7.5546875" style="1" customWidth="1"/>
    <col min="5128" max="5373" width="8.77734375" style="1"/>
    <col min="5374" max="5375" width="3.21875" style="1" customWidth="1"/>
    <col min="5376" max="5376" width="9.21875" style="1" customWidth="1"/>
    <col min="5377" max="5378" width="4.77734375" style="1" customWidth="1"/>
    <col min="5379" max="5379" width="8" style="1" customWidth="1"/>
    <col min="5380" max="5380" width="40.77734375" style="1" customWidth="1"/>
    <col min="5381" max="5381" width="8.44140625" style="1" customWidth="1"/>
    <col min="5382" max="5383" width="7.5546875" style="1" customWidth="1"/>
    <col min="5384" max="5629" width="8.77734375" style="1"/>
    <col min="5630" max="5631" width="3.21875" style="1" customWidth="1"/>
    <col min="5632" max="5632" width="9.21875" style="1" customWidth="1"/>
    <col min="5633" max="5634" width="4.77734375" style="1" customWidth="1"/>
    <col min="5635" max="5635" width="8" style="1" customWidth="1"/>
    <col min="5636" max="5636" width="40.77734375" style="1" customWidth="1"/>
    <col min="5637" max="5637" width="8.44140625" style="1" customWidth="1"/>
    <col min="5638" max="5639" width="7.5546875" style="1" customWidth="1"/>
    <col min="5640" max="5885" width="8.77734375" style="1"/>
    <col min="5886" max="5887" width="3.21875" style="1" customWidth="1"/>
    <col min="5888" max="5888" width="9.21875" style="1" customWidth="1"/>
    <col min="5889" max="5890" width="4.77734375" style="1" customWidth="1"/>
    <col min="5891" max="5891" width="8" style="1" customWidth="1"/>
    <col min="5892" max="5892" width="40.77734375" style="1" customWidth="1"/>
    <col min="5893" max="5893" width="8.44140625" style="1" customWidth="1"/>
    <col min="5894" max="5895" width="7.5546875" style="1" customWidth="1"/>
    <col min="5896" max="6141" width="8.77734375" style="1"/>
    <col min="6142" max="6143" width="3.21875" style="1" customWidth="1"/>
    <col min="6144" max="6144" width="9.21875" style="1" customWidth="1"/>
    <col min="6145" max="6146" width="4.77734375" style="1" customWidth="1"/>
    <col min="6147" max="6147" width="8" style="1" customWidth="1"/>
    <col min="6148" max="6148" width="40.77734375" style="1" customWidth="1"/>
    <col min="6149" max="6149" width="8.44140625" style="1" customWidth="1"/>
    <col min="6150" max="6151" width="7.5546875" style="1" customWidth="1"/>
    <col min="6152" max="6397" width="8.77734375" style="1"/>
    <col min="6398" max="6399" width="3.21875" style="1" customWidth="1"/>
    <col min="6400" max="6400" width="9.21875" style="1" customWidth="1"/>
    <col min="6401" max="6402" width="4.77734375" style="1" customWidth="1"/>
    <col min="6403" max="6403" width="8" style="1" customWidth="1"/>
    <col min="6404" max="6404" width="40.77734375" style="1" customWidth="1"/>
    <col min="6405" max="6405" width="8.44140625" style="1" customWidth="1"/>
    <col min="6406" max="6407" width="7.5546875" style="1" customWidth="1"/>
    <col min="6408" max="6653" width="8.77734375" style="1"/>
    <col min="6654" max="6655" width="3.21875" style="1" customWidth="1"/>
    <col min="6656" max="6656" width="9.21875" style="1" customWidth="1"/>
    <col min="6657" max="6658" width="4.77734375" style="1" customWidth="1"/>
    <col min="6659" max="6659" width="8" style="1" customWidth="1"/>
    <col min="6660" max="6660" width="40.77734375" style="1" customWidth="1"/>
    <col min="6661" max="6661" width="8.44140625" style="1" customWidth="1"/>
    <col min="6662" max="6663" width="7.5546875" style="1" customWidth="1"/>
    <col min="6664" max="6909" width="8.77734375" style="1"/>
    <col min="6910" max="6911" width="3.21875" style="1" customWidth="1"/>
    <col min="6912" max="6912" width="9.21875" style="1" customWidth="1"/>
    <col min="6913" max="6914" width="4.77734375" style="1" customWidth="1"/>
    <col min="6915" max="6915" width="8" style="1" customWidth="1"/>
    <col min="6916" max="6916" width="40.77734375" style="1" customWidth="1"/>
    <col min="6917" max="6917" width="8.44140625" style="1" customWidth="1"/>
    <col min="6918" max="6919" width="7.5546875" style="1" customWidth="1"/>
    <col min="6920" max="7165" width="8.77734375" style="1"/>
    <col min="7166" max="7167" width="3.21875" style="1" customWidth="1"/>
    <col min="7168" max="7168" width="9.21875" style="1" customWidth="1"/>
    <col min="7169" max="7170" width="4.77734375" style="1" customWidth="1"/>
    <col min="7171" max="7171" width="8" style="1" customWidth="1"/>
    <col min="7172" max="7172" width="40.77734375" style="1" customWidth="1"/>
    <col min="7173" max="7173" width="8.44140625" style="1" customWidth="1"/>
    <col min="7174" max="7175" width="7.5546875" style="1" customWidth="1"/>
    <col min="7176" max="7421" width="8.77734375" style="1"/>
    <col min="7422" max="7423" width="3.21875" style="1" customWidth="1"/>
    <col min="7424" max="7424" width="9.21875" style="1" customWidth="1"/>
    <col min="7425" max="7426" width="4.77734375" style="1" customWidth="1"/>
    <col min="7427" max="7427" width="8" style="1" customWidth="1"/>
    <col min="7428" max="7428" width="40.77734375" style="1" customWidth="1"/>
    <col min="7429" max="7429" width="8.44140625" style="1" customWidth="1"/>
    <col min="7430" max="7431" width="7.5546875" style="1" customWidth="1"/>
    <col min="7432" max="7677" width="8.77734375" style="1"/>
    <col min="7678" max="7679" width="3.21875" style="1" customWidth="1"/>
    <col min="7680" max="7680" width="9.21875" style="1" customWidth="1"/>
    <col min="7681" max="7682" width="4.77734375" style="1" customWidth="1"/>
    <col min="7683" max="7683" width="8" style="1" customWidth="1"/>
    <col min="7684" max="7684" width="40.77734375" style="1" customWidth="1"/>
    <col min="7685" max="7685" width="8.44140625" style="1" customWidth="1"/>
    <col min="7686" max="7687" width="7.5546875" style="1" customWidth="1"/>
    <col min="7688" max="7933" width="8.77734375" style="1"/>
    <col min="7934" max="7935" width="3.21875" style="1" customWidth="1"/>
    <col min="7936" max="7936" width="9.21875" style="1" customWidth="1"/>
    <col min="7937" max="7938" width="4.77734375" style="1" customWidth="1"/>
    <col min="7939" max="7939" width="8" style="1" customWidth="1"/>
    <col min="7940" max="7940" width="40.77734375" style="1" customWidth="1"/>
    <col min="7941" max="7941" width="8.44140625" style="1" customWidth="1"/>
    <col min="7942" max="7943" width="7.5546875" style="1" customWidth="1"/>
    <col min="7944" max="8189" width="8.77734375" style="1"/>
    <col min="8190" max="8191" width="3.21875" style="1" customWidth="1"/>
    <col min="8192" max="8192" width="9.21875" style="1" customWidth="1"/>
    <col min="8193" max="8194" width="4.77734375" style="1" customWidth="1"/>
    <col min="8195" max="8195" width="8" style="1" customWidth="1"/>
    <col min="8196" max="8196" width="40.77734375" style="1" customWidth="1"/>
    <col min="8197" max="8197" width="8.44140625" style="1" customWidth="1"/>
    <col min="8198" max="8199" width="7.5546875" style="1" customWidth="1"/>
    <col min="8200" max="8445" width="8.77734375" style="1"/>
    <col min="8446" max="8447" width="3.21875" style="1" customWidth="1"/>
    <col min="8448" max="8448" width="9.21875" style="1" customWidth="1"/>
    <col min="8449" max="8450" width="4.77734375" style="1" customWidth="1"/>
    <col min="8451" max="8451" width="8" style="1" customWidth="1"/>
    <col min="8452" max="8452" width="40.77734375" style="1" customWidth="1"/>
    <col min="8453" max="8453" width="8.44140625" style="1" customWidth="1"/>
    <col min="8454" max="8455" width="7.5546875" style="1" customWidth="1"/>
    <col min="8456" max="8701" width="8.77734375" style="1"/>
    <col min="8702" max="8703" width="3.21875" style="1" customWidth="1"/>
    <col min="8704" max="8704" width="9.21875" style="1" customWidth="1"/>
    <col min="8705" max="8706" width="4.77734375" style="1" customWidth="1"/>
    <col min="8707" max="8707" width="8" style="1" customWidth="1"/>
    <col min="8708" max="8708" width="40.77734375" style="1" customWidth="1"/>
    <col min="8709" max="8709" width="8.44140625" style="1" customWidth="1"/>
    <col min="8710" max="8711" width="7.5546875" style="1" customWidth="1"/>
    <col min="8712" max="8957" width="8.77734375" style="1"/>
    <col min="8958" max="8959" width="3.21875" style="1" customWidth="1"/>
    <col min="8960" max="8960" width="9.21875" style="1" customWidth="1"/>
    <col min="8961" max="8962" width="4.77734375" style="1" customWidth="1"/>
    <col min="8963" max="8963" width="8" style="1" customWidth="1"/>
    <col min="8964" max="8964" width="40.77734375" style="1" customWidth="1"/>
    <col min="8965" max="8965" width="8.44140625" style="1" customWidth="1"/>
    <col min="8966" max="8967" width="7.5546875" style="1" customWidth="1"/>
    <col min="8968" max="9213" width="8.77734375" style="1"/>
    <col min="9214" max="9215" width="3.21875" style="1" customWidth="1"/>
    <col min="9216" max="9216" width="9.21875" style="1" customWidth="1"/>
    <col min="9217" max="9218" width="4.77734375" style="1" customWidth="1"/>
    <col min="9219" max="9219" width="8" style="1" customWidth="1"/>
    <col min="9220" max="9220" width="40.77734375" style="1" customWidth="1"/>
    <col min="9221" max="9221" width="8.44140625" style="1" customWidth="1"/>
    <col min="9222" max="9223" width="7.5546875" style="1" customWidth="1"/>
    <col min="9224" max="9469" width="8.77734375" style="1"/>
    <col min="9470" max="9471" width="3.21875" style="1" customWidth="1"/>
    <col min="9472" max="9472" width="9.21875" style="1" customWidth="1"/>
    <col min="9473" max="9474" width="4.77734375" style="1" customWidth="1"/>
    <col min="9475" max="9475" width="8" style="1" customWidth="1"/>
    <col min="9476" max="9476" width="40.77734375" style="1" customWidth="1"/>
    <col min="9477" max="9477" width="8.44140625" style="1" customWidth="1"/>
    <col min="9478" max="9479" width="7.5546875" style="1" customWidth="1"/>
    <col min="9480" max="9725" width="8.77734375" style="1"/>
    <col min="9726" max="9727" width="3.21875" style="1" customWidth="1"/>
    <col min="9728" max="9728" width="9.21875" style="1" customWidth="1"/>
    <col min="9729" max="9730" width="4.77734375" style="1" customWidth="1"/>
    <col min="9731" max="9731" width="8" style="1" customWidth="1"/>
    <col min="9732" max="9732" width="40.77734375" style="1" customWidth="1"/>
    <col min="9733" max="9733" width="8.44140625" style="1" customWidth="1"/>
    <col min="9734" max="9735" width="7.5546875" style="1" customWidth="1"/>
    <col min="9736" max="9981" width="8.77734375" style="1"/>
    <col min="9982" max="9983" width="3.21875" style="1" customWidth="1"/>
    <col min="9984" max="9984" width="9.21875" style="1" customWidth="1"/>
    <col min="9985" max="9986" width="4.77734375" style="1" customWidth="1"/>
    <col min="9987" max="9987" width="8" style="1" customWidth="1"/>
    <col min="9988" max="9988" width="40.77734375" style="1" customWidth="1"/>
    <col min="9989" max="9989" width="8.44140625" style="1" customWidth="1"/>
    <col min="9990" max="9991" width="7.5546875" style="1" customWidth="1"/>
    <col min="9992" max="10237" width="8.77734375" style="1"/>
    <col min="10238" max="10239" width="3.21875" style="1" customWidth="1"/>
    <col min="10240" max="10240" width="9.21875" style="1" customWidth="1"/>
    <col min="10241" max="10242" width="4.77734375" style="1" customWidth="1"/>
    <col min="10243" max="10243" width="8" style="1" customWidth="1"/>
    <col min="10244" max="10244" width="40.77734375" style="1" customWidth="1"/>
    <col min="10245" max="10245" width="8.44140625" style="1" customWidth="1"/>
    <col min="10246" max="10247" width="7.5546875" style="1" customWidth="1"/>
    <col min="10248" max="10493" width="8.77734375" style="1"/>
    <col min="10494" max="10495" width="3.21875" style="1" customWidth="1"/>
    <col min="10496" max="10496" width="9.21875" style="1" customWidth="1"/>
    <col min="10497" max="10498" width="4.77734375" style="1" customWidth="1"/>
    <col min="10499" max="10499" width="8" style="1" customWidth="1"/>
    <col min="10500" max="10500" width="40.77734375" style="1" customWidth="1"/>
    <col min="10501" max="10501" width="8.44140625" style="1" customWidth="1"/>
    <col min="10502" max="10503" width="7.5546875" style="1" customWidth="1"/>
    <col min="10504" max="10749" width="8.77734375" style="1"/>
    <col min="10750" max="10751" width="3.21875" style="1" customWidth="1"/>
    <col min="10752" max="10752" width="9.21875" style="1" customWidth="1"/>
    <col min="10753" max="10754" width="4.77734375" style="1" customWidth="1"/>
    <col min="10755" max="10755" width="8" style="1" customWidth="1"/>
    <col min="10756" max="10756" width="40.77734375" style="1" customWidth="1"/>
    <col min="10757" max="10757" width="8.44140625" style="1" customWidth="1"/>
    <col min="10758" max="10759" width="7.5546875" style="1" customWidth="1"/>
    <col min="10760" max="11005" width="8.77734375" style="1"/>
    <col min="11006" max="11007" width="3.21875" style="1" customWidth="1"/>
    <col min="11008" max="11008" width="9.21875" style="1" customWidth="1"/>
    <col min="11009" max="11010" width="4.77734375" style="1" customWidth="1"/>
    <col min="11011" max="11011" width="8" style="1" customWidth="1"/>
    <col min="11012" max="11012" width="40.77734375" style="1" customWidth="1"/>
    <col min="11013" max="11013" width="8.44140625" style="1" customWidth="1"/>
    <col min="11014" max="11015" width="7.5546875" style="1" customWidth="1"/>
    <col min="11016" max="11261" width="8.77734375" style="1"/>
    <col min="11262" max="11263" width="3.21875" style="1" customWidth="1"/>
    <col min="11264" max="11264" width="9.21875" style="1" customWidth="1"/>
    <col min="11265" max="11266" width="4.77734375" style="1" customWidth="1"/>
    <col min="11267" max="11267" width="8" style="1" customWidth="1"/>
    <col min="11268" max="11268" width="40.77734375" style="1" customWidth="1"/>
    <col min="11269" max="11269" width="8.44140625" style="1" customWidth="1"/>
    <col min="11270" max="11271" width="7.5546875" style="1" customWidth="1"/>
    <col min="11272" max="11517" width="8.77734375" style="1"/>
    <col min="11518" max="11519" width="3.21875" style="1" customWidth="1"/>
    <col min="11520" max="11520" width="9.21875" style="1" customWidth="1"/>
    <col min="11521" max="11522" width="4.77734375" style="1" customWidth="1"/>
    <col min="11523" max="11523" width="8" style="1" customWidth="1"/>
    <col min="11524" max="11524" width="40.77734375" style="1" customWidth="1"/>
    <col min="11525" max="11525" width="8.44140625" style="1" customWidth="1"/>
    <col min="11526" max="11527" width="7.5546875" style="1" customWidth="1"/>
    <col min="11528" max="11773" width="8.77734375" style="1"/>
    <col min="11774" max="11775" width="3.21875" style="1" customWidth="1"/>
    <col min="11776" max="11776" width="9.21875" style="1" customWidth="1"/>
    <col min="11777" max="11778" width="4.77734375" style="1" customWidth="1"/>
    <col min="11779" max="11779" width="8" style="1" customWidth="1"/>
    <col min="11780" max="11780" width="40.77734375" style="1" customWidth="1"/>
    <col min="11781" max="11781" width="8.44140625" style="1" customWidth="1"/>
    <col min="11782" max="11783" width="7.5546875" style="1" customWidth="1"/>
    <col min="11784" max="12029" width="8.77734375" style="1"/>
    <col min="12030" max="12031" width="3.21875" style="1" customWidth="1"/>
    <col min="12032" max="12032" width="9.21875" style="1" customWidth="1"/>
    <col min="12033" max="12034" width="4.77734375" style="1" customWidth="1"/>
    <col min="12035" max="12035" width="8" style="1" customWidth="1"/>
    <col min="12036" max="12036" width="40.77734375" style="1" customWidth="1"/>
    <col min="12037" max="12037" width="8.44140625" style="1" customWidth="1"/>
    <col min="12038" max="12039" width="7.5546875" style="1" customWidth="1"/>
    <col min="12040" max="12285" width="8.77734375" style="1"/>
    <col min="12286" max="12287" width="3.21875" style="1" customWidth="1"/>
    <col min="12288" max="12288" width="9.21875" style="1" customWidth="1"/>
    <col min="12289" max="12290" width="4.77734375" style="1" customWidth="1"/>
    <col min="12291" max="12291" width="8" style="1" customWidth="1"/>
    <col min="12292" max="12292" width="40.77734375" style="1" customWidth="1"/>
    <col min="12293" max="12293" width="8.44140625" style="1" customWidth="1"/>
    <col min="12294" max="12295" width="7.5546875" style="1" customWidth="1"/>
    <col min="12296" max="12541" width="8.77734375" style="1"/>
    <col min="12542" max="12543" width="3.21875" style="1" customWidth="1"/>
    <col min="12544" max="12544" width="9.21875" style="1" customWidth="1"/>
    <col min="12545" max="12546" width="4.77734375" style="1" customWidth="1"/>
    <col min="12547" max="12547" width="8" style="1" customWidth="1"/>
    <col min="12548" max="12548" width="40.77734375" style="1" customWidth="1"/>
    <col min="12549" max="12549" width="8.44140625" style="1" customWidth="1"/>
    <col min="12550" max="12551" width="7.5546875" style="1" customWidth="1"/>
    <col min="12552" max="12797" width="8.77734375" style="1"/>
    <col min="12798" max="12799" width="3.21875" style="1" customWidth="1"/>
    <col min="12800" max="12800" width="9.21875" style="1" customWidth="1"/>
    <col min="12801" max="12802" width="4.77734375" style="1" customWidth="1"/>
    <col min="12803" max="12803" width="8" style="1" customWidth="1"/>
    <col min="12804" max="12804" width="40.77734375" style="1" customWidth="1"/>
    <col min="12805" max="12805" width="8.44140625" style="1" customWidth="1"/>
    <col min="12806" max="12807" width="7.5546875" style="1" customWidth="1"/>
    <col min="12808" max="13053" width="8.77734375" style="1"/>
    <col min="13054" max="13055" width="3.21875" style="1" customWidth="1"/>
    <col min="13056" max="13056" width="9.21875" style="1" customWidth="1"/>
    <col min="13057" max="13058" width="4.77734375" style="1" customWidth="1"/>
    <col min="13059" max="13059" width="8" style="1" customWidth="1"/>
    <col min="13060" max="13060" width="40.77734375" style="1" customWidth="1"/>
    <col min="13061" max="13061" width="8.44140625" style="1" customWidth="1"/>
    <col min="13062" max="13063" width="7.5546875" style="1" customWidth="1"/>
    <col min="13064" max="13309" width="8.77734375" style="1"/>
    <col min="13310" max="13311" width="3.21875" style="1" customWidth="1"/>
    <col min="13312" max="13312" width="9.21875" style="1" customWidth="1"/>
    <col min="13313" max="13314" width="4.77734375" style="1" customWidth="1"/>
    <col min="13315" max="13315" width="8" style="1" customWidth="1"/>
    <col min="13316" max="13316" width="40.77734375" style="1" customWidth="1"/>
    <col min="13317" max="13317" width="8.44140625" style="1" customWidth="1"/>
    <col min="13318" max="13319" width="7.5546875" style="1" customWidth="1"/>
    <col min="13320" max="13565" width="8.77734375" style="1"/>
    <col min="13566" max="13567" width="3.21875" style="1" customWidth="1"/>
    <col min="13568" max="13568" width="9.21875" style="1" customWidth="1"/>
    <col min="13569" max="13570" width="4.77734375" style="1" customWidth="1"/>
    <col min="13571" max="13571" width="8" style="1" customWidth="1"/>
    <col min="13572" max="13572" width="40.77734375" style="1" customWidth="1"/>
    <col min="13573" max="13573" width="8.44140625" style="1" customWidth="1"/>
    <col min="13574" max="13575" width="7.5546875" style="1" customWidth="1"/>
    <col min="13576" max="13821" width="8.77734375" style="1"/>
    <col min="13822" max="13823" width="3.21875" style="1" customWidth="1"/>
    <col min="13824" max="13824" width="9.21875" style="1" customWidth="1"/>
    <col min="13825" max="13826" width="4.77734375" style="1" customWidth="1"/>
    <col min="13827" max="13827" width="8" style="1" customWidth="1"/>
    <col min="13828" max="13828" width="40.77734375" style="1" customWidth="1"/>
    <col min="13829" max="13829" width="8.44140625" style="1" customWidth="1"/>
    <col min="13830" max="13831" width="7.5546875" style="1" customWidth="1"/>
    <col min="13832" max="14077" width="8.77734375" style="1"/>
    <col min="14078" max="14079" width="3.21875" style="1" customWidth="1"/>
    <col min="14080" max="14080" width="9.21875" style="1" customWidth="1"/>
    <col min="14081" max="14082" width="4.77734375" style="1" customWidth="1"/>
    <col min="14083" max="14083" width="8" style="1" customWidth="1"/>
    <col min="14084" max="14084" width="40.77734375" style="1" customWidth="1"/>
    <col min="14085" max="14085" width="8.44140625" style="1" customWidth="1"/>
    <col min="14086" max="14087" width="7.5546875" style="1" customWidth="1"/>
    <col min="14088" max="14333" width="8.77734375" style="1"/>
    <col min="14334" max="14335" width="3.21875" style="1" customWidth="1"/>
    <col min="14336" max="14336" width="9.21875" style="1" customWidth="1"/>
    <col min="14337" max="14338" width="4.77734375" style="1" customWidth="1"/>
    <col min="14339" max="14339" width="8" style="1" customWidth="1"/>
    <col min="14340" max="14340" width="40.77734375" style="1" customWidth="1"/>
    <col min="14341" max="14341" width="8.44140625" style="1" customWidth="1"/>
    <col min="14342" max="14343" width="7.5546875" style="1" customWidth="1"/>
    <col min="14344" max="14589" width="8.77734375" style="1"/>
    <col min="14590" max="14591" width="3.21875" style="1" customWidth="1"/>
    <col min="14592" max="14592" width="9.21875" style="1" customWidth="1"/>
    <col min="14593" max="14594" width="4.77734375" style="1" customWidth="1"/>
    <col min="14595" max="14595" width="8" style="1" customWidth="1"/>
    <col min="14596" max="14596" width="40.77734375" style="1" customWidth="1"/>
    <col min="14597" max="14597" width="8.44140625" style="1" customWidth="1"/>
    <col min="14598" max="14599" width="7.5546875" style="1" customWidth="1"/>
    <col min="14600" max="14845" width="8.77734375" style="1"/>
    <col min="14846" max="14847" width="3.21875" style="1" customWidth="1"/>
    <col min="14848" max="14848" width="9.21875" style="1" customWidth="1"/>
    <col min="14849" max="14850" width="4.77734375" style="1" customWidth="1"/>
    <col min="14851" max="14851" width="8" style="1" customWidth="1"/>
    <col min="14852" max="14852" width="40.77734375" style="1" customWidth="1"/>
    <col min="14853" max="14853" width="8.44140625" style="1" customWidth="1"/>
    <col min="14854" max="14855" width="7.5546875" style="1" customWidth="1"/>
    <col min="14856" max="15101" width="8.77734375" style="1"/>
    <col min="15102" max="15103" width="3.21875" style="1" customWidth="1"/>
    <col min="15104" max="15104" width="9.21875" style="1" customWidth="1"/>
    <col min="15105" max="15106" width="4.77734375" style="1" customWidth="1"/>
    <col min="15107" max="15107" width="8" style="1" customWidth="1"/>
    <col min="15108" max="15108" width="40.77734375" style="1" customWidth="1"/>
    <col min="15109" max="15109" width="8.44140625" style="1" customWidth="1"/>
    <col min="15110" max="15111" width="7.5546875" style="1" customWidth="1"/>
    <col min="15112" max="15357" width="8.77734375" style="1"/>
    <col min="15358" max="15359" width="3.21875" style="1" customWidth="1"/>
    <col min="15360" max="15360" width="9.21875" style="1" customWidth="1"/>
    <col min="15361" max="15362" width="4.77734375" style="1" customWidth="1"/>
    <col min="15363" max="15363" width="8" style="1" customWidth="1"/>
    <col min="15364" max="15364" width="40.77734375" style="1" customWidth="1"/>
    <col min="15365" max="15365" width="8.44140625" style="1" customWidth="1"/>
    <col min="15366" max="15367" width="7.5546875" style="1" customWidth="1"/>
    <col min="15368" max="15613" width="8.77734375" style="1"/>
    <col min="15614" max="15615" width="3.21875" style="1" customWidth="1"/>
    <col min="15616" max="15616" width="9.21875" style="1" customWidth="1"/>
    <col min="15617" max="15618" width="4.77734375" style="1" customWidth="1"/>
    <col min="15619" max="15619" width="8" style="1" customWidth="1"/>
    <col min="15620" max="15620" width="40.77734375" style="1" customWidth="1"/>
    <col min="15621" max="15621" width="8.44140625" style="1" customWidth="1"/>
    <col min="15622" max="15623" width="7.5546875" style="1" customWidth="1"/>
    <col min="15624" max="15869" width="8.77734375" style="1"/>
    <col min="15870" max="15871" width="3.21875" style="1" customWidth="1"/>
    <col min="15872" max="15872" width="9.21875" style="1" customWidth="1"/>
    <col min="15873" max="15874" width="4.77734375" style="1" customWidth="1"/>
    <col min="15875" max="15875" width="8" style="1" customWidth="1"/>
    <col min="15876" max="15876" width="40.77734375" style="1" customWidth="1"/>
    <col min="15877" max="15877" width="8.44140625" style="1" customWidth="1"/>
    <col min="15878" max="15879" width="7.5546875" style="1" customWidth="1"/>
    <col min="15880" max="16125" width="8.77734375" style="1"/>
    <col min="16126" max="16127" width="3.21875" style="1" customWidth="1"/>
    <col min="16128" max="16128" width="9.21875" style="1" customWidth="1"/>
    <col min="16129" max="16130" width="4.77734375" style="1" customWidth="1"/>
    <col min="16131" max="16131" width="8" style="1" customWidth="1"/>
    <col min="16132" max="16132" width="40.77734375" style="1" customWidth="1"/>
    <col min="16133" max="16133" width="8.44140625" style="1" customWidth="1"/>
    <col min="16134" max="16135" width="7.5546875" style="1" customWidth="1"/>
    <col min="16136" max="16382" width="8.77734375" style="1"/>
    <col min="16383" max="16384" width="9.21875" style="1" customWidth="1"/>
  </cols>
  <sheetData>
    <row r="1" spans="1:15" x14ac:dyDescent="0.25">
      <c r="H1" s="1352"/>
      <c r="I1" s="791"/>
      <c r="J1" s="825"/>
      <c r="K1" s="1033"/>
      <c r="L1" s="825"/>
      <c r="M1" s="825"/>
      <c r="N1" s="825"/>
    </row>
    <row r="2" spans="1:15" ht="17.7" x14ac:dyDescent="0.3">
      <c r="A2" s="1386" t="s">
        <v>30</v>
      </c>
      <c r="B2" s="1386"/>
      <c r="C2" s="1386"/>
      <c r="D2" s="1386"/>
      <c r="E2" s="1386"/>
      <c r="F2" s="1386"/>
      <c r="G2" s="1386"/>
      <c r="H2" s="1386"/>
      <c r="I2" s="792"/>
      <c r="J2" s="825"/>
      <c r="K2" s="825"/>
      <c r="L2" s="825"/>
      <c r="M2" s="825"/>
      <c r="N2" s="825"/>
    </row>
    <row r="3" spans="1:15" x14ac:dyDescent="0.25">
      <c r="A3" s="3"/>
      <c r="B3" s="3"/>
      <c r="C3" s="3"/>
      <c r="D3" s="3"/>
      <c r="E3" s="3"/>
      <c r="F3" s="3"/>
      <c r="G3" s="950"/>
      <c r="H3" s="4"/>
      <c r="I3" s="793"/>
      <c r="J3" s="825"/>
      <c r="K3" s="825"/>
      <c r="L3" s="825"/>
      <c r="M3" s="825"/>
      <c r="N3" s="825"/>
    </row>
    <row r="4" spans="1:15" ht="15.05" x14ac:dyDescent="0.25">
      <c r="A4" s="1387" t="s">
        <v>13</v>
      </c>
      <c r="B4" s="1387"/>
      <c r="C4" s="1387"/>
      <c r="D4" s="1387"/>
      <c r="E4" s="1387"/>
      <c r="F4" s="1387"/>
      <c r="G4" s="1387"/>
      <c r="H4" s="1387"/>
      <c r="I4" s="1356"/>
      <c r="J4" s="825"/>
      <c r="K4" s="825"/>
      <c r="L4" s="825"/>
      <c r="M4" s="825"/>
      <c r="N4" s="825"/>
    </row>
    <row r="5" spans="1:15" ht="15.75" thickBot="1" x14ac:dyDescent="0.3">
      <c r="A5" s="1478" t="s">
        <v>308</v>
      </c>
      <c r="B5" s="1479"/>
      <c r="C5" s="1479"/>
      <c r="D5" s="1479"/>
      <c r="E5" s="1479"/>
      <c r="F5" s="1479"/>
      <c r="G5" s="1479"/>
      <c r="H5" s="1479"/>
      <c r="I5" s="1356"/>
      <c r="J5" s="825"/>
      <c r="K5" s="825"/>
      <c r="L5" s="825"/>
      <c r="M5" s="825"/>
      <c r="N5" s="825"/>
    </row>
    <row r="6" spans="1:15" ht="13.1" thickBot="1" x14ac:dyDescent="0.25">
      <c r="A6" s="3"/>
      <c r="B6" s="3"/>
      <c r="C6" s="3"/>
      <c r="D6" s="3"/>
      <c r="E6" s="3"/>
      <c r="F6" s="3"/>
      <c r="G6" s="950"/>
      <c r="H6" s="1396" t="s">
        <v>160</v>
      </c>
      <c r="I6" s="793"/>
      <c r="J6" s="825"/>
      <c r="K6" s="825"/>
      <c r="L6" s="825"/>
      <c r="M6" s="825"/>
      <c r="N6" s="825"/>
    </row>
    <row r="7" spans="1:15" s="9" customFormat="1" ht="16.399999999999999" thickBot="1" x14ac:dyDescent="0.35">
      <c r="A7" s="1489" t="s">
        <v>36</v>
      </c>
      <c r="B7" s="1490"/>
      <c r="C7" s="1490"/>
      <c r="D7" s="1490"/>
      <c r="E7" s="1490"/>
      <c r="F7" s="1490"/>
      <c r="G7" s="951"/>
      <c r="H7" s="1449"/>
      <c r="I7" s="795"/>
      <c r="J7" s="1396" t="s">
        <v>296</v>
      </c>
      <c r="K7" s="147"/>
      <c r="L7" s="147"/>
      <c r="M7" s="147"/>
      <c r="N7" s="147"/>
      <c r="O7" s="147"/>
    </row>
    <row r="8" spans="1:15" s="9" customFormat="1" ht="13.1" thickBot="1" x14ac:dyDescent="0.25">
      <c r="A8" s="102"/>
      <c r="B8" s="102"/>
      <c r="C8" s="102"/>
      <c r="D8" s="102"/>
      <c r="E8" s="102"/>
      <c r="F8" s="102"/>
      <c r="G8" s="952"/>
      <c r="H8" s="1449"/>
      <c r="I8" s="97"/>
      <c r="J8" s="1468"/>
      <c r="K8" s="97"/>
      <c r="L8" s="1469" t="s">
        <v>305</v>
      </c>
      <c r="M8" s="97"/>
      <c r="N8" s="1469" t="s">
        <v>308</v>
      </c>
      <c r="O8" s="97" t="s">
        <v>0</v>
      </c>
    </row>
    <row r="9" spans="1:15" s="9" customFormat="1" ht="13.1" thickBot="1" x14ac:dyDescent="0.25">
      <c r="A9" s="98" t="s">
        <v>1</v>
      </c>
      <c r="B9" s="1353" t="s">
        <v>4</v>
      </c>
      <c r="C9" s="476"/>
      <c r="D9" s="99" t="s">
        <v>14</v>
      </c>
      <c r="E9" s="100" t="s">
        <v>15</v>
      </c>
      <c r="F9" s="100" t="s">
        <v>35</v>
      </c>
      <c r="G9" s="1074" t="s">
        <v>31</v>
      </c>
      <c r="H9" s="1466"/>
      <c r="I9" s="1035" t="s">
        <v>32</v>
      </c>
      <c r="J9" s="1397"/>
      <c r="K9" s="1035" t="s">
        <v>32</v>
      </c>
      <c r="L9" s="1465"/>
      <c r="M9" s="107" t="s">
        <v>32</v>
      </c>
      <c r="N9" s="1465"/>
      <c r="O9" s="107" t="s">
        <v>32</v>
      </c>
    </row>
    <row r="10" spans="1:15" s="9" customFormat="1" ht="13.1" thickBot="1" x14ac:dyDescent="0.25">
      <c r="A10" s="108" t="s">
        <v>2</v>
      </c>
      <c r="B10" s="113" t="s">
        <v>5</v>
      </c>
      <c r="C10" s="477" t="s">
        <v>5</v>
      </c>
      <c r="D10" s="113" t="s">
        <v>5</v>
      </c>
      <c r="E10" s="113" t="s">
        <v>5</v>
      </c>
      <c r="F10" s="148" t="s">
        <v>34</v>
      </c>
      <c r="G10" s="1059">
        <f>G11+G62</f>
        <v>9450</v>
      </c>
      <c r="H10" s="1059">
        <f>+H11+H62</f>
        <v>14536.8</v>
      </c>
      <c r="I10" s="1059">
        <f>+G10+H10</f>
        <v>23986.799999999999</v>
      </c>
      <c r="J10" s="1269">
        <f>+J11+J62</f>
        <v>250</v>
      </c>
      <c r="K10" s="1269">
        <f>+I10+J10</f>
        <v>24236.799999999999</v>
      </c>
      <c r="L10" s="1269">
        <f>+L11+L62</f>
        <v>0</v>
      </c>
      <c r="M10" s="1269">
        <f>+K10+L10</f>
        <v>24236.799999999999</v>
      </c>
      <c r="N10" s="1269">
        <f>+N11+N62</f>
        <v>0</v>
      </c>
      <c r="O10" s="1242">
        <f>+M10+N10</f>
        <v>24236.799999999999</v>
      </c>
    </row>
    <row r="11" spans="1:15" s="9" customFormat="1" ht="13.75" thickBot="1" x14ac:dyDescent="0.3">
      <c r="A11" s="1270" t="s">
        <v>2</v>
      </c>
      <c r="B11" s="1472" t="s">
        <v>5</v>
      </c>
      <c r="C11" s="1473"/>
      <c r="D11" s="1271" t="s">
        <v>5</v>
      </c>
      <c r="E11" s="1272" t="s">
        <v>5</v>
      </c>
      <c r="F11" s="1273" t="s">
        <v>18</v>
      </c>
      <c r="G11" s="1274">
        <v>3410</v>
      </c>
      <c r="H11" s="1274">
        <f>+H12+H15+H18+H20+H22+H24+H26+H28+H30+H32+H34+H36+H38+H40+H42+H44+H46+H48+H50+H52+H58</f>
        <v>0</v>
      </c>
      <c r="I11" s="1274">
        <f t="shared" ref="I11:I108" si="0">+G11+H11</f>
        <v>3410</v>
      </c>
      <c r="J11" s="1275">
        <f>+J60+J58+J54+J52</f>
        <v>250</v>
      </c>
      <c r="K11" s="1275">
        <f t="shared" ref="K11:K108" si="1">+I11+J11</f>
        <v>3660</v>
      </c>
      <c r="L11" s="1275">
        <f>+L54+L56</f>
        <v>0</v>
      </c>
      <c r="M11" s="1275">
        <f t="shared" ref="M11:M76" si="2">+K11+L11</f>
        <v>3660</v>
      </c>
      <c r="N11" s="1275">
        <v>0</v>
      </c>
      <c r="O11" s="1244">
        <f t="shared" ref="O11:O74" si="3">+M11+N11</f>
        <v>3660</v>
      </c>
    </row>
    <row r="12" spans="1:15" s="9" customFormat="1" x14ac:dyDescent="0.2">
      <c r="A12" s="71" t="s">
        <v>2</v>
      </c>
      <c r="B12" s="129" t="s">
        <v>67</v>
      </c>
      <c r="C12" s="129" t="s">
        <v>17</v>
      </c>
      <c r="D12" s="72" t="s">
        <v>5</v>
      </c>
      <c r="E12" s="72" t="s">
        <v>5</v>
      </c>
      <c r="F12" s="154" t="s">
        <v>20</v>
      </c>
      <c r="G12" s="1276">
        <f>SUM(G13:G14)</f>
        <v>200</v>
      </c>
      <c r="H12" s="1276">
        <f>SUM(H13:H14)</f>
        <v>0</v>
      </c>
      <c r="I12" s="1277">
        <f t="shared" si="0"/>
        <v>200</v>
      </c>
      <c r="J12" s="1278">
        <v>0</v>
      </c>
      <c r="K12" s="1278">
        <f t="shared" si="1"/>
        <v>200</v>
      </c>
      <c r="L12" s="1278">
        <v>0</v>
      </c>
      <c r="M12" s="1278">
        <f t="shared" si="2"/>
        <v>200</v>
      </c>
      <c r="N12" s="1278">
        <v>0</v>
      </c>
      <c r="O12" s="1243">
        <f t="shared" si="3"/>
        <v>200</v>
      </c>
    </row>
    <row r="13" spans="1:15" s="9" customFormat="1" x14ac:dyDescent="0.2">
      <c r="A13" s="47"/>
      <c r="B13" s="124"/>
      <c r="C13" s="124"/>
      <c r="D13" s="50">
        <v>3299</v>
      </c>
      <c r="E13" s="8">
        <v>5321</v>
      </c>
      <c r="F13" s="150" t="s">
        <v>21</v>
      </c>
      <c r="G13" s="1279">
        <v>150</v>
      </c>
      <c r="H13" s="1279">
        <v>0</v>
      </c>
      <c r="I13" s="1279">
        <f t="shared" si="0"/>
        <v>150</v>
      </c>
      <c r="J13" s="1280">
        <v>0</v>
      </c>
      <c r="K13" s="1280">
        <f t="shared" si="1"/>
        <v>150</v>
      </c>
      <c r="L13" s="1280">
        <v>0</v>
      </c>
      <c r="M13" s="1280">
        <f t="shared" si="2"/>
        <v>150</v>
      </c>
      <c r="N13" s="1280">
        <v>0</v>
      </c>
      <c r="O13" s="1239">
        <f t="shared" si="3"/>
        <v>150</v>
      </c>
    </row>
    <row r="14" spans="1:15" s="9" customFormat="1" x14ac:dyDescent="0.2">
      <c r="A14" s="47"/>
      <c r="B14" s="124"/>
      <c r="C14" s="124"/>
      <c r="D14" s="50">
        <v>3299</v>
      </c>
      <c r="E14" s="8">
        <v>5331</v>
      </c>
      <c r="F14" s="150" t="s">
        <v>19</v>
      </c>
      <c r="G14" s="1279">
        <v>50</v>
      </c>
      <c r="H14" s="1279">
        <v>0</v>
      </c>
      <c r="I14" s="1279">
        <f t="shared" si="0"/>
        <v>50</v>
      </c>
      <c r="J14" s="1280">
        <v>0</v>
      </c>
      <c r="K14" s="1280">
        <f t="shared" si="1"/>
        <v>50</v>
      </c>
      <c r="L14" s="1280">
        <v>0</v>
      </c>
      <c r="M14" s="1280">
        <f t="shared" si="2"/>
        <v>50</v>
      </c>
      <c r="N14" s="1280">
        <v>0</v>
      </c>
      <c r="O14" s="1239">
        <f t="shared" si="3"/>
        <v>50</v>
      </c>
    </row>
    <row r="15" spans="1:15" s="9" customFormat="1" x14ac:dyDescent="0.2">
      <c r="A15" s="35" t="s">
        <v>2</v>
      </c>
      <c r="B15" s="136" t="s">
        <v>68</v>
      </c>
      <c r="C15" s="136" t="s">
        <v>17</v>
      </c>
      <c r="D15" s="38" t="s">
        <v>5</v>
      </c>
      <c r="E15" s="38" t="s">
        <v>5</v>
      </c>
      <c r="F15" s="149" t="s">
        <v>22</v>
      </c>
      <c r="G15" s="1281">
        <f>SUM(G16:G17)</f>
        <v>120</v>
      </c>
      <c r="H15" s="1281">
        <f>SUM(H16:H17)</f>
        <v>-120</v>
      </c>
      <c r="I15" s="1281">
        <f t="shared" si="0"/>
        <v>0</v>
      </c>
      <c r="J15" s="1282">
        <v>0</v>
      </c>
      <c r="K15" s="1282">
        <f t="shared" si="1"/>
        <v>0</v>
      </c>
      <c r="L15" s="1282">
        <v>0</v>
      </c>
      <c r="M15" s="1282">
        <f t="shared" si="2"/>
        <v>0</v>
      </c>
      <c r="N15" s="1282">
        <v>0</v>
      </c>
      <c r="O15" s="1241">
        <f t="shared" si="3"/>
        <v>0</v>
      </c>
    </row>
    <row r="16" spans="1:15" s="9" customFormat="1" x14ac:dyDescent="0.2">
      <c r="A16" s="47"/>
      <c r="B16" s="124"/>
      <c r="C16" s="124"/>
      <c r="D16" s="50">
        <v>3299</v>
      </c>
      <c r="E16" s="8">
        <v>5321</v>
      </c>
      <c r="F16" s="150" t="s">
        <v>21</v>
      </c>
      <c r="G16" s="1279">
        <v>60</v>
      </c>
      <c r="H16" s="1279">
        <v>-60</v>
      </c>
      <c r="I16" s="1279">
        <f t="shared" si="0"/>
        <v>0</v>
      </c>
      <c r="J16" s="1280">
        <v>0</v>
      </c>
      <c r="K16" s="1280">
        <f t="shared" si="1"/>
        <v>0</v>
      </c>
      <c r="L16" s="1280">
        <v>0</v>
      </c>
      <c r="M16" s="1280">
        <f t="shared" si="2"/>
        <v>0</v>
      </c>
      <c r="N16" s="1280">
        <v>0</v>
      </c>
      <c r="O16" s="1239">
        <f t="shared" si="3"/>
        <v>0</v>
      </c>
    </row>
    <row r="17" spans="1:15" s="9" customFormat="1" x14ac:dyDescent="0.2">
      <c r="A17" s="47"/>
      <c r="B17" s="124"/>
      <c r="C17" s="124"/>
      <c r="D17" s="50">
        <v>3299</v>
      </c>
      <c r="E17" s="8">
        <v>5331</v>
      </c>
      <c r="F17" s="150" t="s">
        <v>19</v>
      </c>
      <c r="G17" s="1279">
        <v>60</v>
      </c>
      <c r="H17" s="1279">
        <v>-60</v>
      </c>
      <c r="I17" s="1279">
        <f t="shared" si="0"/>
        <v>0</v>
      </c>
      <c r="J17" s="1280">
        <v>0</v>
      </c>
      <c r="K17" s="1280">
        <f t="shared" si="1"/>
        <v>0</v>
      </c>
      <c r="L17" s="1280">
        <v>0</v>
      </c>
      <c r="M17" s="1280">
        <f t="shared" si="2"/>
        <v>0</v>
      </c>
      <c r="N17" s="1280">
        <v>0</v>
      </c>
      <c r="O17" s="1239">
        <f t="shared" si="3"/>
        <v>0</v>
      </c>
    </row>
    <row r="18" spans="1:15" s="9" customFormat="1" ht="20.95" x14ac:dyDescent="0.2">
      <c r="A18" s="35" t="s">
        <v>2</v>
      </c>
      <c r="B18" s="136" t="s">
        <v>69</v>
      </c>
      <c r="C18" s="136" t="s">
        <v>38</v>
      </c>
      <c r="D18" s="38" t="s">
        <v>5</v>
      </c>
      <c r="E18" s="38" t="s">
        <v>5</v>
      </c>
      <c r="F18" s="149" t="s">
        <v>39</v>
      </c>
      <c r="G18" s="1281">
        <v>0</v>
      </c>
      <c r="H18" s="1281">
        <f>+H19</f>
        <v>20</v>
      </c>
      <c r="I18" s="1281">
        <f t="shared" si="0"/>
        <v>20</v>
      </c>
      <c r="J18" s="1282">
        <v>0</v>
      </c>
      <c r="K18" s="1282">
        <f t="shared" si="1"/>
        <v>20</v>
      </c>
      <c r="L18" s="1282">
        <v>0</v>
      </c>
      <c r="M18" s="1282">
        <f t="shared" si="2"/>
        <v>20</v>
      </c>
      <c r="N18" s="1282">
        <v>0</v>
      </c>
      <c r="O18" s="1241">
        <f t="shared" si="3"/>
        <v>20</v>
      </c>
    </row>
    <row r="19" spans="1:15" s="9" customFormat="1" x14ac:dyDescent="0.2">
      <c r="A19" s="47"/>
      <c r="B19" s="124"/>
      <c r="C19" s="124"/>
      <c r="D19" s="50">
        <v>3421</v>
      </c>
      <c r="E19" s="8">
        <v>5321</v>
      </c>
      <c r="F19" s="1283" t="s">
        <v>21</v>
      </c>
      <c r="G19" s="1279">
        <v>0</v>
      </c>
      <c r="H19" s="1279">
        <v>20</v>
      </c>
      <c r="I19" s="1279">
        <f t="shared" si="0"/>
        <v>20</v>
      </c>
      <c r="J19" s="1280">
        <v>0</v>
      </c>
      <c r="K19" s="1280">
        <f t="shared" si="1"/>
        <v>20</v>
      </c>
      <c r="L19" s="1280">
        <v>0</v>
      </c>
      <c r="M19" s="1280">
        <f t="shared" si="2"/>
        <v>20</v>
      </c>
      <c r="N19" s="1280">
        <v>0</v>
      </c>
      <c r="O19" s="1239">
        <f t="shared" si="3"/>
        <v>20</v>
      </c>
    </row>
    <row r="20" spans="1:15" s="9" customFormat="1" ht="20.95" x14ac:dyDescent="0.2">
      <c r="A20" s="35" t="s">
        <v>2</v>
      </c>
      <c r="B20" s="136" t="s">
        <v>70</v>
      </c>
      <c r="C20" s="136" t="s">
        <v>40</v>
      </c>
      <c r="D20" s="38" t="s">
        <v>5</v>
      </c>
      <c r="E20" s="38" t="s">
        <v>5</v>
      </c>
      <c r="F20" s="149" t="s">
        <v>41</v>
      </c>
      <c r="G20" s="1281">
        <v>0</v>
      </c>
      <c r="H20" s="1281">
        <f t="shared" ref="H20" si="4">+H21</f>
        <v>60</v>
      </c>
      <c r="I20" s="1281">
        <f t="shared" si="0"/>
        <v>60</v>
      </c>
      <c r="J20" s="1282">
        <v>0</v>
      </c>
      <c r="K20" s="1282">
        <f t="shared" si="1"/>
        <v>60</v>
      </c>
      <c r="L20" s="1282">
        <v>0</v>
      </c>
      <c r="M20" s="1282">
        <f t="shared" si="2"/>
        <v>60</v>
      </c>
      <c r="N20" s="1282">
        <v>0</v>
      </c>
      <c r="O20" s="1241">
        <f t="shared" si="3"/>
        <v>60</v>
      </c>
    </row>
    <row r="21" spans="1:15" s="9" customFormat="1" x14ac:dyDescent="0.2">
      <c r="A21" s="47"/>
      <c r="B21" s="124"/>
      <c r="C21" s="124"/>
      <c r="D21" s="50">
        <v>3421</v>
      </c>
      <c r="E21" s="8">
        <v>5331</v>
      </c>
      <c r="F21" s="1283" t="s">
        <v>19</v>
      </c>
      <c r="G21" s="1279">
        <v>0</v>
      </c>
      <c r="H21" s="1279">
        <v>60</v>
      </c>
      <c r="I21" s="1279">
        <f t="shared" si="0"/>
        <v>60</v>
      </c>
      <c r="J21" s="1280">
        <v>0</v>
      </c>
      <c r="K21" s="1280">
        <f t="shared" si="1"/>
        <v>60</v>
      </c>
      <c r="L21" s="1280">
        <v>0</v>
      </c>
      <c r="M21" s="1280">
        <f t="shared" si="2"/>
        <v>60</v>
      </c>
      <c r="N21" s="1280">
        <v>0</v>
      </c>
      <c r="O21" s="1239">
        <f t="shared" si="3"/>
        <v>60</v>
      </c>
    </row>
    <row r="22" spans="1:15" s="9" customFormat="1" ht="20.95" x14ac:dyDescent="0.2">
      <c r="A22" s="35" t="s">
        <v>2</v>
      </c>
      <c r="B22" s="136" t="s">
        <v>71</v>
      </c>
      <c r="C22" s="136" t="s">
        <v>42</v>
      </c>
      <c r="D22" s="38" t="s">
        <v>5</v>
      </c>
      <c r="E22" s="38" t="s">
        <v>5</v>
      </c>
      <c r="F22" s="149" t="s">
        <v>43</v>
      </c>
      <c r="G22" s="1281">
        <v>0</v>
      </c>
      <c r="H22" s="1281">
        <f t="shared" ref="H22" si="5">+H23</f>
        <v>20</v>
      </c>
      <c r="I22" s="1281">
        <f t="shared" si="0"/>
        <v>20</v>
      </c>
      <c r="J22" s="1282">
        <v>0</v>
      </c>
      <c r="K22" s="1282">
        <f t="shared" si="1"/>
        <v>20</v>
      </c>
      <c r="L22" s="1282">
        <v>0</v>
      </c>
      <c r="M22" s="1282">
        <f t="shared" si="2"/>
        <v>20</v>
      </c>
      <c r="N22" s="1282">
        <v>0</v>
      </c>
      <c r="O22" s="1241">
        <f t="shared" si="3"/>
        <v>20</v>
      </c>
    </row>
    <row r="23" spans="1:15" s="9" customFormat="1" x14ac:dyDescent="0.2">
      <c r="A23" s="47"/>
      <c r="B23" s="124"/>
      <c r="C23" s="124"/>
      <c r="D23" s="50">
        <v>3421</v>
      </c>
      <c r="E23" s="8">
        <v>5321</v>
      </c>
      <c r="F23" s="1283" t="s">
        <v>21</v>
      </c>
      <c r="G23" s="1279">
        <v>0</v>
      </c>
      <c r="H23" s="1279">
        <v>20</v>
      </c>
      <c r="I23" s="1279">
        <f t="shared" si="0"/>
        <v>20</v>
      </c>
      <c r="J23" s="1280">
        <v>0</v>
      </c>
      <c r="K23" s="1280">
        <f t="shared" si="1"/>
        <v>20</v>
      </c>
      <c r="L23" s="1280">
        <v>0</v>
      </c>
      <c r="M23" s="1280">
        <f t="shared" si="2"/>
        <v>20</v>
      </c>
      <c r="N23" s="1280">
        <v>0</v>
      </c>
      <c r="O23" s="1239">
        <f t="shared" si="3"/>
        <v>20</v>
      </c>
    </row>
    <row r="24" spans="1:15" s="9" customFormat="1" x14ac:dyDescent="0.2">
      <c r="A24" s="355" t="s">
        <v>3</v>
      </c>
      <c r="B24" s="1284" t="s">
        <v>101</v>
      </c>
      <c r="C24" s="1284" t="s">
        <v>102</v>
      </c>
      <c r="D24" s="358" t="s">
        <v>5</v>
      </c>
      <c r="E24" s="358" t="s">
        <v>5</v>
      </c>
      <c r="F24" s="503" t="s">
        <v>103</v>
      </c>
      <c r="G24" s="1281">
        <v>0</v>
      </c>
      <c r="H24" s="1281">
        <f>H25</f>
        <v>20</v>
      </c>
      <c r="I24" s="1281">
        <f t="shared" si="0"/>
        <v>20</v>
      </c>
      <c r="J24" s="1282">
        <v>0</v>
      </c>
      <c r="K24" s="1282">
        <f t="shared" si="1"/>
        <v>20</v>
      </c>
      <c r="L24" s="1282">
        <v>0</v>
      </c>
      <c r="M24" s="1282">
        <f t="shared" si="2"/>
        <v>20</v>
      </c>
      <c r="N24" s="1282">
        <v>0</v>
      </c>
      <c r="O24" s="1241">
        <f t="shared" si="3"/>
        <v>20</v>
      </c>
    </row>
    <row r="25" spans="1:15" s="9" customFormat="1" x14ac:dyDescent="0.2">
      <c r="A25" s="382"/>
      <c r="B25" s="1285"/>
      <c r="C25" s="1285"/>
      <c r="D25" s="385">
        <v>3299</v>
      </c>
      <c r="E25" s="385">
        <v>5321</v>
      </c>
      <c r="F25" s="506" t="s">
        <v>21</v>
      </c>
      <c r="G25" s="1279">
        <v>0</v>
      </c>
      <c r="H25" s="1279">
        <v>20</v>
      </c>
      <c r="I25" s="1279">
        <f t="shared" si="0"/>
        <v>20</v>
      </c>
      <c r="J25" s="1280">
        <v>0</v>
      </c>
      <c r="K25" s="1280">
        <f t="shared" si="1"/>
        <v>20</v>
      </c>
      <c r="L25" s="1280">
        <v>0</v>
      </c>
      <c r="M25" s="1280">
        <f t="shared" si="2"/>
        <v>20</v>
      </c>
      <c r="N25" s="1280">
        <v>0</v>
      </c>
      <c r="O25" s="1239">
        <f t="shared" si="3"/>
        <v>20</v>
      </c>
    </row>
    <row r="26" spans="1:15" s="9" customFormat="1" x14ac:dyDescent="0.2">
      <c r="A26" s="35" t="s">
        <v>2</v>
      </c>
      <c r="B26" s="136" t="s">
        <v>72</v>
      </c>
      <c r="C26" s="136" t="s">
        <v>17</v>
      </c>
      <c r="D26" s="38" t="s">
        <v>5</v>
      </c>
      <c r="E26" s="38" t="s">
        <v>5</v>
      </c>
      <c r="F26" s="149" t="s">
        <v>23</v>
      </c>
      <c r="G26" s="1281">
        <f>+G27</f>
        <v>90</v>
      </c>
      <c r="H26" s="1281">
        <f>+H27</f>
        <v>-65</v>
      </c>
      <c r="I26" s="1281">
        <f t="shared" si="0"/>
        <v>25</v>
      </c>
      <c r="J26" s="1282">
        <v>0</v>
      </c>
      <c r="K26" s="1282">
        <f t="shared" si="1"/>
        <v>25</v>
      </c>
      <c r="L26" s="1282">
        <v>0</v>
      </c>
      <c r="M26" s="1282">
        <f t="shared" si="2"/>
        <v>25</v>
      </c>
      <c r="N26" s="1282">
        <v>0</v>
      </c>
      <c r="O26" s="1241">
        <f t="shared" si="3"/>
        <v>25</v>
      </c>
    </row>
    <row r="27" spans="1:15" s="9" customFormat="1" x14ac:dyDescent="0.2">
      <c r="A27" s="47"/>
      <c r="B27" s="124"/>
      <c r="C27" s="124"/>
      <c r="D27" s="50">
        <v>3299</v>
      </c>
      <c r="E27" s="8">
        <v>5331</v>
      </c>
      <c r="F27" s="150" t="s">
        <v>19</v>
      </c>
      <c r="G27" s="1279">
        <v>90</v>
      </c>
      <c r="H27" s="1279">
        <v>-65</v>
      </c>
      <c r="I27" s="1279">
        <f t="shared" si="0"/>
        <v>25</v>
      </c>
      <c r="J27" s="1280">
        <v>0</v>
      </c>
      <c r="K27" s="1280">
        <f t="shared" si="1"/>
        <v>25</v>
      </c>
      <c r="L27" s="1280">
        <v>0</v>
      </c>
      <c r="M27" s="1280">
        <f t="shared" si="2"/>
        <v>25</v>
      </c>
      <c r="N27" s="1280">
        <v>0</v>
      </c>
      <c r="O27" s="1239">
        <f t="shared" si="3"/>
        <v>25</v>
      </c>
    </row>
    <row r="28" spans="1:15" s="9" customFormat="1" x14ac:dyDescent="0.2">
      <c r="A28" s="35" t="s">
        <v>2</v>
      </c>
      <c r="B28" s="136" t="s">
        <v>118</v>
      </c>
      <c r="C28" s="136" t="s">
        <v>122</v>
      </c>
      <c r="D28" s="38" t="s">
        <v>5</v>
      </c>
      <c r="E28" s="38" t="s">
        <v>5</v>
      </c>
      <c r="F28" s="149" t="s">
        <v>120</v>
      </c>
      <c r="G28" s="1281">
        <f>+G29</f>
        <v>0</v>
      </c>
      <c r="H28" s="1281">
        <f>+H29</f>
        <v>50</v>
      </c>
      <c r="I28" s="1281">
        <f t="shared" si="0"/>
        <v>50</v>
      </c>
      <c r="J28" s="1282">
        <v>0</v>
      </c>
      <c r="K28" s="1282">
        <f t="shared" si="1"/>
        <v>50</v>
      </c>
      <c r="L28" s="1282">
        <v>0</v>
      </c>
      <c r="M28" s="1282">
        <f t="shared" si="2"/>
        <v>50</v>
      </c>
      <c r="N28" s="1282">
        <v>0</v>
      </c>
      <c r="O28" s="1241">
        <f t="shared" si="3"/>
        <v>50</v>
      </c>
    </row>
    <row r="29" spans="1:15" s="9" customFormat="1" x14ac:dyDescent="0.2">
      <c r="A29" s="47"/>
      <c r="B29" s="124"/>
      <c r="C29" s="124"/>
      <c r="D29" s="50">
        <v>3299</v>
      </c>
      <c r="E29" s="8">
        <v>5321</v>
      </c>
      <c r="F29" s="150" t="s">
        <v>21</v>
      </c>
      <c r="G29" s="1279">
        <v>0</v>
      </c>
      <c r="H29" s="1279">
        <v>50</v>
      </c>
      <c r="I29" s="1279">
        <f t="shared" si="0"/>
        <v>50</v>
      </c>
      <c r="J29" s="1280">
        <v>0</v>
      </c>
      <c r="K29" s="1280">
        <f t="shared" si="1"/>
        <v>50</v>
      </c>
      <c r="L29" s="1280">
        <v>0</v>
      </c>
      <c r="M29" s="1280">
        <f t="shared" si="2"/>
        <v>50</v>
      </c>
      <c r="N29" s="1280">
        <v>0</v>
      </c>
      <c r="O29" s="1239">
        <f t="shared" si="3"/>
        <v>50</v>
      </c>
    </row>
    <row r="30" spans="1:15" s="9" customFormat="1" ht="20.95" x14ac:dyDescent="0.2">
      <c r="A30" s="35" t="s">
        <v>2</v>
      </c>
      <c r="B30" s="136" t="s">
        <v>119</v>
      </c>
      <c r="C30" s="136" t="s">
        <v>58</v>
      </c>
      <c r="D30" s="38" t="s">
        <v>5</v>
      </c>
      <c r="E30" s="38" t="s">
        <v>5</v>
      </c>
      <c r="F30" s="149" t="s">
        <v>121</v>
      </c>
      <c r="G30" s="1281">
        <f>+G31</f>
        <v>0</v>
      </c>
      <c r="H30" s="1281">
        <f>+H31</f>
        <v>15</v>
      </c>
      <c r="I30" s="1281">
        <f t="shared" si="0"/>
        <v>15</v>
      </c>
      <c r="J30" s="1282">
        <v>0</v>
      </c>
      <c r="K30" s="1282">
        <f t="shared" si="1"/>
        <v>15</v>
      </c>
      <c r="L30" s="1282">
        <v>0</v>
      </c>
      <c r="M30" s="1282">
        <f t="shared" si="2"/>
        <v>15</v>
      </c>
      <c r="N30" s="1282">
        <v>0</v>
      </c>
      <c r="O30" s="1241">
        <f t="shared" si="3"/>
        <v>15</v>
      </c>
    </row>
    <row r="31" spans="1:15" s="9" customFormat="1" x14ac:dyDescent="0.2">
      <c r="A31" s="47"/>
      <c r="B31" s="124"/>
      <c r="C31" s="124"/>
      <c r="D31" s="50">
        <v>3122</v>
      </c>
      <c r="E31" s="8">
        <v>5331</v>
      </c>
      <c r="F31" s="150" t="s">
        <v>19</v>
      </c>
      <c r="G31" s="1279">
        <v>0</v>
      </c>
      <c r="H31" s="1279">
        <v>15</v>
      </c>
      <c r="I31" s="1279">
        <f t="shared" si="0"/>
        <v>15</v>
      </c>
      <c r="J31" s="1280">
        <v>0</v>
      </c>
      <c r="K31" s="1280">
        <f t="shared" si="1"/>
        <v>15</v>
      </c>
      <c r="L31" s="1280">
        <v>0</v>
      </c>
      <c r="M31" s="1280">
        <f t="shared" si="2"/>
        <v>15</v>
      </c>
      <c r="N31" s="1280">
        <v>0</v>
      </c>
      <c r="O31" s="1239">
        <f t="shared" si="3"/>
        <v>15</v>
      </c>
    </row>
    <row r="32" spans="1:15" s="9" customFormat="1" x14ac:dyDescent="0.2">
      <c r="A32" s="35" t="s">
        <v>2</v>
      </c>
      <c r="B32" s="136" t="s">
        <v>73</v>
      </c>
      <c r="C32" s="136" t="s">
        <v>17</v>
      </c>
      <c r="D32" s="38" t="s">
        <v>5</v>
      </c>
      <c r="E32" s="38" t="s">
        <v>5</v>
      </c>
      <c r="F32" s="149" t="s">
        <v>6</v>
      </c>
      <c r="G32" s="1281">
        <f>+G33</f>
        <v>2000</v>
      </c>
      <c r="H32" s="1281">
        <f>+H33</f>
        <v>-2000</v>
      </c>
      <c r="I32" s="1281">
        <f t="shared" si="0"/>
        <v>0</v>
      </c>
      <c r="J32" s="1282">
        <v>0</v>
      </c>
      <c r="K32" s="1282">
        <f t="shared" si="1"/>
        <v>0</v>
      </c>
      <c r="L32" s="1282">
        <v>0</v>
      </c>
      <c r="M32" s="1282">
        <f t="shared" si="2"/>
        <v>0</v>
      </c>
      <c r="N32" s="1282">
        <v>0</v>
      </c>
      <c r="O32" s="1241">
        <f t="shared" si="3"/>
        <v>0</v>
      </c>
    </row>
    <row r="33" spans="1:15" s="9" customFormat="1" x14ac:dyDescent="0.2">
      <c r="A33" s="47"/>
      <c r="B33" s="124"/>
      <c r="C33" s="124"/>
      <c r="D33" s="50">
        <v>3299</v>
      </c>
      <c r="E33" s="50">
        <v>5331</v>
      </c>
      <c r="F33" s="150" t="s">
        <v>19</v>
      </c>
      <c r="G33" s="1279">
        <v>2000</v>
      </c>
      <c r="H33" s="1279">
        <v>-2000</v>
      </c>
      <c r="I33" s="1279">
        <f t="shared" si="0"/>
        <v>0</v>
      </c>
      <c r="J33" s="1280">
        <v>0</v>
      </c>
      <c r="K33" s="1280">
        <f t="shared" si="1"/>
        <v>0</v>
      </c>
      <c r="L33" s="1280">
        <v>0</v>
      </c>
      <c r="M33" s="1280">
        <f t="shared" si="2"/>
        <v>0</v>
      </c>
      <c r="N33" s="1280">
        <v>0</v>
      </c>
      <c r="O33" s="1239">
        <f t="shared" si="3"/>
        <v>0</v>
      </c>
    </row>
    <row r="34" spans="1:15" s="9" customFormat="1" ht="20.95" x14ac:dyDescent="0.2">
      <c r="A34" s="35" t="s">
        <v>2</v>
      </c>
      <c r="B34" s="136" t="s">
        <v>82</v>
      </c>
      <c r="C34" s="136" t="s">
        <v>48</v>
      </c>
      <c r="D34" s="38" t="s">
        <v>5</v>
      </c>
      <c r="E34" s="38" t="s">
        <v>5</v>
      </c>
      <c r="F34" s="149" t="s">
        <v>49</v>
      </c>
      <c r="G34" s="1281">
        <v>0</v>
      </c>
      <c r="H34" s="1281">
        <f>+H35</f>
        <v>430</v>
      </c>
      <c r="I34" s="1281">
        <f t="shared" si="0"/>
        <v>430</v>
      </c>
      <c r="J34" s="1282">
        <v>0</v>
      </c>
      <c r="K34" s="1282">
        <f t="shared" si="1"/>
        <v>430</v>
      </c>
      <c r="L34" s="1282">
        <v>0</v>
      </c>
      <c r="M34" s="1282">
        <f t="shared" si="2"/>
        <v>430</v>
      </c>
      <c r="N34" s="1282">
        <v>0</v>
      </c>
      <c r="O34" s="1241">
        <f t="shared" si="3"/>
        <v>430</v>
      </c>
    </row>
    <row r="35" spans="1:15" s="9" customFormat="1" x14ac:dyDescent="0.2">
      <c r="A35" s="47"/>
      <c r="B35" s="124"/>
      <c r="C35" s="124"/>
      <c r="D35" s="50">
        <v>3123</v>
      </c>
      <c r="E35" s="50">
        <v>5331</v>
      </c>
      <c r="F35" s="150" t="s">
        <v>19</v>
      </c>
      <c r="G35" s="1279">
        <v>0</v>
      </c>
      <c r="H35" s="1279">
        <v>430</v>
      </c>
      <c r="I35" s="1279">
        <f t="shared" si="0"/>
        <v>430</v>
      </c>
      <c r="J35" s="1280">
        <v>0</v>
      </c>
      <c r="K35" s="1280">
        <f t="shared" si="1"/>
        <v>430</v>
      </c>
      <c r="L35" s="1280">
        <v>0</v>
      </c>
      <c r="M35" s="1280">
        <f t="shared" si="2"/>
        <v>430</v>
      </c>
      <c r="N35" s="1280">
        <v>0</v>
      </c>
      <c r="O35" s="1239">
        <f t="shared" si="3"/>
        <v>430</v>
      </c>
    </row>
    <row r="36" spans="1:15" s="9" customFormat="1" ht="20.95" x14ac:dyDescent="0.2">
      <c r="A36" s="35" t="s">
        <v>2</v>
      </c>
      <c r="B36" s="136" t="s">
        <v>83</v>
      </c>
      <c r="C36" s="136" t="s">
        <v>50</v>
      </c>
      <c r="D36" s="38" t="s">
        <v>5</v>
      </c>
      <c r="E36" s="38" t="s">
        <v>5</v>
      </c>
      <c r="F36" s="149" t="s">
        <v>51</v>
      </c>
      <c r="G36" s="1281">
        <v>0</v>
      </c>
      <c r="H36" s="1281">
        <f t="shared" ref="H36" si="6">+H37</f>
        <v>480</v>
      </c>
      <c r="I36" s="1281">
        <f t="shared" si="0"/>
        <v>480</v>
      </c>
      <c r="J36" s="1282">
        <v>0</v>
      </c>
      <c r="K36" s="1282">
        <f t="shared" si="1"/>
        <v>480</v>
      </c>
      <c r="L36" s="1282">
        <v>0</v>
      </c>
      <c r="M36" s="1282">
        <f t="shared" si="2"/>
        <v>480</v>
      </c>
      <c r="N36" s="1282">
        <v>0</v>
      </c>
      <c r="O36" s="1241">
        <f t="shared" si="3"/>
        <v>480</v>
      </c>
    </row>
    <row r="37" spans="1:15" s="9" customFormat="1" x14ac:dyDescent="0.2">
      <c r="A37" s="47"/>
      <c r="B37" s="124"/>
      <c r="C37" s="124"/>
      <c r="D37" s="50">
        <v>3123</v>
      </c>
      <c r="E37" s="50">
        <v>5331</v>
      </c>
      <c r="F37" s="150" t="s">
        <v>19</v>
      </c>
      <c r="G37" s="1279">
        <v>0</v>
      </c>
      <c r="H37" s="1279">
        <v>480</v>
      </c>
      <c r="I37" s="1279">
        <f t="shared" si="0"/>
        <v>480</v>
      </c>
      <c r="J37" s="1280">
        <v>0</v>
      </c>
      <c r="K37" s="1280">
        <f t="shared" si="1"/>
        <v>480</v>
      </c>
      <c r="L37" s="1280">
        <v>0</v>
      </c>
      <c r="M37" s="1280">
        <f t="shared" si="2"/>
        <v>480</v>
      </c>
      <c r="N37" s="1280">
        <v>0</v>
      </c>
      <c r="O37" s="1239">
        <f t="shared" si="3"/>
        <v>480</v>
      </c>
    </row>
    <row r="38" spans="1:15" s="9" customFormat="1" ht="20.95" x14ac:dyDescent="0.2">
      <c r="A38" s="35" t="s">
        <v>2</v>
      </c>
      <c r="B38" s="136" t="s">
        <v>84</v>
      </c>
      <c r="C38" s="136" t="s">
        <v>52</v>
      </c>
      <c r="D38" s="38" t="s">
        <v>5</v>
      </c>
      <c r="E38" s="38" t="s">
        <v>5</v>
      </c>
      <c r="F38" s="149" t="s">
        <v>53</v>
      </c>
      <c r="G38" s="1281">
        <v>0</v>
      </c>
      <c r="H38" s="1281">
        <f t="shared" ref="H38" si="7">+H39</f>
        <v>70</v>
      </c>
      <c r="I38" s="1281">
        <f t="shared" si="0"/>
        <v>70</v>
      </c>
      <c r="J38" s="1282">
        <v>0</v>
      </c>
      <c r="K38" s="1282">
        <f t="shared" si="1"/>
        <v>70</v>
      </c>
      <c r="L38" s="1282">
        <v>0</v>
      </c>
      <c r="M38" s="1282">
        <f t="shared" si="2"/>
        <v>70</v>
      </c>
      <c r="N38" s="1282">
        <v>0</v>
      </c>
      <c r="O38" s="1241">
        <f t="shared" si="3"/>
        <v>70</v>
      </c>
    </row>
    <row r="39" spans="1:15" s="9" customFormat="1" x14ac:dyDescent="0.2">
      <c r="A39" s="47"/>
      <c r="B39" s="124"/>
      <c r="C39" s="124"/>
      <c r="D39" s="50">
        <v>3123</v>
      </c>
      <c r="E39" s="50">
        <v>5331</v>
      </c>
      <c r="F39" s="150" t="s">
        <v>19</v>
      </c>
      <c r="G39" s="1279">
        <v>0</v>
      </c>
      <c r="H39" s="1279">
        <v>70</v>
      </c>
      <c r="I39" s="1279">
        <f t="shared" si="0"/>
        <v>70</v>
      </c>
      <c r="J39" s="1280">
        <v>0</v>
      </c>
      <c r="K39" s="1280">
        <f t="shared" si="1"/>
        <v>70</v>
      </c>
      <c r="L39" s="1280">
        <v>0</v>
      </c>
      <c r="M39" s="1280">
        <f t="shared" si="2"/>
        <v>70</v>
      </c>
      <c r="N39" s="1280">
        <v>0</v>
      </c>
      <c r="O39" s="1239">
        <f t="shared" si="3"/>
        <v>70</v>
      </c>
    </row>
    <row r="40" spans="1:15" s="9" customFormat="1" ht="20.95" x14ac:dyDescent="0.2">
      <c r="A40" s="35" t="s">
        <v>2</v>
      </c>
      <c r="B40" s="136" t="s">
        <v>85</v>
      </c>
      <c r="C40" s="136" t="s">
        <v>54</v>
      </c>
      <c r="D40" s="38" t="s">
        <v>5</v>
      </c>
      <c r="E40" s="38" t="s">
        <v>5</v>
      </c>
      <c r="F40" s="149" t="s">
        <v>55</v>
      </c>
      <c r="G40" s="1281">
        <v>0</v>
      </c>
      <c r="H40" s="1281">
        <f t="shared" ref="H40" si="8">+H41</f>
        <v>120</v>
      </c>
      <c r="I40" s="1281">
        <f t="shared" si="0"/>
        <v>120</v>
      </c>
      <c r="J40" s="1282">
        <v>0</v>
      </c>
      <c r="K40" s="1282">
        <f t="shared" si="1"/>
        <v>120</v>
      </c>
      <c r="L40" s="1282">
        <v>0</v>
      </c>
      <c r="M40" s="1282">
        <f t="shared" si="2"/>
        <v>120</v>
      </c>
      <c r="N40" s="1282">
        <v>0</v>
      </c>
      <c r="O40" s="1241">
        <f t="shared" si="3"/>
        <v>120</v>
      </c>
    </row>
    <row r="41" spans="1:15" s="9" customFormat="1" x14ac:dyDescent="0.2">
      <c r="A41" s="47"/>
      <c r="B41" s="124"/>
      <c r="C41" s="124"/>
      <c r="D41" s="50">
        <v>3122</v>
      </c>
      <c r="E41" s="50">
        <v>5331</v>
      </c>
      <c r="F41" s="150" t="s">
        <v>19</v>
      </c>
      <c r="G41" s="1279">
        <v>0</v>
      </c>
      <c r="H41" s="1279">
        <v>120</v>
      </c>
      <c r="I41" s="1279">
        <f t="shared" si="0"/>
        <v>120</v>
      </c>
      <c r="J41" s="1280">
        <v>0</v>
      </c>
      <c r="K41" s="1280">
        <f t="shared" si="1"/>
        <v>120</v>
      </c>
      <c r="L41" s="1280">
        <v>0</v>
      </c>
      <c r="M41" s="1280">
        <f t="shared" si="2"/>
        <v>120</v>
      </c>
      <c r="N41" s="1280">
        <v>0</v>
      </c>
      <c r="O41" s="1239">
        <f t="shared" si="3"/>
        <v>120</v>
      </c>
    </row>
    <row r="42" spans="1:15" s="9" customFormat="1" ht="20.95" x14ac:dyDescent="0.2">
      <c r="A42" s="35" t="s">
        <v>2</v>
      </c>
      <c r="B42" s="136" t="s">
        <v>86</v>
      </c>
      <c r="C42" s="136" t="s">
        <v>56</v>
      </c>
      <c r="D42" s="38" t="s">
        <v>5</v>
      </c>
      <c r="E42" s="38" t="s">
        <v>5</v>
      </c>
      <c r="F42" s="149" t="s">
        <v>57</v>
      </c>
      <c r="G42" s="1281">
        <v>0</v>
      </c>
      <c r="H42" s="1281">
        <f t="shared" ref="H42" si="9">+H43</f>
        <v>330</v>
      </c>
      <c r="I42" s="1281">
        <f t="shared" si="0"/>
        <v>330</v>
      </c>
      <c r="J42" s="1282">
        <v>0</v>
      </c>
      <c r="K42" s="1282">
        <f t="shared" si="1"/>
        <v>330</v>
      </c>
      <c r="L42" s="1282">
        <v>0</v>
      </c>
      <c r="M42" s="1282">
        <f t="shared" si="2"/>
        <v>330</v>
      </c>
      <c r="N42" s="1282">
        <v>0</v>
      </c>
      <c r="O42" s="1241">
        <f t="shared" si="3"/>
        <v>330</v>
      </c>
    </row>
    <row r="43" spans="1:15" s="9" customFormat="1" x14ac:dyDescent="0.2">
      <c r="A43" s="47"/>
      <c r="B43" s="124"/>
      <c r="C43" s="124"/>
      <c r="D43" s="50">
        <v>3123</v>
      </c>
      <c r="E43" s="50">
        <v>5331</v>
      </c>
      <c r="F43" s="150" t="s">
        <v>19</v>
      </c>
      <c r="G43" s="1279">
        <v>0</v>
      </c>
      <c r="H43" s="1279">
        <v>330</v>
      </c>
      <c r="I43" s="1279">
        <f t="shared" si="0"/>
        <v>330</v>
      </c>
      <c r="J43" s="1280">
        <v>0</v>
      </c>
      <c r="K43" s="1280">
        <f t="shared" si="1"/>
        <v>330</v>
      </c>
      <c r="L43" s="1280">
        <v>0</v>
      </c>
      <c r="M43" s="1280">
        <f t="shared" si="2"/>
        <v>330</v>
      </c>
      <c r="N43" s="1280">
        <v>0</v>
      </c>
      <c r="O43" s="1239">
        <f t="shared" si="3"/>
        <v>330</v>
      </c>
    </row>
    <row r="44" spans="1:15" s="9" customFormat="1" ht="20.95" x14ac:dyDescent="0.2">
      <c r="A44" s="35" t="s">
        <v>2</v>
      </c>
      <c r="B44" s="136" t="s">
        <v>87</v>
      </c>
      <c r="C44" s="136" t="s">
        <v>58</v>
      </c>
      <c r="D44" s="38" t="s">
        <v>5</v>
      </c>
      <c r="E44" s="38" t="s">
        <v>5</v>
      </c>
      <c r="F44" s="149" t="s">
        <v>59</v>
      </c>
      <c r="G44" s="1281">
        <v>0</v>
      </c>
      <c r="H44" s="1281">
        <f t="shared" ref="H44" si="10">+H45</f>
        <v>230</v>
      </c>
      <c r="I44" s="1281">
        <f t="shared" si="0"/>
        <v>230</v>
      </c>
      <c r="J44" s="1282">
        <v>0</v>
      </c>
      <c r="K44" s="1282">
        <f t="shared" si="1"/>
        <v>230</v>
      </c>
      <c r="L44" s="1282">
        <v>0</v>
      </c>
      <c r="M44" s="1282">
        <f t="shared" si="2"/>
        <v>230</v>
      </c>
      <c r="N44" s="1282">
        <v>0</v>
      </c>
      <c r="O44" s="1241">
        <f t="shared" si="3"/>
        <v>230</v>
      </c>
    </row>
    <row r="45" spans="1:15" s="9" customFormat="1" x14ac:dyDescent="0.2">
      <c r="A45" s="47"/>
      <c r="B45" s="124"/>
      <c r="C45" s="124"/>
      <c r="D45" s="50">
        <v>3122</v>
      </c>
      <c r="E45" s="50">
        <v>5331</v>
      </c>
      <c r="F45" s="150" t="s">
        <v>19</v>
      </c>
      <c r="G45" s="1279">
        <v>0</v>
      </c>
      <c r="H45" s="1279">
        <v>230</v>
      </c>
      <c r="I45" s="1279">
        <f t="shared" si="0"/>
        <v>230</v>
      </c>
      <c r="J45" s="1280">
        <v>0</v>
      </c>
      <c r="K45" s="1280">
        <f t="shared" si="1"/>
        <v>230</v>
      </c>
      <c r="L45" s="1280">
        <v>0</v>
      </c>
      <c r="M45" s="1280">
        <f t="shared" si="2"/>
        <v>230</v>
      </c>
      <c r="N45" s="1280">
        <v>0</v>
      </c>
      <c r="O45" s="1239">
        <f t="shared" si="3"/>
        <v>230</v>
      </c>
    </row>
    <row r="46" spans="1:15" s="9" customFormat="1" ht="20.95" x14ac:dyDescent="0.2">
      <c r="A46" s="35" t="s">
        <v>2</v>
      </c>
      <c r="B46" s="136" t="s">
        <v>88</v>
      </c>
      <c r="C46" s="136" t="s">
        <v>60</v>
      </c>
      <c r="D46" s="38" t="s">
        <v>5</v>
      </c>
      <c r="E46" s="38" t="s">
        <v>5</v>
      </c>
      <c r="F46" s="149" t="s">
        <v>61</v>
      </c>
      <c r="G46" s="1281">
        <v>0</v>
      </c>
      <c r="H46" s="1281">
        <f t="shared" ref="H46" si="11">+H47</f>
        <v>160</v>
      </c>
      <c r="I46" s="1281">
        <f t="shared" si="0"/>
        <v>160</v>
      </c>
      <c r="J46" s="1282">
        <v>0</v>
      </c>
      <c r="K46" s="1282">
        <f t="shared" si="1"/>
        <v>160</v>
      </c>
      <c r="L46" s="1282">
        <v>0</v>
      </c>
      <c r="M46" s="1282">
        <f t="shared" si="2"/>
        <v>160</v>
      </c>
      <c r="N46" s="1282">
        <v>0</v>
      </c>
      <c r="O46" s="1241">
        <f t="shared" si="3"/>
        <v>160</v>
      </c>
    </row>
    <row r="47" spans="1:15" s="9" customFormat="1" x14ac:dyDescent="0.2">
      <c r="A47" s="47"/>
      <c r="B47" s="124"/>
      <c r="C47" s="124"/>
      <c r="D47" s="50">
        <v>3122</v>
      </c>
      <c r="E47" s="50">
        <v>5331</v>
      </c>
      <c r="F47" s="150" t="s">
        <v>19</v>
      </c>
      <c r="G47" s="1279">
        <v>0</v>
      </c>
      <c r="H47" s="1279">
        <v>160</v>
      </c>
      <c r="I47" s="1279">
        <f t="shared" si="0"/>
        <v>160</v>
      </c>
      <c r="J47" s="1280">
        <v>0</v>
      </c>
      <c r="K47" s="1280">
        <f t="shared" si="1"/>
        <v>160</v>
      </c>
      <c r="L47" s="1280">
        <v>0</v>
      </c>
      <c r="M47" s="1280">
        <f t="shared" si="2"/>
        <v>160</v>
      </c>
      <c r="N47" s="1280">
        <v>0</v>
      </c>
      <c r="O47" s="1239">
        <f t="shared" si="3"/>
        <v>160</v>
      </c>
    </row>
    <row r="48" spans="1:15" s="9" customFormat="1" ht="20.95" x14ac:dyDescent="0.2">
      <c r="A48" s="35" t="s">
        <v>2</v>
      </c>
      <c r="B48" s="136" t="s">
        <v>89</v>
      </c>
      <c r="C48" s="136" t="s">
        <v>62</v>
      </c>
      <c r="D48" s="38" t="s">
        <v>5</v>
      </c>
      <c r="E48" s="38" t="s">
        <v>5</v>
      </c>
      <c r="F48" s="149" t="s">
        <v>63</v>
      </c>
      <c r="G48" s="1281">
        <v>0</v>
      </c>
      <c r="H48" s="1281">
        <f t="shared" ref="H48" si="12">+H49</f>
        <v>150</v>
      </c>
      <c r="I48" s="1281">
        <f t="shared" si="0"/>
        <v>150</v>
      </c>
      <c r="J48" s="1282">
        <v>0</v>
      </c>
      <c r="K48" s="1282">
        <f t="shared" si="1"/>
        <v>150</v>
      </c>
      <c r="L48" s="1282">
        <v>0</v>
      </c>
      <c r="M48" s="1282">
        <f t="shared" si="2"/>
        <v>150</v>
      </c>
      <c r="N48" s="1282">
        <v>0</v>
      </c>
      <c r="O48" s="1241">
        <f t="shared" si="3"/>
        <v>150</v>
      </c>
    </row>
    <row r="49" spans="1:15" s="9" customFormat="1" x14ac:dyDescent="0.2">
      <c r="A49" s="47"/>
      <c r="B49" s="124"/>
      <c r="C49" s="124"/>
      <c r="D49" s="50">
        <v>3123</v>
      </c>
      <c r="E49" s="50">
        <v>5331</v>
      </c>
      <c r="F49" s="150" t="s">
        <v>19</v>
      </c>
      <c r="G49" s="1279">
        <v>0</v>
      </c>
      <c r="H49" s="1279">
        <v>150</v>
      </c>
      <c r="I49" s="1279">
        <f t="shared" si="0"/>
        <v>150</v>
      </c>
      <c r="J49" s="1280">
        <v>0</v>
      </c>
      <c r="K49" s="1280">
        <f t="shared" si="1"/>
        <v>150</v>
      </c>
      <c r="L49" s="1280">
        <v>0</v>
      </c>
      <c r="M49" s="1280">
        <f t="shared" si="2"/>
        <v>150</v>
      </c>
      <c r="N49" s="1280">
        <v>0</v>
      </c>
      <c r="O49" s="1239">
        <f t="shared" si="3"/>
        <v>150</v>
      </c>
    </row>
    <row r="50" spans="1:15" s="9" customFormat="1" ht="20.95" x14ac:dyDescent="0.2">
      <c r="A50" s="35" t="s">
        <v>2</v>
      </c>
      <c r="B50" s="136" t="s">
        <v>90</v>
      </c>
      <c r="C50" s="136" t="s">
        <v>64</v>
      </c>
      <c r="D50" s="38" t="s">
        <v>5</v>
      </c>
      <c r="E50" s="38" t="s">
        <v>5</v>
      </c>
      <c r="F50" s="149" t="s">
        <v>65</v>
      </c>
      <c r="G50" s="1281">
        <v>0</v>
      </c>
      <c r="H50" s="1281">
        <f t="shared" ref="H50" si="13">+H51</f>
        <v>30</v>
      </c>
      <c r="I50" s="1281">
        <f t="shared" si="0"/>
        <v>30</v>
      </c>
      <c r="J50" s="1282">
        <v>0</v>
      </c>
      <c r="K50" s="1282">
        <f t="shared" si="1"/>
        <v>30</v>
      </c>
      <c r="L50" s="1282">
        <v>0</v>
      </c>
      <c r="M50" s="1282">
        <f t="shared" si="2"/>
        <v>30</v>
      </c>
      <c r="N50" s="1282">
        <v>0</v>
      </c>
      <c r="O50" s="1241">
        <f t="shared" si="3"/>
        <v>30</v>
      </c>
    </row>
    <row r="51" spans="1:15" s="9" customFormat="1" x14ac:dyDescent="0.2">
      <c r="A51" s="47"/>
      <c r="B51" s="124"/>
      <c r="C51" s="124"/>
      <c r="D51" s="50">
        <v>3123</v>
      </c>
      <c r="E51" s="50">
        <v>5331</v>
      </c>
      <c r="F51" s="150" t="s">
        <v>19</v>
      </c>
      <c r="G51" s="1279">
        <v>0</v>
      </c>
      <c r="H51" s="1279">
        <v>30</v>
      </c>
      <c r="I51" s="1279">
        <f t="shared" si="0"/>
        <v>30</v>
      </c>
      <c r="J51" s="1280">
        <v>0</v>
      </c>
      <c r="K51" s="1280">
        <f t="shared" si="1"/>
        <v>30</v>
      </c>
      <c r="L51" s="1280">
        <v>0</v>
      </c>
      <c r="M51" s="1280">
        <f t="shared" si="2"/>
        <v>30</v>
      </c>
      <c r="N51" s="1280">
        <v>0</v>
      </c>
      <c r="O51" s="1239">
        <f t="shared" si="3"/>
        <v>30</v>
      </c>
    </row>
    <row r="52" spans="1:15" s="9" customFormat="1" x14ac:dyDescent="0.2">
      <c r="A52" s="35" t="s">
        <v>2</v>
      </c>
      <c r="B52" s="136" t="s">
        <v>74</v>
      </c>
      <c r="C52" s="136" t="s">
        <v>17</v>
      </c>
      <c r="D52" s="38" t="s">
        <v>5</v>
      </c>
      <c r="E52" s="38" t="s">
        <v>5</v>
      </c>
      <c r="F52" s="149" t="s">
        <v>7</v>
      </c>
      <c r="G52" s="1281">
        <f>+G53</f>
        <v>500</v>
      </c>
      <c r="H52" s="1281">
        <v>0</v>
      </c>
      <c r="I52" s="1281">
        <f t="shared" si="0"/>
        <v>500</v>
      </c>
      <c r="J52" s="1282">
        <f>+J53</f>
        <v>-50</v>
      </c>
      <c r="K52" s="1282">
        <f t="shared" si="1"/>
        <v>450</v>
      </c>
      <c r="L52" s="1282">
        <v>0</v>
      </c>
      <c r="M52" s="1282">
        <f t="shared" si="2"/>
        <v>450</v>
      </c>
      <c r="N52" s="1282">
        <v>0</v>
      </c>
      <c r="O52" s="1241">
        <f t="shared" si="3"/>
        <v>450</v>
      </c>
    </row>
    <row r="53" spans="1:15" s="9" customFormat="1" x14ac:dyDescent="0.2">
      <c r="A53" s="47"/>
      <c r="B53" s="124"/>
      <c r="C53" s="124"/>
      <c r="D53" s="50">
        <v>3299</v>
      </c>
      <c r="E53" s="50">
        <v>5331</v>
      </c>
      <c r="F53" s="150" t="s">
        <v>19</v>
      </c>
      <c r="G53" s="1279">
        <v>500</v>
      </c>
      <c r="H53" s="1279">
        <v>0</v>
      </c>
      <c r="I53" s="1279">
        <f t="shared" si="0"/>
        <v>500</v>
      </c>
      <c r="J53" s="1280">
        <v>-50</v>
      </c>
      <c r="K53" s="1280">
        <f t="shared" si="1"/>
        <v>450</v>
      </c>
      <c r="L53" s="1280">
        <v>0</v>
      </c>
      <c r="M53" s="1280">
        <f t="shared" si="2"/>
        <v>450</v>
      </c>
      <c r="N53" s="1280">
        <v>0</v>
      </c>
      <c r="O53" s="1239">
        <f t="shared" si="3"/>
        <v>450</v>
      </c>
    </row>
    <row r="54" spans="1:15" s="9" customFormat="1" ht="20.95" x14ac:dyDescent="0.2">
      <c r="A54" s="35" t="s">
        <v>2</v>
      </c>
      <c r="B54" s="136" t="s">
        <v>165</v>
      </c>
      <c r="C54" s="824" t="s">
        <v>17</v>
      </c>
      <c r="D54" s="445" t="s">
        <v>5</v>
      </c>
      <c r="E54" s="445" t="s">
        <v>5</v>
      </c>
      <c r="F54" s="1039" t="s">
        <v>170</v>
      </c>
      <c r="G54" s="1064">
        <v>0</v>
      </c>
      <c r="H54" s="1064">
        <v>0</v>
      </c>
      <c r="I54" s="1064">
        <f t="shared" si="0"/>
        <v>0</v>
      </c>
      <c r="J54" s="1031">
        <f>+J55</f>
        <v>50</v>
      </c>
      <c r="K54" s="1031">
        <f t="shared" si="1"/>
        <v>50</v>
      </c>
      <c r="L54" s="1031">
        <f>+L55</f>
        <v>-50</v>
      </c>
      <c r="M54" s="1031">
        <f t="shared" si="2"/>
        <v>0</v>
      </c>
      <c r="N54" s="1282">
        <v>0</v>
      </c>
      <c r="O54" s="1241">
        <f t="shared" si="3"/>
        <v>0</v>
      </c>
    </row>
    <row r="55" spans="1:15" s="9" customFormat="1" x14ac:dyDescent="0.2">
      <c r="A55" s="47"/>
      <c r="B55" s="124"/>
      <c r="C55" s="236"/>
      <c r="D55" s="237">
        <v>3299</v>
      </c>
      <c r="E55" s="237">
        <v>5332</v>
      </c>
      <c r="F55" s="1038" t="s">
        <v>167</v>
      </c>
      <c r="G55" s="1063">
        <v>0</v>
      </c>
      <c r="H55" s="1063">
        <v>0</v>
      </c>
      <c r="I55" s="1063">
        <v>0</v>
      </c>
      <c r="J55" s="1030">
        <v>50</v>
      </c>
      <c r="K55" s="1030">
        <f t="shared" si="1"/>
        <v>50</v>
      </c>
      <c r="L55" s="1030">
        <v>-50</v>
      </c>
      <c r="M55" s="1030">
        <f t="shared" si="2"/>
        <v>0</v>
      </c>
      <c r="N55" s="1280">
        <v>0</v>
      </c>
      <c r="O55" s="1239">
        <f t="shared" si="3"/>
        <v>0</v>
      </c>
    </row>
    <row r="56" spans="1:15" s="9" customFormat="1" ht="20.95" x14ac:dyDescent="0.2">
      <c r="A56" s="35" t="s">
        <v>2</v>
      </c>
      <c r="B56" s="136" t="s">
        <v>165</v>
      </c>
      <c r="C56" s="824" t="s">
        <v>306</v>
      </c>
      <c r="D56" s="445" t="s">
        <v>5</v>
      </c>
      <c r="E56" s="445" t="s">
        <v>5</v>
      </c>
      <c r="F56" s="1039" t="s">
        <v>170</v>
      </c>
      <c r="G56" s="1064">
        <v>0</v>
      </c>
      <c r="H56" s="1064">
        <v>0</v>
      </c>
      <c r="I56" s="1064">
        <f t="shared" ref="I56" si="14">+G56+H56</f>
        <v>0</v>
      </c>
      <c r="J56" s="1031">
        <f>+J57</f>
        <v>0</v>
      </c>
      <c r="K56" s="1031">
        <f t="shared" si="1"/>
        <v>0</v>
      </c>
      <c r="L56" s="1031">
        <f>+L57</f>
        <v>50</v>
      </c>
      <c r="M56" s="1031">
        <f t="shared" si="2"/>
        <v>50</v>
      </c>
      <c r="N56" s="1282">
        <v>0</v>
      </c>
      <c r="O56" s="1241">
        <f t="shared" si="3"/>
        <v>50</v>
      </c>
    </row>
    <row r="57" spans="1:15" s="9" customFormat="1" x14ac:dyDescent="0.2">
      <c r="A57" s="47"/>
      <c r="B57" s="124"/>
      <c r="C57" s="236"/>
      <c r="D57" s="237">
        <v>3299</v>
      </c>
      <c r="E57" s="237">
        <v>5332</v>
      </c>
      <c r="F57" s="1038" t="s">
        <v>167</v>
      </c>
      <c r="G57" s="1063">
        <v>0</v>
      </c>
      <c r="H57" s="1063">
        <v>0</v>
      </c>
      <c r="I57" s="1063">
        <v>0</v>
      </c>
      <c r="J57" s="1030">
        <v>0</v>
      </c>
      <c r="K57" s="1030">
        <f t="shared" si="1"/>
        <v>0</v>
      </c>
      <c r="L57" s="1030">
        <v>50</v>
      </c>
      <c r="M57" s="1030">
        <f t="shared" si="2"/>
        <v>50</v>
      </c>
      <c r="N57" s="1280">
        <v>0</v>
      </c>
      <c r="O57" s="1239">
        <f t="shared" si="3"/>
        <v>50</v>
      </c>
    </row>
    <row r="58" spans="1:15" s="9" customFormat="1" x14ac:dyDescent="0.2">
      <c r="A58" s="35" t="s">
        <v>2</v>
      </c>
      <c r="B58" s="136" t="s">
        <v>75</v>
      </c>
      <c r="C58" s="824" t="s">
        <v>17</v>
      </c>
      <c r="D58" s="445" t="s">
        <v>5</v>
      </c>
      <c r="E58" s="445" t="s">
        <v>5</v>
      </c>
      <c r="F58" s="1039" t="s">
        <v>8</v>
      </c>
      <c r="G58" s="1064">
        <f>+G59</f>
        <v>500</v>
      </c>
      <c r="H58" s="1064">
        <v>0</v>
      </c>
      <c r="I58" s="1064">
        <f t="shared" si="0"/>
        <v>500</v>
      </c>
      <c r="J58" s="1031">
        <v>0</v>
      </c>
      <c r="K58" s="1031">
        <f t="shared" si="1"/>
        <v>500</v>
      </c>
      <c r="L58" s="1031">
        <v>0</v>
      </c>
      <c r="M58" s="1031">
        <f t="shared" si="2"/>
        <v>500</v>
      </c>
      <c r="N58" s="1282">
        <v>0</v>
      </c>
      <c r="O58" s="1241">
        <f t="shared" si="3"/>
        <v>500</v>
      </c>
    </row>
    <row r="59" spans="1:15" s="9" customFormat="1" x14ac:dyDescent="0.2">
      <c r="A59" s="67"/>
      <c r="B59" s="1342"/>
      <c r="C59" s="1342"/>
      <c r="D59" s="70">
        <v>3299</v>
      </c>
      <c r="E59" s="1343">
        <v>5321</v>
      </c>
      <c r="F59" s="153" t="s">
        <v>21</v>
      </c>
      <c r="G59" s="1302">
        <v>500</v>
      </c>
      <c r="H59" s="1302">
        <v>0</v>
      </c>
      <c r="I59" s="1302">
        <f t="shared" si="0"/>
        <v>500</v>
      </c>
      <c r="J59" s="1287">
        <v>0</v>
      </c>
      <c r="K59" s="1287">
        <f t="shared" si="1"/>
        <v>500</v>
      </c>
      <c r="L59" s="1280">
        <v>0</v>
      </c>
      <c r="M59" s="1280">
        <f t="shared" si="2"/>
        <v>500</v>
      </c>
      <c r="N59" s="1280">
        <v>0</v>
      </c>
      <c r="O59" s="1239">
        <f t="shared" si="3"/>
        <v>500</v>
      </c>
    </row>
    <row r="60" spans="1:15" s="9" customFormat="1" ht="20.95" x14ac:dyDescent="0.2">
      <c r="A60" s="972" t="s">
        <v>2</v>
      </c>
      <c r="B60" s="824" t="s">
        <v>217</v>
      </c>
      <c r="C60" s="824" t="s">
        <v>17</v>
      </c>
      <c r="D60" s="445" t="s">
        <v>5</v>
      </c>
      <c r="E60" s="445" t="s">
        <v>5</v>
      </c>
      <c r="F60" s="1039" t="s">
        <v>218</v>
      </c>
      <c r="G60" s="1281">
        <v>0</v>
      </c>
      <c r="H60" s="1281"/>
      <c r="I60" s="1281">
        <v>0</v>
      </c>
      <c r="J60" s="1031">
        <f>+J61</f>
        <v>250</v>
      </c>
      <c r="K60" s="1031">
        <f t="shared" si="1"/>
        <v>250</v>
      </c>
      <c r="L60" s="1282">
        <v>0</v>
      </c>
      <c r="M60" s="1282">
        <f t="shared" si="2"/>
        <v>250</v>
      </c>
      <c r="N60" s="1282">
        <v>0</v>
      </c>
      <c r="O60" s="1241">
        <f t="shared" si="3"/>
        <v>250</v>
      </c>
    </row>
    <row r="61" spans="1:15" s="9" customFormat="1" ht="13.1" thickBot="1" x14ac:dyDescent="0.25">
      <c r="A61" s="261"/>
      <c r="B61" s="1107"/>
      <c r="C61" s="1107"/>
      <c r="D61" s="1108">
        <v>3299</v>
      </c>
      <c r="E61" s="262">
        <v>5222</v>
      </c>
      <c r="F61" s="1109" t="s">
        <v>94</v>
      </c>
      <c r="G61" s="1316">
        <v>0</v>
      </c>
      <c r="H61" s="1316"/>
      <c r="I61" s="1316">
        <v>0</v>
      </c>
      <c r="J61" s="1090">
        <v>250</v>
      </c>
      <c r="K61" s="1090">
        <f t="shared" si="1"/>
        <v>250</v>
      </c>
      <c r="L61" s="1287">
        <v>0</v>
      </c>
      <c r="M61" s="1287">
        <f t="shared" si="2"/>
        <v>250</v>
      </c>
      <c r="N61" s="1287">
        <v>0</v>
      </c>
      <c r="O61" s="1245">
        <f t="shared" si="3"/>
        <v>250</v>
      </c>
    </row>
    <row r="62" spans="1:15" s="9" customFormat="1" ht="13.6" thickBot="1" x14ac:dyDescent="0.35">
      <c r="A62" s="1270" t="s">
        <v>2</v>
      </c>
      <c r="B62" s="1474" t="s">
        <v>5</v>
      </c>
      <c r="C62" s="1475"/>
      <c r="D62" s="1271" t="s">
        <v>5</v>
      </c>
      <c r="E62" s="1271" t="s">
        <v>5</v>
      </c>
      <c r="F62" s="1273" t="s">
        <v>25</v>
      </c>
      <c r="G62" s="1274">
        <v>6040</v>
      </c>
      <c r="H62" s="1274">
        <f>+H63+H96+H103+H121+H136+H139</f>
        <v>14536.8</v>
      </c>
      <c r="I62" s="1274">
        <f t="shared" si="0"/>
        <v>20576.8</v>
      </c>
      <c r="J62" s="1275">
        <f>+J63+J96+J103+J121+J136+J139</f>
        <v>0</v>
      </c>
      <c r="K62" s="1275">
        <f t="shared" si="1"/>
        <v>20576.8</v>
      </c>
      <c r="L62" s="1275">
        <v>0</v>
      </c>
      <c r="M62" s="1275">
        <f t="shared" si="2"/>
        <v>20576.8</v>
      </c>
      <c r="N62" s="1275">
        <v>0</v>
      </c>
      <c r="O62" s="1244">
        <f t="shared" si="3"/>
        <v>20576.8</v>
      </c>
    </row>
    <row r="63" spans="1:15" s="9" customFormat="1" ht="13.1" thickBot="1" x14ac:dyDescent="0.25">
      <c r="A63" s="1289" t="s">
        <v>2</v>
      </c>
      <c r="B63" s="1476" t="s">
        <v>5</v>
      </c>
      <c r="C63" s="1476"/>
      <c r="D63" s="1290" t="s">
        <v>5</v>
      </c>
      <c r="E63" s="1290" t="s">
        <v>5</v>
      </c>
      <c r="F63" s="1291" t="s">
        <v>26</v>
      </c>
      <c r="G63" s="1292">
        <f>+G64</f>
        <v>2810</v>
      </c>
      <c r="H63" s="1292">
        <f>+H64+H80</f>
        <v>2200</v>
      </c>
      <c r="I63" s="1292">
        <f t="shared" si="0"/>
        <v>5010</v>
      </c>
      <c r="J63" s="1293">
        <f>+J80+J82+J84+J86+J88+J90+J92+J94</f>
        <v>0</v>
      </c>
      <c r="K63" s="1293">
        <f t="shared" si="1"/>
        <v>5010</v>
      </c>
      <c r="L63" s="1293">
        <v>0</v>
      </c>
      <c r="M63" s="1293">
        <f t="shared" si="2"/>
        <v>5010</v>
      </c>
      <c r="N63" s="1293">
        <v>0</v>
      </c>
      <c r="O63" s="1246">
        <f t="shared" si="3"/>
        <v>5010</v>
      </c>
    </row>
    <row r="64" spans="1:15" s="9" customFormat="1" x14ac:dyDescent="0.2">
      <c r="A64" s="26" t="s">
        <v>3</v>
      </c>
      <c r="B64" s="121" t="s">
        <v>76</v>
      </c>
      <c r="C64" s="121" t="s">
        <v>17</v>
      </c>
      <c r="D64" s="29" t="s">
        <v>5</v>
      </c>
      <c r="E64" s="29" t="s">
        <v>5</v>
      </c>
      <c r="F64" s="151" t="s">
        <v>26</v>
      </c>
      <c r="G64" s="1294">
        <f>+G65</f>
        <v>2810</v>
      </c>
      <c r="H64" s="1294">
        <v>1700</v>
      </c>
      <c r="I64" s="1294">
        <f t="shared" si="0"/>
        <v>4510</v>
      </c>
      <c r="J64" s="1278">
        <f>+J65</f>
        <v>-880</v>
      </c>
      <c r="K64" s="1278">
        <f t="shared" si="1"/>
        <v>3630</v>
      </c>
      <c r="L64" s="1278">
        <v>0</v>
      </c>
      <c r="M64" s="1278">
        <f t="shared" si="2"/>
        <v>3630</v>
      </c>
      <c r="N64" s="1278">
        <v>0</v>
      </c>
      <c r="O64" s="1243">
        <f t="shared" si="3"/>
        <v>3630</v>
      </c>
    </row>
    <row r="65" spans="1:16" s="9" customFormat="1" x14ac:dyDescent="0.2">
      <c r="A65" s="47"/>
      <c r="B65" s="124"/>
      <c r="C65" s="124"/>
      <c r="D65" s="50">
        <v>3419</v>
      </c>
      <c r="E65" s="8">
        <v>5229</v>
      </c>
      <c r="F65" s="150" t="s">
        <v>24</v>
      </c>
      <c r="G65" s="1279">
        <v>2810</v>
      </c>
      <c r="H65" s="1279">
        <v>1700</v>
      </c>
      <c r="I65" s="1279">
        <f t="shared" si="0"/>
        <v>4510</v>
      </c>
      <c r="J65" s="1280">
        <v>-880</v>
      </c>
      <c r="K65" s="1280">
        <f t="shared" si="1"/>
        <v>3630</v>
      </c>
      <c r="L65" s="1280">
        <v>0</v>
      </c>
      <c r="M65" s="1280">
        <f t="shared" si="2"/>
        <v>3630</v>
      </c>
      <c r="N65" s="1280">
        <v>0</v>
      </c>
      <c r="O65" s="1239">
        <f t="shared" si="3"/>
        <v>3630</v>
      </c>
    </row>
    <row r="66" spans="1:16" s="9" customFormat="1" x14ac:dyDescent="0.2">
      <c r="A66" s="35" t="s">
        <v>2</v>
      </c>
      <c r="B66" s="136" t="s">
        <v>175</v>
      </c>
      <c r="C66" s="136" t="s">
        <v>17</v>
      </c>
      <c r="D66" s="38" t="s">
        <v>5</v>
      </c>
      <c r="E66" s="38" t="s">
        <v>5</v>
      </c>
      <c r="F66" s="149" t="s">
        <v>188</v>
      </c>
      <c r="G66" s="1281">
        <v>0</v>
      </c>
      <c r="H66" s="1281"/>
      <c r="I66" s="1281">
        <v>0</v>
      </c>
      <c r="J66" s="1282">
        <f>+J67</f>
        <v>200</v>
      </c>
      <c r="K66" s="1282">
        <f t="shared" si="1"/>
        <v>200</v>
      </c>
      <c r="L66" s="1282">
        <v>0</v>
      </c>
      <c r="M66" s="1282">
        <f t="shared" si="2"/>
        <v>200</v>
      </c>
      <c r="N66" s="1282">
        <v>0</v>
      </c>
      <c r="O66" s="1241">
        <f t="shared" si="3"/>
        <v>200</v>
      </c>
    </row>
    <row r="67" spans="1:16" s="9" customFormat="1" x14ac:dyDescent="0.2">
      <c r="A67" s="47"/>
      <c r="B67" s="124"/>
      <c r="C67" s="124"/>
      <c r="D67" s="50">
        <v>3419</v>
      </c>
      <c r="E67" s="8">
        <v>5222</v>
      </c>
      <c r="F67" s="150" t="s">
        <v>94</v>
      </c>
      <c r="G67" s="1279">
        <v>0</v>
      </c>
      <c r="H67" s="1279"/>
      <c r="I67" s="1279">
        <v>0</v>
      </c>
      <c r="J67" s="1280">
        <v>200</v>
      </c>
      <c r="K67" s="1280">
        <f t="shared" si="1"/>
        <v>200</v>
      </c>
      <c r="L67" s="1280">
        <v>0</v>
      </c>
      <c r="M67" s="1280">
        <f t="shared" si="2"/>
        <v>200</v>
      </c>
      <c r="N67" s="1280">
        <v>0</v>
      </c>
      <c r="O67" s="1239">
        <f t="shared" si="3"/>
        <v>200</v>
      </c>
    </row>
    <row r="68" spans="1:16" s="9" customFormat="1" x14ac:dyDescent="0.2">
      <c r="A68" s="35" t="s">
        <v>2</v>
      </c>
      <c r="B68" s="136" t="s">
        <v>176</v>
      </c>
      <c r="C68" s="136" t="s">
        <v>17</v>
      </c>
      <c r="D68" s="38" t="s">
        <v>5</v>
      </c>
      <c r="E68" s="38" t="s">
        <v>5</v>
      </c>
      <c r="F68" s="1295" t="s">
        <v>182</v>
      </c>
      <c r="G68" s="1281">
        <v>0</v>
      </c>
      <c r="H68" s="1281"/>
      <c r="I68" s="1281">
        <v>0</v>
      </c>
      <c r="J68" s="1282">
        <f t="shared" ref="J68" si="15">+J69</f>
        <v>100</v>
      </c>
      <c r="K68" s="1282">
        <f t="shared" si="1"/>
        <v>100</v>
      </c>
      <c r="L68" s="1282">
        <v>0</v>
      </c>
      <c r="M68" s="1282">
        <f t="shared" si="2"/>
        <v>100</v>
      </c>
      <c r="N68" s="1282">
        <v>0</v>
      </c>
      <c r="O68" s="1241">
        <f t="shared" si="3"/>
        <v>100</v>
      </c>
    </row>
    <row r="69" spans="1:16" s="9" customFormat="1" x14ac:dyDescent="0.2">
      <c r="A69" s="47"/>
      <c r="B69" s="124"/>
      <c r="C69" s="124"/>
      <c r="D69" s="50">
        <v>3419</v>
      </c>
      <c r="E69" s="8">
        <v>5222</v>
      </c>
      <c r="F69" s="150" t="s">
        <v>94</v>
      </c>
      <c r="G69" s="1279">
        <v>0</v>
      </c>
      <c r="H69" s="1279"/>
      <c r="I69" s="1279">
        <v>0</v>
      </c>
      <c r="J69" s="1280">
        <v>100</v>
      </c>
      <c r="K69" s="1280">
        <f t="shared" si="1"/>
        <v>100</v>
      </c>
      <c r="L69" s="1280">
        <v>0</v>
      </c>
      <c r="M69" s="1280">
        <f t="shared" si="2"/>
        <v>100</v>
      </c>
      <c r="N69" s="1280">
        <v>0</v>
      </c>
      <c r="O69" s="1239">
        <f t="shared" si="3"/>
        <v>100</v>
      </c>
    </row>
    <row r="70" spans="1:16" s="9" customFormat="1" x14ac:dyDescent="0.2">
      <c r="A70" s="35" t="s">
        <v>2</v>
      </c>
      <c r="B70" s="136" t="s">
        <v>177</v>
      </c>
      <c r="C70" s="136" t="s">
        <v>17</v>
      </c>
      <c r="D70" s="38" t="s">
        <v>5</v>
      </c>
      <c r="E70" s="38" t="s">
        <v>5</v>
      </c>
      <c r="F70" s="1295" t="s">
        <v>183</v>
      </c>
      <c r="G70" s="1281">
        <v>0</v>
      </c>
      <c r="H70" s="1281"/>
      <c r="I70" s="1281">
        <v>0</v>
      </c>
      <c r="J70" s="1282">
        <f t="shared" ref="J70" si="16">+J71</f>
        <v>100</v>
      </c>
      <c r="K70" s="1282">
        <f t="shared" si="1"/>
        <v>100</v>
      </c>
      <c r="L70" s="1282">
        <v>0</v>
      </c>
      <c r="M70" s="1282">
        <f t="shared" si="2"/>
        <v>100</v>
      </c>
      <c r="N70" s="1282">
        <v>0</v>
      </c>
      <c r="O70" s="1241">
        <f t="shared" si="3"/>
        <v>100</v>
      </c>
    </row>
    <row r="71" spans="1:16" s="9" customFormat="1" x14ac:dyDescent="0.2">
      <c r="A71" s="47"/>
      <c r="B71" s="124"/>
      <c r="C71" s="124"/>
      <c r="D71" s="50">
        <v>3419</v>
      </c>
      <c r="E71" s="8">
        <v>5222</v>
      </c>
      <c r="F71" s="150" t="s">
        <v>94</v>
      </c>
      <c r="G71" s="1279">
        <v>0</v>
      </c>
      <c r="H71" s="1279"/>
      <c r="I71" s="1279">
        <v>0</v>
      </c>
      <c r="J71" s="1280">
        <v>100</v>
      </c>
      <c r="K71" s="1280">
        <f t="shared" si="1"/>
        <v>100</v>
      </c>
      <c r="L71" s="1280">
        <v>0</v>
      </c>
      <c r="M71" s="1280">
        <f t="shared" si="2"/>
        <v>100</v>
      </c>
      <c r="N71" s="1280">
        <v>0</v>
      </c>
      <c r="O71" s="1239">
        <f t="shared" si="3"/>
        <v>100</v>
      </c>
    </row>
    <row r="72" spans="1:16" s="9" customFormat="1" x14ac:dyDescent="0.2">
      <c r="A72" s="35" t="s">
        <v>2</v>
      </c>
      <c r="B72" s="136" t="s">
        <v>178</v>
      </c>
      <c r="C72" s="136" t="s">
        <v>17</v>
      </c>
      <c r="D72" s="38" t="s">
        <v>5</v>
      </c>
      <c r="E72" s="38" t="s">
        <v>5</v>
      </c>
      <c r="F72" s="149" t="s">
        <v>184</v>
      </c>
      <c r="G72" s="1281">
        <v>0</v>
      </c>
      <c r="H72" s="1281"/>
      <c r="I72" s="1281">
        <v>0</v>
      </c>
      <c r="J72" s="1282">
        <f t="shared" ref="J72:J74" si="17">+J73</f>
        <v>300</v>
      </c>
      <c r="K72" s="1282">
        <f t="shared" si="1"/>
        <v>300</v>
      </c>
      <c r="L72" s="1282">
        <v>0</v>
      </c>
      <c r="M72" s="1282">
        <f t="shared" si="2"/>
        <v>300</v>
      </c>
      <c r="N72" s="1351">
        <f>+N73</f>
        <v>-300</v>
      </c>
      <c r="O72" s="1241">
        <f t="shared" si="3"/>
        <v>0</v>
      </c>
      <c r="P72" s="147" t="s">
        <v>309</v>
      </c>
    </row>
    <row r="73" spans="1:16" s="9" customFormat="1" x14ac:dyDescent="0.2">
      <c r="A73" s="47"/>
      <c r="B73" s="124"/>
      <c r="C73" s="124"/>
      <c r="D73" s="50">
        <v>3419</v>
      </c>
      <c r="E73" s="8">
        <v>5332</v>
      </c>
      <c r="F73" s="150" t="s">
        <v>167</v>
      </c>
      <c r="G73" s="1279">
        <v>0</v>
      </c>
      <c r="H73" s="1279"/>
      <c r="I73" s="1279">
        <v>0</v>
      </c>
      <c r="J73" s="1280">
        <v>300</v>
      </c>
      <c r="K73" s="1280">
        <f t="shared" si="1"/>
        <v>300</v>
      </c>
      <c r="L73" s="1280">
        <v>0</v>
      </c>
      <c r="M73" s="1280">
        <f t="shared" si="2"/>
        <v>300</v>
      </c>
      <c r="N73" s="1350">
        <v>-300</v>
      </c>
      <c r="O73" s="1239">
        <f t="shared" si="3"/>
        <v>0</v>
      </c>
    </row>
    <row r="74" spans="1:16" s="9" customFormat="1" x14ac:dyDescent="0.2">
      <c r="A74" s="35" t="s">
        <v>2</v>
      </c>
      <c r="B74" s="136" t="s">
        <v>178</v>
      </c>
      <c r="C74" s="797" t="s">
        <v>306</v>
      </c>
      <c r="D74" s="38" t="s">
        <v>5</v>
      </c>
      <c r="E74" s="38" t="s">
        <v>5</v>
      </c>
      <c r="F74" s="149" t="s">
        <v>184</v>
      </c>
      <c r="G74" s="1281">
        <v>0</v>
      </c>
      <c r="H74" s="1281"/>
      <c r="I74" s="1281">
        <v>0</v>
      </c>
      <c r="J74" s="1282">
        <f t="shared" si="17"/>
        <v>300</v>
      </c>
      <c r="K74" s="1282">
        <v>0</v>
      </c>
      <c r="L74" s="1282">
        <v>0</v>
      </c>
      <c r="M74" s="1282">
        <f t="shared" ref="M74:M75" si="18">+K74+L74</f>
        <v>0</v>
      </c>
      <c r="N74" s="1351">
        <f>+N75</f>
        <v>300</v>
      </c>
      <c r="O74" s="1241">
        <f t="shared" si="3"/>
        <v>300</v>
      </c>
      <c r="P74" s="147" t="s">
        <v>309</v>
      </c>
    </row>
    <row r="75" spans="1:16" s="9" customFormat="1" x14ac:dyDescent="0.2">
      <c r="A75" s="47"/>
      <c r="B75" s="124"/>
      <c r="C75" s="124"/>
      <c r="D75" s="50">
        <v>3419</v>
      </c>
      <c r="E75" s="8">
        <v>5332</v>
      </c>
      <c r="F75" s="150" t="s">
        <v>167</v>
      </c>
      <c r="G75" s="1279">
        <v>0</v>
      </c>
      <c r="H75" s="1279"/>
      <c r="I75" s="1279">
        <v>0</v>
      </c>
      <c r="J75" s="1280">
        <v>300</v>
      </c>
      <c r="K75" s="1280">
        <v>0</v>
      </c>
      <c r="L75" s="1280">
        <v>0</v>
      </c>
      <c r="M75" s="1280">
        <f t="shared" si="18"/>
        <v>0</v>
      </c>
      <c r="N75" s="1350">
        <v>300</v>
      </c>
      <c r="O75" s="1239">
        <f t="shared" ref="O75:O138" si="19">+M75+N75</f>
        <v>300</v>
      </c>
    </row>
    <row r="76" spans="1:16" s="9" customFormat="1" x14ac:dyDescent="0.2">
      <c r="A76" s="35" t="s">
        <v>2</v>
      </c>
      <c r="B76" s="136" t="s">
        <v>179</v>
      </c>
      <c r="C76" s="136" t="s">
        <v>17</v>
      </c>
      <c r="D76" s="38" t="s">
        <v>5</v>
      </c>
      <c r="E76" s="38" t="s">
        <v>5</v>
      </c>
      <c r="F76" s="1295" t="s">
        <v>185</v>
      </c>
      <c r="G76" s="1281">
        <v>0</v>
      </c>
      <c r="H76" s="1281"/>
      <c r="I76" s="1281">
        <v>0</v>
      </c>
      <c r="J76" s="1282">
        <f t="shared" ref="J76" si="20">+J77</f>
        <v>100</v>
      </c>
      <c r="K76" s="1282">
        <f t="shared" si="1"/>
        <v>100</v>
      </c>
      <c r="L76" s="1282">
        <v>0</v>
      </c>
      <c r="M76" s="1282">
        <f t="shared" si="2"/>
        <v>100</v>
      </c>
      <c r="N76" s="1282">
        <v>0</v>
      </c>
      <c r="O76" s="1241">
        <f t="shared" si="19"/>
        <v>100</v>
      </c>
    </row>
    <row r="77" spans="1:16" s="9" customFormat="1" x14ac:dyDescent="0.2">
      <c r="A77" s="47"/>
      <c r="B77" s="124"/>
      <c r="C77" s="124"/>
      <c r="D77" s="50">
        <v>3419</v>
      </c>
      <c r="E77" s="8">
        <v>5222</v>
      </c>
      <c r="F77" s="150" t="s">
        <v>94</v>
      </c>
      <c r="G77" s="1279">
        <v>0</v>
      </c>
      <c r="H77" s="1279"/>
      <c r="I77" s="1279">
        <v>0</v>
      </c>
      <c r="J77" s="1280">
        <v>100</v>
      </c>
      <c r="K77" s="1280">
        <f t="shared" si="1"/>
        <v>100</v>
      </c>
      <c r="L77" s="1280">
        <v>0</v>
      </c>
      <c r="M77" s="1280">
        <f t="shared" ref="M77:M140" si="21">+K77+L77</f>
        <v>100</v>
      </c>
      <c r="N77" s="1280">
        <v>0</v>
      </c>
      <c r="O77" s="1239">
        <f t="shared" si="19"/>
        <v>100</v>
      </c>
    </row>
    <row r="78" spans="1:16" s="9" customFormat="1" x14ac:dyDescent="0.2">
      <c r="A78" s="35" t="s">
        <v>2</v>
      </c>
      <c r="B78" s="136" t="s">
        <v>180</v>
      </c>
      <c r="C78" s="136" t="s">
        <v>17</v>
      </c>
      <c r="D78" s="38" t="s">
        <v>5</v>
      </c>
      <c r="E78" s="38" t="s">
        <v>5</v>
      </c>
      <c r="F78" s="1295" t="s">
        <v>189</v>
      </c>
      <c r="G78" s="1281">
        <v>0</v>
      </c>
      <c r="H78" s="1281"/>
      <c r="I78" s="1281">
        <v>0</v>
      </c>
      <c r="J78" s="1282">
        <f t="shared" ref="J78" si="22">+J79</f>
        <v>80</v>
      </c>
      <c r="K78" s="1282">
        <f t="shared" si="1"/>
        <v>80</v>
      </c>
      <c r="L78" s="1282">
        <v>0</v>
      </c>
      <c r="M78" s="1282">
        <f t="shared" si="21"/>
        <v>80</v>
      </c>
      <c r="N78" s="1282">
        <v>0</v>
      </c>
      <c r="O78" s="1241">
        <f t="shared" si="19"/>
        <v>80</v>
      </c>
    </row>
    <row r="79" spans="1:16" s="9" customFormat="1" x14ac:dyDescent="0.2">
      <c r="A79" s="47"/>
      <c r="B79" s="124"/>
      <c r="C79" s="124"/>
      <c r="D79" s="50">
        <v>3419</v>
      </c>
      <c r="E79" s="8">
        <v>5222</v>
      </c>
      <c r="F79" s="150" t="s">
        <v>94</v>
      </c>
      <c r="G79" s="1279">
        <v>0</v>
      </c>
      <c r="H79" s="1279"/>
      <c r="I79" s="1279">
        <v>0</v>
      </c>
      <c r="J79" s="1280">
        <v>80</v>
      </c>
      <c r="K79" s="1280">
        <f t="shared" si="1"/>
        <v>80</v>
      </c>
      <c r="L79" s="1280">
        <v>0</v>
      </c>
      <c r="M79" s="1280">
        <f t="shared" si="21"/>
        <v>80</v>
      </c>
      <c r="N79" s="1280">
        <v>0</v>
      </c>
      <c r="O79" s="1239">
        <f t="shared" si="19"/>
        <v>80</v>
      </c>
    </row>
    <row r="80" spans="1:16" s="9" customFormat="1" x14ac:dyDescent="0.2">
      <c r="A80" s="355" t="s">
        <v>2</v>
      </c>
      <c r="B80" s="1284" t="s">
        <v>136</v>
      </c>
      <c r="C80" s="1284" t="s">
        <v>17</v>
      </c>
      <c r="D80" s="358" t="s">
        <v>5</v>
      </c>
      <c r="E80" s="358" t="s">
        <v>5</v>
      </c>
      <c r="F80" s="1296" t="s">
        <v>137</v>
      </c>
      <c r="G80" s="1281">
        <v>0</v>
      </c>
      <c r="H80" s="1281">
        <f>+H81</f>
        <v>500</v>
      </c>
      <c r="I80" s="1281">
        <f t="shared" si="0"/>
        <v>500</v>
      </c>
      <c r="J80" s="1282">
        <f>+J81</f>
        <v>-500</v>
      </c>
      <c r="K80" s="1282">
        <f t="shared" si="1"/>
        <v>0</v>
      </c>
      <c r="L80" s="1282">
        <v>0</v>
      </c>
      <c r="M80" s="1282">
        <f t="shared" si="21"/>
        <v>0</v>
      </c>
      <c r="N80" s="1282">
        <v>0</v>
      </c>
      <c r="O80" s="1241">
        <f t="shared" si="19"/>
        <v>0</v>
      </c>
    </row>
    <row r="81" spans="1:15" s="9" customFormat="1" x14ac:dyDescent="0.2">
      <c r="A81" s="364"/>
      <c r="B81" s="1297"/>
      <c r="C81" s="1297"/>
      <c r="D81" s="367">
        <v>3419</v>
      </c>
      <c r="E81" s="385">
        <v>5229</v>
      </c>
      <c r="F81" s="506" t="s">
        <v>24</v>
      </c>
      <c r="G81" s="1279">
        <v>0</v>
      </c>
      <c r="H81" s="1279">
        <v>500</v>
      </c>
      <c r="I81" s="1279">
        <f t="shared" si="0"/>
        <v>500</v>
      </c>
      <c r="J81" s="1280">
        <v>-500</v>
      </c>
      <c r="K81" s="1280">
        <f t="shared" si="1"/>
        <v>0</v>
      </c>
      <c r="L81" s="1280">
        <v>0</v>
      </c>
      <c r="M81" s="1280">
        <f t="shared" si="21"/>
        <v>0</v>
      </c>
      <c r="N81" s="1280">
        <v>0</v>
      </c>
      <c r="O81" s="1239">
        <f t="shared" si="19"/>
        <v>0</v>
      </c>
    </row>
    <row r="82" spans="1:15" s="9" customFormat="1" ht="20.95" x14ac:dyDescent="0.2">
      <c r="A82" s="355" t="s">
        <v>2</v>
      </c>
      <c r="B82" s="1284" t="s">
        <v>191</v>
      </c>
      <c r="C82" s="1284" t="s">
        <v>17</v>
      </c>
      <c r="D82" s="358" t="s">
        <v>5</v>
      </c>
      <c r="E82" s="358" t="s">
        <v>5</v>
      </c>
      <c r="F82" s="503" t="s">
        <v>214</v>
      </c>
      <c r="G82" s="1281">
        <v>0</v>
      </c>
      <c r="H82" s="1281"/>
      <c r="I82" s="1281">
        <v>0</v>
      </c>
      <c r="J82" s="1282">
        <f>+J83</f>
        <v>57.4</v>
      </c>
      <c r="K82" s="1282">
        <f t="shared" si="1"/>
        <v>57.4</v>
      </c>
      <c r="L82" s="1282">
        <v>0</v>
      </c>
      <c r="M82" s="1282">
        <f t="shared" si="21"/>
        <v>57.4</v>
      </c>
      <c r="N82" s="1282">
        <v>0</v>
      </c>
      <c r="O82" s="1241">
        <f t="shared" si="19"/>
        <v>57.4</v>
      </c>
    </row>
    <row r="83" spans="1:15" s="9" customFormat="1" x14ac:dyDescent="0.2">
      <c r="A83" s="364"/>
      <c r="B83" s="1297"/>
      <c r="C83" s="1297"/>
      <c r="D83" s="367">
        <v>3419</v>
      </c>
      <c r="E83" s="385">
        <v>5222</v>
      </c>
      <c r="F83" s="1298" t="s">
        <v>94</v>
      </c>
      <c r="G83" s="1279">
        <v>0</v>
      </c>
      <c r="H83" s="1279"/>
      <c r="I83" s="1279">
        <v>0</v>
      </c>
      <c r="J83" s="1280">
        <v>57.4</v>
      </c>
      <c r="K83" s="1280">
        <f t="shared" si="1"/>
        <v>57.4</v>
      </c>
      <c r="L83" s="1280">
        <v>0</v>
      </c>
      <c r="M83" s="1280">
        <f t="shared" si="21"/>
        <v>57.4</v>
      </c>
      <c r="N83" s="1280">
        <v>0</v>
      </c>
      <c r="O83" s="1239">
        <f t="shared" si="19"/>
        <v>57.4</v>
      </c>
    </row>
    <row r="84" spans="1:15" s="9" customFormat="1" ht="20.95" x14ac:dyDescent="0.25">
      <c r="A84" s="355" t="s">
        <v>2</v>
      </c>
      <c r="B84" s="1284" t="s">
        <v>192</v>
      </c>
      <c r="C84" s="1284" t="s">
        <v>17</v>
      </c>
      <c r="D84" s="358" t="s">
        <v>5</v>
      </c>
      <c r="E84" s="358" t="s">
        <v>5</v>
      </c>
      <c r="F84" s="503" t="s">
        <v>196</v>
      </c>
      <c r="G84" s="1281">
        <v>0</v>
      </c>
      <c r="H84" s="1281"/>
      <c r="I84" s="1281">
        <v>0</v>
      </c>
      <c r="J84" s="1282">
        <f t="shared" ref="J84" si="23">+J85</f>
        <v>141.6</v>
      </c>
      <c r="K84" s="1282">
        <f t="shared" si="1"/>
        <v>141.6</v>
      </c>
      <c r="L84" s="1282">
        <v>0</v>
      </c>
      <c r="M84" s="1282">
        <f t="shared" si="21"/>
        <v>141.6</v>
      </c>
      <c r="N84" s="1282">
        <v>0</v>
      </c>
      <c r="O84" s="1241">
        <f t="shared" si="19"/>
        <v>141.6</v>
      </c>
    </row>
    <row r="85" spans="1:15" s="9" customFormat="1" x14ac:dyDescent="0.2">
      <c r="A85" s="364"/>
      <c r="B85" s="1297"/>
      <c r="C85" s="1297"/>
      <c r="D85" s="367">
        <v>3419</v>
      </c>
      <c r="E85" s="385">
        <v>5222</v>
      </c>
      <c r="F85" s="1298" t="s">
        <v>94</v>
      </c>
      <c r="G85" s="1279">
        <v>0</v>
      </c>
      <c r="H85" s="1279"/>
      <c r="I85" s="1279">
        <v>0</v>
      </c>
      <c r="J85" s="1280">
        <v>141.6</v>
      </c>
      <c r="K85" s="1280">
        <f t="shared" si="1"/>
        <v>141.6</v>
      </c>
      <c r="L85" s="1280">
        <v>0</v>
      </c>
      <c r="M85" s="1280">
        <f t="shared" si="21"/>
        <v>141.6</v>
      </c>
      <c r="N85" s="1280">
        <v>0</v>
      </c>
      <c r="O85" s="1239">
        <f t="shared" si="19"/>
        <v>141.6</v>
      </c>
    </row>
    <row r="86" spans="1:15" s="9" customFormat="1" ht="20.95" x14ac:dyDescent="0.2">
      <c r="A86" s="355" t="s">
        <v>2</v>
      </c>
      <c r="B86" s="1284" t="s">
        <v>193</v>
      </c>
      <c r="C86" s="1284" t="s">
        <v>17</v>
      </c>
      <c r="D86" s="358" t="s">
        <v>5</v>
      </c>
      <c r="E86" s="358" t="s">
        <v>5</v>
      </c>
      <c r="F86" s="503" t="s">
        <v>197</v>
      </c>
      <c r="G86" s="1281">
        <v>0</v>
      </c>
      <c r="H86" s="1281"/>
      <c r="I86" s="1281">
        <v>0</v>
      </c>
      <c r="J86" s="1282">
        <f t="shared" ref="J86" si="24">+J87</f>
        <v>67.900000000000006</v>
      </c>
      <c r="K86" s="1282">
        <f t="shared" si="1"/>
        <v>67.900000000000006</v>
      </c>
      <c r="L86" s="1282">
        <v>0</v>
      </c>
      <c r="M86" s="1282">
        <f t="shared" si="21"/>
        <v>67.900000000000006</v>
      </c>
      <c r="N86" s="1282">
        <v>0</v>
      </c>
      <c r="O86" s="1241">
        <f t="shared" si="19"/>
        <v>67.900000000000006</v>
      </c>
    </row>
    <row r="87" spans="1:15" s="9" customFormat="1" x14ac:dyDescent="0.2">
      <c r="A87" s="364"/>
      <c r="B87" s="1297"/>
      <c r="C87" s="1297"/>
      <c r="D87" s="367">
        <v>3419</v>
      </c>
      <c r="E87" s="385">
        <v>5222</v>
      </c>
      <c r="F87" s="1298" t="s">
        <v>94</v>
      </c>
      <c r="G87" s="1279">
        <v>0</v>
      </c>
      <c r="H87" s="1279"/>
      <c r="I87" s="1279">
        <v>0</v>
      </c>
      <c r="J87" s="1280">
        <v>67.900000000000006</v>
      </c>
      <c r="K87" s="1280">
        <f t="shared" si="1"/>
        <v>67.900000000000006</v>
      </c>
      <c r="L87" s="1280">
        <v>0</v>
      </c>
      <c r="M87" s="1280">
        <f t="shared" si="21"/>
        <v>67.900000000000006</v>
      </c>
      <c r="N87" s="1280">
        <v>0</v>
      </c>
      <c r="O87" s="1239">
        <f t="shared" si="19"/>
        <v>67.900000000000006</v>
      </c>
    </row>
    <row r="88" spans="1:15" s="9" customFormat="1" ht="20.95" x14ac:dyDescent="0.2">
      <c r="A88" s="355" t="s">
        <v>2</v>
      </c>
      <c r="B88" s="1284" t="s">
        <v>194</v>
      </c>
      <c r="C88" s="1284" t="s">
        <v>17</v>
      </c>
      <c r="D88" s="358" t="s">
        <v>5</v>
      </c>
      <c r="E88" s="358" t="s">
        <v>5</v>
      </c>
      <c r="F88" s="503" t="s">
        <v>209</v>
      </c>
      <c r="G88" s="1281">
        <v>0</v>
      </c>
      <c r="H88" s="1281"/>
      <c r="I88" s="1281">
        <v>0</v>
      </c>
      <c r="J88" s="1282">
        <f t="shared" ref="J88" si="25">+J89</f>
        <v>36.299999999999997</v>
      </c>
      <c r="K88" s="1282">
        <f t="shared" si="1"/>
        <v>36.299999999999997</v>
      </c>
      <c r="L88" s="1282">
        <v>0</v>
      </c>
      <c r="M88" s="1282">
        <f t="shared" si="21"/>
        <v>36.299999999999997</v>
      </c>
      <c r="N88" s="1282">
        <v>0</v>
      </c>
      <c r="O88" s="1241">
        <f t="shared" si="19"/>
        <v>36.299999999999997</v>
      </c>
    </row>
    <row r="89" spans="1:15" s="9" customFormat="1" x14ac:dyDescent="0.2">
      <c r="A89" s="364"/>
      <c r="B89" s="1297"/>
      <c r="C89" s="1297"/>
      <c r="D89" s="367">
        <v>3419</v>
      </c>
      <c r="E89" s="385">
        <v>5222</v>
      </c>
      <c r="F89" s="1298" t="s">
        <v>94</v>
      </c>
      <c r="G89" s="1279">
        <v>0</v>
      </c>
      <c r="H89" s="1279"/>
      <c r="I89" s="1279">
        <v>0</v>
      </c>
      <c r="J89" s="1280">
        <v>36.299999999999997</v>
      </c>
      <c r="K89" s="1280">
        <f t="shared" si="1"/>
        <v>36.299999999999997</v>
      </c>
      <c r="L89" s="1280">
        <v>0</v>
      </c>
      <c r="M89" s="1280">
        <f t="shared" si="21"/>
        <v>36.299999999999997</v>
      </c>
      <c r="N89" s="1280">
        <v>0</v>
      </c>
      <c r="O89" s="1239">
        <f t="shared" si="19"/>
        <v>36.299999999999997</v>
      </c>
    </row>
    <row r="90" spans="1:15" s="9" customFormat="1" ht="20.95" x14ac:dyDescent="0.2">
      <c r="A90" s="355" t="s">
        <v>2</v>
      </c>
      <c r="B90" s="1284" t="s">
        <v>195</v>
      </c>
      <c r="C90" s="1284" t="s">
        <v>17</v>
      </c>
      <c r="D90" s="358" t="s">
        <v>5</v>
      </c>
      <c r="E90" s="358" t="s">
        <v>5</v>
      </c>
      <c r="F90" s="503" t="s">
        <v>210</v>
      </c>
      <c r="G90" s="1281">
        <v>0</v>
      </c>
      <c r="H90" s="1281"/>
      <c r="I90" s="1281">
        <v>0</v>
      </c>
      <c r="J90" s="1282">
        <f t="shared" ref="J90" si="26">+J91</f>
        <v>46.8</v>
      </c>
      <c r="K90" s="1282">
        <f t="shared" si="1"/>
        <v>46.8</v>
      </c>
      <c r="L90" s="1282">
        <v>0</v>
      </c>
      <c r="M90" s="1282">
        <f t="shared" si="21"/>
        <v>46.8</v>
      </c>
      <c r="N90" s="1282">
        <v>0</v>
      </c>
      <c r="O90" s="1241">
        <f t="shared" si="19"/>
        <v>46.8</v>
      </c>
    </row>
    <row r="91" spans="1:15" s="9" customFormat="1" x14ac:dyDescent="0.2">
      <c r="A91" s="364"/>
      <c r="B91" s="1297"/>
      <c r="C91" s="1297"/>
      <c r="D91" s="367">
        <v>3419</v>
      </c>
      <c r="E91" s="385">
        <v>5222</v>
      </c>
      <c r="F91" s="1298" t="s">
        <v>94</v>
      </c>
      <c r="G91" s="1279">
        <v>0</v>
      </c>
      <c r="H91" s="1279"/>
      <c r="I91" s="1279">
        <v>0</v>
      </c>
      <c r="J91" s="1280">
        <v>46.8</v>
      </c>
      <c r="K91" s="1280">
        <f t="shared" si="1"/>
        <v>46.8</v>
      </c>
      <c r="L91" s="1280">
        <v>0</v>
      </c>
      <c r="M91" s="1280">
        <f t="shared" si="21"/>
        <v>46.8</v>
      </c>
      <c r="N91" s="1280">
        <v>0</v>
      </c>
      <c r="O91" s="1239">
        <f t="shared" si="19"/>
        <v>46.8</v>
      </c>
    </row>
    <row r="92" spans="1:15" s="9" customFormat="1" ht="20.95" x14ac:dyDescent="0.25">
      <c r="A92" s="355" t="s">
        <v>2</v>
      </c>
      <c r="B92" s="1284" t="s">
        <v>198</v>
      </c>
      <c r="C92" s="1284" t="s">
        <v>17</v>
      </c>
      <c r="D92" s="358" t="s">
        <v>5</v>
      </c>
      <c r="E92" s="358" t="s">
        <v>5</v>
      </c>
      <c r="F92" s="503" t="s">
        <v>211</v>
      </c>
      <c r="G92" s="1281">
        <v>0</v>
      </c>
      <c r="H92" s="1281"/>
      <c r="I92" s="1281">
        <v>0</v>
      </c>
      <c r="J92" s="1282">
        <f t="shared" ref="J92" si="27">+J93</f>
        <v>110</v>
      </c>
      <c r="K92" s="1282">
        <f t="shared" si="1"/>
        <v>110</v>
      </c>
      <c r="L92" s="1282">
        <v>0</v>
      </c>
      <c r="M92" s="1282">
        <f t="shared" si="21"/>
        <v>110</v>
      </c>
      <c r="N92" s="1282">
        <v>0</v>
      </c>
      <c r="O92" s="1241">
        <f t="shared" si="19"/>
        <v>110</v>
      </c>
    </row>
    <row r="93" spans="1:15" s="9" customFormat="1" x14ac:dyDescent="0.2">
      <c r="A93" s="364"/>
      <c r="B93" s="1297"/>
      <c r="C93" s="1297"/>
      <c r="D93" s="367">
        <v>3419</v>
      </c>
      <c r="E93" s="385">
        <v>5222</v>
      </c>
      <c r="F93" s="1298" t="s">
        <v>94</v>
      </c>
      <c r="G93" s="1279">
        <v>0</v>
      </c>
      <c r="H93" s="1279"/>
      <c r="I93" s="1279">
        <v>0</v>
      </c>
      <c r="J93" s="1280">
        <v>110</v>
      </c>
      <c r="K93" s="1280">
        <f t="shared" si="1"/>
        <v>110</v>
      </c>
      <c r="L93" s="1280">
        <v>0</v>
      </c>
      <c r="M93" s="1280">
        <f t="shared" si="21"/>
        <v>110</v>
      </c>
      <c r="N93" s="1280">
        <v>0</v>
      </c>
      <c r="O93" s="1239">
        <f t="shared" si="19"/>
        <v>110</v>
      </c>
    </row>
    <row r="94" spans="1:15" s="9" customFormat="1" x14ac:dyDescent="0.25">
      <c r="A94" s="355" t="s">
        <v>2</v>
      </c>
      <c r="B94" s="1284" t="s">
        <v>199</v>
      </c>
      <c r="C94" s="1284" t="s">
        <v>17</v>
      </c>
      <c r="D94" s="358" t="s">
        <v>5</v>
      </c>
      <c r="E94" s="358" t="s">
        <v>5</v>
      </c>
      <c r="F94" s="503" t="s">
        <v>212</v>
      </c>
      <c r="G94" s="1281">
        <v>0</v>
      </c>
      <c r="H94" s="1281"/>
      <c r="I94" s="1281">
        <v>0</v>
      </c>
      <c r="J94" s="1282">
        <f t="shared" ref="J94" si="28">+J95</f>
        <v>40</v>
      </c>
      <c r="K94" s="1282">
        <f t="shared" si="1"/>
        <v>40</v>
      </c>
      <c r="L94" s="1282">
        <v>0</v>
      </c>
      <c r="M94" s="1282">
        <f t="shared" si="21"/>
        <v>40</v>
      </c>
      <c r="N94" s="1282">
        <v>0</v>
      </c>
      <c r="O94" s="1241">
        <f t="shared" si="19"/>
        <v>40</v>
      </c>
    </row>
    <row r="95" spans="1:15" s="9" customFormat="1" ht="13.1" thickBot="1" x14ac:dyDescent="0.25">
      <c r="A95" s="388"/>
      <c r="B95" s="1299"/>
      <c r="C95" s="1299"/>
      <c r="D95" s="391">
        <v>3419</v>
      </c>
      <c r="E95" s="1300">
        <v>5222</v>
      </c>
      <c r="F95" s="1301" t="s">
        <v>94</v>
      </c>
      <c r="G95" s="1302">
        <v>0</v>
      </c>
      <c r="H95" s="1302"/>
      <c r="I95" s="1302">
        <v>0</v>
      </c>
      <c r="J95" s="1287">
        <v>40</v>
      </c>
      <c r="K95" s="1287">
        <f t="shared" si="1"/>
        <v>40</v>
      </c>
      <c r="L95" s="1287">
        <v>0</v>
      </c>
      <c r="M95" s="1287">
        <f t="shared" si="21"/>
        <v>40</v>
      </c>
      <c r="N95" s="1287">
        <v>0</v>
      </c>
      <c r="O95" s="1245">
        <f t="shared" si="19"/>
        <v>40</v>
      </c>
    </row>
    <row r="96" spans="1:15" s="9" customFormat="1" ht="13.75" thickBot="1" x14ac:dyDescent="0.3">
      <c r="A96" s="1289" t="s">
        <v>3</v>
      </c>
      <c r="B96" s="1476" t="s">
        <v>5</v>
      </c>
      <c r="C96" s="1477"/>
      <c r="D96" s="1290" t="s">
        <v>5</v>
      </c>
      <c r="E96" s="1290" t="s">
        <v>5</v>
      </c>
      <c r="F96" s="1291" t="s">
        <v>27</v>
      </c>
      <c r="G96" s="1292">
        <f>+G97</f>
        <v>200</v>
      </c>
      <c r="H96" s="1292">
        <f>+H97+H99+H101</f>
        <v>200</v>
      </c>
      <c r="I96" s="1292">
        <f t="shared" si="0"/>
        <v>400</v>
      </c>
      <c r="J96" s="1293">
        <f>+J97+J99+J101</f>
        <v>0</v>
      </c>
      <c r="K96" s="1293">
        <f t="shared" si="1"/>
        <v>400</v>
      </c>
      <c r="L96" s="1293">
        <v>0</v>
      </c>
      <c r="M96" s="1293">
        <f t="shared" si="21"/>
        <v>400</v>
      </c>
      <c r="N96" s="1293">
        <v>0</v>
      </c>
      <c r="O96" s="1246">
        <f t="shared" si="19"/>
        <v>400</v>
      </c>
    </row>
    <row r="97" spans="1:15" s="9" customFormat="1" x14ac:dyDescent="0.2">
      <c r="A97" s="417" t="s">
        <v>2</v>
      </c>
      <c r="B97" s="1303" t="s">
        <v>77</v>
      </c>
      <c r="C97" s="1303" t="s">
        <v>17</v>
      </c>
      <c r="D97" s="420" t="s">
        <v>5</v>
      </c>
      <c r="E97" s="420" t="s">
        <v>5</v>
      </c>
      <c r="F97" s="1304" t="s">
        <v>9</v>
      </c>
      <c r="G97" s="1294">
        <f>+G98</f>
        <v>200</v>
      </c>
      <c r="H97" s="1294">
        <f>H98</f>
        <v>-200</v>
      </c>
      <c r="I97" s="1294">
        <f t="shared" si="0"/>
        <v>0</v>
      </c>
      <c r="J97" s="1278">
        <v>0</v>
      </c>
      <c r="K97" s="1278">
        <f t="shared" si="1"/>
        <v>0</v>
      </c>
      <c r="L97" s="1278">
        <v>0</v>
      </c>
      <c r="M97" s="1278">
        <f t="shared" si="21"/>
        <v>0</v>
      </c>
      <c r="N97" s="1278">
        <v>0</v>
      </c>
      <c r="O97" s="1243">
        <f t="shared" si="19"/>
        <v>0</v>
      </c>
    </row>
    <row r="98" spans="1:15" s="9" customFormat="1" x14ac:dyDescent="0.2">
      <c r="A98" s="364"/>
      <c r="B98" s="1297"/>
      <c r="C98" s="1297"/>
      <c r="D98" s="367">
        <v>3419</v>
      </c>
      <c r="E98" s="385">
        <v>5229</v>
      </c>
      <c r="F98" s="506" t="s">
        <v>24</v>
      </c>
      <c r="G98" s="1279">
        <v>200</v>
      </c>
      <c r="H98" s="1279">
        <v>-200</v>
      </c>
      <c r="I98" s="1279">
        <f t="shared" si="0"/>
        <v>0</v>
      </c>
      <c r="J98" s="1280">
        <v>0</v>
      </c>
      <c r="K98" s="1280">
        <f t="shared" si="1"/>
        <v>0</v>
      </c>
      <c r="L98" s="1280">
        <v>0</v>
      </c>
      <c r="M98" s="1280">
        <f t="shared" si="21"/>
        <v>0</v>
      </c>
      <c r="N98" s="1280">
        <v>0</v>
      </c>
      <c r="O98" s="1239">
        <f t="shared" si="19"/>
        <v>0</v>
      </c>
    </row>
    <row r="99" spans="1:15" s="9" customFormat="1" ht="20.95" x14ac:dyDescent="0.2">
      <c r="A99" s="35" t="s">
        <v>2</v>
      </c>
      <c r="B99" s="136" t="s">
        <v>126</v>
      </c>
      <c r="C99" s="136" t="s">
        <v>17</v>
      </c>
      <c r="D99" s="38" t="s">
        <v>5</v>
      </c>
      <c r="E99" s="38" t="s">
        <v>5</v>
      </c>
      <c r="F99" s="1305" t="s">
        <v>127</v>
      </c>
      <c r="G99" s="1281">
        <v>0</v>
      </c>
      <c r="H99" s="1281">
        <f>H100</f>
        <v>200</v>
      </c>
      <c r="I99" s="1281">
        <f t="shared" si="0"/>
        <v>200</v>
      </c>
      <c r="J99" s="1282">
        <v>0</v>
      </c>
      <c r="K99" s="1282">
        <f t="shared" si="1"/>
        <v>200</v>
      </c>
      <c r="L99" s="1282">
        <v>0</v>
      </c>
      <c r="M99" s="1282">
        <f t="shared" si="21"/>
        <v>200</v>
      </c>
      <c r="N99" s="1282">
        <v>0</v>
      </c>
      <c r="O99" s="1241">
        <f t="shared" si="19"/>
        <v>200</v>
      </c>
    </row>
    <row r="100" spans="1:15" s="9" customFormat="1" x14ac:dyDescent="0.2">
      <c r="A100" s="1306"/>
      <c r="B100" s="1307"/>
      <c r="C100" s="1307"/>
      <c r="D100" s="8">
        <v>3419</v>
      </c>
      <c r="E100" s="8">
        <v>5222</v>
      </c>
      <c r="F100" s="150" t="s">
        <v>94</v>
      </c>
      <c r="G100" s="1279">
        <v>0</v>
      </c>
      <c r="H100" s="1279">
        <v>200</v>
      </c>
      <c r="I100" s="1279">
        <f t="shared" si="0"/>
        <v>200</v>
      </c>
      <c r="J100" s="1280">
        <v>0</v>
      </c>
      <c r="K100" s="1280">
        <f t="shared" si="1"/>
        <v>200</v>
      </c>
      <c r="L100" s="1280">
        <v>0</v>
      </c>
      <c r="M100" s="1280">
        <f t="shared" si="21"/>
        <v>200</v>
      </c>
      <c r="N100" s="1280">
        <v>0</v>
      </c>
      <c r="O100" s="1239">
        <f t="shared" si="19"/>
        <v>200</v>
      </c>
    </row>
    <row r="101" spans="1:15" s="9" customFormat="1" x14ac:dyDescent="0.2">
      <c r="A101" s="355" t="s">
        <v>2</v>
      </c>
      <c r="B101" s="1308" t="s">
        <v>161</v>
      </c>
      <c r="C101" s="1308" t="s">
        <v>17</v>
      </c>
      <c r="D101" s="38" t="s">
        <v>5</v>
      </c>
      <c r="E101" s="38" t="s">
        <v>5</v>
      </c>
      <c r="F101" s="1309" t="s">
        <v>138</v>
      </c>
      <c r="G101" s="1310">
        <v>0</v>
      </c>
      <c r="H101" s="1310">
        <v>200</v>
      </c>
      <c r="I101" s="1281">
        <f t="shared" si="0"/>
        <v>200</v>
      </c>
      <c r="J101" s="1282">
        <v>0</v>
      </c>
      <c r="K101" s="1282">
        <f t="shared" si="1"/>
        <v>200</v>
      </c>
      <c r="L101" s="1282">
        <v>0</v>
      </c>
      <c r="M101" s="1282">
        <f t="shared" si="21"/>
        <v>200</v>
      </c>
      <c r="N101" s="1282">
        <v>0</v>
      </c>
      <c r="O101" s="1241">
        <f t="shared" si="19"/>
        <v>200</v>
      </c>
    </row>
    <row r="102" spans="1:15" s="9" customFormat="1" ht="13.1" thickBot="1" x14ac:dyDescent="0.25">
      <c r="A102" s="388"/>
      <c r="B102" s="1299"/>
      <c r="C102" s="1299"/>
      <c r="D102" s="391">
        <v>3419</v>
      </c>
      <c r="E102" s="391">
        <v>5229</v>
      </c>
      <c r="F102" s="1311" t="s">
        <v>24</v>
      </c>
      <c r="G102" s="1312">
        <v>0</v>
      </c>
      <c r="H102" s="1312">
        <v>200</v>
      </c>
      <c r="I102" s="1302">
        <f t="shared" si="0"/>
        <v>200</v>
      </c>
      <c r="J102" s="1287">
        <v>0</v>
      </c>
      <c r="K102" s="1287">
        <f t="shared" si="1"/>
        <v>200</v>
      </c>
      <c r="L102" s="1287">
        <v>0</v>
      </c>
      <c r="M102" s="1287">
        <f t="shared" si="21"/>
        <v>200</v>
      </c>
      <c r="N102" s="1287">
        <v>0</v>
      </c>
      <c r="O102" s="1245">
        <f t="shared" si="19"/>
        <v>200</v>
      </c>
    </row>
    <row r="103" spans="1:15" s="9" customFormat="1" ht="13.75" thickBot="1" x14ac:dyDescent="0.3">
      <c r="A103" s="1289" t="s">
        <v>3</v>
      </c>
      <c r="B103" s="1476" t="s">
        <v>5</v>
      </c>
      <c r="C103" s="1477"/>
      <c r="D103" s="1290" t="s">
        <v>5</v>
      </c>
      <c r="E103" s="1290" t="s">
        <v>5</v>
      </c>
      <c r="F103" s="1291" t="s">
        <v>10</v>
      </c>
      <c r="G103" s="1292">
        <f>+G104+G106</f>
        <v>1500</v>
      </c>
      <c r="H103" s="1292">
        <f>+H104+H106+H108+H113+H117</f>
        <v>1200</v>
      </c>
      <c r="I103" s="1292">
        <f t="shared" si="0"/>
        <v>2700</v>
      </c>
      <c r="J103" s="1293">
        <f>+J108+J110+J113+J115+J117+J119</f>
        <v>0</v>
      </c>
      <c r="K103" s="1293">
        <f t="shared" si="1"/>
        <v>2700</v>
      </c>
      <c r="L103" s="1293">
        <v>0</v>
      </c>
      <c r="M103" s="1293">
        <f t="shared" si="21"/>
        <v>2700</v>
      </c>
      <c r="N103" s="1293">
        <v>0</v>
      </c>
      <c r="O103" s="1246">
        <f t="shared" si="19"/>
        <v>2700</v>
      </c>
    </row>
    <row r="104" spans="1:15" s="9" customFormat="1" x14ac:dyDescent="0.2">
      <c r="A104" s="71" t="s">
        <v>2</v>
      </c>
      <c r="B104" s="129" t="s">
        <v>78</v>
      </c>
      <c r="C104" s="129" t="s">
        <v>17</v>
      </c>
      <c r="D104" s="72" t="s">
        <v>5</v>
      </c>
      <c r="E104" s="72" t="s">
        <v>5</v>
      </c>
      <c r="F104" s="154" t="s">
        <v>10</v>
      </c>
      <c r="G104" s="1276">
        <f>+G105</f>
        <v>1000</v>
      </c>
      <c r="H104" s="1276">
        <v>0</v>
      </c>
      <c r="I104" s="1276">
        <f t="shared" si="0"/>
        <v>1000</v>
      </c>
      <c r="J104" s="1278">
        <v>0</v>
      </c>
      <c r="K104" s="1278">
        <f t="shared" si="1"/>
        <v>1000</v>
      </c>
      <c r="L104" s="1278">
        <v>0</v>
      </c>
      <c r="M104" s="1278">
        <f t="shared" si="21"/>
        <v>1000</v>
      </c>
      <c r="N104" s="1278">
        <v>0</v>
      </c>
      <c r="O104" s="1243">
        <f t="shared" si="19"/>
        <v>1000</v>
      </c>
    </row>
    <row r="105" spans="1:15" s="9" customFormat="1" x14ac:dyDescent="0.2">
      <c r="A105" s="47"/>
      <c r="B105" s="124"/>
      <c r="C105" s="124"/>
      <c r="D105" s="50">
        <v>3419</v>
      </c>
      <c r="E105" s="8">
        <v>5221</v>
      </c>
      <c r="F105" s="150" t="s">
        <v>28</v>
      </c>
      <c r="G105" s="1279">
        <v>1000</v>
      </c>
      <c r="H105" s="1279">
        <v>0</v>
      </c>
      <c r="I105" s="1279">
        <f t="shared" si="0"/>
        <v>1000</v>
      </c>
      <c r="J105" s="1280">
        <v>0</v>
      </c>
      <c r="K105" s="1280">
        <f t="shared" si="1"/>
        <v>1000</v>
      </c>
      <c r="L105" s="1280">
        <v>0</v>
      </c>
      <c r="M105" s="1280">
        <f t="shared" si="21"/>
        <v>1000</v>
      </c>
      <c r="N105" s="1280">
        <v>0</v>
      </c>
      <c r="O105" s="1239">
        <f t="shared" si="19"/>
        <v>1000</v>
      </c>
    </row>
    <row r="106" spans="1:15" s="9" customFormat="1" x14ac:dyDescent="0.2">
      <c r="A106" s="35" t="s">
        <v>2</v>
      </c>
      <c r="B106" s="136" t="s">
        <v>79</v>
      </c>
      <c r="C106" s="136" t="s">
        <v>17</v>
      </c>
      <c r="D106" s="38" t="s">
        <v>5</v>
      </c>
      <c r="E106" s="38" t="s">
        <v>5</v>
      </c>
      <c r="F106" s="149" t="s">
        <v>11</v>
      </c>
      <c r="G106" s="1281">
        <f>+G107</f>
        <v>500</v>
      </c>
      <c r="H106" s="1281">
        <v>0</v>
      </c>
      <c r="I106" s="1281">
        <f t="shared" si="0"/>
        <v>500</v>
      </c>
      <c r="J106" s="1282">
        <v>0</v>
      </c>
      <c r="K106" s="1282">
        <f t="shared" si="1"/>
        <v>500</v>
      </c>
      <c r="L106" s="1282">
        <v>0</v>
      </c>
      <c r="M106" s="1282">
        <f t="shared" si="21"/>
        <v>500</v>
      </c>
      <c r="N106" s="1282">
        <v>0</v>
      </c>
      <c r="O106" s="1241">
        <f t="shared" si="19"/>
        <v>500</v>
      </c>
    </row>
    <row r="107" spans="1:15" s="9" customFormat="1" x14ac:dyDescent="0.2">
      <c r="A107" s="35"/>
      <c r="B107" s="136"/>
      <c r="C107" s="136"/>
      <c r="D107" s="8">
        <v>3419</v>
      </c>
      <c r="E107" s="8">
        <v>5221</v>
      </c>
      <c r="F107" s="150" t="s">
        <v>28</v>
      </c>
      <c r="G107" s="1279">
        <v>500</v>
      </c>
      <c r="H107" s="1279">
        <v>0</v>
      </c>
      <c r="I107" s="1279">
        <f t="shared" si="0"/>
        <v>500</v>
      </c>
      <c r="J107" s="1280">
        <v>0</v>
      </c>
      <c r="K107" s="1280">
        <f t="shared" si="1"/>
        <v>500</v>
      </c>
      <c r="L107" s="1280">
        <v>0</v>
      </c>
      <c r="M107" s="1280">
        <f t="shared" si="21"/>
        <v>500</v>
      </c>
      <c r="N107" s="1280">
        <v>0</v>
      </c>
      <c r="O107" s="1239">
        <f t="shared" si="19"/>
        <v>500</v>
      </c>
    </row>
    <row r="108" spans="1:15" s="9" customFormat="1" x14ac:dyDescent="0.2">
      <c r="A108" s="355" t="s">
        <v>2</v>
      </c>
      <c r="B108" s="1284" t="s">
        <v>163</v>
      </c>
      <c r="C108" s="1284" t="s">
        <v>17</v>
      </c>
      <c r="D108" s="38" t="s">
        <v>5</v>
      </c>
      <c r="E108" s="38" t="s">
        <v>5</v>
      </c>
      <c r="F108" s="503" t="s">
        <v>139</v>
      </c>
      <c r="G108" s="1281">
        <v>0</v>
      </c>
      <c r="H108" s="1281">
        <v>600</v>
      </c>
      <c r="I108" s="1281">
        <f t="shared" si="0"/>
        <v>600</v>
      </c>
      <c r="J108" s="1282">
        <f>+J109</f>
        <v>-600</v>
      </c>
      <c r="K108" s="1282">
        <f t="shared" si="1"/>
        <v>0</v>
      </c>
      <c r="L108" s="1282">
        <v>0</v>
      </c>
      <c r="M108" s="1282">
        <f t="shared" si="21"/>
        <v>0</v>
      </c>
      <c r="N108" s="1280">
        <v>0</v>
      </c>
      <c r="O108" s="1241">
        <f t="shared" si="19"/>
        <v>0</v>
      </c>
    </row>
    <row r="109" spans="1:15" s="9" customFormat="1" x14ac:dyDescent="0.2">
      <c r="A109" s="355"/>
      <c r="B109" s="1284"/>
      <c r="C109" s="1284"/>
      <c r="D109" s="385">
        <v>3419</v>
      </c>
      <c r="E109" s="385">
        <v>5221</v>
      </c>
      <c r="F109" s="506" t="s">
        <v>28</v>
      </c>
      <c r="G109" s="1279">
        <v>0</v>
      </c>
      <c r="H109" s="1279">
        <v>600</v>
      </c>
      <c r="I109" s="1279">
        <f t="shared" ref="I109:I141" si="29">+G109+H109</f>
        <v>600</v>
      </c>
      <c r="J109" s="1280">
        <v>-600</v>
      </c>
      <c r="K109" s="1280">
        <f t="shared" ref="K109:K141" si="30">+I109+J109</f>
        <v>0</v>
      </c>
      <c r="L109" s="1280">
        <v>0</v>
      </c>
      <c r="M109" s="1280">
        <f t="shared" si="21"/>
        <v>0</v>
      </c>
      <c r="N109" s="1280">
        <v>0</v>
      </c>
      <c r="O109" s="1239">
        <f t="shared" si="19"/>
        <v>0</v>
      </c>
    </row>
    <row r="110" spans="1:15" s="9" customFormat="1" x14ac:dyDescent="0.2">
      <c r="A110" s="355" t="s">
        <v>2</v>
      </c>
      <c r="B110" s="1284" t="s">
        <v>203</v>
      </c>
      <c r="C110" s="1284" t="s">
        <v>17</v>
      </c>
      <c r="D110" s="358" t="s">
        <v>5</v>
      </c>
      <c r="E110" s="358" t="s">
        <v>5</v>
      </c>
      <c r="F110" s="503" t="s">
        <v>204</v>
      </c>
      <c r="G110" s="1281">
        <f>SUM(G111:G112)</f>
        <v>0</v>
      </c>
      <c r="H110" s="1281">
        <f t="shared" ref="H110:J110" si="31">SUM(H111:H112)</f>
        <v>0</v>
      </c>
      <c r="I110" s="1281">
        <f t="shared" si="31"/>
        <v>0</v>
      </c>
      <c r="J110" s="1281">
        <f t="shared" si="31"/>
        <v>600</v>
      </c>
      <c r="K110" s="1282">
        <f t="shared" si="30"/>
        <v>600</v>
      </c>
      <c r="L110" s="1282">
        <v>0</v>
      </c>
      <c r="M110" s="1282">
        <f t="shared" si="21"/>
        <v>600</v>
      </c>
      <c r="N110" s="1282">
        <v>0</v>
      </c>
      <c r="O110" s="1241">
        <f t="shared" si="19"/>
        <v>600</v>
      </c>
    </row>
    <row r="111" spans="1:15" s="9" customFormat="1" x14ac:dyDescent="0.2">
      <c r="A111" s="355"/>
      <c r="B111" s="1284"/>
      <c r="C111" s="1284"/>
      <c r="D111" s="385">
        <v>3419</v>
      </c>
      <c r="E111" s="385">
        <v>5221</v>
      </c>
      <c r="F111" s="506" t="s">
        <v>28</v>
      </c>
      <c r="G111" s="1279">
        <v>0</v>
      </c>
      <c r="H111" s="1279"/>
      <c r="I111" s="1279">
        <v>0</v>
      </c>
      <c r="J111" s="1280">
        <v>502.35500000000002</v>
      </c>
      <c r="K111" s="1280">
        <f t="shared" si="30"/>
        <v>502.35500000000002</v>
      </c>
      <c r="L111" s="1280">
        <v>0</v>
      </c>
      <c r="M111" s="1280">
        <f t="shared" si="21"/>
        <v>502.35500000000002</v>
      </c>
      <c r="N111" s="1280">
        <v>0</v>
      </c>
      <c r="O111" s="1239">
        <f t="shared" si="19"/>
        <v>502.35500000000002</v>
      </c>
    </row>
    <row r="112" spans="1:15" s="9" customFormat="1" x14ac:dyDescent="0.2">
      <c r="A112" s="355"/>
      <c r="B112" s="1284"/>
      <c r="C112" s="1284"/>
      <c r="D112" s="385">
        <v>3419</v>
      </c>
      <c r="E112" s="385">
        <v>6321</v>
      </c>
      <c r="F112" s="506" t="s">
        <v>206</v>
      </c>
      <c r="G112" s="1279">
        <v>0</v>
      </c>
      <c r="H112" s="1279"/>
      <c r="I112" s="1279">
        <v>0</v>
      </c>
      <c r="J112" s="1280">
        <v>97.644999999999996</v>
      </c>
      <c r="K112" s="1280">
        <f t="shared" si="30"/>
        <v>97.644999999999996</v>
      </c>
      <c r="L112" s="1280">
        <v>0</v>
      </c>
      <c r="M112" s="1280">
        <f t="shared" si="21"/>
        <v>97.644999999999996</v>
      </c>
      <c r="N112" s="1280">
        <v>0</v>
      </c>
      <c r="O112" s="1239">
        <f t="shared" si="19"/>
        <v>97.644999999999996</v>
      </c>
    </row>
    <row r="113" spans="1:15" s="9" customFormat="1" x14ac:dyDescent="0.2">
      <c r="A113" s="355" t="s">
        <v>2</v>
      </c>
      <c r="B113" s="1284" t="s">
        <v>140</v>
      </c>
      <c r="C113" s="1284" t="s">
        <v>17</v>
      </c>
      <c r="D113" s="38" t="s">
        <v>5</v>
      </c>
      <c r="E113" s="38" t="s">
        <v>5</v>
      </c>
      <c r="F113" s="503" t="s">
        <v>141</v>
      </c>
      <c r="G113" s="1281">
        <v>0</v>
      </c>
      <c r="H113" s="1281">
        <v>400</v>
      </c>
      <c r="I113" s="1281">
        <f t="shared" si="29"/>
        <v>400</v>
      </c>
      <c r="J113" s="1282">
        <f>+J114</f>
        <v>-300</v>
      </c>
      <c r="K113" s="1282">
        <f t="shared" si="30"/>
        <v>100</v>
      </c>
      <c r="L113" s="1282">
        <v>0</v>
      </c>
      <c r="M113" s="1282">
        <f t="shared" si="21"/>
        <v>100</v>
      </c>
      <c r="N113" s="1282">
        <v>0</v>
      </c>
      <c r="O113" s="1241">
        <f t="shared" si="19"/>
        <v>100</v>
      </c>
    </row>
    <row r="114" spans="1:15" s="9" customFormat="1" x14ac:dyDescent="0.2">
      <c r="A114" s="355"/>
      <c r="B114" s="1284"/>
      <c r="C114" s="1284"/>
      <c r="D114" s="385">
        <v>3419</v>
      </c>
      <c r="E114" s="385">
        <v>5329</v>
      </c>
      <c r="F114" s="1298" t="s">
        <v>142</v>
      </c>
      <c r="G114" s="1279">
        <v>0</v>
      </c>
      <c r="H114" s="1279">
        <v>400</v>
      </c>
      <c r="I114" s="1279">
        <f t="shared" si="29"/>
        <v>400</v>
      </c>
      <c r="J114" s="1280">
        <v>-300</v>
      </c>
      <c r="K114" s="1280">
        <f t="shared" si="30"/>
        <v>100</v>
      </c>
      <c r="L114" s="1280">
        <v>0</v>
      </c>
      <c r="M114" s="1280">
        <f t="shared" si="21"/>
        <v>100</v>
      </c>
      <c r="N114" s="1280">
        <v>0</v>
      </c>
      <c r="O114" s="1239">
        <f t="shared" si="19"/>
        <v>100</v>
      </c>
    </row>
    <row r="115" spans="1:15" s="9" customFormat="1" ht="20.95" x14ac:dyDescent="0.2">
      <c r="A115" s="355" t="s">
        <v>2</v>
      </c>
      <c r="B115" s="1284" t="s">
        <v>207</v>
      </c>
      <c r="C115" s="1284" t="s">
        <v>17</v>
      </c>
      <c r="D115" s="358" t="s">
        <v>5</v>
      </c>
      <c r="E115" s="358" t="s">
        <v>5</v>
      </c>
      <c r="F115" s="503" t="s">
        <v>213</v>
      </c>
      <c r="G115" s="1281">
        <v>0</v>
      </c>
      <c r="H115" s="1281"/>
      <c r="I115" s="1281">
        <v>0</v>
      </c>
      <c r="J115" s="1282">
        <f>+J116</f>
        <v>300</v>
      </c>
      <c r="K115" s="1282">
        <f t="shared" si="30"/>
        <v>300</v>
      </c>
      <c r="L115" s="1282">
        <v>0</v>
      </c>
      <c r="M115" s="1282">
        <f t="shared" si="21"/>
        <v>300</v>
      </c>
      <c r="N115" s="1282">
        <v>0</v>
      </c>
      <c r="O115" s="1241">
        <f t="shared" si="19"/>
        <v>300</v>
      </c>
    </row>
    <row r="116" spans="1:15" s="9" customFormat="1" x14ac:dyDescent="0.2">
      <c r="A116" s="355"/>
      <c r="B116" s="1284"/>
      <c r="C116" s="1284"/>
      <c r="D116" s="385">
        <v>3419</v>
      </c>
      <c r="E116" s="385">
        <v>5329</v>
      </c>
      <c r="F116" s="1313" t="s">
        <v>202</v>
      </c>
      <c r="G116" s="1279">
        <v>0</v>
      </c>
      <c r="H116" s="1279"/>
      <c r="I116" s="1279">
        <v>0</v>
      </c>
      <c r="J116" s="1280">
        <v>300</v>
      </c>
      <c r="K116" s="1280">
        <f t="shared" si="30"/>
        <v>300</v>
      </c>
      <c r="L116" s="1280">
        <v>0</v>
      </c>
      <c r="M116" s="1280">
        <f t="shared" si="21"/>
        <v>300</v>
      </c>
      <c r="N116" s="1280">
        <v>0</v>
      </c>
      <c r="O116" s="1239">
        <f t="shared" si="19"/>
        <v>300</v>
      </c>
    </row>
    <row r="117" spans="1:15" s="9" customFormat="1" x14ac:dyDescent="0.2">
      <c r="A117" s="355" t="s">
        <v>2</v>
      </c>
      <c r="B117" s="1284" t="s">
        <v>143</v>
      </c>
      <c r="C117" s="1284" t="s">
        <v>144</v>
      </c>
      <c r="D117" s="38" t="s">
        <v>5</v>
      </c>
      <c r="E117" s="38" t="s">
        <v>5</v>
      </c>
      <c r="F117" s="503" t="s">
        <v>145</v>
      </c>
      <c r="G117" s="1281">
        <v>0</v>
      </c>
      <c r="H117" s="1281">
        <v>200</v>
      </c>
      <c r="I117" s="1281">
        <f t="shared" si="29"/>
        <v>200</v>
      </c>
      <c r="J117" s="1282">
        <f>+J118</f>
        <v>-200</v>
      </c>
      <c r="K117" s="1282">
        <f t="shared" si="30"/>
        <v>0</v>
      </c>
      <c r="L117" s="1282">
        <v>0</v>
      </c>
      <c r="M117" s="1282">
        <f t="shared" si="21"/>
        <v>0</v>
      </c>
      <c r="N117" s="1282">
        <v>0</v>
      </c>
      <c r="O117" s="1241">
        <f t="shared" si="19"/>
        <v>0</v>
      </c>
    </row>
    <row r="118" spans="1:15" s="9" customFormat="1" x14ac:dyDescent="0.2">
      <c r="A118" s="1314"/>
      <c r="B118" s="1315"/>
      <c r="C118" s="1315"/>
      <c r="D118" s="1300">
        <v>3419</v>
      </c>
      <c r="E118" s="1300">
        <v>5329</v>
      </c>
      <c r="F118" s="1301" t="s">
        <v>142</v>
      </c>
      <c r="G118" s="1302">
        <v>0</v>
      </c>
      <c r="H118" s="1302">
        <v>200</v>
      </c>
      <c r="I118" s="1302">
        <f t="shared" si="29"/>
        <v>200</v>
      </c>
      <c r="J118" s="1287">
        <v>-200</v>
      </c>
      <c r="K118" s="1287">
        <f t="shared" si="30"/>
        <v>0</v>
      </c>
      <c r="L118" s="1280">
        <v>0</v>
      </c>
      <c r="M118" s="1280">
        <f t="shared" si="21"/>
        <v>0</v>
      </c>
      <c r="N118" s="1280">
        <v>0</v>
      </c>
      <c r="O118" s="1239">
        <f t="shared" si="19"/>
        <v>0</v>
      </c>
    </row>
    <row r="119" spans="1:15" s="9" customFormat="1" x14ac:dyDescent="0.2">
      <c r="A119" s="355" t="s">
        <v>2</v>
      </c>
      <c r="B119" s="1284" t="s">
        <v>200</v>
      </c>
      <c r="C119" s="1284" t="s">
        <v>144</v>
      </c>
      <c r="D119" s="358" t="s">
        <v>5</v>
      </c>
      <c r="E119" s="358" t="s">
        <v>5</v>
      </c>
      <c r="F119" s="1296" t="s">
        <v>201</v>
      </c>
      <c r="G119" s="1281">
        <v>0</v>
      </c>
      <c r="H119" s="1281"/>
      <c r="I119" s="1281">
        <v>0</v>
      </c>
      <c r="J119" s="1282">
        <f>+J120</f>
        <v>200</v>
      </c>
      <c r="K119" s="1282">
        <f t="shared" si="30"/>
        <v>200</v>
      </c>
      <c r="L119" s="1282">
        <v>0</v>
      </c>
      <c r="M119" s="1282">
        <f t="shared" si="21"/>
        <v>200</v>
      </c>
      <c r="N119" s="1282">
        <v>0</v>
      </c>
      <c r="O119" s="1241">
        <f t="shared" si="19"/>
        <v>200</v>
      </c>
    </row>
    <row r="120" spans="1:15" s="9" customFormat="1" ht="13.1" thickBot="1" x14ac:dyDescent="0.25">
      <c r="A120" s="417"/>
      <c r="B120" s="1303"/>
      <c r="C120" s="1303"/>
      <c r="D120" s="376">
        <v>3419</v>
      </c>
      <c r="E120" s="376">
        <v>5329</v>
      </c>
      <c r="F120" s="1313" t="s">
        <v>202</v>
      </c>
      <c r="G120" s="1316">
        <v>0</v>
      </c>
      <c r="H120" s="1316"/>
      <c r="I120" s="1316">
        <v>0</v>
      </c>
      <c r="J120" s="1317">
        <v>200</v>
      </c>
      <c r="K120" s="1317">
        <f t="shared" si="30"/>
        <v>200</v>
      </c>
      <c r="L120" s="1287">
        <v>0</v>
      </c>
      <c r="M120" s="1287">
        <f t="shared" si="21"/>
        <v>200</v>
      </c>
      <c r="N120" s="1287">
        <v>0</v>
      </c>
      <c r="O120" s="1245">
        <f t="shared" si="19"/>
        <v>200</v>
      </c>
    </row>
    <row r="121" spans="1:15" s="9" customFormat="1" ht="13.75" thickBot="1" x14ac:dyDescent="0.3">
      <c r="A121" s="1289" t="s">
        <v>3</v>
      </c>
      <c r="B121" s="1476" t="s">
        <v>5</v>
      </c>
      <c r="C121" s="1477"/>
      <c r="D121" s="1290" t="s">
        <v>5</v>
      </c>
      <c r="E121" s="1290" t="s">
        <v>5</v>
      </c>
      <c r="F121" s="1291" t="s">
        <v>29</v>
      </c>
      <c r="G121" s="1292">
        <f>+G122+G124</f>
        <v>1530</v>
      </c>
      <c r="H121" s="1292">
        <f>+H122+H124+H128+H130+H132</f>
        <v>4436.8</v>
      </c>
      <c r="I121" s="1292">
        <f t="shared" si="29"/>
        <v>5966.8</v>
      </c>
      <c r="J121" s="1293">
        <f>+J124+J126+J132+J134</f>
        <v>0</v>
      </c>
      <c r="K121" s="1293">
        <f t="shared" si="30"/>
        <v>5966.8</v>
      </c>
      <c r="L121" s="1293">
        <v>0</v>
      </c>
      <c r="M121" s="1293">
        <f t="shared" si="21"/>
        <v>5966.8</v>
      </c>
      <c r="N121" s="1293">
        <v>0</v>
      </c>
      <c r="O121" s="1246">
        <f t="shared" si="19"/>
        <v>5966.8</v>
      </c>
    </row>
    <row r="122" spans="1:15" s="9" customFormat="1" x14ac:dyDescent="0.2">
      <c r="A122" s="71" t="s">
        <v>2</v>
      </c>
      <c r="B122" s="129" t="s">
        <v>80</v>
      </c>
      <c r="C122" s="129" t="s">
        <v>17</v>
      </c>
      <c r="D122" s="72" t="s">
        <v>5</v>
      </c>
      <c r="E122" s="72" t="s">
        <v>5</v>
      </c>
      <c r="F122" s="1318" t="s">
        <v>29</v>
      </c>
      <c r="G122" s="1276">
        <f>+G123</f>
        <v>1230</v>
      </c>
      <c r="H122" s="1276">
        <v>0</v>
      </c>
      <c r="I122" s="1276">
        <f t="shared" si="29"/>
        <v>1230</v>
      </c>
      <c r="J122" s="1278">
        <v>0</v>
      </c>
      <c r="K122" s="1278">
        <f t="shared" si="30"/>
        <v>1230</v>
      </c>
      <c r="L122" s="1278">
        <v>0</v>
      </c>
      <c r="M122" s="1278">
        <f t="shared" si="21"/>
        <v>1230</v>
      </c>
      <c r="N122" s="1278">
        <v>0</v>
      </c>
      <c r="O122" s="1243">
        <f t="shared" si="19"/>
        <v>1230</v>
      </c>
    </row>
    <row r="123" spans="1:15" s="9" customFormat="1" x14ac:dyDescent="0.2">
      <c r="A123" s="35"/>
      <c r="B123" s="136"/>
      <c r="C123" s="136"/>
      <c r="D123" s="8">
        <v>3419</v>
      </c>
      <c r="E123" s="8">
        <v>5229</v>
      </c>
      <c r="F123" s="150" t="s">
        <v>24</v>
      </c>
      <c r="G123" s="1279">
        <v>1230</v>
      </c>
      <c r="H123" s="1279">
        <v>0</v>
      </c>
      <c r="I123" s="1279">
        <f t="shared" si="29"/>
        <v>1230</v>
      </c>
      <c r="J123" s="1280">
        <v>0</v>
      </c>
      <c r="K123" s="1280">
        <f t="shared" si="30"/>
        <v>1230</v>
      </c>
      <c r="L123" s="1280">
        <v>0</v>
      </c>
      <c r="M123" s="1280">
        <f t="shared" si="21"/>
        <v>1230</v>
      </c>
      <c r="N123" s="1280">
        <v>0</v>
      </c>
      <c r="O123" s="1239">
        <f t="shared" si="19"/>
        <v>1230</v>
      </c>
    </row>
    <row r="124" spans="1:15" s="9" customFormat="1" x14ac:dyDescent="0.2">
      <c r="A124" s="35" t="s">
        <v>2</v>
      </c>
      <c r="B124" s="136" t="s">
        <v>81</v>
      </c>
      <c r="C124" s="136" t="s">
        <v>17</v>
      </c>
      <c r="D124" s="38" t="s">
        <v>5</v>
      </c>
      <c r="E124" s="38" t="s">
        <v>5</v>
      </c>
      <c r="F124" s="149" t="s">
        <v>12</v>
      </c>
      <c r="G124" s="1281">
        <f>+G125</f>
        <v>300</v>
      </c>
      <c r="H124" s="1281">
        <v>0</v>
      </c>
      <c r="I124" s="1281">
        <f t="shared" si="29"/>
        <v>300</v>
      </c>
      <c r="J124" s="1282">
        <f>+J125</f>
        <v>-200</v>
      </c>
      <c r="K124" s="1282">
        <f t="shared" si="30"/>
        <v>100</v>
      </c>
      <c r="L124" s="1282">
        <v>0</v>
      </c>
      <c r="M124" s="1282">
        <f t="shared" si="21"/>
        <v>100</v>
      </c>
      <c r="N124" s="1282">
        <v>0</v>
      </c>
      <c r="O124" s="1241">
        <f t="shared" si="19"/>
        <v>100</v>
      </c>
    </row>
    <row r="125" spans="1:15" s="9" customFormat="1" x14ac:dyDescent="0.2">
      <c r="A125" s="35"/>
      <c r="B125" s="136"/>
      <c r="C125" s="136"/>
      <c r="D125" s="8">
        <v>3419</v>
      </c>
      <c r="E125" s="8">
        <v>5229</v>
      </c>
      <c r="F125" s="150" t="s">
        <v>24</v>
      </c>
      <c r="G125" s="1279">
        <v>300</v>
      </c>
      <c r="H125" s="1279">
        <v>0</v>
      </c>
      <c r="I125" s="1279">
        <f t="shared" si="29"/>
        <v>300</v>
      </c>
      <c r="J125" s="1280">
        <v>-200</v>
      </c>
      <c r="K125" s="1280">
        <f t="shared" si="30"/>
        <v>100</v>
      </c>
      <c r="L125" s="1280">
        <v>0</v>
      </c>
      <c r="M125" s="1280">
        <f t="shared" si="21"/>
        <v>100</v>
      </c>
      <c r="N125" s="1280">
        <v>0</v>
      </c>
      <c r="O125" s="1239">
        <f t="shared" si="19"/>
        <v>100</v>
      </c>
    </row>
    <row r="126" spans="1:15" s="9" customFormat="1" ht="20.95" x14ac:dyDescent="0.2">
      <c r="A126" s="35" t="s">
        <v>2</v>
      </c>
      <c r="B126" s="136" t="s">
        <v>181</v>
      </c>
      <c r="C126" s="136" t="s">
        <v>17</v>
      </c>
      <c r="D126" s="38" t="s">
        <v>5</v>
      </c>
      <c r="E126" s="38" t="s">
        <v>5</v>
      </c>
      <c r="F126" s="149" t="s">
        <v>190</v>
      </c>
      <c r="G126" s="1281">
        <v>0</v>
      </c>
      <c r="H126" s="1281"/>
      <c r="I126" s="1281">
        <v>0</v>
      </c>
      <c r="J126" s="1282">
        <f>+J127</f>
        <v>200</v>
      </c>
      <c r="K126" s="1282">
        <f t="shared" si="30"/>
        <v>200</v>
      </c>
      <c r="L126" s="1282">
        <v>0</v>
      </c>
      <c r="M126" s="1282">
        <f t="shared" si="21"/>
        <v>200</v>
      </c>
      <c r="N126" s="1282">
        <v>0</v>
      </c>
      <c r="O126" s="1241">
        <f t="shared" si="19"/>
        <v>200</v>
      </c>
    </row>
    <row r="127" spans="1:15" s="9" customFormat="1" x14ac:dyDescent="0.2">
      <c r="A127" s="35"/>
      <c r="B127" s="136"/>
      <c r="C127" s="136"/>
      <c r="D127" s="8">
        <v>3419</v>
      </c>
      <c r="E127" s="8">
        <v>5222</v>
      </c>
      <c r="F127" s="1283" t="s">
        <v>94</v>
      </c>
      <c r="G127" s="1279">
        <v>0</v>
      </c>
      <c r="H127" s="1279"/>
      <c r="I127" s="1279">
        <v>0</v>
      </c>
      <c r="J127" s="1280">
        <v>200</v>
      </c>
      <c r="K127" s="1280">
        <f t="shared" si="30"/>
        <v>200</v>
      </c>
      <c r="L127" s="1280">
        <v>0</v>
      </c>
      <c r="M127" s="1280">
        <f t="shared" si="21"/>
        <v>200</v>
      </c>
      <c r="N127" s="1280">
        <v>0</v>
      </c>
      <c r="O127" s="1239">
        <f t="shared" si="19"/>
        <v>200</v>
      </c>
    </row>
    <row r="128" spans="1:15" s="9" customFormat="1" ht="20.95" x14ac:dyDescent="0.2">
      <c r="A128" s="35" t="s">
        <v>2</v>
      </c>
      <c r="B128" s="136" t="s">
        <v>95</v>
      </c>
      <c r="C128" s="136" t="s">
        <v>17</v>
      </c>
      <c r="D128" s="38" t="s">
        <v>5</v>
      </c>
      <c r="E128" s="38" t="s">
        <v>5</v>
      </c>
      <c r="F128" s="149" t="s">
        <v>96</v>
      </c>
      <c r="G128" s="1279">
        <v>0</v>
      </c>
      <c r="H128" s="1281">
        <f>+H129</f>
        <v>4000</v>
      </c>
      <c r="I128" s="1281">
        <f t="shared" si="29"/>
        <v>4000</v>
      </c>
      <c r="J128" s="1282">
        <v>0</v>
      </c>
      <c r="K128" s="1282">
        <f t="shared" si="30"/>
        <v>4000</v>
      </c>
      <c r="L128" s="1282">
        <v>0</v>
      </c>
      <c r="M128" s="1282">
        <f t="shared" si="21"/>
        <v>4000</v>
      </c>
      <c r="N128" s="1282">
        <v>0</v>
      </c>
      <c r="O128" s="1241">
        <f t="shared" si="19"/>
        <v>4000</v>
      </c>
    </row>
    <row r="129" spans="1:15" s="9" customFormat="1" x14ac:dyDescent="0.2">
      <c r="A129" s="1306"/>
      <c r="B129" s="1307"/>
      <c r="C129" s="1307"/>
      <c r="D129" s="8">
        <v>3419</v>
      </c>
      <c r="E129" s="8">
        <v>5222</v>
      </c>
      <c r="F129" s="1283" t="s">
        <v>94</v>
      </c>
      <c r="G129" s="1279">
        <v>0</v>
      </c>
      <c r="H129" s="1279">
        <v>4000</v>
      </c>
      <c r="I129" s="1279">
        <f t="shared" si="29"/>
        <v>4000</v>
      </c>
      <c r="J129" s="1280">
        <v>0</v>
      </c>
      <c r="K129" s="1280">
        <f t="shared" si="30"/>
        <v>4000</v>
      </c>
      <c r="L129" s="1280">
        <v>0</v>
      </c>
      <c r="M129" s="1280">
        <f t="shared" si="21"/>
        <v>4000</v>
      </c>
      <c r="N129" s="1280">
        <v>0</v>
      </c>
      <c r="O129" s="1239">
        <f t="shared" si="19"/>
        <v>4000</v>
      </c>
    </row>
    <row r="130" spans="1:15" s="9" customFormat="1" x14ac:dyDescent="0.2">
      <c r="A130" s="355" t="s">
        <v>2</v>
      </c>
      <c r="B130" s="1284" t="s">
        <v>111</v>
      </c>
      <c r="C130" s="1284" t="s">
        <v>17</v>
      </c>
      <c r="D130" s="358" t="s">
        <v>5</v>
      </c>
      <c r="E130" s="358" t="s">
        <v>5</v>
      </c>
      <c r="F130" s="503" t="s">
        <v>112</v>
      </c>
      <c r="G130" s="1281">
        <f>G131</f>
        <v>0</v>
      </c>
      <c r="H130" s="1281">
        <f>H131</f>
        <v>36.799999999999997</v>
      </c>
      <c r="I130" s="1281">
        <f t="shared" si="29"/>
        <v>36.799999999999997</v>
      </c>
      <c r="J130" s="1282">
        <v>0</v>
      </c>
      <c r="K130" s="1282">
        <f t="shared" si="30"/>
        <v>36.799999999999997</v>
      </c>
      <c r="L130" s="1282">
        <v>0</v>
      </c>
      <c r="M130" s="1282">
        <f t="shared" si="21"/>
        <v>36.799999999999997</v>
      </c>
      <c r="N130" s="1282">
        <v>0</v>
      </c>
      <c r="O130" s="1241">
        <f t="shared" si="19"/>
        <v>36.799999999999997</v>
      </c>
    </row>
    <row r="131" spans="1:15" x14ac:dyDescent="0.25">
      <c r="A131" s="355"/>
      <c r="B131" s="1284"/>
      <c r="C131" s="1284"/>
      <c r="D131" s="367">
        <v>3419</v>
      </c>
      <c r="E131" s="385">
        <v>5492</v>
      </c>
      <c r="F131" s="506" t="s">
        <v>113</v>
      </c>
      <c r="G131" s="1279">
        <v>0</v>
      </c>
      <c r="H131" s="1279">
        <v>36.799999999999997</v>
      </c>
      <c r="I131" s="1279">
        <f t="shared" si="29"/>
        <v>36.799999999999997</v>
      </c>
      <c r="J131" s="1280">
        <v>0</v>
      </c>
      <c r="K131" s="1280">
        <f t="shared" si="30"/>
        <v>36.799999999999997</v>
      </c>
      <c r="L131" s="1280">
        <v>0</v>
      </c>
      <c r="M131" s="1280">
        <f t="shared" si="21"/>
        <v>36.799999999999997</v>
      </c>
      <c r="N131" s="1280">
        <v>0</v>
      </c>
      <c r="O131" s="1239">
        <f t="shared" si="19"/>
        <v>36.799999999999997</v>
      </c>
    </row>
    <row r="132" spans="1:15" x14ac:dyDescent="0.2">
      <c r="A132" s="355" t="s">
        <v>2</v>
      </c>
      <c r="B132" s="1284" t="s">
        <v>146</v>
      </c>
      <c r="C132" s="1284" t="s">
        <v>17</v>
      </c>
      <c r="D132" s="38" t="s">
        <v>5</v>
      </c>
      <c r="E132" s="38" t="s">
        <v>5</v>
      </c>
      <c r="F132" s="1296" t="s">
        <v>147</v>
      </c>
      <c r="G132" s="1281">
        <v>0</v>
      </c>
      <c r="H132" s="1281">
        <v>400</v>
      </c>
      <c r="I132" s="1281">
        <f t="shared" si="29"/>
        <v>400</v>
      </c>
      <c r="J132" s="1282">
        <f>+J133</f>
        <v>-400</v>
      </c>
      <c r="K132" s="1282">
        <f t="shared" si="30"/>
        <v>0</v>
      </c>
      <c r="L132" s="1282">
        <v>0</v>
      </c>
      <c r="M132" s="1282">
        <f t="shared" si="21"/>
        <v>0</v>
      </c>
      <c r="N132" s="1282">
        <v>0</v>
      </c>
      <c r="O132" s="1241">
        <f t="shared" si="19"/>
        <v>0</v>
      </c>
    </row>
    <row r="133" spans="1:15" x14ac:dyDescent="0.2">
      <c r="A133" s="1314"/>
      <c r="B133" s="1315"/>
      <c r="C133" s="1315"/>
      <c r="D133" s="1300">
        <v>3419</v>
      </c>
      <c r="E133" s="1300">
        <v>5229</v>
      </c>
      <c r="F133" s="1319" t="s">
        <v>24</v>
      </c>
      <c r="G133" s="1302">
        <v>0</v>
      </c>
      <c r="H133" s="1302">
        <v>400</v>
      </c>
      <c r="I133" s="1302">
        <f t="shared" si="29"/>
        <v>400</v>
      </c>
      <c r="J133" s="1287">
        <v>-400</v>
      </c>
      <c r="K133" s="1287">
        <f t="shared" si="30"/>
        <v>0</v>
      </c>
      <c r="L133" s="1280">
        <v>0</v>
      </c>
      <c r="M133" s="1280">
        <f t="shared" si="21"/>
        <v>0</v>
      </c>
      <c r="N133" s="1280">
        <v>0</v>
      </c>
      <c r="O133" s="1239">
        <f t="shared" si="19"/>
        <v>0</v>
      </c>
    </row>
    <row r="134" spans="1:15" x14ac:dyDescent="0.2">
      <c r="A134" s="355" t="s">
        <v>2</v>
      </c>
      <c r="B134" s="1284" t="s">
        <v>186</v>
      </c>
      <c r="C134" s="1284" t="s">
        <v>17</v>
      </c>
      <c r="D134" s="358" t="s">
        <v>5</v>
      </c>
      <c r="E134" s="358" t="s">
        <v>5</v>
      </c>
      <c r="F134" s="1296" t="s">
        <v>187</v>
      </c>
      <c r="G134" s="1281">
        <v>0</v>
      </c>
      <c r="H134" s="1281"/>
      <c r="I134" s="1281">
        <v>0</v>
      </c>
      <c r="J134" s="1282">
        <f>+J135</f>
        <v>400</v>
      </c>
      <c r="K134" s="1282">
        <f t="shared" si="30"/>
        <v>400</v>
      </c>
      <c r="L134" s="1282">
        <v>0</v>
      </c>
      <c r="M134" s="1282">
        <f t="shared" si="21"/>
        <v>400</v>
      </c>
      <c r="N134" s="1282">
        <v>0</v>
      </c>
      <c r="O134" s="1241">
        <f t="shared" si="19"/>
        <v>400</v>
      </c>
    </row>
    <row r="135" spans="1:15" ht="13.1" thickBot="1" x14ac:dyDescent="0.25">
      <c r="A135" s="429"/>
      <c r="B135" s="1320"/>
      <c r="C135" s="1320"/>
      <c r="D135" s="432">
        <v>3419</v>
      </c>
      <c r="E135" s="8">
        <v>5222</v>
      </c>
      <c r="F135" s="1283" t="s">
        <v>94</v>
      </c>
      <c r="G135" s="1316">
        <v>0</v>
      </c>
      <c r="H135" s="1316"/>
      <c r="I135" s="1316">
        <v>0</v>
      </c>
      <c r="J135" s="1317">
        <v>400</v>
      </c>
      <c r="K135" s="1287">
        <f t="shared" si="30"/>
        <v>400</v>
      </c>
      <c r="L135" s="1287">
        <v>0</v>
      </c>
      <c r="M135" s="1287">
        <f t="shared" si="21"/>
        <v>400</v>
      </c>
      <c r="N135" s="1287">
        <v>0</v>
      </c>
      <c r="O135" s="1245">
        <f t="shared" si="19"/>
        <v>400</v>
      </c>
    </row>
    <row r="136" spans="1:15" ht="13.75" thickBot="1" x14ac:dyDescent="0.25">
      <c r="A136" s="1321" t="s">
        <v>2</v>
      </c>
      <c r="B136" s="1470" t="s">
        <v>5</v>
      </c>
      <c r="C136" s="1471"/>
      <c r="D136" s="1322" t="s">
        <v>5</v>
      </c>
      <c r="E136" s="1322" t="s">
        <v>5</v>
      </c>
      <c r="F136" s="1323" t="s">
        <v>148</v>
      </c>
      <c r="G136" s="1292">
        <v>0</v>
      </c>
      <c r="H136" s="1292">
        <f>+H137</f>
        <v>5500</v>
      </c>
      <c r="I136" s="1292">
        <f t="shared" si="29"/>
        <v>5500</v>
      </c>
      <c r="J136" s="1293">
        <f>+J137</f>
        <v>0</v>
      </c>
      <c r="K136" s="1293">
        <f t="shared" si="30"/>
        <v>5500</v>
      </c>
      <c r="L136" s="1293">
        <v>0</v>
      </c>
      <c r="M136" s="1293">
        <f t="shared" si="21"/>
        <v>5500</v>
      </c>
      <c r="N136" s="1293">
        <v>0</v>
      </c>
      <c r="O136" s="1246">
        <f t="shared" si="19"/>
        <v>5500</v>
      </c>
    </row>
    <row r="137" spans="1:15" x14ac:dyDescent="0.2">
      <c r="A137" s="417"/>
      <c r="B137" s="1303" t="s">
        <v>149</v>
      </c>
      <c r="C137" s="1303" t="s">
        <v>17</v>
      </c>
      <c r="D137" s="38" t="s">
        <v>5</v>
      </c>
      <c r="E137" s="38" t="s">
        <v>5</v>
      </c>
      <c r="F137" s="1324" t="s">
        <v>150</v>
      </c>
      <c r="G137" s="1294">
        <v>0</v>
      </c>
      <c r="H137" s="1294">
        <v>5500</v>
      </c>
      <c r="I137" s="1294">
        <f t="shared" si="29"/>
        <v>5500</v>
      </c>
      <c r="J137" s="1278">
        <v>0</v>
      </c>
      <c r="K137" s="1278">
        <f t="shared" si="30"/>
        <v>5500</v>
      </c>
      <c r="L137" s="1278">
        <v>0</v>
      </c>
      <c r="M137" s="1278">
        <f t="shared" si="21"/>
        <v>5500</v>
      </c>
      <c r="N137" s="1278">
        <v>0</v>
      </c>
      <c r="O137" s="1243">
        <f t="shared" si="19"/>
        <v>5500</v>
      </c>
    </row>
    <row r="138" spans="1:15" ht="13.1" thickBot="1" x14ac:dyDescent="0.25">
      <c r="A138" s="1325"/>
      <c r="B138" s="1326"/>
      <c r="C138" s="1326"/>
      <c r="D138" s="1300">
        <v>3419</v>
      </c>
      <c r="E138" s="1300">
        <v>5229</v>
      </c>
      <c r="F138" s="1319" t="s">
        <v>24</v>
      </c>
      <c r="G138" s="1327">
        <v>0</v>
      </c>
      <c r="H138" s="1327">
        <v>5500</v>
      </c>
      <c r="I138" s="1302">
        <f t="shared" si="29"/>
        <v>5500</v>
      </c>
      <c r="J138" s="1287">
        <v>0</v>
      </c>
      <c r="K138" s="1287">
        <f t="shared" si="30"/>
        <v>5500</v>
      </c>
      <c r="L138" s="1287">
        <v>0</v>
      </c>
      <c r="M138" s="1287">
        <f t="shared" si="21"/>
        <v>5500</v>
      </c>
      <c r="N138" s="1287">
        <v>0</v>
      </c>
      <c r="O138" s="1245">
        <f t="shared" si="19"/>
        <v>5500</v>
      </c>
    </row>
    <row r="139" spans="1:15" ht="13.75" thickBot="1" x14ac:dyDescent="0.25">
      <c r="A139" s="1321" t="s">
        <v>2</v>
      </c>
      <c r="B139" s="1470" t="s">
        <v>5</v>
      </c>
      <c r="C139" s="1471"/>
      <c r="D139" s="1322" t="s">
        <v>5</v>
      </c>
      <c r="E139" s="1322" t="s">
        <v>5</v>
      </c>
      <c r="F139" s="1323" t="s">
        <v>151</v>
      </c>
      <c r="G139" s="1292">
        <v>0</v>
      </c>
      <c r="H139" s="1292">
        <f>+H140</f>
        <v>1000</v>
      </c>
      <c r="I139" s="1292">
        <f t="shared" si="29"/>
        <v>1000</v>
      </c>
      <c r="J139" s="1293">
        <f>+J140</f>
        <v>0</v>
      </c>
      <c r="K139" s="1293">
        <f t="shared" si="30"/>
        <v>1000</v>
      </c>
      <c r="L139" s="1293">
        <v>0</v>
      </c>
      <c r="M139" s="1293">
        <f t="shared" si="21"/>
        <v>1000</v>
      </c>
      <c r="N139" s="1293">
        <v>0</v>
      </c>
      <c r="O139" s="1246">
        <f t="shared" ref="O139:O141" si="32">+M139+N139</f>
        <v>1000</v>
      </c>
    </row>
    <row r="140" spans="1:15" x14ac:dyDescent="0.2">
      <c r="A140" s="1329"/>
      <c r="B140" s="1303" t="s">
        <v>152</v>
      </c>
      <c r="C140" s="1303" t="s">
        <v>17</v>
      </c>
      <c r="D140" s="38" t="s">
        <v>5</v>
      </c>
      <c r="E140" s="38" t="s">
        <v>5</v>
      </c>
      <c r="F140" s="1313" t="s">
        <v>153</v>
      </c>
      <c r="G140" s="1294">
        <v>0</v>
      </c>
      <c r="H140" s="1294">
        <v>1000</v>
      </c>
      <c r="I140" s="1294">
        <f t="shared" si="29"/>
        <v>1000</v>
      </c>
      <c r="J140" s="1278">
        <v>0</v>
      </c>
      <c r="K140" s="1278">
        <f t="shared" si="30"/>
        <v>1000</v>
      </c>
      <c r="L140" s="1278">
        <v>0</v>
      </c>
      <c r="M140" s="1278">
        <f t="shared" si="21"/>
        <v>1000</v>
      </c>
      <c r="N140" s="1278">
        <v>0</v>
      </c>
      <c r="O140" s="1243">
        <f t="shared" si="32"/>
        <v>1000</v>
      </c>
    </row>
    <row r="141" spans="1:15" ht="13.1" thickBot="1" x14ac:dyDescent="0.25">
      <c r="A141" s="1330"/>
      <c r="B141" s="1331"/>
      <c r="C141" s="1331"/>
      <c r="D141" s="1332">
        <v>3419</v>
      </c>
      <c r="E141" s="1332">
        <v>5229</v>
      </c>
      <c r="F141" s="1333" t="s">
        <v>24</v>
      </c>
      <c r="G141" s="1334">
        <v>0</v>
      </c>
      <c r="H141" s="1334">
        <v>1000</v>
      </c>
      <c r="I141" s="1286">
        <f t="shared" si="29"/>
        <v>1000</v>
      </c>
      <c r="J141" s="1335">
        <v>0</v>
      </c>
      <c r="K141" s="1335">
        <f t="shared" si="30"/>
        <v>1000</v>
      </c>
      <c r="L141" s="1335">
        <v>0</v>
      </c>
      <c r="M141" s="1335">
        <f t="shared" ref="M141" si="33">+K141+L141</f>
        <v>1000</v>
      </c>
      <c r="N141" s="1335">
        <v>0</v>
      </c>
      <c r="O141" s="1240">
        <f t="shared" si="32"/>
        <v>1000</v>
      </c>
    </row>
    <row r="142" spans="1:15" x14ac:dyDescent="0.25">
      <c r="A142" s="335"/>
      <c r="B142" s="335"/>
      <c r="C142" s="335"/>
      <c r="D142" s="335"/>
      <c r="E142" s="335"/>
      <c r="F142" s="335"/>
      <c r="G142" s="1336"/>
      <c r="H142" s="335"/>
      <c r="I142" s="335"/>
      <c r="J142" s="1288"/>
      <c r="K142" s="1288"/>
      <c r="L142" s="1288"/>
      <c r="M142" s="1288"/>
      <c r="N142" s="1288"/>
    </row>
    <row r="143" spans="1:15" x14ac:dyDescent="0.25">
      <c r="A143" s="335"/>
      <c r="B143" s="1337"/>
      <c r="C143" s="335"/>
      <c r="D143" s="335"/>
      <c r="E143" s="1338"/>
      <c r="F143" s="335"/>
      <c r="G143" s="1336"/>
      <c r="H143" s="335"/>
      <c r="I143" s="335"/>
      <c r="J143" s="1288"/>
      <c r="K143" s="1288"/>
      <c r="L143" s="1288"/>
      <c r="M143" s="1288"/>
      <c r="N143" s="1288"/>
    </row>
    <row r="144" spans="1:15" x14ac:dyDescent="0.25">
      <c r="A144" s="335"/>
      <c r="B144" s="1485" t="s">
        <v>297</v>
      </c>
      <c r="C144" s="1486"/>
      <c r="D144" s="1486"/>
      <c r="E144" s="1486"/>
      <c r="F144" s="1344">
        <v>41813</v>
      </c>
      <c r="G144" s="1345"/>
      <c r="H144" s="1346"/>
      <c r="I144" s="1346"/>
      <c r="J144" s="1346"/>
      <c r="K144" s="1346"/>
      <c r="L144" s="1345"/>
      <c r="M144" s="1345"/>
      <c r="N144" s="1288"/>
    </row>
    <row r="145" spans="1:14" s="1" customFormat="1" x14ac:dyDescent="0.25">
      <c r="A145" s="335"/>
      <c r="B145" s="1346"/>
      <c r="C145" s="1346"/>
      <c r="D145" s="1346"/>
      <c r="E145" s="1346"/>
      <c r="F145" s="1346"/>
      <c r="G145" s="1345"/>
      <c r="H145" s="1346"/>
      <c r="I145" s="1346"/>
      <c r="J145" s="1346"/>
      <c r="K145" s="1346"/>
      <c r="L145" s="1345"/>
      <c r="M145" s="1345"/>
      <c r="N145" s="1288"/>
    </row>
    <row r="146" spans="1:14" s="1" customFormat="1" x14ac:dyDescent="0.2">
      <c r="A146" s="335"/>
      <c r="B146" s="1485" t="s">
        <v>298</v>
      </c>
      <c r="C146" s="1486"/>
      <c r="D146" s="1486"/>
      <c r="E146" s="1486"/>
      <c r="F146" s="1354" t="s">
        <v>299</v>
      </c>
      <c r="G146" s="1345"/>
      <c r="H146" s="1346"/>
      <c r="I146" s="1346"/>
      <c r="J146" s="1346"/>
      <c r="K146" s="1346"/>
      <c r="L146" s="1345"/>
      <c r="M146" s="1345"/>
      <c r="N146" s="1288"/>
    </row>
    <row r="147" spans="1:14" s="1" customFormat="1" x14ac:dyDescent="0.25">
      <c r="A147" s="335"/>
      <c r="B147" s="1346"/>
      <c r="C147" s="1346"/>
      <c r="D147" s="1346"/>
      <c r="E147" s="1346"/>
      <c r="F147" s="1355"/>
      <c r="G147" s="1345"/>
      <c r="H147" s="1346"/>
      <c r="I147" s="1346"/>
      <c r="J147" s="1346"/>
      <c r="K147" s="1346"/>
      <c r="L147" s="1345"/>
      <c r="M147" s="1345"/>
      <c r="N147" s="1288"/>
    </row>
    <row r="148" spans="1:14" s="1" customFormat="1" x14ac:dyDescent="0.2">
      <c r="A148" s="335"/>
      <c r="B148" s="1485" t="s">
        <v>300</v>
      </c>
      <c r="C148" s="1486"/>
      <c r="D148" s="1486"/>
      <c r="E148" s="1486"/>
      <c r="F148" s="1487" t="s">
        <v>301</v>
      </c>
      <c r="G148" s="1488"/>
      <c r="H148" s="1488"/>
      <c r="I148" s="1488"/>
      <c r="J148" s="1488"/>
      <c r="K148" s="1488"/>
      <c r="L148" s="1488"/>
      <c r="M148" s="1488"/>
      <c r="N148" s="1288"/>
    </row>
    <row r="149" spans="1:14" s="1" customFormat="1" x14ac:dyDescent="0.2">
      <c r="A149" s="335"/>
      <c r="B149" s="1346"/>
      <c r="C149" s="1346"/>
      <c r="D149" s="1346"/>
      <c r="E149" s="1346"/>
      <c r="F149" s="1488"/>
      <c r="G149" s="1488"/>
      <c r="H149" s="1488"/>
      <c r="I149" s="1488"/>
      <c r="J149" s="1488"/>
      <c r="K149" s="1488"/>
      <c r="L149" s="1488"/>
      <c r="M149" s="1488"/>
      <c r="N149" s="1288"/>
    </row>
    <row r="150" spans="1:14" s="1" customFormat="1" x14ac:dyDescent="0.2">
      <c r="A150" s="335"/>
      <c r="B150" s="1485" t="s">
        <v>302</v>
      </c>
      <c r="C150" s="1486"/>
      <c r="D150" s="1486"/>
      <c r="E150" s="1486"/>
      <c r="F150" s="1487" t="s">
        <v>310</v>
      </c>
      <c r="G150" s="1488"/>
      <c r="H150" s="1488"/>
      <c r="I150" s="1488"/>
      <c r="J150" s="1488"/>
      <c r="K150" s="1488"/>
      <c r="L150" s="1488"/>
      <c r="M150" s="1488"/>
      <c r="N150" s="1288"/>
    </row>
    <row r="151" spans="1:14" s="1" customFormat="1" x14ac:dyDescent="0.2">
      <c r="A151" s="335"/>
      <c r="B151" s="1346"/>
      <c r="C151" s="1346"/>
      <c r="D151" s="1346"/>
      <c r="E151" s="1346"/>
      <c r="F151" s="1488"/>
      <c r="G151" s="1488"/>
      <c r="H151" s="1488"/>
      <c r="I151" s="1488"/>
      <c r="J151" s="1488"/>
      <c r="K151" s="1488"/>
      <c r="L151" s="1488"/>
      <c r="M151" s="1488"/>
      <c r="N151" s="1288"/>
    </row>
    <row r="152" spans="1:14" s="1" customFormat="1" x14ac:dyDescent="0.2">
      <c r="A152" s="335"/>
      <c r="B152" s="1480" t="s">
        <v>304</v>
      </c>
      <c r="C152" s="1481"/>
      <c r="D152" s="1481"/>
      <c r="E152" s="1481"/>
      <c r="F152" s="1483"/>
      <c r="G152" s="1484"/>
      <c r="H152" s="1484"/>
      <c r="I152" s="1484"/>
      <c r="J152" s="1484"/>
      <c r="K152" s="1484"/>
      <c r="L152" s="1484"/>
      <c r="M152" s="1484"/>
      <c r="N152" s="1288"/>
    </row>
    <row r="153" spans="1:14" s="1" customFormat="1" x14ac:dyDescent="0.2">
      <c r="A153" s="335"/>
      <c r="B153" s="1482"/>
      <c r="C153" s="1482"/>
      <c r="D153" s="1482"/>
      <c r="E153" s="1482"/>
      <c r="F153" s="1484"/>
      <c r="G153" s="1484"/>
      <c r="H153" s="1484"/>
      <c r="I153" s="1484"/>
      <c r="J153" s="1484"/>
      <c r="K153" s="1484"/>
      <c r="L153" s="1484"/>
      <c r="M153" s="1484"/>
      <c r="N153" s="1288"/>
    </row>
    <row r="154" spans="1:14" s="1" customFormat="1" x14ac:dyDescent="0.25">
      <c r="A154" s="335"/>
      <c r="B154" s="335"/>
      <c r="C154" s="335"/>
      <c r="D154" s="335"/>
      <c r="E154" s="335"/>
      <c r="F154" s="335"/>
      <c r="G154" s="1336"/>
      <c r="H154" s="335"/>
      <c r="I154" s="335"/>
      <c r="J154" s="1288"/>
      <c r="K154" s="1288"/>
      <c r="L154" s="1288"/>
      <c r="M154" s="1288"/>
      <c r="N154" s="1288"/>
    </row>
    <row r="155" spans="1:14" s="1" customFormat="1" x14ac:dyDescent="0.25">
      <c r="A155" s="335"/>
      <c r="B155" s="335"/>
      <c r="C155" s="335"/>
      <c r="D155" s="335"/>
      <c r="E155" s="335"/>
      <c r="F155" s="335"/>
      <c r="G155" s="1336"/>
      <c r="H155" s="335"/>
      <c r="I155" s="335"/>
      <c r="J155" s="1288"/>
      <c r="K155" s="1288"/>
      <c r="L155" s="1288"/>
      <c r="M155" s="1288"/>
      <c r="N155" s="1288"/>
    </row>
    <row r="156" spans="1:14" s="1" customFormat="1" x14ac:dyDescent="0.25">
      <c r="A156" s="335"/>
      <c r="B156" s="335"/>
      <c r="C156" s="335"/>
      <c r="D156" s="335"/>
      <c r="E156" s="335"/>
      <c r="F156" s="335"/>
      <c r="G156" s="1336"/>
      <c r="H156" s="335"/>
      <c r="I156" s="335"/>
      <c r="J156" s="1288"/>
      <c r="K156" s="1288"/>
      <c r="L156" s="1288"/>
      <c r="M156" s="1288"/>
      <c r="N156" s="1288"/>
    </row>
    <row r="157" spans="1:14" s="1" customFormat="1" x14ac:dyDescent="0.25">
      <c r="A157" s="335"/>
      <c r="B157" s="335"/>
      <c r="C157" s="335"/>
      <c r="D157" s="335"/>
      <c r="E157" s="335"/>
      <c r="F157" s="335"/>
      <c r="G157" s="1336"/>
      <c r="H157" s="335"/>
      <c r="I157" s="335"/>
      <c r="J157" s="1288"/>
      <c r="K157" s="1288"/>
      <c r="L157" s="1288"/>
      <c r="M157" s="1288"/>
      <c r="N157" s="1288"/>
    </row>
    <row r="158" spans="1:14" s="1" customFormat="1" x14ac:dyDescent="0.25">
      <c r="A158" s="335"/>
      <c r="B158" s="335"/>
      <c r="C158" s="335"/>
      <c r="D158" s="335"/>
      <c r="E158" s="335"/>
      <c r="F158" s="335"/>
      <c r="G158" s="1336"/>
      <c r="H158" s="335"/>
      <c r="I158" s="335"/>
      <c r="J158" s="1288"/>
      <c r="K158" s="1288"/>
      <c r="L158" s="1288"/>
      <c r="M158" s="1288"/>
      <c r="N158" s="1288"/>
    </row>
    <row r="159" spans="1:14" s="1" customFormat="1" x14ac:dyDescent="0.25">
      <c r="A159" s="335"/>
      <c r="B159" s="335"/>
      <c r="C159" s="335"/>
      <c r="D159" s="335"/>
      <c r="E159" s="335"/>
      <c r="F159" s="335"/>
      <c r="G159" s="335"/>
      <c r="H159" s="335"/>
      <c r="I159" s="335"/>
      <c r="J159" s="1288"/>
      <c r="K159" s="1288"/>
      <c r="L159" s="1288"/>
      <c r="M159" s="1288"/>
      <c r="N159" s="1288"/>
    </row>
    <row r="160" spans="1:14" s="1" customFormat="1" x14ac:dyDescent="0.25">
      <c r="A160" s="335"/>
      <c r="B160" s="335"/>
      <c r="C160" s="335"/>
      <c r="D160" s="335"/>
      <c r="E160" s="335"/>
      <c r="F160" s="335"/>
      <c r="G160" s="335"/>
      <c r="H160" s="335"/>
      <c r="I160" s="335"/>
      <c r="J160" s="1288"/>
      <c r="K160" s="1288"/>
      <c r="L160" s="1288"/>
      <c r="M160" s="1288"/>
      <c r="N160" s="1288"/>
    </row>
    <row r="161" spans="1:14" s="1" customFormat="1" x14ac:dyDescent="0.25">
      <c r="A161" s="335"/>
      <c r="B161" s="335"/>
      <c r="C161" s="335"/>
      <c r="D161" s="335"/>
      <c r="E161" s="335"/>
      <c r="F161" s="335"/>
      <c r="G161" s="335"/>
      <c r="H161" s="335"/>
      <c r="I161" s="335"/>
      <c r="J161" s="1288"/>
      <c r="K161" s="1288"/>
      <c r="L161" s="1288"/>
      <c r="M161" s="1288"/>
      <c r="N161" s="1288"/>
    </row>
    <row r="162" spans="1:14" s="1" customFormat="1" x14ac:dyDescent="0.25">
      <c r="A162" s="335"/>
      <c r="B162" s="335"/>
      <c r="C162" s="335"/>
      <c r="D162" s="335"/>
      <c r="E162" s="335"/>
      <c r="F162" s="335"/>
      <c r="G162" s="335"/>
      <c r="H162" s="335"/>
      <c r="I162" s="335"/>
      <c r="J162" s="1288"/>
      <c r="K162" s="1288"/>
      <c r="L162" s="1288"/>
      <c r="M162" s="1288"/>
      <c r="N162" s="1288"/>
    </row>
    <row r="163" spans="1:14" s="1" customFormat="1" x14ac:dyDescent="0.25">
      <c r="A163" s="335"/>
      <c r="B163" s="335"/>
      <c r="C163" s="335"/>
      <c r="D163" s="335"/>
      <c r="E163" s="335"/>
      <c r="F163" s="335"/>
      <c r="G163" s="335"/>
      <c r="H163" s="335"/>
      <c r="I163" s="335"/>
      <c r="J163" s="1288"/>
      <c r="K163" s="1288"/>
      <c r="L163" s="1288"/>
      <c r="M163" s="1288"/>
      <c r="N163" s="1288"/>
    </row>
    <row r="164" spans="1:14" s="1" customFormat="1" x14ac:dyDescent="0.25">
      <c r="A164" s="335"/>
      <c r="B164" s="335"/>
      <c r="C164" s="335"/>
      <c r="D164" s="335"/>
      <c r="E164" s="335"/>
      <c r="F164" s="335"/>
      <c r="G164" s="335"/>
      <c r="H164" s="335"/>
      <c r="I164" s="335"/>
      <c r="J164" s="1288"/>
      <c r="K164" s="1288"/>
      <c r="L164" s="1288"/>
      <c r="M164" s="1288"/>
      <c r="N164" s="1288"/>
    </row>
    <row r="165" spans="1:14" s="1" customFormat="1" x14ac:dyDescent="0.25">
      <c r="A165" s="335"/>
      <c r="B165" s="335"/>
      <c r="C165" s="335"/>
      <c r="D165" s="335"/>
      <c r="E165" s="335"/>
      <c r="F165" s="335"/>
      <c r="G165" s="335"/>
      <c r="H165" s="335"/>
      <c r="I165" s="335"/>
      <c r="J165" s="1288"/>
      <c r="K165" s="1288"/>
      <c r="L165" s="1288"/>
      <c r="M165" s="1288"/>
      <c r="N165" s="1288"/>
    </row>
    <row r="166" spans="1:14" s="1" customFormat="1" x14ac:dyDescent="0.25">
      <c r="A166" s="335"/>
      <c r="B166" s="335"/>
      <c r="C166" s="335"/>
      <c r="D166" s="335"/>
      <c r="E166" s="335"/>
      <c r="F166" s="335"/>
      <c r="G166" s="335"/>
      <c r="H166" s="335"/>
      <c r="I166" s="335"/>
      <c r="J166" s="1288"/>
      <c r="K166" s="1288"/>
      <c r="L166" s="1288"/>
      <c r="M166" s="1288"/>
      <c r="N166" s="1288"/>
    </row>
    <row r="167" spans="1:14" s="1" customFormat="1" x14ac:dyDescent="0.25">
      <c r="A167" s="335"/>
      <c r="B167" s="335"/>
      <c r="C167" s="335"/>
      <c r="D167" s="335"/>
      <c r="E167" s="335"/>
      <c r="F167" s="335"/>
      <c r="G167" s="335"/>
      <c r="H167" s="335"/>
      <c r="I167" s="335"/>
      <c r="J167" s="1288"/>
      <c r="K167" s="1288"/>
      <c r="L167" s="1288"/>
      <c r="M167" s="1288"/>
      <c r="N167" s="1288"/>
    </row>
    <row r="168" spans="1:14" s="1" customFormat="1" x14ac:dyDescent="0.25">
      <c r="A168" s="335"/>
      <c r="B168" s="335"/>
      <c r="C168" s="335"/>
      <c r="D168" s="335"/>
      <c r="E168" s="335"/>
      <c r="F168" s="335"/>
      <c r="G168" s="335"/>
      <c r="H168" s="335"/>
      <c r="I168" s="335"/>
      <c r="J168" s="1288"/>
      <c r="K168" s="1288"/>
      <c r="L168" s="1288"/>
      <c r="M168" s="1288"/>
      <c r="N168" s="1288"/>
    </row>
    <row r="169" spans="1:14" s="1" customFormat="1" x14ac:dyDescent="0.25">
      <c r="A169" s="335"/>
      <c r="B169" s="335"/>
      <c r="C169" s="335"/>
      <c r="D169" s="335"/>
      <c r="E169" s="335"/>
      <c r="F169" s="335"/>
      <c r="G169" s="335"/>
      <c r="H169" s="335"/>
      <c r="I169" s="335"/>
      <c r="J169" s="1288"/>
      <c r="K169" s="1288"/>
      <c r="L169" s="1288"/>
      <c r="M169" s="1288"/>
      <c r="N169" s="1288"/>
    </row>
    <row r="170" spans="1:14" s="1" customFormat="1" x14ac:dyDescent="0.25">
      <c r="A170" s="335"/>
      <c r="B170" s="335"/>
      <c r="C170" s="335"/>
      <c r="D170" s="335"/>
      <c r="E170" s="335"/>
      <c r="F170" s="335"/>
      <c r="G170" s="335"/>
      <c r="H170" s="335"/>
      <c r="I170" s="335"/>
      <c r="J170" s="1288"/>
      <c r="K170" s="1288"/>
      <c r="L170" s="1288"/>
      <c r="M170" s="1288"/>
      <c r="N170" s="1288"/>
    </row>
    <row r="171" spans="1:14" s="1" customFormat="1" x14ac:dyDescent="0.25">
      <c r="A171" s="335"/>
      <c r="B171" s="335"/>
      <c r="C171" s="335"/>
      <c r="D171" s="335"/>
      <c r="E171" s="335"/>
      <c r="F171" s="335"/>
      <c r="G171" s="335"/>
      <c r="H171" s="335"/>
      <c r="I171" s="335"/>
      <c r="J171" s="1288"/>
      <c r="K171" s="1288"/>
      <c r="L171" s="1288"/>
      <c r="M171" s="1288"/>
      <c r="N171" s="1288"/>
    </row>
    <row r="172" spans="1:14" s="1" customFormat="1" x14ac:dyDescent="0.25">
      <c r="A172" s="335"/>
      <c r="B172" s="335"/>
      <c r="C172" s="335"/>
      <c r="D172" s="335"/>
      <c r="E172" s="335"/>
      <c r="F172" s="335"/>
      <c r="G172" s="335"/>
      <c r="H172" s="335"/>
      <c r="I172" s="335"/>
      <c r="J172" s="1288"/>
      <c r="K172" s="1288"/>
      <c r="L172" s="1288"/>
      <c r="M172" s="1288"/>
      <c r="N172" s="1288"/>
    </row>
    <row r="173" spans="1:14" s="1" customFormat="1" x14ac:dyDescent="0.25">
      <c r="A173" s="335"/>
      <c r="B173" s="335"/>
      <c r="C173" s="335"/>
      <c r="D173" s="335"/>
      <c r="E173" s="335"/>
      <c r="F173" s="335"/>
      <c r="G173" s="335"/>
      <c r="H173" s="335"/>
      <c r="I173" s="335"/>
      <c r="J173" s="1288"/>
      <c r="K173" s="1288"/>
      <c r="L173" s="1288"/>
      <c r="M173" s="1288"/>
      <c r="N173" s="1288"/>
    </row>
    <row r="174" spans="1:14" s="1" customFormat="1" x14ac:dyDescent="0.2">
      <c r="A174" s="335"/>
      <c r="B174" s="335"/>
      <c r="C174" s="335"/>
      <c r="D174" s="335"/>
      <c r="E174" s="335"/>
      <c r="F174" s="335"/>
      <c r="G174" s="335"/>
      <c r="H174" s="335"/>
      <c r="I174" s="335"/>
      <c r="J174" s="1288"/>
      <c r="K174" s="1288"/>
      <c r="L174" s="1288"/>
      <c r="M174" s="1288"/>
      <c r="N174" s="1288"/>
    </row>
    <row r="175" spans="1:14" s="1" customFormat="1" x14ac:dyDescent="0.2">
      <c r="A175" s="335"/>
      <c r="B175" s="335"/>
      <c r="C175" s="335"/>
      <c r="D175" s="335"/>
      <c r="E175" s="335"/>
      <c r="F175" s="335"/>
      <c r="G175" s="335"/>
      <c r="H175" s="335"/>
      <c r="I175" s="335"/>
      <c r="J175" s="1288"/>
      <c r="K175" s="1288"/>
      <c r="L175" s="1288"/>
      <c r="M175" s="1288"/>
      <c r="N175" s="1288"/>
    </row>
    <row r="176" spans="1:14" s="1" customFormat="1" x14ac:dyDescent="0.2">
      <c r="A176" s="335"/>
      <c r="B176" s="335"/>
      <c r="C176" s="335"/>
      <c r="D176" s="335"/>
      <c r="E176" s="335"/>
      <c r="F176" s="335"/>
      <c r="G176" s="335"/>
      <c r="H176" s="335"/>
      <c r="I176" s="335"/>
      <c r="J176" s="1288"/>
      <c r="K176" s="1288"/>
      <c r="L176" s="1288"/>
      <c r="M176" s="1288"/>
      <c r="N176" s="1288"/>
    </row>
    <row r="177" spans="1:14" s="1" customFormat="1" x14ac:dyDescent="0.2">
      <c r="A177" s="335"/>
      <c r="B177" s="335"/>
      <c r="C177" s="335"/>
      <c r="D177" s="335"/>
      <c r="E177" s="335"/>
      <c r="F177" s="335"/>
      <c r="G177" s="335"/>
      <c r="H177" s="335"/>
      <c r="I177" s="335"/>
      <c r="J177" s="1288"/>
      <c r="K177" s="1288"/>
      <c r="L177" s="1288"/>
      <c r="M177" s="1288"/>
      <c r="N177" s="1288"/>
    </row>
    <row r="178" spans="1:14" s="1" customFormat="1" x14ac:dyDescent="0.2">
      <c r="A178" s="335"/>
      <c r="B178" s="335"/>
      <c r="C178" s="335"/>
      <c r="D178" s="335"/>
      <c r="E178" s="335"/>
      <c r="F178" s="335"/>
      <c r="G178" s="335"/>
      <c r="H178" s="335"/>
      <c r="I178" s="335"/>
      <c r="J178" s="1288"/>
      <c r="K178" s="1288"/>
      <c r="L178" s="1288"/>
      <c r="M178" s="1288"/>
      <c r="N178" s="1288"/>
    </row>
    <row r="179" spans="1:14" s="1" customFormat="1" x14ac:dyDescent="0.2">
      <c r="A179" s="335"/>
      <c r="B179" s="335"/>
      <c r="C179" s="335"/>
      <c r="D179" s="335"/>
      <c r="E179" s="335"/>
      <c r="F179" s="335"/>
      <c r="G179" s="335"/>
      <c r="H179" s="335"/>
      <c r="I179" s="335"/>
      <c r="J179" s="1288"/>
      <c r="K179" s="1288"/>
      <c r="L179" s="1288"/>
      <c r="M179" s="1288"/>
      <c r="N179" s="1288"/>
    </row>
    <row r="180" spans="1:14" s="1" customFormat="1" x14ac:dyDescent="0.2">
      <c r="A180" s="335"/>
      <c r="B180" s="335"/>
      <c r="C180" s="335"/>
      <c r="D180" s="335"/>
      <c r="E180" s="335"/>
      <c r="F180" s="335"/>
      <c r="G180" s="335"/>
      <c r="H180" s="335"/>
      <c r="I180" s="335"/>
      <c r="J180" s="1288"/>
      <c r="K180" s="1288"/>
      <c r="L180" s="1288"/>
      <c r="M180" s="1288"/>
      <c r="N180" s="1288"/>
    </row>
    <row r="181" spans="1:14" s="1" customFormat="1" x14ac:dyDescent="0.2">
      <c r="A181" s="335"/>
      <c r="B181" s="335"/>
      <c r="C181" s="335"/>
      <c r="D181" s="335"/>
      <c r="E181" s="335"/>
      <c r="F181" s="335"/>
      <c r="G181" s="335"/>
      <c r="H181" s="335"/>
      <c r="I181" s="335"/>
      <c r="J181" s="1288"/>
      <c r="K181" s="1288"/>
      <c r="L181" s="1288"/>
      <c r="M181" s="1288"/>
      <c r="N181" s="1288"/>
    </row>
    <row r="182" spans="1:14" s="1" customFormat="1" x14ac:dyDescent="0.2">
      <c r="A182" s="335"/>
      <c r="B182" s="335"/>
      <c r="C182" s="335"/>
      <c r="D182" s="335"/>
      <c r="E182" s="335"/>
      <c r="F182" s="335"/>
      <c r="G182" s="335"/>
      <c r="H182" s="335"/>
      <c r="I182" s="335"/>
      <c r="J182" s="1288"/>
      <c r="K182" s="1288"/>
      <c r="L182" s="1288"/>
      <c r="M182" s="1288"/>
      <c r="N182" s="1288"/>
    </row>
    <row r="183" spans="1:14" s="1" customFormat="1" x14ac:dyDescent="0.2">
      <c r="A183" s="335"/>
      <c r="B183" s="335"/>
      <c r="C183" s="335"/>
      <c r="D183" s="335"/>
      <c r="E183" s="335"/>
      <c r="F183" s="335"/>
      <c r="G183" s="335"/>
      <c r="H183" s="335"/>
      <c r="I183" s="335"/>
      <c r="J183" s="1288"/>
      <c r="K183" s="1288"/>
      <c r="L183" s="1288"/>
      <c r="M183" s="1288"/>
      <c r="N183" s="1288"/>
    </row>
    <row r="184" spans="1:14" s="1" customFormat="1" x14ac:dyDescent="0.2">
      <c r="A184" s="335"/>
      <c r="B184" s="335"/>
      <c r="C184" s="335"/>
      <c r="D184" s="335"/>
      <c r="E184" s="335"/>
      <c r="F184" s="335"/>
      <c r="G184" s="335"/>
      <c r="H184" s="335"/>
      <c r="I184" s="335"/>
      <c r="J184" s="1288"/>
      <c r="K184" s="1288"/>
      <c r="L184" s="1288"/>
      <c r="M184" s="1288"/>
      <c r="N184" s="1288"/>
    </row>
    <row r="185" spans="1:14" s="1" customFormat="1" x14ac:dyDescent="0.2">
      <c r="A185" s="335"/>
      <c r="B185" s="335"/>
      <c r="C185" s="335"/>
      <c r="D185" s="335"/>
      <c r="E185" s="335"/>
      <c r="F185" s="335"/>
      <c r="G185" s="335"/>
      <c r="H185" s="335"/>
      <c r="I185" s="335"/>
      <c r="J185" s="1288"/>
      <c r="K185" s="1288"/>
      <c r="L185" s="1288"/>
      <c r="M185" s="1288"/>
      <c r="N185" s="1288"/>
    </row>
    <row r="186" spans="1:14" s="1" customFormat="1" x14ac:dyDescent="0.2">
      <c r="A186" s="335"/>
      <c r="B186" s="335"/>
      <c r="C186" s="335"/>
      <c r="D186" s="335"/>
      <c r="E186" s="335"/>
      <c r="F186" s="335"/>
      <c r="G186" s="335"/>
      <c r="H186" s="335"/>
      <c r="I186" s="335"/>
      <c r="J186" s="1288"/>
      <c r="K186" s="1288"/>
      <c r="L186" s="1288"/>
      <c r="M186" s="1288"/>
      <c r="N186" s="1288"/>
    </row>
    <row r="187" spans="1:14" s="1" customFormat="1" x14ac:dyDescent="0.2">
      <c r="A187" s="335"/>
      <c r="B187" s="335"/>
      <c r="C187" s="335"/>
      <c r="D187" s="335"/>
      <c r="E187" s="335"/>
      <c r="F187" s="335"/>
      <c r="G187" s="335"/>
      <c r="H187" s="335"/>
      <c r="I187" s="335"/>
      <c r="J187" s="1288"/>
      <c r="K187" s="1288"/>
      <c r="L187" s="1288"/>
      <c r="M187" s="1288"/>
      <c r="N187" s="1288"/>
    </row>
    <row r="188" spans="1:14" s="1" customFormat="1" x14ac:dyDescent="0.2">
      <c r="A188" s="335"/>
      <c r="B188" s="335"/>
      <c r="C188" s="335"/>
      <c r="D188" s="335"/>
      <c r="E188" s="335"/>
      <c r="F188" s="335"/>
      <c r="G188" s="335"/>
      <c r="H188" s="335"/>
      <c r="I188" s="335"/>
      <c r="J188" s="1288"/>
      <c r="K188" s="1288"/>
      <c r="L188" s="1288"/>
      <c r="M188" s="1288"/>
      <c r="N188" s="1288"/>
    </row>
    <row r="189" spans="1:14" s="1" customFormat="1" x14ac:dyDescent="0.2">
      <c r="A189" s="335"/>
      <c r="B189" s="335"/>
      <c r="C189" s="335"/>
      <c r="D189" s="335"/>
      <c r="E189" s="335"/>
      <c r="F189" s="335"/>
      <c r="G189" s="335"/>
      <c r="H189" s="335"/>
      <c r="I189" s="335"/>
      <c r="J189" s="1288"/>
      <c r="K189" s="1288"/>
      <c r="L189" s="1288"/>
      <c r="M189" s="1288"/>
      <c r="N189" s="1288"/>
    </row>
    <row r="190" spans="1:14" s="1" customFormat="1" x14ac:dyDescent="0.2">
      <c r="A190" s="335"/>
      <c r="B190" s="335"/>
      <c r="C190" s="335"/>
      <c r="D190" s="335"/>
      <c r="E190" s="335"/>
      <c r="F190" s="335"/>
      <c r="G190" s="335"/>
      <c r="H190" s="335"/>
      <c r="I190" s="335"/>
      <c r="J190" s="1288"/>
      <c r="K190" s="1288"/>
      <c r="L190" s="1288"/>
      <c r="M190" s="1288"/>
      <c r="N190" s="1288"/>
    </row>
    <row r="191" spans="1:14" s="1" customFormat="1" x14ac:dyDescent="0.2">
      <c r="A191" s="335"/>
      <c r="B191" s="335"/>
      <c r="C191" s="335"/>
      <c r="D191" s="335"/>
      <c r="E191" s="335"/>
      <c r="F191" s="335"/>
      <c r="G191" s="335"/>
      <c r="H191" s="335"/>
      <c r="I191" s="335"/>
      <c r="J191" s="1288"/>
      <c r="K191" s="1288"/>
      <c r="L191" s="1288"/>
      <c r="M191" s="1288"/>
      <c r="N191" s="1288"/>
    </row>
    <row r="192" spans="1:14" s="1" customFormat="1" x14ac:dyDescent="0.2">
      <c r="A192" s="335"/>
      <c r="B192" s="335"/>
      <c r="C192" s="335"/>
      <c r="D192" s="335"/>
      <c r="E192" s="335"/>
      <c r="F192" s="335"/>
      <c r="G192" s="335"/>
      <c r="H192" s="335"/>
      <c r="I192" s="335"/>
      <c r="J192" s="1288"/>
      <c r="K192" s="1288"/>
      <c r="L192" s="1288"/>
      <c r="M192" s="1288"/>
      <c r="N192" s="1288"/>
    </row>
    <row r="193" spans="1:14" s="1" customFormat="1" x14ac:dyDescent="0.2">
      <c r="A193" s="335"/>
      <c r="B193" s="335"/>
      <c r="C193" s="335"/>
      <c r="D193" s="335"/>
      <c r="E193" s="335"/>
      <c r="F193" s="335"/>
      <c r="G193" s="335"/>
      <c r="H193" s="335"/>
      <c r="I193" s="335"/>
      <c r="J193" s="1288"/>
      <c r="K193" s="1288"/>
      <c r="L193" s="1288"/>
      <c r="M193" s="1288"/>
      <c r="N193" s="1288"/>
    </row>
    <row r="194" spans="1:14" s="1" customFormat="1" x14ac:dyDescent="0.2">
      <c r="A194" s="335"/>
      <c r="B194" s="335"/>
      <c r="C194" s="335"/>
      <c r="D194" s="335"/>
      <c r="E194" s="335"/>
      <c r="F194" s="335"/>
      <c r="G194" s="335"/>
      <c r="H194" s="335"/>
      <c r="I194" s="335"/>
      <c r="J194" s="1288"/>
      <c r="K194" s="1288"/>
      <c r="L194" s="1288"/>
      <c r="M194" s="1288"/>
      <c r="N194" s="1288"/>
    </row>
    <row r="195" spans="1:14" s="1" customFormat="1" x14ac:dyDescent="0.2">
      <c r="A195" s="335"/>
      <c r="B195" s="335"/>
      <c r="C195" s="335"/>
      <c r="D195" s="335"/>
      <c r="E195" s="335"/>
      <c r="F195" s="335"/>
      <c r="G195" s="335"/>
      <c r="H195" s="335"/>
      <c r="I195" s="335"/>
      <c r="J195" s="1288"/>
      <c r="K195" s="1288"/>
      <c r="L195" s="1288"/>
      <c r="M195" s="1288"/>
      <c r="N195" s="1288"/>
    </row>
    <row r="196" spans="1:14" s="1" customFormat="1" x14ac:dyDescent="0.2">
      <c r="A196" s="335"/>
      <c r="B196" s="335"/>
      <c r="C196" s="335"/>
      <c r="D196" s="335"/>
      <c r="E196" s="335"/>
      <c r="F196" s="335"/>
      <c r="G196" s="335"/>
      <c r="H196" s="335"/>
      <c r="I196" s="335"/>
      <c r="J196" s="1288"/>
      <c r="K196" s="1288"/>
      <c r="L196" s="1288"/>
      <c r="M196" s="1288"/>
      <c r="N196" s="1288"/>
    </row>
    <row r="197" spans="1:14" s="1" customFormat="1" x14ac:dyDescent="0.2">
      <c r="A197" s="335"/>
      <c r="B197" s="335"/>
      <c r="C197" s="335"/>
      <c r="D197" s="335"/>
      <c r="E197" s="335"/>
      <c r="F197" s="335"/>
      <c r="G197" s="335"/>
      <c r="H197" s="335"/>
      <c r="I197" s="335"/>
      <c r="J197" s="1288"/>
      <c r="K197" s="1288"/>
      <c r="L197" s="1288"/>
      <c r="M197" s="1288"/>
      <c r="N197" s="1288"/>
    </row>
    <row r="198" spans="1:14" s="1" customFormat="1" x14ac:dyDescent="0.2">
      <c r="A198" s="335"/>
      <c r="B198" s="335"/>
      <c r="C198" s="335"/>
      <c r="D198" s="335"/>
      <c r="E198" s="335"/>
      <c r="F198" s="335"/>
      <c r="G198" s="335"/>
      <c r="H198" s="335"/>
      <c r="I198" s="335"/>
      <c r="J198" s="1288"/>
      <c r="K198" s="1288"/>
      <c r="L198" s="1288"/>
      <c r="M198" s="1288"/>
      <c r="N198" s="1288"/>
    </row>
    <row r="199" spans="1:14" s="1" customFormat="1" x14ac:dyDescent="0.2">
      <c r="J199" s="825"/>
      <c r="K199" s="825"/>
      <c r="L199" s="825"/>
      <c r="M199" s="825"/>
      <c r="N199" s="825"/>
    </row>
    <row r="200" spans="1:14" s="1" customFormat="1" x14ac:dyDescent="0.2">
      <c r="J200" s="825"/>
      <c r="K200" s="825"/>
      <c r="L200" s="825"/>
      <c r="M200" s="825"/>
      <c r="N200" s="825"/>
    </row>
    <row r="201" spans="1:14" s="1" customFormat="1" x14ac:dyDescent="0.2">
      <c r="J201" s="825"/>
      <c r="K201" s="825"/>
      <c r="L201" s="825"/>
      <c r="M201" s="825"/>
      <c r="N201" s="825"/>
    </row>
    <row r="202" spans="1:14" s="1" customFormat="1" x14ac:dyDescent="0.2">
      <c r="J202" s="825"/>
      <c r="K202" s="825"/>
      <c r="L202" s="825"/>
      <c r="M202" s="825"/>
      <c r="N202" s="825"/>
    </row>
    <row r="203" spans="1:14" s="1" customFormat="1" x14ac:dyDescent="0.2">
      <c r="J203" s="825"/>
      <c r="K203" s="825"/>
      <c r="L203" s="825"/>
      <c r="M203" s="825"/>
      <c r="N203" s="825"/>
    </row>
    <row r="204" spans="1:14" s="1" customFormat="1" x14ac:dyDescent="0.2">
      <c r="J204" s="825"/>
      <c r="K204" s="825"/>
      <c r="L204" s="825"/>
      <c r="M204" s="825"/>
      <c r="N204" s="825"/>
    </row>
    <row r="205" spans="1:14" s="1" customFormat="1" x14ac:dyDescent="0.2">
      <c r="J205" s="825"/>
      <c r="K205" s="825"/>
      <c r="L205" s="825"/>
      <c r="M205" s="825"/>
      <c r="N205" s="825"/>
    </row>
    <row r="206" spans="1:14" s="1" customFormat="1" x14ac:dyDescent="0.2">
      <c r="J206" s="825"/>
      <c r="K206" s="825"/>
      <c r="L206" s="825"/>
      <c r="M206" s="825"/>
      <c r="N206" s="825"/>
    </row>
    <row r="207" spans="1:14" s="1" customFormat="1" x14ac:dyDescent="0.2">
      <c r="J207" s="825"/>
      <c r="K207" s="825"/>
      <c r="L207" s="825"/>
      <c r="M207" s="825"/>
      <c r="N207" s="825"/>
    </row>
    <row r="208" spans="1:14" s="1" customFormat="1" x14ac:dyDescent="0.2">
      <c r="J208" s="825"/>
      <c r="K208" s="825"/>
      <c r="L208" s="825"/>
      <c r="M208" s="825"/>
      <c r="N208" s="825"/>
    </row>
    <row r="209" spans="10:14" s="1" customFormat="1" x14ac:dyDescent="0.2">
      <c r="J209" s="825"/>
      <c r="K209" s="825"/>
      <c r="L209" s="825"/>
      <c r="M209" s="825"/>
      <c r="N209" s="825"/>
    </row>
    <row r="210" spans="10:14" s="1" customFormat="1" x14ac:dyDescent="0.2">
      <c r="J210" s="825"/>
      <c r="K210" s="825"/>
      <c r="L210" s="825"/>
      <c r="M210" s="825"/>
      <c r="N210" s="825"/>
    </row>
    <row r="211" spans="10:14" s="1" customFormat="1" x14ac:dyDescent="0.2">
      <c r="J211" s="825"/>
      <c r="K211" s="825"/>
      <c r="L211" s="825"/>
      <c r="M211" s="825"/>
      <c r="N211" s="825"/>
    </row>
    <row r="212" spans="10:14" s="1" customFormat="1" x14ac:dyDescent="0.2">
      <c r="J212" s="825"/>
      <c r="K212" s="825"/>
      <c r="L212" s="825"/>
      <c r="M212" s="825"/>
      <c r="N212" s="825"/>
    </row>
    <row r="213" spans="10:14" s="1" customFormat="1" x14ac:dyDescent="0.2">
      <c r="J213" s="825"/>
      <c r="K213" s="825"/>
      <c r="L213" s="825"/>
      <c r="M213" s="825"/>
      <c r="N213" s="825"/>
    </row>
    <row r="214" spans="10:14" s="1" customFormat="1" x14ac:dyDescent="0.2">
      <c r="J214" s="825"/>
      <c r="K214" s="825"/>
      <c r="L214" s="825"/>
      <c r="M214" s="825"/>
      <c r="N214" s="825"/>
    </row>
    <row r="215" spans="10:14" s="1" customFormat="1" x14ac:dyDescent="0.2">
      <c r="J215" s="825"/>
      <c r="K215" s="825"/>
      <c r="L215" s="825"/>
      <c r="M215" s="825"/>
      <c r="N215" s="825"/>
    </row>
    <row r="216" spans="10:14" s="1" customFormat="1" x14ac:dyDescent="0.2">
      <c r="J216" s="825"/>
      <c r="K216" s="825"/>
      <c r="L216" s="825"/>
      <c r="M216" s="825"/>
      <c r="N216" s="825"/>
    </row>
    <row r="217" spans="10:14" s="1" customFormat="1" x14ac:dyDescent="0.2">
      <c r="J217" s="825"/>
      <c r="K217" s="825"/>
      <c r="L217" s="825"/>
      <c r="M217" s="825"/>
      <c r="N217" s="825"/>
    </row>
    <row r="218" spans="10:14" s="1" customFormat="1" x14ac:dyDescent="0.2">
      <c r="J218" s="825"/>
      <c r="K218" s="825"/>
      <c r="L218" s="825"/>
      <c r="M218" s="825"/>
      <c r="N218" s="825"/>
    </row>
  </sheetData>
  <mergeCells count="24">
    <mergeCell ref="J7:J9"/>
    <mergeCell ref="A7:F7"/>
    <mergeCell ref="B103:C103"/>
    <mergeCell ref="B121:C121"/>
    <mergeCell ref="A2:H2"/>
    <mergeCell ref="A4:H4"/>
    <mergeCell ref="A5:H5"/>
    <mergeCell ref="H6:H9"/>
    <mergeCell ref="B150:E150"/>
    <mergeCell ref="F150:M151"/>
    <mergeCell ref="B152:E153"/>
    <mergeCell ref="F152:M153"/>
    <mergeCell ref="N8:N9"/>
    <mergeCell ref="B148:E148"/>
    <mergeCell ref="F148:M149"/>
    <mergeCell ref="L8:L9"/>
    <mergeCell ref="B136:C136"/>
    <mergeCell ref="B139:C139"/>
    <mergeCell ref="B144:E144"/>
    <mergeCell ref="B146:E146"/>
    <mergeCell ref="B11:C11"/>
    <mergeCell ref="B62:C62"/>
    <mergeCell ref="B63:C63"/>
    <mergeCell ref="B96:C96"/>
  </mergeCells>
  <pageMargins left="0.7" right="0.7" top="0.78740157499999996" bottom="0.78740157499999996" header="0.3" footer="0.3"/>
  <pageSetup paperSize="9" scale="7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211"/>
  <sheetViews>
    <sheetView topLeftCell="A114" zoomScale="120" zoomScaleNormal="120" workbookViewId="0">
      <selection activeCell="K150" sqref="K150"/>
    </sheetView>
  </sheetViews>
  <sheetFormatPr defaultRowHeight="12.45" x14ac:dyDescent="0.2"/>
  <cols>
    <col min="1" max="1" width="3.21875" style="1" customWidth="1"/>
    <col min="2" max="2" width="9.21875" style="1" customWidth="1"/>
    <col min="3" max="4" width="4.77734375" style="1" customWidth="1"/>
    <col min="5" max="5" width="8" style="1" customWidth="1"/>
    <col min="6" max="6" width="40.77734375" style="1" customWidth="1"/>
    <col min="7" max="7" width="8.44140625" style="949" customWidth="1"/>
    <col min="8" max="8" width="8.21875" style="1" hidden="1" customWidth="1"/>
    <col min="9" max="9" width="8.6640625" style="713" hidden="1" customWidth="1"/>
    <col min="10" max="10" width="0" style="1" hidden="1" customWidth="1"/>
    <col min="11" max="250" width="8.77734375" style="1"/>
    <col min="251" max="252" width="3.21875" style="1" customWidth="1"/>
    <col min="253" max="253" width="9.21875" style="1" customWidth="1"/>
    <col min="254" max="255" width="4.77734375" style="1" customWidth="1"/>
    <col min="256" max="256" width="8" style="1" customWidth="1"/>
    <col min="257" max="257" width="40.77734375" style="1" customWidth="1"/>
    <col min="258" max="258" width="8.44140625" style="1" customWidth="1"/>
    <col min="259" max="260" width="7.5546875" style="1" customWidth="1"/>
    <col min="261" max="506" width="8.77734375" style="1"/>
    <col min="507" max="508" width="3.21875" style="1" customWidth="1"/>
    <col min="509" max="509" width="9.21875" style="1" customWidth="1"/>
    <col min="510" max="511" width="4.77734375" style="1" customWidth="1"/>
    <col min="512" max="512" width="8" style="1" customWidth="1"/>
    <col min="513" max="513" width="40.77734375" style="1" customWidth="1"/>
    <col min="514" max="514" width="8.44140625" style="1" customWidth="1"/>
    <col min="515" max="516" width="7.5546875" style="1" customWidth="1"/>
    <col min="517" max="762" width="8.77734375" style="1"/>
    <col min="763" max="764" width="3.21875" style="1" customWidth="1"/>
    <col min="765" max="765" width="9.21875" style="1" customWidth="1"/>
    <col min="766" max="767" width="4.77734375" style="1" customWidth="1"/>
    <col min="768" max="768" width="8" style="1" customWidth="1"/>
    <col min="769" max="769" width="40.77734375" style="1" customWidth="1"/>
    <col min="770" max="770" width="8.44140625" style="1" customWidth="1"/>
    <col min="771" max="772" width="7.5546875" style="1" customWidth="1"/>
    <col min="773" max="1018" width="8.77734375" style="1"/>
    <col min="1019" max="1020" width="3.21875" style="1" customWidth="1"/>
    <col min="1021" max="1021" width="9.21875" style="1" customWidth="1"/>
    <col min="1022" max="1023" width="4.77734375" style="1" customWidth="1"/>
    <col min="1024" max="1024" width="8" style="1" customWidth="1"/>
    <col min="1025" max="1025" width="40.77734375" style="1" customWidth="1"/>
    <col min="1026" max="1026" width="8.44140625" style="1" customWidth="1"/>
    <col min="1027" max="1028" width="7.5546875" style="1" customWidth="1"/>
    <col min="1029" max="1274" width="8.77734375" style="1"/>
    <col min="1275" max="1276" width="3.21875" style="1" customWidth="1"/>
    <col min="1277" max="1277" width="9.21875" style="1" customWidth="1"/>
    <col min="1278" max="1279" width="4.77734375" style="1" customWidth="1"/>
    <col min="1280" max="1280" width="8" style="1" customWidth="1"/>
    <col min="1281" max="1281" width="40.77734375" style="1" customWidth="1"/>
    <col min="1282" max="1282" width="8.44140625" style="1" customWidth="1"/>
    <col min="1283" max="1284" width="7.5546875" style="1" customWidth="1"/>
    <col min="1285" max="1530" width="8.77734375" style="1"/>
    <col min="1531" max="1532" width="3.21875" style="1" customWidth="1"/>
    <col min="1533" max="1533" width="9.21875" style="1" customWidth="1"/>
    <col min="1534" max="1535" width="4.77734375" style="1" customWidth="1"/>
    <col min="1536" max="1536" width="8" style="1" customWidth="1"/>
    <col min="1537" max="1537" width="40.77734375" style="1" customWidth="1"/>
    <col min="1538" max="1538" width="8.44140625" style="1" customWidth="1"/>
    <col min="1539" max="1540" width="7.5546875" style="1" customWidth="1"/>
    <col min="1541" max="1786" width="8.77734375" style="1"/>
    <col min="1787" max="1788" width="3.21875" style="1" customWidth="1"/>
    <col min="1789" max="1789" width="9.21875" style="1" customWidth="1"/>
    <col min="1790" max="1791" width="4.77734375" style="1" customWidth="1"/>
    <col min="1792" max="1792" width="8" style="1" customWidth="1"/>
    <col min="1793" max="1793" width="40.77734375" style="1" customWidth="1"/>
    <col min="1794" max="1794" width="8.44140625" style="1" customWidth="1"/>
    <col min="1795" max="1796" width="7.5546875" style="1" customWidth="1"/>
    <col min="1797" max="2042" width="8.77734375" style="1"/>
    <col min="2043" max="2044" width="3.21875" style="1" customWidth="1"/>
    <col min="2045" max="2045" width="9.21875" style="1" customWidth="1"/>
    <col min="2046" max="2047" width="4.77734375" style="1" customWidth="1"/>
    <col min="2048" max="2048" width="8" style="1" customWidth="1"/>
    <col min="2049" max="2049" width="40.77734375" style="1" customWidth="1"/>
    <col min="2050" max="2050" width="8.44140625" style="1" customWidth="1"/>
    <col min="2051" max="2052" width="7.5546875" style="1" customWidth="1"/>
    <col min="2053" max="2298" width="8.77734375" style="1"/>
    <col min="2299" max="2300" width="3.21875" style="1" customWidth="1"/>
    <col min="2301" max="2301" width="9.21875" style="1" customWidth="1"/>
    <col min="2302" max="2303" width="4.77734375" style="1" customWidth="1"/>
    <col min="2304" max="2304" width="8" style="1" customWidth="1"/>
    <col min="2305" max="2305" width="40.77734375" style="1" customWidth="1"/>
    <col min="2306" max="2306" width="8.44140625" style="1" customWidth="1"/>
    <col min="2307" max="2308" width="7.5546875" style="1" customWidth="1"/>
    <col min="2309" max="2554" width="8.77734375" style="1"/>
    <col min="2555" max="2556" width="3.21875" style="1" customWidth="1"/>
    <col min="2557" max="2557" width="9.21875" style="1" customWidth="1"/>
    <col min="2558" max="2559" width="4.77734375" style="1" customWidth="1"/>
    <col min="2560" max="2560" width="8" style="1" customWidth="1"/>
    <col min="2561" max="2561" width="40.77734375" style="1" customWidth="1"/>
    <col min="2562" max="2562" width="8.44140625" style="1" customWidth="1"/>
    <col min="2563" max="2564" width="7.5546875" style="1" customWidth="1"/>
    <col min="2565" max="2810" width="8.77734375" style="1"/>
    <col min="2811" max="2812" width="3.21875" style="1" customWidth="1"/>
    <col min="2813" max="2813" width="9.21875" style="1" customWidth="1"/>
    <col min="2814" max="2815" width="4.77734375" style="1" customWidth="1"/>
    <col min="2816" max="2816" width="8" style="1" customWidth="1"/>
    <col min="2817" max="2817" width="40.77734375" style="1" customWidth="1"/>
    <col min="2818" max="2818" width="8.44140625" style="1" customWidth="1"/>
    <col min="2819" max="2820" width="7.5546875" style="1" customWidth="1"/>
    <col min="2821" max="3066" width="8.77734375" style="1"/>
    <col min="3067" max="3068" width="3.21875" style="1" customWidth="1"/>
    <col min="3069" max="3069" width="9.21875" style="1" customWidth="1"/>
    <col min="3070" max="3071" width="4.77734375" style="1" customWidth="1"/>
    <col min="3072" max="3072" width="8" style="1" customWidth="1"/>
    <col min="3073" max="3073" width="40.77734375" style="1" customWidth="1"/>
    <col min="3074" max="3074" width="8.44140625" style="1" customWidth="1"/>
    <col min="3075" max="3076" width="7.5546875" style="1" customWidth="1"/>
    <col min="3077" max="3322" width="8.77734375" style="1"/>
    <col min="3323" max="3324" width="3.21875" style="1" customWidth="1"/>
    <col min="3325" max="3325" width="9.21875" style="1" customWidth="1"/>
    <col min="3326" max="3327" width="4.77734375" style="1" customWidth="1"/>
    <col min="3328" max="3328" width="8" style="1" customWidth="1"/>
    <col min="3329" max="3329" width="40.77734375" style="1" customWidth="1"/>
    <col min="3330" max="3330" width="8.44140625" style="1" customWidth="1"/>
    <col min="3331" max="3332" width="7.5546875" style="1" customWidth="1"/>
    <col min="3333" max="3578" width="8.77734375" style="1"/>
    <col min="3579" max="3580" width="3.21875" style="1" customWidth="1"/>
    <col min="3581" max="3581" width="9.21875" style="1" customWidth="1"/>
    <col min="3582" max="3583" width="4.77734375" style="1" customWidth="1"/>
    <col min="3584" max="3584" width="8" style="1" customWidth="1"/>
    <col min="3585" max="3585" width="40.77734375" style="1" customWidth="1"/>
    <col min="3586" max="3586" width="8.44140625" style="1" customWidth="1"/>
    <col min="3587" max="3588" width="7.5546875" style="1" customWidth="1"/>
    <col min="3589" max="3834" width="8.77734375" style="1"/>
    <col min="3835" max="3836" width="3.21875" style="1" customWidth="1"/>
    <col min="3837" max="3837" width="9.21875" style="1" customWidth="1"/>
    <col min="3838" max="3839" width="4.77734375" style="1" customWidth="1"/>
    <col min="3840" max="3840" width="8" style="1" customWidth="1"/>
    <col min="3841" max="3841" width="40.77734375" style="1" customWidth="1"/>
    <col min="3842" max="3842" width="8.44140625" style="1" customWidth="1"/>
    <col min="3843" max="3844" width="7.5546875" style="1" customWidth="1"/>
    <col min="3845" max="4090" width="8.77734375" style="1"/>
    <col min="4091" max="4092" width="3.21875" style="1" customWidth="1"/>
    <col min="4093" max="4093" width="9.21875" style="1" customWidth="1"/>
    <col min="4094" max="4095" width="4.77734375" style="1" customWidth="1"/>
    <col min="4096" max="4096" width="8" style="1" customWidth="1"/>
    <col min="4097" max="4097" width="40.77734375" style="1" customWidth="1"/>
    <col min="4098" max="4098" width="8.44140625" style="1" customWidth="1"/>
    <col min="4099" max="4100" width="7.5546875" style="1" customWidth="1"/>
    <col min="4101" max="4346" width="8.77734375" style="1"/>
    <col min="4347" max="4348" width="3.21875" style="1" customWidth="1"/>
    <col min="4349" max="4349" width="9.21875" style="1" customWidth="1"/>
    <col min="4350" max="4351" width="4.77734375" style="1" customWidth="1"/>
    <col min="4352" max="4352" width="8" style="1" customWidth="1"/>
    <col min="4353" max="4353" width="40.77734375" style="1" customWidth="1"/>
    <col min="4354" max="4354" width="8.44140625" style="1" customWidth="1"/>
    <col min="4355" max="4356" width="7.5546875" style="1" customWidth="1"/>
    <col min="4357" max="4602" width="8.77734375" style="1"/>
    <col min="4603" max="4604" width="3.21875" style="1" customWidth="1"/>
    <col min="4605" max="4605" width="9.21875" style="1" customWidth="1"/>
    <col min="4606" max="4607" width="4.77734375" style="1" customWidth="1"/>
    <col min="4608" max="4608" width="8" style="1" customWidth="1"/>
    <col min="4609" max="4609" width="40.77734375" style="1" customWidth="1"/>
    <col min="4610" max="4610" width="8.44140625" style="1" customWidth="1"/>
    <col min="4611" max="4612" width="7.5546875" style="1" customWidth="1"/>
    <col min="4613" max="4858" width="8.77734375" style="1"/>
    <col min="4859" max="4860" width="3.21875" style="1" customWidth="1"/>
    <col min="4861" max="4861" width="9.21875" style="1" customWidth="1"/>
    <col min="4862" max="4863" width="4.77734375" style="1" customWidth="1"/>
    <col min="4864" max="4864" width="8" style="1" customWidth="1"/>
    <col min="4865" max="4865" width="40.77734375" style="1" customWidth="1"/>
    <col min="4866" max="4866" width="8.44140625" style="1" customWidth="1"/>
    <col min="4867" max="4868" width="7.5546875" style="1" customWidth="1"/>
    <col min="4869" max="5114" width="8.77734375" style="1"/>
    <col min="5115" max="5116" width="3.21875" style="1" customWidth="1"/>
    <col min="5117" max="5117" width="9.21875" style="1" customWidth="1"/>
    <col min="5118" max="5119" width="4.77734375" style="1" customWidth="1"/>
    <col min="5120" max="5120" width="8" style="1" customWidth="1"/>
    <col min="5121" max="5121" width="40.77734375" style="1" customWidth="1"/>
    <col min="5122" max="5122" width="8.44140625" style="1" customWidth="1"/>
    <col min="5123" max="5124" width="7.5546875" style="1" customWidth="1"/>
    <col min="5125" max="5370" width="8.77734375" style="1"/>
    <col min="5371" max="5372" width="3.21875" style="1" customWidth="1"/>
    <col min="5373" max="5373" width="9.21875" style="1" customWidth="1"/>
    <col min="5374" max="5375" width="4.77734375" style="1" customWidth="1"/>
    <col min="5376" max="5376" width="8" style="1" customWidth="1"/>
    <col min="5377" max="5377" width="40.77734375" style="1" customWidth="1"/>
    <col min="5378" max="5378" width="8.44140625" style="1" customWidth="1"/>
    <col min="5379" max="5380" width="7.5546875" style="1" customWidth="1"/>
    <col min="5381" max="5626" width="8.77734375" style="1"/>
    <col min="5627" max="5628" width="3.21875" style="1" customWidth="1"/>
    <col min="5629" max="5629" width="9.21875" style="1" customWidth="1"/>
    <col min="5630" max="5631" width="4.77734375" style="1" customWidth="1"/>
    <col min="5632" max="5632" width="8" style="1" customWidth="1"/>
    <col min="5633" max="5633" width="40.77734375" style="1" customWidth="1"/>
    <col min="5634" max="5634" width="8.44140625" style="1" customWidth="1"/>
    <col min="5635" max="5636" width="7.5546875" style="1" customWidth="1"/>
    <col min="5637" max="5882" width="8.77734375" style="1"/>
    <col min="5883" max="5884" width="3.21875" style="1" customWidth="1"/>
    <col min="5885" max="5885" width="9.21875" style="1" customWidth="1"/>
    <col min="5886" max="5887" width="4.77734375" style="1" customWidth="1"/>
    <col min="5888" max="5888" width="8" style="1" customWidth="1"/>
    <col min="5889" max="5889" width="40.77734375" style="1" customWidth="1"/>
    <col min="5890" max="5890" width="8.44140625" style="1" customWidth="1"/>
    <col min="5891" max="5892" width="7.5546875" style="1" customWidth="1"/>
    <col min="5893" max="6138" width="8.77734375" style="1"/>
    <col min="6139" max="6140" width="3.21875" style="1" customWidth="1"/>
    <col min="6141" max="6141" width="9.21875" style="1" customWidth="1"/>
    <col min="6142" max="6143" width="4.77734375" style="1" customWidth="1"/>
    <col min="6144" max="6144" width="8" style="1" customWidth="1"/>
    <col min="6145" max="6145" width="40.77734375" style="1" customWidth="1"/>
    <col min="6146" max="6146" width="8.44140625" style="1" customWidth="1"/>
    <col min="6147" max="6148" width="7.5546875" style="1" customWidth="1"/>
    <col min="6149" max="6394" width="8.77734375" style="1"/>
    <col min="6395" max="6396" width="3.21875" style="1" customWidth="1"/>
    <col min="6397" max="6397" width="9.21875" style="1" customWidth="1"/>
    <col min="6398" max="6399" width="4.77734375" style="1" customWidth="1"/>
    <col min="6400" max="6400" width="8" style="1" customWidth="1"/>
    <col min="6401" max="6401" width="40.77734375" style="1" customWidth="1"/>
    <col min="6402" max="6402" width="8.44140625" style="1" customWidth="1"/>
    <col min="6403" max="6404" width="7.5546875" style="1" customWidth="1"/>
    <col min="6405" max="6650" width="8.77734375" style="1"/>
    <col min="6651" max="6652" width="3.21875" style="1" customWidth="1"/>
    <col min="6653" max="6653" width="9.21875" style="1" customWidth="1"/>
    <col min="6654" max="6655" width="4.77734375" style="1" customWidth="1"/>
    <col min="6656" max="6656" width="8" style="1" customWidth="1"/>
    <col min="6657" max="6657" width="40.77734375" style="1" customWidth="1"/>
    <col min="6658" max="6658" width="8.44140625" style="1" customWidth="1"/>
    <col min="6659" max="6660" width="7.5546875" style="1" customWidth="1"/>
    <col min="6661" max="6906" width="8.77734375" style="1"/>
    <col min="6907" max="6908" width="3.21875" style="1" customWidth="1"/>
    <col min="6909" max="6909" width="9.21875" style="1" customWidth="1"/>
    <col min="6910" max="6911" width="4.77734375" style="1" customWidth="1"/>
    <col min="6912" max="6912" width="8" style="1" customWidth="1"/>
    <col min="6913" max="6913" width="40.77734375" style="1" customWidth="1"/>
    <col min="6914" max="6914" width="8.44140625" style="1" customWidth="1"/>
    <col min="6915" max="6916" width="7.5546875" style="1" customWidth="1"/>
    <col min="6917" max="7162" width="8.77734375" style="1"/>
    <col min="7163" max="7164" width="3.21875" style="1" customWidth="1"/>
    <col min="7165" max="7165" width="9.21875" style="1" customWidth="1"/>
    <col min="7166" max="7167" width="4.77734375" style="1" customWidth="1"/>
    <col min="7168" max="7168" width="8" style="1" customWidth="1"/>
    <col min="7169" max="7169" width="40.77734375" style="1" customWidth="1"/>
    <col min="7170" max="7170" width="8.44140625" style="1" customWidth="1"/>
    <col min="7171" max="7172" width="7.5546875" style="1" customWidth="1"/>
    <col min="7173" max="7418" width="8.77734375" style="1"/>
    <col min="7419" max="7420" width="3.21875" style="1" customWidth="1"/>
    <col min="7421" max="7421" width="9.21875" style="1" customWidth="1"/>
    <col min="7422" max="7423" width="4.77734375" style="1" customWidth="1"/>
    <col min="7424" max="7424" width="8" style="1" customWidth="1"/>
    <col min="7425" max="7425" width="40.77734375" style="1" customWidth="1"/>
    <col min="7426" max="7426" width="8.44140625" style="1" customWidth="1"/>
    <col min="7427" max="7428" width="7.5546875" style="1" customWidth="1"/>
    <col min="7429" max="7674" width="8.77734375" style="1"/>
    <col min="7675" max="7676" width="3.21875" style="1" customWidth="1"/>
    <col min="7677" max="7677" width="9.21875" style="1" customWidth="1"/>
    <col min="7678" max="7679" width="4.77734375" style="1" customWidth="1"/>
    <col min="7680" max="7680" width="8" style="1" customWidth="1"/>
    <col min="7681" max="7681" width="40.77734375" style="1" customWidth="1"/>
    <col min="7682" max="7682" width="8.44140625" style="1" customWidth="1"/>
    <col min="7683" max="7684" width="7.5546875" style="1" customWidth="1"/>
    <col min="7685" max="7930" width="8.77734375" style="1"/>
    <col min="7931" max="7932" width="3.21875" style="1" customWidth="1"/>
    <col min="7933" max="7933" width="9.21875" style="1" customWidth="1"/>
    <col min="7934" max="7935" width="4.77734375" style="1" customWidth="1"/>
    <col min="7936" max="7936" width="8" style="1" customWidth="1"/>
    <col min="7937" max="7937" width="40.77734375" style="1" customWidth="1"/>
    <col min="7938" max="7938" width="8.44140625" style="1" customWidth="1"/>
    <col min="7939" max="7940" width="7.5546875" style="1" customWidth="1"/>
    <col min="7941" max="8186" width="8.77734375" style="1"/>
    <col min="8187" max="8188" width="3.21875" style="1" customWidth="1"/>
    <col min="8189" max="8189" width="9.21875" style="1" customWidth="1"/>
    <col min="8190" max="8191" width="4.77734375" style="1" customWidth="1"/>
    <col min="8192" max="8192" width="8" style="1" customWidth="1"/>
    <col min="8193" max="8193" width="40.77734375" style="1" customWidth="1"/>
    <col min="8194" max="8194" width="8.44140625" style="1" customWidth="1"/>
    <col min="8195" max="8196" width="7.5546875" style="1" customWidth="1"/>
    <col min="8197" max="8442" width="8.77734375" style="1"/>
    <col min="8443" max="8444" width="3.21875" style="1" customWidth="1"/>
    <col min="8445" max="8445" width="9.21875" style="1" customWidth="1"/>
    <col min="8446" max="8447" width="4.77734375" style="1" customWidth="1"/>
    <col min="8448" max="8448" width="8" style="1" customWidth="1"/>
    <col min="8449" max="8449" width="40.77734375" style="1" customWidth="1"/>
    <col min="8450" max="8450" width="8.44140625" style="1" customWidth="1"/>
    <col min="8451" max="8452" width="7.5546875" style="1" customWidth="1"/>
    <col min="8453" max="8698" width="8.77734375" style="1"/>
    <col min="8699" max="8700" width="3.21875" style="1" customWidth="1"/>
    <col min="8701" max="8701" width="9.21875" style="1" customWidth="1"/>
    <col min="8702" max="8703" width="4.77734375" style="1" customWidth="1"/>
    <col min="8704" max="8704" width="8" style="1" customWidth="1"/>
    <col min="8705" max="8705" width="40.77734375" style="1" customWidth="1"/>
    <col min="8706" max="8706" width="8.44140625" style="1" customWidth="1"/>
    <col min="8707" max="8708" width="7.5546875" style="1" customWidth="1"/>
    <col min="8709" max="8954" width="8.77734375" style="1"/>
    <col min="8955" max="8956" width="3.21875" style="1" customWidth="1"/>
    <col min="8957" max="8957" width="9.21875" style="1" customWidth="1"/>
    <col min="8958" max="8959" width="4.77734375" style="1" customWidth="1"/>
    <col min="8960" max="8960" width="8" style="1" customWidth="1"/>
    <col min="8961" max="8961" width="40.77734375" style="1" customWidth="1"/>
    <col min="8962" max="8962" width="8.44140625" style="1" customWidth="1"/>
    <col min="8963" max="8964" width="7.5546875" style="1" customWidth="1"/>
    <col min="8965" max="9210" width="8.77734375" style="1"/>
    <col min="9211" max="9212" width="3.21875" style="1" customWidth="1"/>
    <col min="9213" max="9213" width="9.21875" style="1" customWidth="1"/>
    <col min="9214" max="9215" width="4.77734375" style="1" customWidth="1"/>
    <col min="9216" max="9216" width="8" style="1" customWidth="1"/>
    <col min="9217" max="9217" width="40.77734375" style="1" customWidth="1"/>
    <col min="9218" max="9218" width="8.44140625" style="1" customWidth="1"/>
    <col min="9219" max="9220" width="7.5546875" style="1" customWidth="1"/>
    <col min="9221" max="9466" width="8.77734375" style="1"/>
    <col min="9467" max="9468" width="3.21875" style="1" customWidth="1"/>
    <col min="9469" max="9469" width="9.21875" style="1" customWidth="1"/>
    <col min="9470" max="9471" width="4.77734375" style="1" customWidth="1"/>
    <col min="9472" max="9472" width="8" style="1" customWidth="1"/>
    <col min="9473" max="9473" width="40.77734375" style="1" customWidth="1"/>
    <col min="9474" max="9474" width="8.44140625" style="1" customWidth="1"/>
    <col min="9475" max="9476" width="7.5546875" style="1" customWidth="1"/>
    <col min="9477" max="9722" width="8.77734375" style="1"/>
    <col min="9723" max="9724" width="3.21875" style="1" customWidth="1"/>
    <col min="9725" max="9725" width="9.21875" style="1" customWidth="1"/>
    <col min="9726" max="9727" width="4.77734375" style="1" customWidth="1"/>
    <col min="9728" max="9728" width="8" style="1" customWidth="1"/>
    <col min="9729" max="9729" width="40.77734375" style="1" customWidth="1"/>
    <col min="9730" max="9730" width="8.44140625" style="1" customWidth="1"/>
    <col min="9731" max="9732" width="7.5546875" style="1" customWidth="1"/>
    <col min="9733" max="9978" width="8.77734375" style="1"/>
    <col min="9979" max="9980" width="3.21875" style="1" customWidth="1"/>
    <col min="9981" max="9981" width="9.21875" style="1" customWidth="1"/>
    <col min="9982" max="9983" width="4.77734375" style="1" customWidth="1"/>
    <col min="9984" max="9984" width="8" style="1" customWidth="1"/>
    <col min="9985" max="9985" width="40.77734375" style="1" customWidth="1"/>
    <col min="9986" max="9986" width="8.44140625" style="1" customWidth="1"/>
    <col min="9987" max="9988" width="7.5546875" style="1" customWidth="1"/>
    <col min="9989" max="10234" width="8.77734375" style="1"/>
    <col min="10235" max="10236" width="3.21875" style="1" customWidth="1"/>
    <col min="10237" max="10237" width="9.21875" style="1" customWidth="1"/>
    <col min="10238" max="10239" width="4.77734375" style="1" customWidth="1"/>
    <col min="10240" max="10240" width="8" style="1" customWidth="1"/>
    <col min="10241" max="10241" width="40.77734375" style="1" customWidth="1"/>
    <col min="10242" max="10242" width="8.44140625" style="1" customWidth="1"/>
    <col min="10243" max="10244" width="7.5546875" style="1" customWidth="1"/>
    <col min="10245" max="10490" width="8.77734375" style="1"/>
    <col min="10491" max="10492" width="3.21875" style="1" customWidth="1"/>
    <col min="10493" max="10493" width="9.21875" style="1" customWidth="1"/>
    <col min="10494" max="10495" width="4.77734375" style="1" customWidth="1"/>
    <col min="10496" max="10496" width="8" style="1" customWidth="1"/>
    <col min="10497" max="10497" width="40.77734375" style="1" customWidth="1"/>
    <col min="10498" max="10498" width="8.44140625" style="1" customWidth="1"/>
    <col min="10499" max="10500" width="7.5546875" style="1" customWidth="1"/>
    <col min="10501" max="10746" width="8.77734375" style="1"/>
    <col min="10747" max="10748" width="3.21875" style="1" customWidth="1"/>
    <col min="10749" max="10749" width="9.21875" style="1" customWidth="1"/>
    <col min="10750" max="10751" width="4.77734375" style="1" customWidth="1"/>
    <col min="10752" max="10752" width="8" style="1" customWidth="1"/>
    <col min="10753" max="10753" width="40.77734375" style="1" customWidth="1"/>
    <col min="10754" max="10754" width="8.44140625" style="1" customWidth="1"/>
    <col min="10755" max="10756" width="7.5546875" style="1" customWidth="1"/>
    <col min="10757" max="11002" width="8.77734375" style="1"/>
    <col min="11003" max="11004" width="3.21875" style="1" customWidth="1"/>
    <col min="11005" max="11005" width="9.21875" style="1" customWidth="1"/>
    <col min="11006" max="11007" width="4.77734375" style="1" customWidth="1"/>
    <col min="11008" max="11008" width="8" style="1" customWidth="1"/>
    <col min="11009" max="11009" width="40.77734375" style="1" customWidth="1"/>
    <col min="11010" max="11010" width="8.44140625" style="1" customWidth="1"/>
    <col min="11011" max="11012" width="7.5546875" style="1" customWidth="1"/>
    <col min="11013" max="11258" width="8.77734375" style="1"/>
    <col min="11259" max="11260" width="3.21875" style="1" customWidth="1"/>
    <col min="11261" max="11261" width="9.21875" style="1" customWidth="1"/>
    <col min="11262" max="11263" width="4.77734375" style="1" customWidth="1"/>
    <col min="11264" max="11264" width="8" style="1" customWidth="1"/>
    <col min="11265" max="11265" width="40.77734375" style="1" customWidth="1"/>
    <col min="11266" max="11266" width="8.44140625" style="1" customWidth="1"/>
    <col min="11267" max="11268" width="7.5546875" style="1" customWidth="1"/>
    <col min="11269" max="11514" width="8.77734375" style="1"/>
    <col min="11515" max="11516" width="3.21875" style="1" customWidth="1"/>
    <col min="11517" max="11517" width="9.21875" style="1" customWidth="1"/>
    <col min="11518" max="11519" width="4.77734375" style="1" customWidth="1"/>
    <col min="11520" max="11520" width="8" style="1" customWidth="1"/>
    <col min="11521" max="11521" width="40.77734375" style="1" customWidth="1"/>
    <col min="11522" max="11522" width="8.44140625" style="1" customWidth="1"/>
    <col min="11523" max="11524" width="7.5546875" style="1" customWidth="1"/>
    <col min="11525" max="11770" width="8.77734375" style="1"/>
    <col min="11771" max="11772" width="3.21875" style="1" customWidth="1"/>
    <col min="11773" max="11773" width="9.21875" style="1" customWidth="1"/>
    <col min="11774" max="11775" width="4.77734375" style="1" customWidth="1"/>
    <col min="11776" max="11776" width="8" style="1" customWidth="1"/>
    <col min="11777" max="11777" width="40.77734375" style="1" customWidth="1"/>
    <col min="11778" max="11778" width="8.44140625" style="1" customWidth="1"/>
    <col min="11779" max="11780" width="7.5546875" style="1" customWidth="1"/>
    <col min="11781" max="12026" width="8.77734375" style="1"/>
    <col min="12027" max="12028" width="3.21875" style="1" customWidth="1"/>
    <col min="12029" max="12029" width="9.21875" style="1" customWidth="1"/>
    <col min="12030" max="12031" width="4.77734375" style="1" customWidth="1"/>
    <col min="12032" max="12032" width="8" style="1" customWidth="1"/>
    <col min="12033" max="12033" width="40.77734375" style="1" customWidth="1"/>
    <col min="12034" max="12034" width="8.44140625" style="1" customWidth="1"/>
    <col min="12035" max="12036" width="7.5546875" style="1" customWidth="1"/>
    <col min="12037" max="12282" width="8.77734375" style="1"/>
    <col min="12283" max="12284" width="3.21875" style="1" customWidth="1"/>
    <col min="12285" max="12285" width="9.21875" style="1" customWidth="1"/>
    <col min="12286" max="12287" width="4.77734375" style="1" customWidth="1"/>
    <col min="12288" max="12288" width="8" style="1" customWidth="1"/>
    <col min="12289" max="12289" width="40.77734375" style="1" customWidth="1"/>
    <col min="12290" max="12290" width="8.44140625" style="1" customWidth="1"/>
    <col min="12291" max="12292" width="7.5546875" style="1" customWidth="1"/>
    <col min="12293" max="12538" width="8.77734375" style="1"/>
    <col min="12539" max="12540" width="3.21875" style="1" customWidth="1"/>
    <col min="12541" max="12541" width="9.21875" style="1" customWidth="1"/>
    <col min="12542" max="12543" width="4.77734375" style="1" customWidth="1"/>
    <col min="12544" max="12544" width="8" style="1" customWidth="1"/>
    <col min="12545" max="12545" width="40.77734375" style="1" customWidth="1"/>
    <col min="12546" max="12546" width="8.44140625" style="1" customWidth="1"/>
    <col min="12547" max="12548" width="7.5546875" style="1" customWidth="1"/>
    <col min="12549" max="12794" width="8.77734375" style="1"/>
    <col min="12795" max="12796" width="3.21875" style="1" customWidth="1"/>
    <col min="12797" max="12797" width="9.21875" style="1" customWidth="1"/>
    <col min="12798" max="12799" width="4.77734375" style="1" customWidth="1"/>
    <col min="12800" max="12800" width="8" style="1" customWidth="1"/>
    <col min="12801" max="12801" width="40.77734375" style="1" customWidth="1"/>
    <col min="12802" max="12802" width="8.44140625" style="1" customWidth="1"/>
    <col min="12803" max="12804" width="7.5546875" style="1" customWidth="1"/>
    <col min="12805" max="13050" width="8.77734375" style="1"/>
    <col min="13051" max="13052" width="3.21875" style="1" customWidth="1"/>
    <col min="13053" max="13053" width="9.21875" style="1" customWidth="1"/>
    <col min="13054" max="13055" width="4.77734375" style="1" customWidth="1"/>
    <col min="13056" max="13056" width="8" style="1" customWidth="1"/>
    <col min="13057" max="13057" width="40.77734375" style="1" customWidth="1"/>
    <col min="13058" max="13058" width="8.44140625" style="1" customWidth="1"/>
    <col min="13059" max="13060" width="7.5546875" style="1" customWidth="1"/>
    <col min="13061" max="13306" width="8.77734375" style="1"/>
    <col min="13307" max="13308" width="3.21875" style="1" customWidth="1"/>
    <col min="13309" max="13309" width="9.21875" style="1" customWidth="1"/>
    <col min="13310" max="13311" width="4.77734375" style="1" customWidth="1"/>
    <col min="13312" max="13312" width="8" style="1" customWidth="1"/>
    <col min="13313" max="13313" width="40.77734375" style="1" customWidth="1"/>
    <col min="13314" max="13314" width="8.44140625" style="1" customWidth="1"/>
    <col min="13315" max="13316" width="7.5546875" style="1" customWidth="1"/>
    <col min="13317" max="13562" width="8.77734375" style="1"/>
    <col min="13563" max="13564" width="3.21875" style="1" customWidth="1"/>
    <col min="13565" max="13565" width="9.21875" style="1" customWidth="1"/>
    <col min="13566" max="13567" width="4.77734375" style="1" customWidth="1"/>
    <col min="13568" max="13568" width="8" style="1" customWidth="1"/>
    <col min="13569" max="13569" width="40.77734375" style="1" customWidth="1"/>
    <col min="13570" max="13570" width="8.44140625" style="1" customWidth="1"/>
    <col min="13571" max="13572" width="7.5546875" style="1" customWidth="1"/>
    <col min="13573" max="13818" width="8.77734375" style="1"/>
    <col min="13819" max="13820" width="3.21875" style="1" customWidth="1"/>
    <col min="13821" max="13821" width="9.21875" style="1" customWidth="1"/>
    <col min="13822" max="13823" width="4.77734375" style="1" customWidth="1"/>
    <col min="13824" max="13824" width="8" style="1" customWidth="1"/>
    <col min="13825" max="13825" width="40.77734375" style="1" customWidth="1"/>
    <col min="13826" max="13826" width="8.44140625" style="1" customWidth="1"/>
    <col min="13827" max="13828" width="7.5546875" style="1" customWidth="1"/>
    <col min="13829" max="14074" width="8.77734375" style="1"/>
    <col min="14075" max="14076" width="3.21875" style="1" customWidth="1"/>
    <col min="14077" max="14077" width="9.21875" style="1" customWidth="1"/>
    <col min="14078" max="14079" width="4.77734375" style="1" customWidth="1"/>
    <col min="14080" max="14080" width="8" style="1" customWidth="1"/>
    <col min="14081" max="14081" width="40.77734375" style="1" customWidth="1"/>
    <col min="14082" max="14082" width="8.44140625" style="1" customWidth="1"/>
    <col min="14083" max="14084" width="7.5546875" style="1" customWidth="1"/>
    <col min="14085" max="14330" width="8.77734375" style="1"/>
    <col min="14331" max="14332" width="3.21875" style="1" customWidth="1"/>
    <col min="14333" max="14333" width="9.21875" style="1" customWidth="1"/>
    <col min="14334" max="14335" width="4.77734375" style="1" customWidth="1"/>
    <col min="14336" max="14336" width="8" style="1" customWidth="1"/>
    <col min="14337" max="14337" width="40.77734375" style="1" customWidth="1"/>
    <col min="14338" max="14338" width="8.44140625" style="1" customWidth="1"/>
    <col min="14339" max="14340" width="7.5546875" style="1" customWidth="1"/>
    <col min="14341" max="14586" width="8.77734375" style="1"/>
    <col min="14587" max="14588" width="3.21875" style="1" customWidth="1"/>
    <col min="14589" max="14589" width="9.21875" style="1" customWidth="1"/>
    <col min="14590" max="14591" width="4.77734375" style="1" customWidth="1"/>
    <col min="14592" max="14592" width="8" style="1" customWidth="1"/>
    <col min="14593" max="14593" width="40.77734375" style="1" customWidth="1"/>
    <col min="14594" max="14594" width="8.44140625" style="1" customWidth="1"/>
    <col min="14595" max="14596" width="7.5546875" style="1" customWidth="1"/>
    <col min="14597" max="14842" width="8.77734375" style="1"/>
    <col min="14843" max="14844" width="3.21875" style="1" customWidth="1"/>
    <col min="14845" max="14845" width="9.21875" style="1" customWidth="1"/>
    <col min="14846" max="14847" width="4.77734375" style="1" customWidth="1"/>
    <col min="14848" max="14848" width="8" style="1" customWidth="1"/>
    <col min="14849" max="14849" width="40.77734375" style="1" customWidth="1"/>
    <col min="14850" max="14850" width="8.44140625" style="1" customWidth="1"/>
    <col min="14851" max="14852" width="7.5546875" style="1" customWidth="1"/>
    <col min="14853" max="15098" width="8.77734375" style="1"/>
    <col min="15099" max="15100" width="3.21875" style="1" customWidth="1"/>
    <col min="15101" max="15101" width="9.21875" style="1" customWidth="1"/>
    <col min="15102" max="15103" width="4.77734375" style="1" customWidth="1"/>
    <col min="15104" max="15104" width="8" style="1" customWidth="1"/>
    <col min="15105" max="15105" width="40.77734375" style="1" customWidth="1"/>
    <col min="15106" max="15106" width="8.44140625" style="1" customWidth="1"/>
    <col min="15107" max="15108" width="7.5546875" style="1" customWidth="1"/>
    <col min="15109" max="15354" width="8.77734375" style="1"/>
    <col min="15355" max="15356" width="3.21875" style="1" customWidth="1"/>
    <col min="15357" max="15357" width="9.21875" style="1" customWidth="1"/>
    <col min="15358" max="15359" width="4.77734375" style="1" customWidth="1"/>
    <col min="15360" max="15360" width="8" style="1" customWidth="1"/>
    <col min="15361" max="15361" width="40.77734375" style="1" customWidth="1"/>
    <col min="15362" max="15362" width="8.44140625" style="1" customWidth="1"/>
    <col min="15363" max="15364" width="7.5546875" style="1" customWidth="1"/>
    <col min="15365" max="15610" width="8.77734375" style="1"/>
    <col min="15611" max="15612" width="3.21875" style="1" customWidth="1"/>
    <col min="15613" max="15613" width="9.21875" style="1" customWidth="1"/>
    <col min="15614" max="15615" width="4.77734375" style="1" customWidth="1"/>
    <col min="15616" max="15616" width="8" style="1" customWidth="1"/>
    <col min="15617" max="15617" width="40.77734375" style="1" customWidth="1"/>
    <col min="15618" max="15618" width="8.44140625" style="1" customWidth="1"/>
    <col min="15619" max="15620" width="7.5546875" style="1" customWidth="1"/>
    <col min="15621" max="15866" width="8.77734375" style="1"/>
    <col min="15867" max="15868" width="3.21875" style="1" customWidth="1"/>
    <col min="15869" max="15869" width="9.21875" style="1" customWidth="1"/>
    <col min="15870" max="15871" width="4.77734375" style="1" customWidth="1"/>
    <col min="15872" max="15872" width="8" style="1" customWidth="1"/>
    <col min="15873" max="15873" width="40.77734375" style="1" customWidth="1"/>
    <col min="15874" max="15874" width="8.44140625" style="1" customWidth="1"/>
    <col min="15875" max="15876" width="7.5546875" style="1" customWidth="1"/>
    <col min="15877" max="16122" width="8.77734375" style="1"/>
    <col min="16123" max="16124" width="3.21875" style="1" customWidth="1"/>
    <col min="16125" max="16125" width="9.21875" style="1" customWidth="1"/>
    <col min="16126" max="16127" width="4.77734375" style="1" customWidth="1"/>
    <col min="16128" max="16128" width="8" style="1" customWidth="1"/>
    <col min="16129" max="16129" width="40.77734375" style="1" customWidth="1"/>
    <col min="16130" max="16130" width="8.44140625" style="1" customWidth="1"/>
    <col min="16131" max="16132" width="7.5546875" style="1" customWidth="1"/>
    <col min="16133" max="16379" width="8.77734375" style="1"/>
    <col min="16380" max="16384" width="9.21875" style="1" customWidth="1"/>
  </cols>
  <sheetData>
    <row r="1" spans="1:14" x14ac:dyDescent="0.2">
      <c r="H1" s="1226"/>
      <c r="I1" s="791"/>
      <c r="J1" s="825"/>
      <c r="K1" s="1033"/>
      <c r="M1" s="1033" t="s">
        <v>37</v>
      </c>
    </row>
    <row r="2" spans="1:14" ht="17.7" x14ac:dyDescent="0.3">
      <c r="A2" s="1386" t="s">
        <v>30</v>
      </c>
      <c r="B2" s="1386"/>
      <c r="C2" s="1386"/>
      <c r="D2" s="1386"/>
      <c r="E2" s="1386"/>
      <c r="F2" s="1386"/>
      <c r="G2" s="1386"/>
      <c r="H2" s="1386"/>
      <c r="I2" s="792"/>
      <c r="J2" s="825"/>
      <c r="K2" s="825"/>
    </row>
    <row r="3" spans="1:14" x14ac:dyDescent="0.25">
      <c r="A3" s="3"/>
      <c r="B3" s="3"/>
      <c r="C3" s="3"/>
      <c r="D3" s="3"/>
      <c r="E3" s="3"/>
      <c r="F3" s="3"/>
      <c r="G3" s="950"/>
      <c r="H3" s="4"/>
      <c r="I3" s="793"/>
      <c r="J3" s="825"/>
      <c r="K3" s="825"/>
    </row>
    <row r="4" spans="1:14" ht="15.75" thickBot="1" x14ac:dyDescent="0.3">
      <c r="A4" s="1495" t="s">
        <v>13</v>
      </c>
      <c r="B4" s="1495"/>
      <c r="C4" s="1495"/>
      <c r="D4" s="1495"/>
      <c r="E4" s="1495"/>
      <c r="F4" s="1495"/>
      <c r="G4" s="1495"/>
      <c r="H4" s="1495"/>
      <c r="I4" s="794"/>
      <c r="J4" s="1024"/>
      <c r="K4" s="1024"/>
    </row>
    <row r="5" spans="1:14" ht="13.1" thickBot="1" x14ac:dyDescent="0.25">
      <c r="A5" s="950"/>
      <c r="B5" s="950"/>
      <c r="C5" s="950"/>
      <c r="D5" s="950"/>
      <c r="E5" s="950"/>
      <c r="F5" s="950"/>
      <c r="G5" s="950"/>
      <c r="H5" s="1492" t="s">
        <v>160</v>
      </c>
      <c r="I5" s="793"/>
      <c r="J5" s="1024"/>
      <c r="K5" s="1024"/>
    </row>
    <row r="6" spans="1:14" s="9" customFormat="1" ht="15.75" thickBot="1" x14ac:dyDescent="0.3">
      <c r="A6" s="1229"/>
      <c r="B6" s="300"/>
      <c r="C6" s="300"/>
      <c r="D6" s="1230"/>
      <c r="E6" s="1230"/>
      <c r="F6" s="1231" t="s">
        <v>36</v>
      </c>
      <c r="G6" s="951"/>
      <c r="H6" s="1493"/>
      <c r="I6" s="795"/>
      <c r="J6" s="1492" t="s">
        <v>234</v>
      </c>
      <c r="K6" s="944"/>
    </row>
    <row r="7" spans="1:14" s="9" customFormat="1" ht="13.1" thickBot="1" x14ac:dyDescent="0.25">
      <c r="A7" s="1232"/>
      <c r="B7" s="1232"/>
      <c r="C7" s="1232"/>
      <c r="D7" s="1232"/>
      <c r="E7" s="1232"/>
      <c r="F7" s="1232"/>
      <c r="G7" s="952"/>
      <c r="H7" s="1493"/>
      <c r="I7" s="1233"/>
      <c r="J7" s="1493"/>
      <c r="K7" s="1233"/>
      <c r="L7" s="1469" t="s">
        <v>288</v>
      </c>
      <c r="M7" s="1034" t="s">
        <v>169</v>
      </c>
    </row>
    <row r="8" spans="1:14" s="9" customFormat="1" ht="12.95" customHeight="1" thickBot="1" x14ac:dyDescent="0.25">
      <c r="A8" s="1234" t="s">
        <v>1</v>
      </c>
      <c r="B8" s="1235" t="s">
        <v>4</v>
      </c>
      <c r="C8" s="1236"/>
      <c r="D8" s="1237" t="s">
        <v>14</v>
      </c>
      <c r="E8" s="1238" t="s">
        <v>15</v>
      </c>
      <c r="F8" s="1238" t="s">
        <v>35</v>
      </c>
      <c r="G8" s="1074" t="s">
        <v>31</v>
      </c>
      <c r="H8" s="1496"/>
      <c r="I8" s="953" t="s">
        <v>32</v>
      </c>
      <c r="J8" s="1494"/>
      <c r="K8" s="953" t="s">
        <v>32</v>
      </c>
      <c r="L8" s="1491"/>
      <c r="M8" s="1074" t="s">
        <v>32</v>
      </c>
    </row>
    <row r="9" spans="1:14" s="9" customFormat="1" ht="13.1" thickBot="1" x14ac:dyDescent="0.25">
      <c r="A9" s="968" t="s">
        <v>2</v>
      </c>
      <c r="B9" s="969" t="s">
        <v>5</v>
      </c>
      <c r="C9" s="970" t="s">
        <v>5</v>
      </c>
      <c r="D9" s="969" t="s">
        <v>5</v>
      </c>
      <c r="E9" s="969" t="s">
        <v>5</v>
      </c>
      <c r="F9" s="1036" t="s">
        <v>34</v>
      </c>
      <c r="G9" s="1058">
        <f>G10+G57</f>
        <v>9450</v>
      </c>
      <c r="H9" s="1058">
        <f>+H10+H57</f>
        <v>14536.8</v>
      </c>
      <c r="I9" s="1058">
        <f>+G9+H9</f>
        <v>23986.799999999999</v>
      </c>
      <c r="J9" s="1076">
        <f>+J10+J57</f>
        <v>0</v>
      </c>
      <c r="K9" s="1076">
        <f>+I9+J9</f>
        <v>23986.799999999999</v>
      </c>
      <c r="L9" s="1242">
        <f>+L10+L57</f>
        <v>-5760</v>
      </c>
      <c r="M9" s="1242">
        <f>+K9+L9</f>
        <v>18226.8</v>
      </c>
      <c r="N9" s="147" t="s">
        <v>289</v>
      </c>
    </row>
    <row r="10" spans="1:14" s="9" customFormat="1" ht="13.75" thickBot="1" x14ac:dyDescent="0.3">
      <c r="A10" s="934" t="s">
        <v>2</v>
      </c>
      <c r="B10" s="1454" t="s">
        <v>5</v>
      </c>
      <c r="C10" s="1455"/>
      <c r="D10" s="935" t="s">
        <v>5</v>
      </c>
      <c r="E10" s="936" t="s">
        <v>5</v>
      </c>
      <c r="F10" s="1037" t="s">
        <v>18</v>
      </c>
      <c r="G10" s="1060">
        <v>3410</v>
      </c>
      <c r="H10" s="1060">
        <f>+H11+H14+H17+H19+H21+H23+H25+H27+H29+H31+H33+H35+H37+H39+H41+H43+H45+H47+H49+H51+H55</f>
        <v>0</v>
      </c>
      <c r="I10" s="1060">
        <f t="shared" ref="I10:I101" si="0">+G10+H10</f>
        <v>3410</v>
      </c>
      <c r="J10" s="1078">
        <f>+J51+J53</f>
        <v>0</v>
      </c>
      <c r="K10" s="1078">
        <f t="shared" ref="K10:K101" si="1">+I10+J10</f>
        <v>3410</v>
      </c>
      <c r="L10" s="1244">
        <v>0</v>
      </c>
      <c r="M10" s="1244">
        <f t="shared" ref="M10:M73" si="2">+K10+L10</f>
        <v>3410</v>
      </c>
      <c r="N10" s="147"/>
    </row>
    <row r="11" spans="1:14" s="9" customFormat="1" x14ac:dyDescent="0.2">
      <c r="A11" s="189" t="s">
        <v>2</v>
      </c>
      <c r="B11" s="256" t="s">
        <v>67</v>
      </c>
      <c r="C11" s="256" t="s">
        <v>17</v>
      </c>
      <c r="D11" s="192" t="s">
        <v>5</v>
      </c>
      <c r="E11" s="192" t="s">
        <v>5</v>
      </c>
      <c r="F11" s="194" t="s">
        <v>20</v>
      </c>
      <c r="G11" s="1061">
        <f>SUM(G12:G13)</f>
        <v>200</v>
      </c>
      <c r="H11" s="1061">
        <f>SUM(H12:H13)</f>
        <v>0</v>
      </c>
      <c r="I11" s="1062">
        <f t="shared" si="0"/>
        <v>200</v>
      </c>
      <c r="J11" s="1077">
        <v>0</v>
      </c>
      <c r="K11" s="1077">
        <f t="shared" si="1"/>
        <v>200</v>
      </c>
      <c r="L11" s="1243">
        <v>0</v>
      </c>
      <c r="M11" s="1243">
        <f t="shared" si="2"/>
        <v>200</v>
      </c>
      <c r="N11" s="147"/>
    </row>
    <row r="12" spans="1:14" s="9" customFormat="1" x14ac:dyDescent="0.2">
      <c r="A12" s="235"/>
      <c r="B12" s="236"/>
      <c r="C12" s="236"/>
      <c r="D12" s="237">
        <v>3299</v>
      </c>
      <c r="E12" s="238">
        <v>5321</v>
      </c>
      <c r="F12" s="1038" t="s">
        <v>21</v>
      </c>
      <c r="G12" s="1063">
        <v>150</v>
      </c>
      <c r="H12" s="1063">
        <v>0</v>
      </c>
      <c r="I12" s="1063">
        <f t="shared" si="0"/>
        <v>150</v>
      </c>
      <c r="J12" s="1030">
        <v>0</v>
      </c>
      <c r="K12" s="1030">
        <f t="shared" si="1"/>
        <v>150</v>
      </c>
      <c r="L12" s="1239">
        <v>0</v>
      </c>
      <c r="M12" s="1239">
        <f t="shared" si="2"/>
        <v>150</v>
      </c>
      <c r="N12" s="147"/>
    </row>
    <row r="13" spans="1:14" s="9" customFormat="1" x14ac:dyDescent="0.2">
      <c r="A13" s="235"/>
      <c r="B13" s="236"/>
      <c r="C13" s="236"/>
      <c r="D13" s="237">
        <v>3299</v>
      </c>
      <c r="E13" s="238">
        <v>5331</v>
      </c>
      <c r="F13" s="1038" t="s">
        <v>19</v>
      </c>
      <c r="G13" s="1063">
        <v>50</v>
      </c>
      <c r="H13" s="1063">
        <v>0</v>
      </c>
      <c r="I13" s="1063">
        <f t="shared" si="0"/>
        <v>50</v>
      </c>
      <c r="J13" s="1030">
        <v>0</v>
      </c>
      <c r="K13" s="1030">
        <f t="shared" si="1"/>
        <v>50</v>
      </c>
      <c r="L13" s="1239">
        <v>0</v>
      </c>
      <c r="M13" s="1239">
        <f t="shared" si="2"/>
        <v>50</v>
      </c>
      <c r="N13" s="147"/>
    </row>
    <row r="14" spans="1:14" s="9" customFormat="1" x14ac:dyDescent="0.2">
      <c r="A14" s="972" t="s">
        <v>2</v>
      </c>
      <c r="B14" s="824" t="s">
        <v>68</v>
      </c>
      <c r="C14" s="824" t="s">
        <v>17</v>
      </c>
      <c r="D14" s="445" t="s">
        <v>5</v>
      </c>
      <c r="E14" s="445" t="s">
        <v>5</v>
      </c>
      <c r="F14" s="1039" t="s">
        <v>22</v>
      </c>
      <c r="G14" s="1064">
        <f>SUM(G15:G16)</f>
        <v>120</v>
      </c>
      <c r="H14" s="1064">
        <f>SUM(H15:H16)</f>
        <v>-120</v>
      </c>
      <c r="I14" s="1064">
        <f t="shared" si="0"/>
        <v>0</v>
      </c>
      <c r="J14" s="1031">
        <v>0</v>
      </c>
      <c r="K14" s="1031">
        <f t="shared" si="1"/>
        <v>0</v>
      </c>
      <c r="L14" s="1241">
        <v>0</v>
      </c>
      <c r="M14" s="1241">
        <f t="shared" si="2"/>
        <v>0</v>
      </c>
      <c r="N14" s="147"/>
    </row>
    <row r="15" spans="1:14" s="9" customFormat="1" x14ac:dyDescent="0.2">
      <c r="A15" s="235"/>
      <c r="B15" s="236"/>
      <c r="C15" s="236"/>
      <c r="D15" s="237">
        <v>3299</v>
      </c>
      <c r="E15" s="238">
        <v>5321</v>
      </c>
      <c r="F15" s="1038" t="s">
        <v>21</v>
      </c>
      <c r="G15" s="1063">
        <v>60</v>
      </c>
      <c r="H15" s="1063">
        <v>-60</v>
      </c>
      <c r="I15" s="1063">
        <f t="shared" si="0"/>
        <v>0</v>
      </c>
      <c r="J15" s="1030">
        <v>0</v>
      </c>
      <c r="K15" s="1030">
        <f t="shared" si="1"/>
        <v>0</v>
      </c>
      <c r="L15" s="1239">
        <v>0</v>
      </c>
      <c r="M15" s="1239">
        <f t="shared" si="2"/>
        <v>0</v>
      </c>
      <c r="N15" s="147"/>
    </row>
    <row r="16" spans="1:14" s="9" customFormat="1" x14ac:dyDescent="0.2">
      <c r="A16" s="235"/>
      <c r="B16" s="236"/>
      <c r="C16" s="236"/>
      <c r="D16" s="237">
        <v>3299</v>
      </c>
      <c r="E16" s="238">
        <v>5331</v>
      </c>
      <c r="F16" s="1038" t="s">
        <v>19</v>
      </c>
      <c r="G16" s="1063">
        <v>60</v>
      </c>
      <c r="H16" s="1063">
        <v>-60</v>
      </c>
      <c r="I16" s="1063">
        <f t="shared" si="0"/>
        <v>0</v>
      </c>
      <c r="J16" s="1030">
        <v>0</v>
      </c>
      <c r="K16" s="1030">
        <f t="shared" si="1"/>
        <v>0</v>
      </c>
      <c r="L16" s="1239">
        <v>0</v>
      </c>
      <c r="M16" s="1239">
        <f t="shared" si="2"/>
        <v>0</v>
      </c>
      <c r="N16" s="147"/>
    </row>
    <row r="17" spans="1:14" s="9" customFormat="1" ht="20.95" x14ac:dyDescent="0.2">
      <c r="A17" s="972" t="s">
        <v>2</v>
      </c>
      <c r="B17" s="824" t="s">
        <v>69</v>
      </c>
      <c r="C17" s="824" t="s">
        <v>38</v>
      </c>
      <c r="D17" s="445" t="s">
        <v>5</v>
      </c>
      <c r="E17" s="445" t="s">
        <v>5</v>
      </c>
      <c r="F17" s="1039" t="s">
        <v>39</v>
      </c>
      <c r="G17" s="1064">
        <v>0</v>
      </c>
      <c r="H17" s="1064">
        <f>+H18</f>
        <v>20</v>
      </c>
      <c r="I17" s="1064">
        <f t="shared" si="0"/>
        <v>20</v>
      </c>
      <c r="J17" s="1031">
        <v>0</v>
      </c>
      <c r="K17" s="1031">
        <f t="shared" si="1"/>
        <v>20</v>
      </c>
      <c r="L17" s="1241">
        <v>0</v>
      </c>
      <c r="M17" s="1241">
        <f t="shared" si="2"/>
        <v>20</v>
      </c>
      <c r="N17" s="147"/>
    </row>
    <row r="18" spans="1:14" s="9" customFormat="1" x14ac:dyDescent="0.2">
      <c r="A18" s="235"/>
      <c r="B18" s="236"/>
      <c r="C18" s="236"/>
      <c r="D18" s="237">
        <v>3421</v>
      </c>
      <c r="E18" s="238">
        <v>5321</v>
      </c>
      <c r="F18" s="1040" t="s">
        <v>21</v>
      </c>
      <c r="G18" s="1063">
        <v>0</v>
      </c>
      <c r="H18" s="1063">
        <v>20</v>
      </c>
      <c r="I18" s="1063">
        <f t="shared" si="0"/>
        <v>20</v>
      </c>
      <c r="J18" s="1030">
        <v>0</v>
      </c>
      <c r="K18" s="1030">
        <f t="shared" si="1"/>
        <v>20</v>
      </c>
      <c r="L18" s="1239">
        <v>0</v>
      </c>
      <c r="M18" s="1239">
        <f t="shared" si="2"/>
        <v>20</v>
      </c>
      <c r="N18" s="147"/>
    </row>
    <row r="19" spans="1:14" s="9" customFormat="1" ht="20.95" x14ac:dyDescent="0.2">
      <c r="A19" s="972" t="s">
        <v>2</v>
      </c>
      <c r="B19" s="824" t="s">
        <v>70</v>
      </c>
      <c r="C19" s="824" t="s">
        <v>40</v>
      </c>
      <c r="D19" s="445" t="s">
        <v>5</v>
      </c>
      <c r="E19" s="445" t="s">
        <v>5</v>
      </c>
      <c r="F19" s="1039" t="s">
        <v>41</v>
      </c>
      <c r="G19" s="1064">
        <v>0</v>
      </c>
      <c r="H19" s="1064">
        <f t="shared" ref="H19" si="3">+H20</f>
        <v>60</v>
      </c>
      <c r="I19" s="1064">
        <f t="shared" si="0"/>
        <v>60</v>
      </c>
      <c r="J19" s="1031">
        <v>0</v>
      </c>
      <c r="K19" s="1031">
        <f t="shared" si="1"/>
        <v>60</v>
      </c>
      <c r="L19" s="1241">
        <v>0</v>
      </c>
      <c r="M19" s="1241">
        <f t="shared" si="2"/>
        <v>60</v>
      </c>
      <c r="N19" s="147"/>
    </row>
    <row r="20" spans="1:14" s="9" customFormat="1" x14ac:dyDescent="0.2">
      <c r="A20" s="235"/>
      <c r="B20" s="236"/>
      <c r="C20" s="236"/>
      <c r="D20" s="237">
        <v>3421</v>
      </c>
      <c r="E20" s="238">
        <v>5331</v>
      </c>
      <c r="F20" s="1040" t="s">
        <v>19</v>
      </c>
      <c r="G20" s="1063">
        <v>0</v>
      </c>
      <c r="H20" s="1063">
        <v>60</v>
      </c>
      <c r="I20" s="1063">
        <f t="shared" si="0"/>
        <v>60</v>
      </c>
      <c r="J20" s="1030">
        <v>0</v>
      </c>
      <c r="K20" s="1030">
        <f t="shared" si="1"/>
        <v>60</v>
      </c>
      <c r="L20" s="1239">
        <v>0</v>
      </c>
      <c r="M20" s="1239">
        <f t="shared" si="2"/>
        <v>60</v>
      </c>
      <c r="N20" s="147"/>
    </row>
    <row r="21" spans="1:14" s="9" customFormat="1" ht="20.95" x14ac:dyDescent="0.2">
      <c r="A21" s="972" t="s">
        <v>2</v>
      </c>
      <c r="B21" s="824" t="s">
        <v>71</v>
      </c>
      <c r="C21" s="824" t="s">
        <v>42</v>
      </c>
      <c r="D21" s="445" t="s">
        <v>5</v>
      </c>
      <c r="E21" s="445" t="s">
        <v>5</v>
      </c>
      <c r="F21" s="1039" t="s">
        <v>43</v>
      </c>
      <c r="G21" s="1064">
        <v>0</v>
      </c>
      <c r="H21" s="1064">
        <f t="shared" ref="H21" si="4">+H22</f>
        <v>20</v>
      </c>
      <c r="I21" s="1064">
        <f t="shared" si="0"/>
        <v>20</v>
      </c>
      <c r="J21" s="1031">
        <v>0</v>
      </c>
      <c r="K21" s="1031">
        <f t="shared" si="1"/>
        <v>20</v>
      </c>
      <c r="L21" s="1241">
        <v>0</v>
      </c>
      <c r="M21" s="1241">
        <f t="shared" si="2"/>
        <v>20</v>
      </c>
      <c r="N21" s="147"/>
    </row>
    <row r="22" spans="1:14" s="9" customFormat="1" x14ac:dyDescent="0.2">
      <c r="A22" s="235"/>
      <c r="B22" s="236"/>
      <c r="C22" s="236"/>
      <c r="D22" s="237">
        <v>3421</v>
      </c>
      <c r="E22" s="238">
        <v>5321</v>
      </c>
      <c r="F22" s="1040" t="s">
        <v>21</v>
      </c>
      <c r="G22" s="1063">
        <v>0</v>
      </c>
      <c r="H22" s="1063">
        <v>20</v>
      </c>
      <c r="I22" s="1063">
        <f t="shared" si="0"/>
        <v>20</v>
      </c>
      <c r="J22" s="1030">
        <v>0</v>
      </c>
      <c r="K22" s="1030">
        <f t="shared" si="1"/>
        <v>20</v>
      </c>
      <c r="L22" s="1239">
        <v>0</v>
      </c>
      <c r="M22" s="1239">
        <f t="shared" si="2"/>
        <v>20</v>
      </c>
      <c r="N22" s="147"/>
    </row>
    <row r="23" spans="1:14" s="9" customFormat="1" x14ac:dyDescent="0.2">
      <c r="A23" s="975" t="s">
        <v>3</v>
      </c>
      <c r="B23" s="976" t="s">
        <v>101</v>
      </c>
      <c r="C23" s="976" t="s">
        <v>102</v>
      </c>
      <c r="D23" s="977" t="s">
        <v>5</v>
      </c>
      <c r="E23" s="977" t="s">
        <v>5</v>
      </c>
      <c r="F23" s="1041" t="s">
        <v>103</v>
      </c>
      <c r="G23" s="1064">
        <v>0</v>
      </c>
      <c r="H23" s="1064">
        <f>H24</f>
        <v>20</v>
      </c>
      <c r="I23" s="1064">
        <f t="shared" si="0"/>
        <v>20</v>
      </c>
      <c r="J23" s="1031">
        <v>0</v>
      </c>
      <c r="K23" s="1031">
        <f t="shared" si="1"/>
        <v>20</v>
      </c>
      <c r="L23" s="1241">
        <v>0</v>
      </c>
      <c r="M23" s="1241">
        <f t="shared" si="2"/>
        <v>20</v>
      </c>
      <c r="N23" s="147"/>
    </row>
    <row r="24" spans="1:14" s="9" customFormat="1" x14ac:dyDescent="0.2">
      <c r="A24" s="979"/>
      <c r="B24" s="980"/>
      <c r="C24" s="980"/>
      <c r="D24" s="981">
        <v>3299</v>
      </c>
      <c r="E24" s="981">
        <v>5321</v>
      </c>
      <c r="F24" s="1042" t="s">
        <v>21</v>
      </c>
      <c r="G24" s="1063">
        <v>0</v>
      </c>
      <c r="H24" s="1063">
        <v>20</v>
      </c>
      <c r="I24" s="1063">
        <f t="shared" si="0"/>
        <v>20</v>
      </c>
      <c r="J24" s="1030">
        <v>0</v>
      </c>
      <c r="K24" s="1030">
        <f t="shared" si="1"/>
        <v>20</v>
      </c>
      <c r="L24" s="1239">
        <v>0</v>
      </c>
      <c r="M24" s="1239">
        <f t="shared" si="2"/>
        <v>20</v>
      </c>
      <c r="N24" s="147"/>
    </row>
    <row r="25" spans="1:14" s="9" customFormat="1" x14ac:dyDescent="0.2">
      <c r="A25" s="972" t="s">
        <v>2</v>
      </c>
      <c r="B25" s="824" t="s">
        <v>72</v>
      </c>
      <c r="C25" s="824" t="s">
        <v>17</v>
      </c>
      <c r="D25" s="445" t="s">
        <v>5</v>
      </c>
      <c r="E25" s="445" t="s">
        <v>5</v>
      </c>
      <c r="F25" s="1039" t="s">
        <v>23</v>
      </c>
      <c r="G25" s="1064">
        <f>+G26</f>
        <v>90</v>
      </c>
      <c r="H25" s="1064">
        <f>+H26</f>
        <v>-65</v>
      </c>
      <c r="I25" s="1064">
        <f t="shared" si="0"/>
        <v>25</v>
      </c>
      <c r="J25" s="1031">
        <v>0</v>
      </c>
      <c r="K25" s="1031">
        <f t="shared" si="1"/>
        <v>25</v>
      </c>
      <c r="L25" s="1241">
        <v>0</v>
      </c>
      <c r="M25" s="1241">
        <f t="shared" si="2"/>
        <v>25</v>
      </c>
      <c r="N25" s="147"/>
    </row>
    <row r="26" spans="1:14" s="9" customFormat="1" x14ac:dyDescent="0.2">
      <c r="A26" s="235"/>
      <c r="B26" s="236"/>
      <c r="C26" s="236"/>
      <c r="D26" s="237">
        <v>3299</v>
      </c>
      <c r="E26" s="238">
        <v>5331</v>
      </c>
      <c r="F26" s="1038" t="s">
        <v>19</v>
      </c>
      <c r="G26" s="1063">
        <v>90</v>
      </c>
      <c r="H26" s="1063">
        <v>-65</v>
      </c>
      <c r="I26" s="1063">
        <f t="shared" si="0"/>
        <v>25</v>
      </c>
      <c r="J26" s="1030">
        <v>0</v>
      </c>
      <c r="K26" s="1030">
        <f t="shared" si="1"/>
        <v>25</v>
      </c>
      <c r="L26" s="1239">
        <v>0</v>
      </c>
      <c r="M26" s="1239">
        <f t="shared" si="2"/>
        <v>25</v>
      </c>
      <c r="N26" s="147"/>
    </row>
    <row r="27" spans="1:14" s="9" customFormat="1" x14ac:dyDescent="0.2">
      <c r="A27" s="972" t="s">
        <v>2</v>
      </c>
      <c r="B27" s="824" t="s">
        <v>118</v>
      </c>
      <c r="C27" s="824" t="s">
        <v>122</v>
      </c>
      <c r="D27" s="445" t="s">
        <v>5</v>
      </c>
      <c r="E27" s="445" t="s">
        <v>5</v>
      </c>
      <c r="F27" s="1039" t="s">
        <v>120</v>
      </c>
      <c r="G27" s="1064">
        <f>+G28</f>
        <v>0</v>
      </c>
      <c r="H27" s="1064">
        <f>+H28</f>
        <v>50</v>
      </c>
      <c r="I27" s="1064">
        <f t="shared" si="0"/>
        <v>50</v>
      </c>
      <c r="J27" s="1031">
        <v>0</v>
      </c>
      <c r="K27" s="1031">
        <f t="shared" si="1"/>
        <v>50</v>
      </c>
      <c r="L27" s="1241">
        <v>0</v>
      </c>
      <c r="M27" s="1241">
        <f t="shared" si="2"/>
        <v>50</v>
      </c>
      <c r="N27" s="147"/>
    </row>
    <row r="28" spans="1:14" s="9" customFormat="1" x14ac:dyDescent="0.2">
      <c r="A28" s="235"/>
      <c r="B28" s="236"/>
      <c r="C28" s="236"/>
      <c r="D28" s="237">
        <v>3299</v>
      </c>
      <c r="E28" s="238">
        <v>5321</v>
      </c>
      <c r="F28" s="1038" t="s">
        <v>21</v>
      </c>
      <c r="G28" s="1063">
        <v>0</v>
      </c>
      <c r="H28" s="1063">
        <v>50</v>
      </c>
      <c r="I28" s="1063">
        <f t="shared" si="0"/>
        <v>50</v>
      </c>
      <c r="J28" s="1030">
        <v>0</v>
      </c>
      <c r="K28" s="1030">
        <f t="shared" si="1"/>
        <v>50</v>
      </c>
      <c r="L28" s="1239">
        <v>0</v>
      </c>
      <c r="M28" s="1239">
        <f t="shared" si="2"/>
        <v>50</v>
      </c>
      <c r="N28" s="147"/>
    </row>
    <row r="29" spans="1:14" s="9" customFormat="1" ht="20.95" x14ac:dyDescent="0.2">
      <c r="A29" s="972" t="s">
        <v>2</v>
      </c>
      <c r="B29" s="824" t="s">
        <v>119</v>
      </c>
      <c r="C29" s="824" t="s">
        <v>58</v>
      </c>
      <c r="D29" s="445" t="s">
        <v>5</v>
      </c>
      <c r="E29" s="445" t="s">
        <v>5</v>
      </c>
      <c r="F29" s="1039" t="s">
        <v>121</v>
      </c>
      <c r="G29" s="1064">
        <f>+G30</f>
        <v>0</v>
      </c>
      <c r="H29" s="1064">
        <f>+H30</f>
        <v>15</v>
      </c>
      <c r="I29" s="1064">
        <f t="shared" si="0"/>
        <v>15</v>
      </c>
      <c r="J29" s="1031">
        <v>0</v>
      </c>
      <c r="K29" s="1031">
        <f t="shared" si="1"/>
        <v>15</v>
      </c>
      <c r="L29" s="1241">
        <v>0</v>
      </c>
      <c r="M29" s="1241">
        <f t="shared" si="2"/>
        <v>15</v>
      </c>
      <c r="N29" s="147"/>
    </row>
    <row r="30" spans="1:14" s="9" customFormat="1" x14ac:dyDescent="0.2">
      <c r="A30" s="235"/>
      <c r="B30" s="236"/>
      <c r="C30" s="236"/>
      <c r="D30" s="237">
        <v>3122</v>
      </c>
      <c r="E30" s="238">
        <v>5331</v>
      </c>
      <c r="F30" s="1038" t="s">
        <v>19</v>
      </c>
      <c r="G30" s="1063">
        <v>0</v>
      </c>
      <c r="H30" s="1063">
        <v>15</v>
      </c>
      <c r="I30" s="1063">
        <f t="shared" si="0"/>
        <v>15</v>
      </c>
      <c r="J30" s="1030">
        <v>0</v>
      </c>
      <c r="K30" s="1030">
        <f t="shared" si="1"/>
        <v>15</v>
      </c>
      <c r="L30" s="1239">
        <v>0</v>
      </c>
      <c r="M30" s="1239">
        <f t="shared" si="2"/>
        <v>15</v>
      </c>
      <c r="N30" s="147"/>
    </row>
    <row r="31" spans="1:14" s="9" customFormat="1" x14ac:dyDescent="0.2">
      <c r="A31" s="972" t="s">
        <v>2</v>
      </c>
      <c r="B31" s="824" t="s">
        <v>73</v>
      </c>
      <c r="C31" s="824" t="s">
        <v>17</v>
      </c>
      <c r="D31" s="445" t="s">
        <v>5</v>
      </c>
      <c r="E31" s="445" t="s">
        <v>5</v>
      </c>
      <c r="F31" s="1039" t="s">
        <v>6</v>
      </c>
      <c r="G31" s="1064">
        <f>+G32</f>
        <v>2000</v>
      </c>
      <c r="H31" s="1064">
        <f>+H32</f>
        <v>-2000</v>
      </c>
      <c r="I31" s="1064">
        <f t="shared" si="0"/>
        <v>0</v>
      </c>
      <c r="J31" s="1031">
        <v>0</v>
      </c>
      <c r="K31" s="1031">
        <f t="shared" si="1"/>
        <v>0</v>
      </c>
      <c r="L31" s="1241">
        <v>0</v>
      </c>
      <c r="M31" s="1241">
        <f t="shared" si="2"/>
        <v>0</v>
      </c>
      <c r="N31" s="147"/>
    </row>
    <row r="32" spans="1:14" s="9" customFormat="1" x14ac:dyDescent="0.2">
      <c r="A32" s="235"/>
      <c r="B32" s="236"/>
      <c r="C32" s="236"/>
      <c r="D32" s="237">
        <v>3299</v>
      </c>
      <c r="E32" s="237">
        <v>5331</v>
      </c>
      <c r="F32" s="1038" t="s">
        <v>19</v>
      </c>
      <c r="G32" s="1063">
        <v>2000</v>
      </c>
      <c r="H32" s="1063">
        <v>-2000</v>
      </c>
      <c r="I32" s="1063">
        <f t="shared" si="0"/>
        <v>0</v>
      </c>
      <c r="J32" s="1030">
        <v>0</v>
      </c>
      <c r="K32" s="1030">
        <f t="shared" si="1"/>
        <v>0</v>
      </c>
      <c r="L32" s="1239">
        <v>0</v>
      </c>
      <c r="M32" s="1239">
        <f t="shared" si="2"/>
        <v>0</v>
      </c>
      <c r="N32" s="147"/>
    </row>
    <row r="33" spans="1:14" s="9" customFormat="1" ht="20.95" x14ac:dyDescent="0.2">
      <c r="A33" s="972" t="s">
        <v>2</v>
      </c>
      <c r="B33" s="824" t="s">
        <v>82</v>
      </c>
      <c r="C33" s="824" t="s">
        <v>48</v>
      </c>
      <c r="D33" s="445" t="s">
        <v>5</v>
      </c>
      <c r="E33" s="445" t="s">
        <v>5</v>
      </c>
      <c r="F33" s="1039" t="s">
        <v>49</v>
      </c>
      <c r="G33" s="1064">
        <v>0</v>
      </c>
      <c r="H33" s="1064">
        <f>+H34</f>
        <v>430</v>
      </c>
      <c r="I33" s="1064">
        <f t="shared" si="0"/>
        <v>430</v>
      </c>
      <c r="J33" s="1031">
        <v>0</v>
      </c>
      <c r="K33" s="1031">
        <f t="shared" si="1"/>
        <v>430</v>
      </c>
      <c r="L33" s="1241">
        <v>0</v>
      </c>
      <c r="M33" s="1241">
        <f t="shared" si="2"/>
        <v>430</v>
      </c>
      <c r="N33" s="147"/>
    </row>
    <row r="34" spans="1:14" s="9" customFormat="1" x14ac:dyDescent="0.2">
      <c r="A34" s="235"/>
      <c r="B34" s="236"/>
      <c r="C34" s="236"/>
      <c r="D34" s="237">
        <v>3123</v>
      </c>
      <c r="E34" s="237">
        <v>5331</v>
      </c>
      <c r="F34" s="1038" t="s">
        <v>19</v>
      </c>
      <c r="G34" s="1063">
        <v>0</v>
      </c>
      <c r="H34" s="1063">
        <v>430</v>
      </c>
      <c r="I34" s="1063">
        <f t="shared" si="0"/>
        <v>430</v>
      </c>
      <c r="J34" s="1030">
        <v>0</v>
      </c>
      <c r="K34" s="1030">
        <f t="shared" si="1"/>
        <v>430</v>
      </c>
      <c r="L34" s="1239">
        <v>0</v>
      </c>
      <c r="M34" s="1239">
        <f t="shared" si="2"/>
        <v>430</v>
      </c>
      <c r="N34" s="147"/>
    </row>
    <row r="35" spans="1:14" s="9" customFormat="1" ht="20.95" x14ac:dyDescent="0.2">
      <c r="A35" s="972" t="s">
        <v>2</v>
      </c>
      <c r="B35" s="824" t="s">
        <v>83</v>
      </c>
      <c r="C35" s="824" t="s">
        <v>50</v>
      </c>
      <c r="D35" s="445" t="s">
        <v>5</v>
      </c>
      <c r="E35" s="445" t="s">
        <v>5</v>
      </c>
      <c r="F35" s="1039" t="s">
        <v>51</v>
      </c>
      <c r="G35" s="1064">
        <v>0</v>
      </c>
      <c r="H35" s="1064">
        <f t="shared" ref="H35" si="5">+H36</f>
        <v>480</v>
      </c>
      <c r="I35" s="1064">
        <f t="shared" si="0"/>
        <v>480</v>
      </c>
      <c r="J35" s="1031">
        <v>0</v>
      </c>
      <c r="K35" s="1031">
        <f t="shared" si="1"/>
        <v>480</v>
      </c>
      <c r="L35" s="1241">
        <v>0</v>
      </c>
      <c r="M35" s="1241">
        <f t="shared" si="2"/>
        <v>480</v>
      </c>
      <c r="N35" s="147"/>
    </row>
    <row r="36" spans="1:14" s="9" customFormat="1" x14ac:dyDescent="0.2">
      <c r="A36" s="235"/>
      <c r="B36" s="236"/>
      <c r="C36" s="236"/>
      <c r="D36" s="237">
        <v>3123</v>
      </c>
      <c r="E36" s="237">
        <v>5331</v>
      </c>
      <c r="F36" s="1038" t="s">
        <v>19</v>
      </c>
      <c r="G36" s="1063">
        <v>0</v>
      </c>
      <c r="H36" s="1063">
        <v>480</v>
      </c>
      <c r="I36" s="1063">
        <f t="shared" si="0"/>
        <v>480</v>
      </c>
      <c r="J36" s="1030">
        <v>0</v>
      </c>
      <c r="K36" s="1030">
        <f t="shared" si="1"/>
        <v>480</v>
      </c>
      <c r="L36" s="1239">
        <v>0</v>
      </c>
      <c r="M36" s="1239">
        <f t="shared" si="2"/>
        <v>480</v>
      </c>
      <c r="N36" s="147"/>
    </row>
    <row r="37" spans="1:14" s="9" customFormat="1" ht="20.95" x14ac:dyDescent="0.2">
      <c r="A37" s="972" t="s">
        <v>2</v>
      </c>
      <c r="B37" s="824" t="s">
        <v>84</v>
      </c>
      <c r="C37" s="824" t="s">
        <v>52</v>
      </c>
      <c r="D37" s="445" t="s">
        <v>5</v>
      </c>
      <c r="E37" s="445" t="s">
        <v>5</v>
      </c>
      <c r="F37" s="1039" t="s">
        <v>53</v>
      </c>
      <c r="G37" s="1064">
        <v>0</v>
      </c>
      <c r="H37" s="1064">
        <f t="shared" ref="H37" si="6">+H38</f>
        <v>70</v>
      </c>
      <c r="I37" s="1064">
        <f t="shared" si="0"/>
        <v>70</v>
      </c>
      <c r="J37" s="1031">
        <v>0</v>
      </c>
      <c r="K37" s="1031">
        <f t="shared" si="1"/>
        <v>70</v>
      </c>
      <c r="L37" s="1241">
        <v>0</v>
      </c>
      <c r="M37" s="1241">
        <f t="shared" si="2"/>
        <v>70</v>
      </c>
      <c r="N37" s="147"/>
    </row>
    <row r="38" spans="1:14" s="9" customFormat="1" x14ac:dyDescent="0.2">
      <c r="A38" s="235"/>
      <c r="B38" s="236"/>
      <c r="C38" s="236"/>
      <c r="D38" s="237">
        <v>3123</v>
      </c>
      <c r="E38" s="237">
        <v>5331</v>
      </c>
      <c r="F38" s="1038" t="s">
        <v>19</v>
      </c>
      <c r="G38" s="1063">
        <v>0</v>
      </c>
      <c r="H38" s="1063">
        <v>70</v>
      </c>
      <c r="I38" s="1063">
        <f t="shared" si="0"/>
        <v>70</v>
      </c>
      <c r="J38" s="1030">
        <v>0</v>
      </c>
      <c r="K38" s="1030">
        <f t="shared" si="1"/>
        <v>70</v>
      </c>
      <c r="L38" s="1239">
        <v>0</v>
      </c>
      <c r="M38" s="1239">
        <f t="shared" si="2"/>
        <v>70</v>
      </c>
      <c r="N38" s="147"/>
    </row>
    <row r="39" spans="1:14" s="9" customFormat="1" ht="20.95" x14ac:dyDescent="0.2">
      <c r="A39" s="972" t="s">
        <v>2</v>
      </c>
      <c r="B39" s="824" t="s">
        <v>85</v>
      </c>
      <c r="C39" s="824" t="s">
        <v>54</v>
      </c>
      <c r="D39" s="445" t="s">
        <v>5</v>
      </c>
      <c r="E39" s="445" t="s">
        <v>5</v>
      </c>
      <c r="F39" s="1039" t="s">
        <v>55</v>
      </c>
      <c r="G39" s="1064">
        <v>0</v>
      </c>
      <c r="H39" s="1064">
        <f t="shared" ref="H39" si="7">+H40</f>
        <v>120</v>
      </c>
      <c r="I39" s="1064">
        <f t="shared" si="0"/>
        <v>120</v>
      </c>
      <c r="J39" s="1031">
        <v>0</v>
      </c>
      <c r="K39" s="1031">
        <f t="shared" si="1"/>
        <v>120</v>
      </c>
      <c r="L39" s="1241">
        <v>0</v>
      </c>
      <c r="M39" s="1241">
        <f t="shared" si="2"/>
        <v>120</v>
      </c>
      <c r="N39" s="147"/>
    </row>
    <row r="40" spans="1:14" s="9" customFormat="1" x14ac:dyDescent="0.2">
      <c r="A40" s="235"/>
      <c r="B40" s="236"/>
      <c r="C40" s="236"/>
      <c r="D40" s="237">
        <v>3122</v>
      </c>
      <c r="E40" s="237">
        <v>5331</v>
      </c>
      <c r="F40" s="1038" t="s">
        <v>19</v>
      </c>
      <c r="G40" s="1063">
        <v>0</v>
      </c>
      <c r="H40" s="1063">
        <v>120</v>
      </c>
      <c r="I40" s="1063">
        <f t="shared" si="0"/>
        <v>120</v>
      </c>
      <c r="J40" s="1030">
        <v>0</v>
      </c>
      <c r="K40" s="1030">
        <f t="shared" si="1"/>
        <v>120</v>
      </c>
      <c r="L40" s="1239">
        <v>0</v>
      </c>
      <c r="M40" s="1239">
        <f t="shared" si="2"/>
        <v>120</v>
      </c>
      <c r="N40" s="147"/>
    </row>
    <row r="41" spans="1:14" s="9" customFormat="1" ht="20.95" x14ac:dyDescent="0.2">
      <c r="A41" s="972" t="s">
        <v>2</v>
      </c>
      <c r="B41" s="824" t="s">
        <v>86</v>
      </c>
      <c r="C41" s="824" t="s">
        <v>56</v>
      </c>
      <c r="D41" s="445" t="s">
        <v>5</v>
      </c>
      <c r="E41" s="445" t="s">
        <v>5</v>
      </c>
      <c r="F41" s="1039" t="s">
        <v>57</v>
      </c>
      <c r="G41" s="1064">
        <v>0</v>
      </c>
      <c r="H41" s="1064">
        <f t="shared" ref="H41" si="8">+H42</f>
        <v>330</v>
      </c>
      <c r="I41" s="1064">
        <f t="shared" si="0"/>
        <v>330</v>
      </c>
      <c r="J41" s="1031">
        <v>0</v>
      </c>
      <c r="K41" s="1031">
        <f t="shared" si="1"/>
        <v>330</v>
      </c>
      <c r="L41" s="1241">
        <v>0</v>
      </c>
      <c r="M41" s="1241">
        <f t="shared" si="2"/>
        <v>330</v>
      </c>
      <c r="N41" s="147"/>
    </row>
    <row r="42" spans="1:14" s="9" customFormat="1" x14ac:dyDescent="0.2">
      <c r="A42" s="235"/>
      <c r="B42" s="236"/>
      <c r="C42" s="236"/>
      <c r="D42" s="237">
        <v>3123</v>
      </c>
      <c r="E42" s="237">
        <v>5331</v>
      </c>
      <c r="F42" s="1038" t="s">
        <v>19</v>
      </c>
      <c r="G42" s="1063">
        <v>0</v>
      </c>
      <c r="H42" s="1063">
        <v>330</v>
      </c>
      <c r="I42" s="1063">
        <f t="shared" si="0"/>
        <v>330</v>
      </c>
      <c r="J42" s="1030">
        <v>0</v>
      </c>
      <c r="K42" s="1030">
        <f t="shared" si="1"/>
        <v>330</v>
      </c>
      <c r="L42" s="1239">
        <v>0</v>
      </c>
      <c r="M42" s="1239">
        <f t="shared" si="2"/>
        <v>330</v>
      </c>
      <c r="N42" s="147"/>
    </row>
    <row r="43" spans="1:14" s="9" customFormat="1" ht="20.95" x14ac:dyDescent="0.2">
      <c r="A43" s="972" t="s">
        <v>2</v>
      </c>
      <c r="B43" s="824" t="s">
        <v>87</v>
      </c>
      <c r="C43" s="824" t="s">
        <v>58</v>
      </c>
      <c r="D43" s="445" t="s">
        <v>5</v>
      </c>
      <c r="E43" s="445" t="s">
        <v>5</v>
      </c>
      <c r="F43" s="1039" t="s">
        <v>59</v>
      </c>
      <c r="G43" s="1064">
        <v>0</v>
      </c>
      <c r="H43" s="1064">
        <f t="shared" ref="H43" si="9">+H44</f>
        <v>230</v>
      </c>
      <c r="I43" s="1064">
        <f t="shared" si="0"/>
        <v>230</v>
      </c>
      <c r="J43" s="1031">
        <v>0</v>
      </c>
      <c r="K43" s="1031">
        <f t="shared" si="1"/>
        <v>230</v>
      </c>
      <c r="L43" s="1241">
        <v>0</v>
      </c>
      <c r="M43" s="1241">
        <f t="shared" si="2"/>
        <v>230</v>
      </c>
      <c r="N43" s="147"/>
    </row>
    <row r="44" spans="1:14" s="9" customFormat="1" x14ac:dyDescent="0.2">
      <c r="A44" s="235"/>
      <c r="B44" s="236"/>
      <c r="C44" s="236"/>
      <c r="D44" s="237">
        <v>3122</v>
      </c>
      <c r="E44" s="237">
        <v>5331</v>
      </c>
      <c r="F44" s="1038" t="s">
        <v>19</v>
      </c>
      <c r="G44" s="1063">
        <v>0</v>
      </c>
      <c r="H44" s="1063">
        <v>230</v>
      </c>
      <c r="I44" s="1063">
        <f t="shared" si="0"/>
        <v>230</v>
      </c>
      <c r="J44" s="1030">
        <v>0</v>
      </c>
      <c r="K44" s="1030">
        <f t="shared" si="1"/>
        <v>230</v>
      </c>
      <c r="L44" s="1239">
        <v>0</v>
      </c>
      <c r="M44" s="1239">
        <f t="shared" si="2"/>
        <v>230</v>
      </c>
      <c r="N44" s="147"/>
    </row>
    <row r="45" spans="1:14" s="9" customFormat="1" ht="20.95" x14ac:dyDescent="0.2">
      <c r="A45" s="972" t="s">
        <v>2</v>
      </c>
      <c r="B45" s="824" t="s">
        <v>88</v>
      </c>
      <c r="C45" s="824" t="s">
        <v>60</v>
      </c>
      <c r="D45" s="445" t="s">
        <v>5</v>
      </c>
      <c r="E45" s="445" t="s">
        <v>5</v>
      </c>
      <c r="F45" s="1039" t="s">
        <v>61</v>
      </c>
      <c r="G45" s="1064">
        <v>0</v>
      </c>
      <c r="H45" s="1064">
        <f t="shared" ref="H45" si="10">+H46</f>
        <v>160</v>
      </c>
      <c r="I45" s="1064">
        <f t="shared" si="0"/>
        <v>160</v>
      </c>
      <c r="J45" s="1031">
        <v>0</v>
      </c>
      <c r="K45" s="1031">
        <f t="shared" si="1"/>
        <v>160</v>
      </c>
      <c r="L45" s="1241">
        <v>0</v>
      </c>
      <c r="M45" s="1241">
        <f t="shared" si="2"/>
        <v>160</v>
      </c>
      <c r="N45" s="147"/>
    </row>
    <row r="46" spans="1:14" s="9" customFormat="1" x14ac:dyDescent="0.2">
      <c r="A46" s="235"/>
      <c r="B46" s="236"/>
      <c r="C46" s="236"/>
      <c r="D46" s="237">
        <v>3122</v>
      </c>
      <c r="E46" s="237">
        <v>5331</v>
      </c>
      <c r="F46" s="1038" t="s">
        <v>19</v>
      </c>
      <c r="G46" s="1063">
        <v>0</v>
      </c>
      <c r="H46" s="1063">
        <v>160</v>
      </c>
      <c r="I46" s="1063">
        <f t="shared" si="0"/>
        <v>160</v>
      </c>
      <c r="J46" s="1030">
        <v>0</v>
      </c>
      <c r="K46" s="1030">
        <f t="shared" si="1"/>
        <v>160</v>
      </c>
      <c r="L46" s="1239">
        <v>0</v>
      </c>
      <c r="M46" s="1239">
        <f t="shared" si="2"/>
        <v>160</v>
      </c>
      <c r="N46" s="147"/>
    </row>
    <row r="47" spans="1:14" s="9" customFormat="1" ht="20.95" x14ac:dyDescent="0.2">
      <c r="A47" s="972" t="s">
        <v>2</v>
      </c>
      <c r="B47" s="824" t="s">
        <v>89</v>
      </c>
      <c r="C47" s="824" t="s">
        <v>62</v>
      </c>
      <c r="D47" s="445" t="s">
        <v>5</v>
      </c>
      <c r="E47" s="445" t="s">
        <v>5</v>
      </c>
      <c r="F47" s="1039" t="s">
        <v>63</v>
      </c>
      <c r="G47" s="1064">
        <v>0</v>
      </c>
      <c r="H47" s="1064">
        <f t="shared" ref="H47" si="11">+H48</f>
        <v>150</v>
      </c>
      <c r="I47" s="1064">
        <f t="shared" si="0"/>
        <v>150</v>
      </c>
      <c r="J47" s="1031">
        <v>0</v>
      </c>
      <c r="K47" s="1031">
        <f t="shared" si="1"/>
        <v>150</v>
      </c>
      <c r="L47" s="1241">
        <v>0</v>
      </c>
      <c r="M47" s="1241">
        <f t="shared" si="2"/>
        <v>150</v>
      </c>
      <c r="N47" s="147"/>
    </row>
    <row r="48" spans="1:14" s="9" customFormat="1" x14ac:dyDescent="0.2">
      <c r="A48" s="235"/>
      <c r="B48" s="236"/>
      <c r="C48" s="236"/>
      <c r="D48" s="237">
        <v>3123</v>
      </c>
      <c r="E48" s="237">
        <v>5331</v>
      </c>
      <c r="F48" s="1038" t="s">
        <v>19</v>
      </c>
      <c r="G48" s="1063">
        <v>0</v>
      </c>
      <c r="H48" s="1063">
        <v>150</v>
      </c>
      <c r="I48" s="1063">
        <f t="shared" si="0"/>
        <v>150</v>
      </c>
      <c r="J48" s="1030">
        <v>0</v>
      </c>
      <c r="K48" s="1030">
        <f t="shared" si="1"/>
        <v>150</v>
      </c>
      <c r="L48" s="1239">
        <v>0</v>
      </c>
      <c r="M48" s="1239">
        <f t="shared" si="2"/>
        <v>150</v>
      </c>
      <c r="N48" s="147"/>
    </row>
    <row r="49" spans="1:14" s="9" customFormat="1" ht="20.95" x14ac:dyDescent="0.2">
      <c r="A49" s="972" t="s">
        <v>2</v>
      </c>
      <c r="B49" s="824" t="s">
        <v>90</v>
      </c>
      <c r="C49" s="824" t="s">
        <v>64</v>
      </c>
      <c r="D49" s="445" t="s">
        <v>5</v>
      </c>
      <c r="E49" s="445" t="s">
        <v>5</v>
      </c>
      <c r="F49" s="1039" t="s">
        <v>65</v>
      </c>
      <c r="G49" s="1064">
        <v>0</v>
      </c>
      <c r="H49" s="1064">
        <f t="shared" ref="H49" si="12">+H50</f>
        <v>30</v>
      </c>
      <c r="I49" s="1064">
        <f t="shared" si="0"/>
        <v>30</v>
      </c>
      <c r="J49" s="1031">
        <v>0</v>
      </c>
      <c r="K49" s="1031">
        <f t="shared" si="1"/>
        <v>30</v>
      </c>
      <c r="L49" s="1241">
        <v>0</v>
      </c>
      <c r="M49" s="1241">
        <f t="shared" si="2"/>
        <v>30</v>
      </c>
      <c r="N49" s="147"/>
    </row>
    <row r="50" spans="1:14" s="9" customFormat="1" x14ac:dyDescent="0.2">
      <c r="A50" s="235"/>
      <c r="B50" s="236"/>
      <c r="C50" s="236"/>
      <c r="D50" s="237">
        <v>3123</v>
      </c>
      <c r="E50" s="237">
        <v>5331</v>
      </c>
      <c r="F50" s="1038" t="s">
        <v>19</v>
      </c>
      <c r="G50" s="1063">
        <v>0</v>
      </c>
      <c r="H50" s="1063">
        <v>30</v>
      </c>
      <c r="I50" s="1063">
        <f t="shared" si="0"/>
        <v>30</v>
      </c>
      <c r="J50" s="1030">
        <v>0</v>
      </c>
      <c r="K50" s="1030">
        <f t="shared" si="1"/>
        <v>30</v>
      </c>
      <c r="L50" s="1239">
        <v>0</v>
      </c>
      <c r="M50" s="1239">
        <f t="shared" si="2"/>
        <v>30</v>
      </c>
      <c r="N50" s="147"/>
    </row>
    <row r="51" spans="1:14" s="9" customFormat="1" x14ac:dyDescent="0.2">
      <c r="A51" s="972" t="s">
        <v>2</v>
      </c>
      <c r="B51" s="824" t="s">
        <v>74</v>
      </c>
      <c r="C51" s="824" t="s">
        <v>17</v>
      </c>
      <c r="D51" s="445" t="s">
        <v>5</v>
      </c>
      <c r="E51" s="445" t="s">
        <v>5</v>
      </c>
      <c r="F51" s="1039" t="s">
        <v>7</v>
      </c>
      <c r="G51" s="1064">
        <f>+G52</f>
        <v>500</v>
      </c>
      <c r="H51" s="1064">
        <v>0</v>
      </c>
      <c r="I51" s="1064">
        <f t="shared" si="0"/>
        <v>500</v>
      </c>
      <c r="J51" s="1031">
        <f>+J52</f>
        <v>-50</v>
      </c>
      <c r="K51" s="1031">
        <f t="shared" si="1"/>
        <v>450</v>
      </c>
      <c r="L51" s="1241">
        <v>0</v>
      </c>
      <c r="M51" s="1241">
        <f t="shared" si="2"/>
        <v>450</v>
      </c>
      <c r="N51" s="147"/>
    </row>
    <row r="52" spans="1:14" s="9" customFormat="1" x14ac:dyDescent="0.2">
      <c r="A52" s="235"/>
      <c r="B52" s="236"/>
      <c r="C52" s="236"/>
      <c r="D52" s="237">
        <v>3299</v>
      </c>
      <c r="E52" s="237">
        <v>5331</v>
      </c>
      <c r="F52" s="1038" t="s">
        <v>19</v>
      </c>
      <c r="G52" s="1063">
        <v>500</v>
      </c>
      <c r="H52" s="1063">
        <v>0</v>
      </c>
      <c r="I52" s="1063">
        <f t="shared" si="0"/>
        <v>500</v>
      </c>
      <c r="J52" s="1030">
        <v>-50</v>
      </c>
      <c r="K52" s="1030">
        <f t="shared" si="1"/>
        <v>450</v>
      </c>
      <c r="L52" s="1239">
        <v>0</v>
      </c>
      <c r="M52" s="1239">
        <f t="shared" si="2"/>
        <v>450</v>
      </c>
      <c r="N52" s="147"/>
    </row>
    <row r="53" spans="1:14" s="9" customFormat="1" ht="20.95" x14ac:dyDescent="0.2">
      <c r="A53" s="972" t="s">
        <v>2</v>
      </c>
      <c r="B53" s="824" t="s">
        <v>165</v>
      </c>
      <c r="C53" s="824" t="s">
        <v>17</v>
      </c>
      <c r="D53" s="445" t="s">
        <v>5</v>
      </c>
      <c r="E53" s="445" t="s">
        <v>5</v>
      </c>
      <c r="F53" s="1039" t="s">
        <v>170</v>
      </c>
      <c r="G53" s="1064">
        <v>0</v>
      </c>
      <c r="H53" s="1064">
        <v>0</v>
      </c>
      <c r="I53" s="1064">
        <f t="shared" si="0"/>
        <v>0</v>
      </c>
      <c r="J53" s="1031">
        <f>+J54</f>
        <v>50</v>
      </c>
      <c r="K53" s="1031">
        <f t="shared" si="1"/>
        <v>50</v>
      </c>
      <c r="L53" s="1241">
        <v>0</v>
      </c>
      <c r="M53" s="1241">
        <f t="shared" si="2"/>
        <v>50</v>
      </c>
      <c r="N53" s="147"/>
    </row>
    <row r="54" spans="1:14" s="9" customFormat="1" x14ac:dyDescent="0.2">
      <c r="A54" s="235"/>
      <c r="B54" s="236"/>
      <c r="C54" s="236"/>
      <c r="D54" s="237">
        <v>3299</v>
      </c>
      <c r="E54" s="237">
        <v>5332</v>
      </c>
      <c r="F54" s="1038" t="s">
        <v>167</v>
      </c>
      <c r="G54" s="1063">
        <v>0</v>
      </c>
      <c r="H54" s="1063">
        <v>0</v>
      </c>
      <c r="I54" s="1063">
        <v>0</v>
      </c>
      <c r="J54" s="1030">
        <v>50</v>
      </c>
      <c r="K54" s="1030">
        <f t="shared" si="1"/>
        <v>50</v>
      </c>
      <c r="L54" s="1239">
        <v>0</v>
      </c>
      <c r="M54" s="1239">
        <f t="shared" si="2"/>
        <v>50</v>
      </c>
      <c r="N54" s="147"/>
    </row>
    <row r="55" spans="1:14" s="9" customFormat="1" x14ac:dyDescent="0.2">
      <c r="A55" s="972" t="s">
        <v>2</v>
      </c>
      <c r="B55" s="824" t="s">
        <v>75</v>
      </c>
      <c r="C55" s="824" t="s">
        <v>17</v>
      </c>
      <c r="D55" s="445" t="s">
        <v>5</v>
      </c>
      <c r="E55" s="445" t="s">
        <v>5</v>
      </c>
      <c r="F55" s="1039" t="s">
        <v>8</v>
      </c>
      <c r="G55" s="1064">
        <f>+G56</f>
        <v>500</v>
      </c>
      <c r="H55" s="1064">
        <v>0</v>
      </c>
      <c r="I55" s="1064">
        <f t="shared" si="0"/>
        <v>500</v>
      </c>
      <c r="J55" s="1031">
        <v>0</v>
      </c>
      <c r="K55" s="1031">
        <f t="shared" si="1"/>
        <v>500</v>
      </c>
      <c r="L55" s="1241">
        <v>0</v>
      </c>
      <c r="M55" s="1241">
        <f t="shared" si="2"/>
        <v>500</v>
      </c>
      <c r="N55" s="147"/>
    </row>
    <row r="56" spans="1:14" s="9" customFormat="1" ht="13.1" thickBot="1" x14ac:dyDescent="0.25">
      <c r="A56" s="197"/>
      <c r="B56" s="259"/>
      <c r="C56" s="259"/>
      <c r="D56" s="200">
        <v>3299</v>
      </c>
      <c r="E56" s="983">
        <v>5321</v>
      </c>
      <c r="F56" s="202" t="s">
        <v>21</v>
      </c>
      <c r="G56" s="1065">
        <v>500</v>
      </c>
      <c r="H56" s="1065">
        <v>0</v>
      </c>
      <c r="I56" s="1065">
        <f t="shared" si="0"/>
        <v>500</v>
      </c>
      <c r="J56" s="1079">
        <v>0</v>
      </c>
      <c r="K56" s="1079">
        <f t="shared" si="1"/>
        <v>500</v>
      </c>
      <c r="L56" s="1245">
        <v>0</v>
      </c>
      <c r="M56" s="1245">
        <f t="shared" si="2"/>
        <v>500</v>
      </c>
      <c r="N56" s="147"/>
    </row>
    <row r="57" spans="1:14" s="9" customFormat="1" ht="13.6" thickBot="1" x14ac:dyDescent="0.35">
      <c r="A57" s="934" t="s">
        <v>2</v>
      </c>
      <c r="B57" s="1456" t="s">
        <v>5</v>
      </c>
      <c r="C57" s="1457"/>
      <c r="D57" s="935" t="s">
        <v>5</v>
      </c>
      <c r="E57" s="935" t="s">
        <v>5</v>
      </c>
      <c r="F57" s="1037" t="s">
        <v>25</v>
      </c>
      <c r="G57" s="1060">
        <v>6040</v>
      </c>
      <c r="H57" s="1060">
        <f>+H58+H89+H96+H114+H129+H132</f>
        <v>14536.8</v>
      </c>
      <c r="I57" s="1060">
        <f t="shared" si="0"/>
        <v>20576.8</v>
      </c>
      <c r="J57" s="1078">
        <f>+J58+J89+J96+J114+J129+J132</f>
        <v>0</v>
      </c>
      <c r="K57" s="1078">
        <f t="shared" si="1"/>
        <v>20576.8</v>
      </c>
      <c r="L57" s="1244">
        <f>+L58+L89+L96+L114+L129+L132</f>
        <v>-5760</v>
      </c>
      <c r="M57" s="1244">
        <f t="shared" si="2"/>
        <v>14816.8</v>
      </c>
      <c r="N57" s="147" t="s">
        <v>289</v>
      </c>
    </row>
    <row r="58" spans="1:14" s="9" customFormat="1" ht="13.1" thickBot="1" x14ac:dyDescent="0.25">
      <c r="A58" s="984" t="s">
        <v>2</v>
      </c>
      <c r="B58" s="1458" t="s">
        <v>5</v>
      </c>
      <c r="C58" s="1458"/>
      <c r="D58" s="985" t="s">
        <v>5</v>
      </c>
      <c r="E58" s="985" t="s">
        <v>5</v>
      </c>
      <c r="F58" s="1043" t="s">
        <v>26</v>
      </c>
      <c r="G58" s="1066">
        <f>+G59</f>
        <v>2810</v>
      </c>
      <c r="H58" s="1066">
        <f>+H59+H73</f>
        <v>2200</v>
      </c>
      <c r="I58" s="1066">
        <f t="shared" si="0"/>
        <v>5010</v>
      </c>
      <c r="J58" s="1080">
        <f>+J73+J75+J77+J79+J81+J83+J85+J87</f>
        <v>0</v>
      </c>
      <c r="K58" s="1080">
        <f t="shared" si="1"/>
        <v>5010</v>
      </c>
      <c r="L58" s="1246">
        <f>+L59</f>
        <v>-730</v>
      </c>
      <c r="M58" s="1246">
        <f t="shared" si="2"/>
        <v>4280</v>
      </c>
      <c r="N58" s="147" t="s">
        <v>289</v>
      </c>
    </row>
    <row r="59" spans="1:14" s="9" customFormat="1" x14ac:dyDescent="0.2">
      <c r="A59" s="229" t="s">
        <v>3</v>
      </c>
      <c r="B59" s="134" t="s">
        <v>76</v>
      </c>
      <c r="C59" s="134" t="s">
        <v>17</v>
      </c>
      <c r="D59" s="230" t="s">
        <v>5</v>
      </c>
      <c r="E59" s="230" t="s">
        <v>5</v>
      </c>
      <c r="F59" s="1044" t="s">
        <v>26</v>
      </c>
      <c r="G59" s="1067">
        <f>+G60</f>
        <v>2810</v>
      </c>
      <c r="H59" s="1067">
        <v>1700</v>
      </c>
      <c r="I59" s="1067">
        <f t="shared" si="0"/>
        <v>4510</v>
      </c>
      <c r="J59" s="1077">
        <f>+J60</f>
        <v>-880</v>
      </c>
      <c r="K59" s="1077">
        <f t="shared" si="1"/>
        <v>3630</v>
      </c>
      <c r="L59" s="1243">
        <f>+L60</f>
        <v>-730</v>
      </c>
      <c r="M59" s="1243">
        <f t="shared" si="2"/>
        <v>2900</v>
      </c>
      <c r="N59" s="147" t="s">
        <v>289</v>
      </c>
    </row>
    <row r="60" spans="1:14" s="9" customFormat="1" x14ac:dyDescent="0.2">
      <c r="A60" s="235"/>
      <c r="B60" s="236"/>
      <c r="C60" s="236"/>
      <c r="D60" s="237">
        <v>3419</v>
      </c>
      <c r="E60" s="238">
        <v>5229</v>
      </c>
      <c r="F60" s="1038" t="s">
        <v>24</v>
      </c>
      <c r="G60" s="1063">
        <v>2810</v>
      </c>
      <c r="H60" s="1063">
        <v>1700</v>
      </c>
      <c r="I60" s="1063">
        <f t="shared" si="0"/>
        <v>4510</v>
      </c>
      <c r="J60" s="1030">
        <v>-880</v>
      </c>
      <c r="K60" s="1030">
        <f t="shared" si="1"/>
        <v>3630</v>
      </c>
      <c r="L60" s="1239">
        <v>-730</v>
      </c>
      <c r="M60" s="1239">
        <f t="shared" si="2"/>
        <v>2900</v>
      </c>
      <c r="N60" s="147"/>
    </row>
    <row r="61" spans="1:14" s="9" customFormat="1" x14ac:dyDescent="0.2">
      <c r="A61" s="972" t="s">
        <v>2</v>
      </c>
      <c r="B61" s="824" t="s">
        <v>175</v>
      </c>
      <c r="C61" s="824" t="s">
        <v>17</v>
      </c>
      <c r="D61" s="445" t="s">
        <v>5</v>
      </c>
      <c r="E61" s="445" t="s">
        <v>5</v>
      </c>
      <c r="F61" s="1039" t="s">
        <v>188</v>
      </c>
      <c r="G61" s="1064">
        <v>0</v>
      </c>
      <c r="H61" s="1064"/>
      <c r="I61" s="1064">
        <v>0</v>
      </c>
      <c r="J61" s="1031">
        <f>+J62</f>
        <v>200</v>
      </c>
      <c r="K61" s="1031">
        <f t="shared" si="1"/>
        <v>200</v>
      </c>
      <c r="L61" s="1241">
        <v>0</v>
      </c>
      <c r="M61" s="1241">
        <f t="shared" si="2"/>
        <v>200</v>
      </c>
      <c r="N61" s="147"/>
    </row>
    <row r="62" spans="1:14" s="9" customFormat="1" x14ac:dyDescent="0.2">
      <c r="A62" s="235"/>
      <c r="B62" s="236"/>
      <c r="C62" s="236"/>
      <c r="D62" s="237">
        <v>3419</v>
      </c>
      <c r="E62" s="238">
        <v>5222</v>
      </c>
      <c r="F62" s="1038" t="s">
        <v>94</v>
      </c>
      <c r="G62" s="1063">
        <v>0</v>
      </c>
      <c r="H62" s="1063"/>
      <c r="I62" s="1063">
        <v>0</v>
      </c>
      <c r="J62" s="1030">
        <v>200</v>
      </c>
      <c r="K62" s="1030">
        <f t="shared" si="1"/>
        <v>200</v>
      </c>
      <c r="L62" s="1239">
        <v>0</v>
      </c>
      <c r="M62" s="1239">
        <f t="shared" si="2"/>
        <v>200</v>
      </c>
      <c r="N62" s="147"/>
    </row>
    <row r="63" spans="1:14" s="9" customFormat="1" x14ac:dyDescent="0.2">
      <c r="A63" s="972" t="s">
        <v>2</v>
      </c>
      <c r="B63" s="824" t="s">
        <v>176</v>
      </c>
      <c r="C63" s="824" t="s">
        <v>17</v>
      </c>
      <c r="D63" s="445" t="s">
        <v>5</v>
      </c>
      <c r="E63" s="445" t="s">
        <v>5</v>
      </c>
      <c r="F63" s="1083" t="s">
        <v>182</v>
      </c>
      <c r="G63" s="1064">
        <v>0</v>
      </c>
      <c r="H63" s="1064"/>
      <c r="I63" s="1064">
        <v>0</v>
      </c>
      <c r="J63" s="1031">
        <f t="shared" ref="J63" si="13">+J64</f>
        <v>100</v>
      </c>
      <c r="K63" s="1031">
        <f t="shared" si="1"/>
        <v>100</v>
      </c>
      <c r="L63" s="1241">
        <v>0</v>
      </c>
      <c r="M63" s="1241">
        <f t="shared" si="2"/>
        <v>100</v>
      </c>
      <c r="N63" s="147"/>
    </row>
    <row r="64" spans="1:14" s="9" customFormat="1" x14ac:dyDescent="0.2">
      <c r="A64" s="235"/>
      <c r="B64" s="236"/>
      <c r="C64" s="236"/>
      <c r="D64" s="237">
        <v>3419</v>
      </c>
      <c r="E64" s="238">
        <v>5222</v>
      </c>
      <c r="F64" s="1038" t="s">
        <v>94</v>
      </c>
      <c r="G64" s="1063">
        <v>0</v>
      </c>
      <c r="H64" s="1063"/>
      <c r="I64" s="1063">
        <v>0</v>
      </c>
      <c r="J64" s="1030">
        <v>100</v>
      </c>
      <c r="K64" s="1030">
        <f t="shared" si="1"/>
        <v>100</v>
      </c>
      <c r="L64" s="1239">
        <v>0</v>
      </c>
      <c r="M64" s="1239">
        <f t="shared" si="2"/>
        <v>100</v>
      </c>
      <c r="N64" s="147"/>
    </row>
    <row r="65" spans="1:14" s="9" customFormat="1" x14ac:dyDescent="0.2">
      <c r="A65" s="972" t="s">
        <v>2</v>
      </c>
      <c r="B65" s="824" t="s">
        <v>177</v>
      </c>
      <c r="C65" s="824" t="s">
        <v>17</v>
      </c>
      <c r="D65" s="445" t="s">
        <v>5</v>
      </c>
      <c r="E65" s="445" t="s">
        <v>5</v>
      </c>
      <c r="F65" s="1083" t="s">
        <v>183</v>
      </c>
      <c r="G65" s="1064">
        <v>0</v>
      </c>
      <c r="H65" s="1064"/>
      <c r="I65" s="1064">
        <v>0</v>
      </c>
      <c r="J65" s="1031">
        <f t="shared" ref="J65" si="14">+J66</f>
        <v>100</v>
      </c>
      <c r="K65" s="1031">
        <f t="shared" si="1"/>
        <v>100</v>
      </c>
      <c r="L65" s="1241">
        <v>0</v>
      </c>
      <c r="M65" s="1241">
        <f t="shared" si="2"/>
        <v>100</v>
      </c>
      <c r="N65" s="147"/>
    </row>
    <row r="66" spans="1:14" s="9" customFormat="1" x14ac:dyDescent="0.2">
      <c r="A66" s="235"/>
      <c r="B66" s="236"/>
      <c r="C66" s="236"/>
      <c r="D66" s="237">
        <v>3419</v>
      </c>
      <c r="E66" s="238">
        <v>5222</v>
      </c>
      <c r="F66" s="1038" t="s">
        <v>94</v>
      </c>
      <c r="G66" s="1063">
        <v>0</v>
      </c>
      <c r="H66" s="1063"/>
      <c r="I66" s="1063">
        <v>0</v>
      </c>
      <c r="J66" s="1030">
        <v>100</v>
      </c>
      <c r="K66" s="1030">
        <f t="shared" si="1"/>
        <v>100</v>
      </c>
      <c r="L66" s="1239">
        <v>0</v>
      </c>
      <c r="M66" s="1239">
        <f t="shared" si="2"/>
        <v>100</v>
      </c>
      <c r="N66" s="147"/>
    </row>
    <row r="67" spans="1:14" s="9" customFormat="1" x14ac:dyDescent="0.2">
      <c r="A67" s="972" t="s">
        <v>2</v>
      </c>
      <c r="B67" s="824" t="s">
        <v>178</v>
      </c>
      <c r="C67" s="824" t="s">
        <v>17</v>
      </c>
      <c r="D67" s="445" t="s">
        <v>5</v>
      </c>
      <c r="E67" s="445" t="s">
        <v>5</v>
      </c>
      <c r="F67" s="1039" t="s">
        <v>184</v>
      </c>
      <c r="G67" s="1064">
        <v>0</v>
      </c>
      <c r="H67" s="1064"/>
      <c r="I67" s="1064">
        <v>0</v>
      </c>
      <c r="J67" s="1031">
        <f t="shared" ref="J67" si="15">+J68</f>
        <v>300</v>
      </c>
      <c r="K67" s="1031">
        <f t="shared" si="1"/>
        <v>300</v>
      </c>
      <c r="L67" s="1241">
        <v>0</v>
      </c>
      <c r="M67" s="1241">
        <f t="shared" si="2"/>
        <v>300</v>
      </c>
      <c r="N67" s="147"/>
    </row>
    <row r="68" spans="1:14" s="9" customFormat="1" x14ac:dyDescent="0.2">
      <c r="A68" s="235"/>
      <c r="B68" s="236"/>
      <c r="C68" s="236"/>
      <c r="D68" s="237">
        <v>3419</v>
      </c>
      <c r="E68" s="238">
        <v>5332</v>
      </c>
      <c r="F68" s="1038" t="s">
        <v>167</v>
      </c>
      <c r="G68" s="1063">
        <v>0</v>
      </c>
      <c r="H68" s="1063"/>
      <c r="I68" s="1063">
        <v>0</v>
      </c>
      <c r="J68" s="1030">
        <v>300</v>
      </c>
      <c r="K68" s="1030">
        <f t="shared" si="1"/>
        <v>300</v>
      </c>
      <c r="L68" s="1239">
        <v>0</v>
      </c>
      <c r="M68" s="1239">
        <f t="shared" si="2"/>
        <v>300</v>
      </c>
      <c r="N68" s="147"/>
    </row>
    <row r="69" spans="1:14" s="9" customFormat="1" x14ac:dyDescent="0.2">
      <c r="A69" s="972" t="s">
        <v>2</v>
      </c>
      <c r="B69" s="824" t="s">
        <v>179</v>
      </c>
      <c r="C69" s="824" t="s">
        <v>17</v>
      </c>
      <c r="D69" s="445" t="s">
        <v>5</v>
      </c>
      <c r="E69" s="445" t="s">
        <v>5</v>
      </c>
      <c r="F69" s="1083" t="s">
        <v>185</v>
      </c>
      <c r="G69" s="1064">
        <v>0</v>
      </c>
      <c r="H69" s="1064"/>
      <c r="I69" s="1064">
        <v>0</v>
      </c>
      <c r="J69" s="1031">
        <f t="shared" ref="J69" si="16">+J70</f>
        <v>100</v>
      </c>
      <c r="K69" s="1031">
        <f t="shared" si="1"/>
        <v>100</v>
      </c>
      <c r="L69" s="1241">
        <v>0</v>
      </c>
      <c r="M69" s="1241">
        <f t="shared" si="2"/>
        <v>100</v>
      </c>
      <c r="N69" s="147"/>
    </row>
    <row r="70" spans="1:14" s="9" customFormat="1" x14ac:dyDescent="0.2">
      <c r="A70" s="235"/>
      <c r="B70" s="236"/>
      <c r="C70" s="236"/>
      <c r="D70" s="237">
        <v>3419</v>
      </c>
      <c r="E70" s="238">
        <v>5222</v>
      </c>
      <c r="F70" s="1038" t="s">
        <v>94</v>
      </c>
      <c r="G70" s="1063">
        <v>0</v>
      </c>
      <c r="H70" s="1063"/>
      <c r="I70" s="1063">
        <v>0</v>
      </c>
      <c r="J70" s="1030">
        <v>100</v>
      </c>
      <c r="K70" s="1030">
        <f t="shared" si="1"/>
        <v>100</v>
      </c>
      <c r="L70" s="1239">
        <v>0</v>
      </c>
      <c r="M70" s="1239">
        <f t="shared" si="2"/>
        <v>100</v>
      </c>
      <c r="N70" s="147"/>
    </row>
    <row r="71" spans="1:14" s="9" customFormat="1" x14ac:dyDescent="0.2">
      <c r="A71" s="972" t="s">
        <v>2</v>
      </c>
      <c r="B71" s="824" t="s">
        <v>180</v>
      </c>
      <c r="C71" s="824" t="s">
        <v>17</v>
      </c>
      <c r="D71" s="445" t="s">
        <v>5</v>
      </c>
      <c r="E71" s="445" t="s">
        <v>5</v>
      </c>
      <c r="F71" s="1083" t="s">
        <v>189</v>
      </c>
      <c r="G71" s="1064">
        <v>0</v>
      </c>
      <c r="H71" s="1064"/>
      <c r="I71" s="1064">
        <v>0</v>
      </c>
      <c r="J71" s="1031">
        <f t="shared" ref="J71" si="17">+J72</f>
        <v>80</v>
      </c>
      <c r="K71" s="1031">
        <f t="shared" si="1"/>
        <v>80</v>
      </c>
      <c r="L71" s="1241">
        <v>0</v>
      </c>
      <c r="M71" s="1241">
        <f t="shared" si="2"/>
        <v>80</v>
      </c>
      <c r="N71" s="147"/>
    </row>
    <row r="72" spans="1:14" s="9" customFormat="1" x14ac:dyDescent="0.2">
      <c r="A72" s="235"/>
      <c r="B72" s="236"/>
      <c r="C72" s="236"/>
      <c r="D72" s="237">
        <v>3419</v>
      </c>
      <c r="E72" s="238">
        <v>5222</v>
      </c>
      <c r="F72" s="1038" t="s">
        <v>94</v>
      </c>
      <c r="G72" s="1063">
        <v>0</v>
      </c>
      <c r="H72" s="1063"/>
      <c r="I72" s="1063">
        <v>0</v>
      </c>
      <c r="J72" s="1030">
        <v>80</v>
      </c>
      <c r="K72" s="1030">
        <f t="shared" si="1"/>
        <v>80</v>
      </c>
      <c r="L72" s="1239">
        <v>0</v>
      </c>
      <c r="M72" s="1239">
        <f t="shared" si="2"/>
        <v>80</v>
      </c>
      <c r="N72" s="147"/>
    </row>
    <row r="73" spans="1:14" s="9" customFormat="1" x14ac:dyDescent="0.2">
      <c r="A73" s="975" t="s">
        <v>2</v>
      </c>
      <c r="B73" s="976" t="s">
        <v>136</v>
      </c>
      <c r="C73" s="976" t="s">
        <v>17</v>
      </c>
      <c r="D73" s="977" t="s">
        <v>5</v>
      </c>
      <c r="E73" s="977" t="s">
        <v>5</v>
      </c>
      <c r="F73" s="1045" t="s">
        <v>137</v>
      </c>
      <c r="G73" s="1064">
        <v>0</v>
      </c>
      <c r="H73" s="1064">
        <f>+H74</f>
        <v>500</v>
      </c>
      <c r="I73" s="1064">
        <f t="shared" si="0"/>
        <v>500</v>
      </c>
      <c r="J73" s="1031">
        <f>+J74</f>
        <v>-500</v>
      </c>
      <c r="K73" s="1031">
        <f t="shared" si="1"/>
        <v>0</v>
      </c>
      <c r="L73" s="1241">
        <v>0</v>
      </c>
      <c r="M73" s="1241">
        <f t="shared" si="2"/>
        <v>0</v>
      </c>
      <c r="N73" s="147"/>
    </row>
    <row r="74" spans="1:14" s="9" customFormat="1" x14ac:dyDescent="0.2">
      <c r="A74" s="988"/>
      <c r="B74" s="989"/>
      <c r="C74" s="989"/>
      <c r="D74" s="990">
        <v>3419</v>
      </c>
      <c r="E74" s="981">
        <v>5229</v>
      </c>
      <c r="F74" s="1042" t="s">
        <v>24</v>
      </c>
      <c r="G74" s="1063">
        <v>0</v>
      </c>
      <c r="H74" s="1063">
        <v>500</v>
      </c>
      <c r="I74" s="1063">
        <f t="shared" si="0"/>
        <v>500</v>
      </c>
      <c r="J74" s="1030">
        <v>-500</v>
      </c>
      <c r="K74" s="1030">
        <f t="shared" si="1"/>
        <v>0</v>
      </c>
      <c r="L74" s="1239">
        <v>0</v>
      </c>
      <c r="M74" s="1239">
        <f t="shared" ref="M74:M134" si="18">+K74+L74</f>
        <v>0</v>
      </c>
      <c r="N74" s="147"/>
    </row>
    <row r="75" spans="1:14" s="9" customFormat="1" ht="20.95" x14ac:dyDescent="0.2">
      <c r="A75" s="975" t="s">
        <v>2</v>
      </c>
      <c r="B75" s="976" t="s">
        <v>191</v>
      </c>
      <c r="C75" s="976" t="s">
        <v>17</v>
      </c>
      <c r="D75" s="977" t="s">
        <v>5</v>
      </c>
      <c r="E75" s="977" t="s">
        <v>5</v>
      </c>
      <c r="F75" s="1041" t="s">
        <v>214</v>
      </c>
      <c r="G75" s="1064">
        <v>0</v>
      </c>
      <c r="H75" s="1064"/>
      <c r="I75" s="1064">
        <v>0</v>
      </c>
      <c r="J75" s="1031">
        <f>+J76</f>
        <v>57.4</v>
      </c>
      <c r="K75" s="1031">
        <f t="shared" si="1"/>
        <v>57.4</v>
      </c>
      <c r="L75" s="1241">
        <v>0</v>
      </c>
      <c r="M75" s="1241">
        <f t="shared" si="18"/>
        <v>57.4</v>
      </c>
      <c r="N75" s="147"/>
    </row>
    <row r="76" spans="1:14" s="9" customFormat="1" x14ac:dyDescent="0.2">
      <c r="A76" s="988"/>
      <c r="B76" s="989"/>
      <c r="C76" s="989"/>
      <c r="D76" s="990">
        <v>3419</v>
      </c>
      <c r="E76" s="981">
        <v>5222</v>
      </c>
      <c r="F76" s="1050" t="s">
        <v>94</v>
      </c>
      <c r="G76" s="1063">
        <v>0</v>
      </c>
      <c r="H76" s="1063"/>
      <c r="I76" s="1063">
        <v>0</v>
      </c>
      <c r="J76" s="1030">
        <v>57.4</v>
      </c>
      <c r="K76" s="1030">
        <f t="shared" si="1"/>
        <v>57.4</v>
      </c>
      <c r="L76" s="1239">
        <v>0</v>
      </c>
      <c r="M76" s="1239">
        <f t="shared" si="18"/>
        <v>57.4</v>
      </c>
      <c r="N76" s="147"/>
    </row>
    <row r="77" spans="1:14" s="9" customFormat="1" ht="20.95" x14ac:dyDescent="0.25">
      <c r="A77" s="975" t="s">
        <v>2</v>
      </c>
      <c r="B77" s="976" t="s">
        <v>192</v>
      </c>
      <c r="C77" s="976" t="s">
        <v>17</v>
      </c>
      <c r="D77" s="977" t="s">
        <v>5</v>
      </c>
      <c r="E77" s="977" t="s">
        <v>5</v>
      </c>
      <c r="F77" s="1041" t="s">
        <v>196</v>
      </c>
      <c r="G77" s="1064">
        <v>0</v>
      </c>
      <c r="H77" s="1064"/>
      <c r="I77" s="1064">
        <v>0</v>
      </c>
      <c r="J77" s="1031">
        <f t="shared" ref="J77" si="19">+J78</f>
        <v>141.6</v>
      </c>
      <c r="K77" s="1031">
        <f t="shared" si="1"/>
        <v>141.6</v>
      </c>
      <c r="L77" s="1241">
        <v>0</v>
      </c>
      <c r="M77" s="1241">
        <f t="shared" si="18"/>
        <v>141.6</v>
      </c>
      <c r="N77" s="147"/>
    </row>
    <row r="78" spans="1:14" s="9" customFormat="1" x14ac:dyDescent="0.2">
      <c r="A78" s="988"/>
      <c r="B78" s="989"/>
      <c r="C78" s="989"/>
      <c r="D78" s="990">
        <v>3419</v>
      </c>
      <c r="E78" s="981">
        <v>5222</v>
      </c>
      <c r="F78" s="1050" t="s">
        <v>94</v>
      </c>
      <c r="G78" s="1063">
        <v>0</v>
      </c>
      <c r="H78" s="1063"/>
      <c r="I78" s="1063">
        <v>0</v>
      </c>
      <c r="J78" s="1030">
        <v>141.6</v>
      </c>
      <c r="K78" s="1030">
        <f t="shared" si="1"/>
        <v>141.6</v>
      </c>
      <c r="L78" s="1239">
        <v>0</v>
      </c>
      <c r="M78" s="1239">
        <f t="shared" si="18"/>
        <v>141.6</v>
      </c>
      <c r="N78" s="147"/>
    </row>
    <row r="79" spans="1:14" s="9" customFormat="1" ht="20.95" x14ac:dyDescent="0.2">
      <c r="A79" s="975" t="s">
        <v>2</v>
      </c>
      <c r="B79" s="976" t="s">
        <v>193</v>
      </c>
      <c r="C79" s="976" t="s">
        <v>17</v>
      </c>
      <c r="D79" s="977" t="s">
        <v>5</v>
      </c>
      <c r="E79" s="977" t="s">
        <v>5</v>
      </c>
      <c r="F79" s="1041" t="s">
        <v>197</v>
      </c>
      <c r="G79" s="1064">
        <v>0</v>
      </c>
      <c r="H79" s="1064"/>
      <c r="I79" s="1064">
        <v>0</v>
      </c>
      <c r="J79" s="1031">
        <f t="shared" ref="J79" si="20">+J80</f>
        <v>67.900000000000006</v>
      </c>
      <c r="K79" s="1031">
        <f t="shared" si="1"/>
        <v>67.900000000000006</v>
      </c>
      <c r="L79" s="1241">
        <v>0</v>
      </c>
      <c r="M79" s="1241">
        <f t="shared" si="18"/>
        <v>67.900000000000006</v>
      </c>
      <c r="N79" s="147"/>
    </row>
    <row r="80" spans="1:14" s="9" customFormat="1" x14ac:dyDescent="0.2">
      <c r="A80" s="988"/>
      <c r="B80" s="989"/>
      <c r="C80" s="989"/>
      <c r="D80" s="990">
        <v>3419</v>
      </c>
      <c r="E80" s="981">
        <v>5222</v>
      </c>
      <c r="F80" s="1050" t="s">
        <v>94</v>
      </c>
      <c r="G80" s="1063">
        <v>0</v>
      </c>
      <c r="H80" s="1063"/>
      <c r="I80" s="1063">
        <v>0</v>
      </c>
      <c r="J80" s="1030">
        <v>67.900000000000006</v>
      </c>
      <c r="K80" s="1030">
        <f t="shared" si="1"/>
        <v>67.900000000000006</v>
      </c>
      <c r="L80" s="1239">
        <v>0</v>
      </c>
      <c r="M80" s="1239">
        <f t="shared" si="18"/>
        <v>67.900000000000006</v>
      </c>
      <c r="N80" s="147"/>
    </row>
    <row r="81" spans="1:14" s="9" customFormat="1" ht="20.95" x14ac:dyDescent="0.2">
      <c r="A81" s="975" t="s">
        <v>2</v>
      </c>
      <c r="B81" s="976" t="s">
        <v>194</v>
      </c>
      <c r="C81" s="976" t="s">
        <v>17</v>
      </c>
      <c r="D81" s="977" t="s">
        <v>5</v>
      </c>
      <c r="E81" s="977" t="s">
        <v>5</v>
      </c>
      <c r="F81" s="1041" t="s">
        <v>209</v>
      </c>
      <c r="G81" s="1064">
        <v>0</v>
      </c>
      <c r="H81" s="1064"/>
      <c r="I81" s="1064">
        <v>0</v>
      </c>
      <c r="J81" s="1031">
        <f t="shared" ref="J81" si="21">+J82</f>
        <v>36.299999999999997</v>
      </c>
      <c r="K81" s="1031">
        <f t="shared" si="1"/>
        <v>36.299999999999997</v>
      </c>
      <c r="L81" s="1241">
        <v>0</v>
      </c>
      <c r="M81" s="1241">
        <f t="shared" si="18"/>
        <v>36.299999999999997</v>
      </c>
      <c r="N81" s="147"/>
    </row>
    <row r="82" spans="1:14" s="9" customFormat="1" x14ac:dyDescent="0.2">
      <c r="A82" s="988"/>
      <c r="B82" s="989"/>
      <c r="C82" s="989"/>
      <c r="D82" s="990">
        <v>3419</v>
      </c>
      <c r="E82" s="981">
        <v>5222</v>
      </c>
      <c r="F82" s="1050" t="s">
        <v>94</v>
      </c>
      <c r="G82" s="1063">
        <v>0</v>
      </c>
      <c r="H82" s="1063"/>
      <c r="I82" s="1063">
        <v>0</v>
      </c>
      <c r="J82" s="1030">
        <v>36.299999999999997</v>
      </c>
      <c r="K82" s="1030">
        <f t="shared" si="1"/>
        <v>36.299999999999997</v>
      </c>
      <c r="L82" s="1239">
        <v>0</v>
      </c>
      <c r="M82" s="1239">
        <f t="shared" si="18"/>
        <v>36.299999999999997</v>
      </c>
      <c r="N82" s="147"/>
    </row>
    <row r="83" spans="1:14" s="9" customFormat="1" ht="20.95" x14ac:dyDescent="0.2">
      <c r="A83" s="975" t="s">
        <v>2</v>
      </c>
      <c r="B83" s="976" t="s">
        <v>195</v>
      </c>
      <c r="C83" s="976" t="s">
        <v>17</v>
      </c>
      <c r="D83" s="977" t="s">
        <v>5</v>
      </c>
      <c r="E83" s="977" t="s">
        <v>5</v>
      </c>
      <c r="F83" s="1041" t="s">
        <v>210</v>
      </c>
      <c r="G83" s="1064">
        <v>0</v>
      </c>
      <c r="H83" s="1064"/>
      <c r="I83" s="1064">
        <v>0</v>
      </c>
      <c r="J83" s="1031">
        <f t="shared" ref="J83" si="22">+J84</f>
        <v>46.8</v>
      </c>
      <c r="K83" s="1031">
        <f t="shared" si="1"/>
        <v>46.8</v>
      </c>
      <c r="L83" s="1241">
        <v>0</v>
      </c>
      <c r="M83" s="1241">
        <f t="shared" si="18"/>
        <v>46.8</v>
      </c>
      <c r="N83" s="147"/>
    </row>
    <row r="84" spans="1:14" s="9" customFormat="1" x14ac:dyDescent="0.2">
      <c r="A84" s="988"/>
      <c r="B84" s="989"/>
      <c r="C84" s="989"/>
      <c r="D84" s="990">
        <v>3419</v>
      </c>
      <c r="E84" s="981">
        <v>5222</v>
      </c>
      <c r="F84" s="1050" t="s">
        <v>94</v>
      </c>
      <c r="G84" s="1063">
        <v>0</v>
      </c>
      <c r="H84" s="1063"/>
      <c r="I84" s="1063">
        <v>0</v>
      </c>
      <c r="J84" s="1030">
        <v>46.8</v>
      </c>
      <c r="K84" s="1030">
        <f t="shared" si="1"/>
        <v>46.8</v>
      </c>
      <c r="L84" s="1239">
        <v>0</v>
      </c>
      <c r="M84" s="1239">
        <f t="shared" si="18"/>
        <v>46.8</v>
      </c>
      <c r="N84" s="147"/>
    </row>
    <row r="85" spans="1:14" s="9" customFormat="1" ht="20.95" x14ac:dyDescent="0.25">
      <c r="A85" s="975" t="s">
        <v>2</v>
      </c>
      <c r="B85" s="976" t="s">
        <v>198</v>
      </c>
      <c r="C85" s="976" t="s">
        <v>17</v>
      </c>
      <c r="D85" s="977" t="s">
        <v>5</v>
      </c>
      <c r="E85" s="977" t="s">
        <v>5</v>
      </c>
      <c r="F85" s="1041" t="s">
        <v>211</v>
      </c>
      <c r="G85" s="1064">
        <v>0</v>
      </c>
      <c r="H85" s="1064"/>
      <c r="I85" s="1064">
        <v>0</v>
      </c>
      <c r="J85" s="1031">
        <f t="shared" ref="J85" si="23">+J86</f>
        <v>110</v>
      </c>
      <c r="K85" s="1031">
        <f t="shared" si="1"/>
        <v>110</v>
      </c>
      <c r="L85" s="1241">
        <v>0</v>
      </c>
      <c r="M85" s="1241">
        <f t="shared" si="18"/>
        <v>110</v>
      </c>
      <c r="N85" s="147"/>
    </row>
    <row r="86" spans="1:14" s="9" customFormat="1" x14ac:dyDescent="0.2">
      <c r="A86" s="988"/>
      <c r="B86" s="989"/>
      <c r="C86" s="989"/>
      <c r="D86" s="990">
        <v>3419</v>
      </c>
      <c r="E86" s="981">
        <v>5222</v>
      </c>
      <c r="F86" s="1050" t="s">
        <v>94</v>
      </c>
      <c r="G86" s="1063">
        <v>0</v>
      </c>
      <c r="H86" s="1063"/>
      <c r="I86" s="1063">
        <v>0</v>
      </c>
      <c r="J86" s="1030">
        <v>110</v>
      </c>
      <c r="K86" s="1030">
        <f t="shared" si="1"/>
        <v>110</v>
      </c>
      <c r="L86" s="1239">
        <v>0</v>
      </c>
      <c r="M86" s="1239">
        <f t="shared" si="18"/>
        <v>110</v>
      </c>
      <c r="N86" s="147"/>
    </row>
    <row r="87" spans="1:14" s="9" customFormat="1" x14ac:dyDescent="0.25">
      <c r="A87" s="975" t="s">
        <v>2</v>
      </c>
      <c r="B87" s="976" t="s">
        <v>199</v>
      </c>
      <c r="C87" s="976" t="s">
        <v>17</v>
      </c>
      <c r="D87" s="977" t="s">
        <v>5</v>
      </c>
      <c r="E87" s="977" t="s">
        <v>5</v>
      </c>
      <c r="F87" s="1041" t="s">
        <v>212</v>
      </c>
      <c r="G87" s="1064">
        <v>0</v>
      </c>
      <c r="H87" s="1064"/>
      <c r="I87" s="1064">
        <v>0</v>
      </c>
      <c r="J87" s="1031">
        <f t="shared" ref="J87" si="24">+J88</f>
        <v>40</v>
      </c>
      <c r="K87" s="1031">
        <f t="shared" si="1"/>
        <v>40</v>
      </c>
      <c r="L87" s="1241">
        <v>0</v>
      </c>
      <c r="M87" s="1241">
        <f t="shared" si="18"/>
        <v>40</v>
      </c>
      <c r="N87" s="147"/>
    </row>
    <row r="88" spans="1:14" s="9" customFormat="1" ht="13.1" thickBot="1" x14ac:dyDescent="0.25">
      <c r="A88" s="998"/>
      <c r="B88" s="999"/>
      <c r="C88" s="999"/>
      <c r="D88" s="1000">
        <v>3419</v>
      </c>
      <c r="E88" s="1018">
        <v>5222</v>
      </c>
      <c r="F88" s="1094" t="s">
        <v>94</v>
      </c>
      <c r="G88" s="1071">
        <v>0</v>
      </c>
      <c r="H88" s="1071"/>
      <c r="I88" s="1071">
        <v>0</v>
      </c>
      <c r="J88" s="1079">
        <v>40</v>
      </c>
      <c r="K88" s="1079">
        <f t="shared" si="1"/>
        <v>40</v>
      </c>
      <c r="L88" s="1245">
        <v>0</v>
      </c>
      <c r="M88" s="1245">
        <f t="shared" si="18"/>
        <v>40</v>
      </c>
      <c r="N88" s="147"/>
    </row>
    <row r="89" spans="1:14" s="9" customFormat="1" ht="13.75" thickBot="1" x14ac:dyDescent="0.3">
      <c r="A89" s="984" t="s">
        <v>3</v>
      </c>
      <c r="B89" s="1458" t="s">
        <v>5</v>
      </c>
      <c r="C89" s="1459"/>
      <c r="D89" s="985" t="s">
        <v>5</v>
      </c>
      <c r="E89" s="985" t="s">
        <v>5</v>
      </c>
      <c r="F89" s="1043" t="s">
        <v>27</v>
      </c>
      <c r="G89" s="1066">
        <f>+G90</f>
        <v>200</v>
      </c>
      <c r="H89" s="1066">
        <f>+H90+H92+H94</f>
        <v>200</v>
      </c>
      <c r="I89" s="1066">
        <f t="shared" si="0"/>
        <v>400</v>
      </c>
      <c r="J89" s="1080">
        <f>+J90+J92+J94</f>
        <v>0</v>
      </c>
      <c r="K89" s="1080">
        <f t="shared" si="1"/>
        <v>400</v>
      </c>
      <c r="L89" s="1246">
        <v>0</v>
      </c>
      <c r="M89" s="1246">
        <f t="shared" si="18"/>
        <v>400</v>
      </c>
      <c r="N89" s="147"/>
    </row>
    <row r="90" spans="1:14" s="9" customFormat="1" x14ac:dyDescent="0.2">
      <c r="A90" s="1012" t="s">
        <v>2</v>
      </c>
      <c r="B90" s="1013" t="s">
        <v>77</v>
      </c>
      <c r="C90" s="1013" t="s">
        <v>17</v>
      </c>
      <c r="D90" s="1084" t="s">
        <v>5</v>
      </c>
      <c r="E90" s="1084" t="s">
        <v>5</v>
      </c>
      <c r="F90" s="1085" t="s">
        <v>9</v>
      </c>
      <c r="G90" s="1067">
        <f>+G91</f>
        <v>200</v>
      </c>
      <c r="H90" s="1067">
        <f>H91</f>
        <v>-200</v>
      </c>
      <c r="I90" s="1067">
        <f t="shared" si="0"/>
        <v>0</v>
      </c>
      <c r="J90" s="1077">
        <v>0</v>
      </c>
      <c r="K90" s="1077">
        <f t="shared" si="1"/>
        <v>0</v>
      </c>
      <c r="L90" s="1243">
        <v>0</v>
      </c>
      <c r="M90" s="1243">
        <f t="shared" si="18"/>
        <v>0</v>
      </c>
      <c r="N90" s="147"/>
    </row>
    <row r="91" spans="1:14" s="9" customFormat="1" x14ac:dyDescent="0.2">
      <c r="A91" s="988"/>
      <c r="B91" s="989"/>
      <c r="C91" s="989"/>
      <c r="D91" s="990">
        <v>3419</v>
      </c>
      <c r="E91" s="981">
        <v>5229</v>
      </c>
      <c r="F91" s="1042" t="s">
        <v>24</v>
      </c>
      <c r="G91" s="1063">
        <v>200</v>
      </c>
      <c r="H91" s="1063">
        <v>-200</v>
      </c>
      <c r="I91" s="1063">
        <f t="shared" si="0"/>
        <v>0</v>
      </c>
      <c r="J91" s="1030">
        <v>0</v>
      </c>
      <c r="K91" s="1030">
        <f t="shared" si="1"/>
        <v>0</v>
      </c>
      <c r="L91" s="1239">
        <v>0</v>
      </c>
      <c r="M91" s="1239">
        <f t="shared" si="18"/>
        <v>0</v>
      </c>
      <c r="N91" s="147"/>
    </row>
    <row r="92" spans="1:14" s="9" customFormat="1" ht="20.95" x14ac:dyDescent="0.2">
      <c r="A92" s="972" t="s">
        <v>2</v>
      </c>
      <c r="B92" s="824" t="s">
        <v>126</v>
      </c>
      <c r="C92" s="824" t="s">
        <v>17</v>
      </c>
      <c r="D92" s="445" t="s">
        <v>5</v>
      </c>
      <c r="E92" s="445" t="s">
        <v>5</v>
      </c>
      <c r="F92" s="1047" t="s">
        <v>127</v>
      </c>
      <c r="G92" s="1064">
        <v>0</v>
      </c>
      <c r="H92" s="1064">
        <f>H93</f>
        <v>200</v>
      </c>
      <c r="I92" s="1064">
        <f t="shared" si="0"/>
        <v>200</v>
      </c>
      <c r="J92" s="1031">
        <v>0</v>
      </c>
      <c r="K92" s="1031">
        <f t="shared" si="1"/>
        <v>200</v>
      </c>
      <c r="L92" s="1241">
        <v>0</v>
      </c>
      <c r="M92" s="1241">
        <f t="shared" si="18"/>
        <v>200</v>
      </c>
      <c r="N92" s="147"/>
    </row>
    <row r="93" spans="1:14" s="9" customFormat="1" x14ac:dyDescent="0.2">
      <c r="A93" s="994"/>
      <c r="B93" s="995"/>
      <c r="C93" s="995"/>
      <c r="D93" s="238">
        <v>3419</v>
      </c>
      <c r="E93" s="238">
        <v>5222</v>
      </c>
      <c r="F93" s="1038" t="s">
        <v>94</v>
      </c>
      <c r="G93" s="1063">
        <v>0</v>
      </c>
      <c r="H93" s="1063">
        <v>200</v>
      </c>
      <c r="I93" s="1063">
        <f t="shared" si="0"/>
        <v>200</v>
      </c>
      <c r="J93" s="1030">
        <v>0</v>
      </c>
      <c r="K93" s="1030">
        <f t="shared" si="1"/>
        <v>200</v>
      </c>
      <c r="L93" s="1239">
        <v>0</v>
      </c>
      <c r="M93" s="1239">
        <f t="shared" si="18"/>
        <v>200</v>
      </c>
      <c r="N93" s="147"/>
    </row>
    <row r="94" spans="1:14" s="9" customFormat="1" x14ac:dyDescent="0.2">
      <c r="A94" s="975" t="s">
        <v>2</v>
      </c>
      <c r="B94" s="996" t="s">
        <v>161</v>
      </c>
      <c r="C94" s="996" t="s">
        <v>17</v>
      </c>
      <c r="D94" s="445" t="s">
        <v>5</v>
      </c>
      <c r="E94" s="445" t="s">
        <v>5</v>
      </c>
      <c r="F94" s="1048" t="s">
        <v>138</v>
      </c>
      <c r="G94" s="1069">
        <v>0</v>
      </c>
      <c r="H94" s="1069">
        <v>200</v>
      </c>
      <c r="I94" s="1064">
        <f t="shared" si="0"/>
        <v>200</v>
      </c>
      <c r="J94" s="1031">
        <v>0</v>
      </c>
      <c r="K94" s="1031">
        <f t="shared" si="1"/>
        <v>200</v>
      </c>
      <c r="L94" s="1241">
        <v>0</v>
      </c>
      <c r="M94" s="1241">
        <f t="shared" si="18"/>
        <v>200</v>
      </c>
      <c r="N94" s="147"/>
    </row>
    <row r="95" spans="1:14" s="9" customFormat="1" ht="13.1" thickBot="1" x14ac:dyDescent="0.25">
      <c r="A95" s="998"/>
      <c r="B95" s="999"/>
      <c r="C95" s="999"/>
      <c r="D95" s="1000">
        <v>3419</v>
      </c>
      <c r="E95" s="1000">
        <v>5229</v>
      </c>
      <c r="F95" s="1049" t="s">
        <v>24</v>
      </c>
      <c r="G95" s="1070">
        <v>0</v>
      </c>
      <c r="H95" s="1070">
        <v>200</v>
      </c>
      <c r="I95" s="1071">
        <f t="shared" si="0"/>
        <v>200</v>
      </c>
      <c r="J95" s="1079">
        <v>0</v>
      </c>
      <c r="K95" s="1079">
        <f t="shared" si="1"/>
        <v>200</v>
      </c>
      <c r="L95" s="1245">
        <v>0</v>
      </c>
      <c r="M95" s="1245">
        <f t="shared" si="18"/>
        <v>200</v>
      </c>
      <c r="N95" s="147"/>
    </row>
    <row r="96" spans="1:14" s="9" customFormat="1" ht="13.75" thickBot="1" x14ac:dyDescent="0.3">
      <c r="A96" s="984" t="s">
        <v>3</v>
      </c>
      <c r="B96" s="1458" t="s">
        <v>5</v>
      </c>
      <c r="C96" s="1459"/>
      <c r="D96" s="985" t="s">
        <v>5</v>
      </c>
      <c r="E96" s="985" t="s">
        <v>5</v>
      </c>
      <c r="F96" s="1043" t="s">
        <v>10</v>
      </c>
      <c r="G96" s="1066">
        <f>+G97+G99</f>
        <v>1500</v>
      </c>
      <c r="H96" s="1066">
        <f>+H97+H99+H101+H106+H110</f>
        <v>1200</v>
      </c>
      <c r="I96" s="1066">
        <f t="shared" si="0"/>
        <v>2700</v>
      </c>
      <c r="J96" s="1080">
        <f>+J101+J103+J106+J108+J110+J112</f>
        <v>0</v>
      </c>
      <c r="K96" s="1080">
        <f t="shared" si="1"/>
        <v>2700</v>
      </c>
      <c r="L96" s="1246">
        <f>+L97+L106</f>
        <v>-1100</v>
      </c>
      <c r="M96" s="1246">
        <f t="shared" si="18"/>
        <v>1600</v>
      </c>
      <c r="N96" s="147" t="s">
        <v>289</v>
      </c>
    </row>
    <row r="97" spans="1:14" s="9" customFormat="1" x14ac:dyDescent="0.2">
      <c r="A97" s="189" t="s">
        <v>2</v>
      </c>
      <c r="B97" s="256" t="s">
        <v>78</v>
      </c>
      <c r="C97" s="256" t="s">
        <v>17</v>
      </c>
      <c r="D97" s="192" t="s">
        <v>5</v>
      </c>
      <c r="E97" s="192" t="s">
        <v>5</v>
      </c>
      <c r="F97" s="194" t="s">
        <v>10</v>
      </c>
      <c r="G97" s="1061">
        <f>+G98</f>
        <v>1000</v>
      </c>
      <c r="H97" s="1061">
        <v>0</v>
      </c>
      <c r="I97" s="1061">
        <f t="shared" si="0"/>
        <v>1000</v>
      </c>
      <c r="J97" s="1077">
        <v>0</v>
      </c>
      <c r="K97" s="1077">
        <f t="shared" si="1"/>
        <v>1000</v>
      </c>
      <c r="L97" s="1243">
        <f>+L98</f>
        <v>-1000</v>
      </c>
      <c r="M97" s="1243">
        <f t="shared" si="18"/>
        <v>0</v>
      </c>
      <c r="N97" s="147" t="s">
        <v>289</v>
      </c>
    </row>
    <row r="98" spans="1:14" s="9" customFormat="1" x14ac:dyDescent="0.2">
      <c r="A98" s="235"/>
      <c r="B98" s="236"/>
      <c r="C98" s="236"/>
      <c r="D98" s="237">
        <v>3419</v>
      </c>
      <c r="E98" s="238">
        <v>5221</v>
      </c>
      <c r="F98" s="1038" t="s">
        <v>28</v>
      </c>
      <c r="G98" s="1063">
        <v>1000</v>
      </c>
      <c r="H98" s="1063">
        <v>0</v>
      </c>
      <c r="I98" s="1063">
        <f t="shared" si="0"/>
        <v>1000</v>
      </c>
      <c r="J98" s="1030">
        <v>0</v>
      </c>
      <c r="K98" s="1030">
        <f t="shared" si="1"/>
        <v>1000</v>
      </c>
      <c r="L98" s="1239">
        <v>-1000</v>
      </c>
      <c r="M98" s="1239">
        <f t="shared" si="18"/>
        <v>0</v>
      </c>
      <c r="N98" s="147"/>
    </row>
    <row r="99" spans="1:14" s="9" customFormat="1" x14ac:dyDescent="0.2">
      <c r="A99" s="972" t="s">
        <v>2</v>
      </c>
      <c r="B99" s="824" t="s">
        <v>79</v>
      </c>
      <c r="C99" s="824" t="s">
        <v>17</v>
      </c>
      <c r="D99" s="445" t="s">
        <v>5</v>
      </c>
      <c r="E99" s="445" t="s">
        <v>5</v>
      </c>
      <c r="F99" s="1039" t="s">
        <v>11</v>
      </c>
      <c r="G99" s="1064">
        <f>+G100</f>
        <v>500</v>
      </c>
      <c r="H99" s="1064">
        <v>0</v>
      </c>
      <c r="I99" s="1064">
        <f t="shared" si="0"/>
        <v>500</v>
      </c>
      <c r="J99" s="1031">
        <v>0</v>
      </c>
      <c r="K99" s="1031">
        <f t="shared" si="1"/>
        <v>500</v>
      </c>
      <c r="L99" s="1241">
        <v>0</v>
      </c>
      <c r="M99" s="1241">
        <f t="shared" si="18"/>
        <v>500</v>
      </c>
      <c r="N99" s="147"/>
    </row>
    <row r="100" spans="1:14" s="9" customFormat="1" x14ac:dyDescent="0.2">
      <c r="A100" s="972"/>
      <c r="B100" s="824"/>
      <c r="C100" s="824"/>
      <c r="D100" s="238">
        <v>3419</v>
      </c>
      <c r="E100" s="238">
        <v>5221</v>
      </c>
      <c r="F100" s="1038" t="s">
        <v>28</v>
      </c>
      <c r="G100" s="1063">
        <v>500</v>
      </c>
      <c r="H100" s="1063">
        <v>0</v>
      </c>
      <c r="I100" s="1063">
        <f t="shared" si="0"/>
        <v>500</v>
      </c>
      <c r="J100" s="1030">
        <v>0</v>
      </c>
      <c r="K100" s="1030">
        <f t="shared" si="1"/>
        <v>500</v>
      </c>
      <c r="L100" s="1239">
        <v>0</v>
      </c>
      <c r="M100" s="1239">
        <f t="shared" si="18"/>
        <v>500</v>
      </c>
      <c r="N100" s="147"/>
    </row>
    <row r="101" spans="1:14" s="9" customFormat="1" x14ac:dyDescent="0.2">
      <c r="A101" s="975" t="s">
        <v>2</v>
      </c>
      <c r="B101" s="976" t="s">
        <v>163</v>
      </c>
      <c r="C101" s="976" t="s">
        <v>17</v>
      </c>
      <c r="D101" s="445" t="s">
        <v>5</v>
      </c>
      <c r="E101" s="445" t="s">
        <v>5</v>
      </c>
      <c r="F101" s="1041" t="s">
        <v>139</v>
      </c>
      <c r="G101" s="1064">
        <v>0</v>
      </c>
      <c r="H101" s="1064">
        <v>600</v>
      </c>
      <c r="I101" s="1064">
        <f t="shared" si="0"/>
        <v>600</v>
      </c>
      <c r="J101" s="1031">
        <f>+J102</f>
        <v>-600</v>
      </c>
      <c r="K101" s="1031">
        <f t="shared" si="1"/>
        <v>0</v>
      </c>
      <c r="L101" s="1241">
        <v>0</v>
      </c>
      <c r="M101" s="1241">
        <f t="shared" si="18"/>
        <v>0</v>
      </c>
      <c r="N101" s="147"/>
    </row>
    <row r="102" spans="1:14" s="9" customFormat="1" x14ac:dyDescent="0.2">
      <c r="A102" s="975"/>
      <c r="B102" s="976"/>
      <c r="C102" s="976"/>
      <c r="D102" s="981">
        <v>3419</v>
      </c>
      <c r="E102" s="981">
        <v>5221</v>
      </c>
      <c r="F102" s="1042" t="s">
        <v>28</v>
      </c>
      <c r="G102" s="1063">
        <v>0</v>
      </c>
      <c r="H102" s="1063">
        <v>600</v>
      </c>
      <c r="I102" s="1063">
        <f t="shared" ref="I102:I134" si="25">+G102+H102</f>
        <v>600</v>
      </c>
      <c r="J102" s="1030">
        <v>-600</v>
      </c>
      <c r="K102" s="1030">
        <f t="shared" ref="K102:K134" si="26">+I102+J102</f>
        <v>0</v>
      </c>
      <c r="L102" s="1239">
        <v>0</v>
      </c>
      <c r="M102" s="1239">
        <f t="shared" si="18"/>
        <v>0</v>
      </c>
      <c r="N102" s="147"/>
    </row>
    <row r="103" spans="1:14" s="9" customFormat="1" x14ac:dyDescent="0.2">
      <c r="A103" s="975" t="s">
        <v>2</v>
      </c>
      <c r="B103" s="976" t="s">
        <v>203</v>
      </c>
      <c r="C103" s="976" t="s">
        <v>17</v>
      </c>
      <c r="D103" s="977" t="s">
        <v>5</v>
      </c>
      <c r="E103" s="977" t="s">
        <v>5</v>
      </c>
      <c r="F103" s="1041" t="s">
        <v>204</v>
      </c>
      <c r="G103" s="1064">
        <f>SUM(G104:G105)</f>
        <v>0</v>
      </c>
      <c r="H103" s="1064">
        <f t="shared" ref="H103:J103" si="27">SUM(H104:H105)</f>
        <v>0</v>
      </c>
      <c r="I103" s="1064">
        <f t="shared" si="27"/>
        <v>0</v>
      </c>
      <c r="J103" s="1064">
        <f t="shared" si="27"/>
        <v>600</v>
      </c>
      <c r="K103" s="1031">
        <f t="shared" si="26"/>
        <v>600</v>
      </c>
      <c r="L103" s="1241">
        <v>0</v>
      </c>
      <c r="M103" s="1241">
        <f t="shared" si="18"/>
        <v>600</v>
      </c>
      <c r="N103" s="147"/>
    </row>
    <row r="104" spans="1:14" s="9" customFormat="1" x14ac:dyDescent="0.2">
      <c r="A104" s="975"/>
      <c r="B104" s="976"/>
      <c r="C104" s="976"/>
      <c r="D104" s="981">
        <v>3419</v>
      </c>
      <c r="E104" s="981">
        <v>5221</v>
      </c>
      <c r="F104" s="1042" t="s">
        <v>28</v>
      </c>
      <c r="G104" s="1063">
        <v>0</v>
      </c>
      <c r="H104" s="1063"/>
      <c r="I104" s="1063">
        <v>0</v>
      </c>
      <c r="J104" s="1030">
        <v>502.35500000000002</v>
      </c>
      <c r="K104" s="1030">
        <f t="shared" si="26"/>
        <v>502.35500000000002</v>
      </c>
      <c r="L104" s="1239">
        <v>0</v>
      </c>
      <c r="M104" s="1239">
        <f t="shared" si="18"/>
        <v>502.35500000000002</v>
      </c>
      <c r="N104" s="147"/>
    </row>
    <row r="105" spans="1:14" s="9" customFormat="1" x14ac:dyDescent="0.2">
      <c r="A105" s="975"/>
      <c r="B105" s="976"/>
      <c r="C105" s="976"/>
      <c r="D105" s="981">
        <v>3419</v>
      </c>
      <c r="E105" s="981">
        <v>6321</v>
      </c>
      <c r="F105" s="1042" t="s">
        <v>206</v>
      </c>
      <c r="G105" s="1063">
        <v>0</v>
      </c>
      <c r="H105" s="1063"/>
      <c r="I105" s="1063">
        <v>0</v>
      </c>
      <c r="J105" s="1030">
        <v>97.644999999999996</v>
      </c>
      <c r="K105" s="1030">
        <f t="shared" si="26"/>
        <v>97.644999999999996</v>
      </c>
      <c r="L105" s="1239">
        <v>0</v>
      </c>
      <c r="M105" s="1239">
        <f t="shared" si="18"/>
        <v>97.644999999999996</v>
      </c>
      <c r="N105" s="147"/>
    </row>
    <row r="106" spans="1:14" s="9" customFormat="1" x14ac:dyDescent="0.2">
      <c r="A106" s="975" t="s">
        <v>2</v>
      </c>
      <c r="B106" s="976" t="s">
        <v>140</v>
      </c>
      <c r="C106" s="976" t="s">
        <v>17</v>
      </c>
      <c r="D106" s="445" t="s">
        <v>5</v>
      </c>
      <c r="E106" s="445" t="s">
        <v>5</v>
      </c>
      <c r="F106" s="1041" t="s">
        <v>141</v>
      </c>
      <c r="G106" s="1064">
        <v>0</v>
      </c>
      <c r="H106" s="1064">
        <v>400</v>
      </c>
      <c r="I106" s="1064">
        <f t="shared" si="25"/>
        <v>400</v>
      </c>
      <c r="J106" s="1031">
        <f>+J107</f>
        <v>-300</v>
      </c>
      <c r="K106" s="1031">
        <f t="shared" si="26"/>
        <v>100</v>
      </c>
      <c r="L106" s="1241">
        <f>+L107</f>
        <v>-100</v>
      </c>
      <c r="M106" s="1241">
        <f t="shared" si="18"/>
        <v>0</v>
      </c>
      <c r="N106" s="147" t="s">
        <v>289</v>
      </c>
    </row>
    <row r="107" spans="1:14" s="9" customFormat="1" x14ac:dyDescent="0.2">
      <c r="A107" s="975"/>
      <c r="B107" s="976"/>
      <c r="C107" s="976"/>
      <c r="D107" s="981">
        <v>3419</v>
      </c>
      <c r="E107" s="981">
        <v>5329</v>
      </c>
      <c r="F107" s="1050" t="s">
        <v>142</v>
      </c>
      <c r="G107" s="1063">
        <v>0</v>
      </c>
      <c r="H107" s="1063">
        <v>400</v>
      </c>
      <c r="I107" s="1063">
        <f t="shared" si="25"/>
        <v>400</v>
      </c>
      <c r="J107" s="1030">
        <v>-300</v>
      </c>
      <c r="K107" s="1030">
        <f t="shared" si="26"/>
        <v>100</v>
      </c>
      <c r="L107" s="1239">
        <v>-100</v>
      </c>
      <c r="M107" s="1239">
        <f t="shared" si="18"/>
        <v>0</v>
      </c>
      <c r="N107" s="147"/>
    </row>
    <row r="108" spans="1:14" s="9" customFormat="1" ht="20.95" x14ac:dyDescent="0.2">
      <c r="A108" s="975" t="s">
        <v>2</v>
      </c>
      <c r="B108" s="976" t="s">
        <v>207</v>
      </c>
      <c r="C108" s="976" t="s">
        <v>17</v>
      </c>
      <c r="D108" s="977" t="s">
        <v>5</v>
      </c>
      <c r="E108" s="977" t="s">
        <v>5</v>
      </c>
      <c r="F108" s="1041" t="s">
        <v>213</v>
      </c>
      <c r="G108" s="1064">
        <v>0</v>
      </c>
      <c r="H108" s="1064"/>
      <c r="I108" s="1064">
        <v>0</v>
      </c>
      <c r="J108" s="1031">
        <f>+J109</f>
        <v>300</v>
      </c>
      <c r="K108" s="1031">
        <f t="shared" si="26"/>
        <v>300</v>
      </c>
      <c r="L108" s="1241">
        <v>0</v>
      </c>
      <c r="M108" s="1241">
        <f t="shared" si="18"/>
        <v>300</v>
      </c>
      <c r="N108" s="147"/>
    </row>
    <row r="109" spans="1:14" s="9" customFormat="1" x14ac:dyDescent="0.2">
      <c r="A109" s="975"/>
      <c r="B109" s="976"/>
      <c r="C109" s="976"/>
      <c r="D109" s="981">
        <v>3419</v>
      </c>
      <c r="E109" s="981">
        <v>5329</v>
      </c>
      <c r="F109" s="1057" t="s">
        <v>202</v>
      </c>
      <c r="G109" s="1063">
        <v>0</v>
      </c>
      <c r="H109" s="1063"/>
      <c r="I109" s="1063">
        <v>0</v>
      </c>
      <c r="J109" s="1030">
        <v>300</v>
      </c>
      <c r="K109" s="1030">
        <f t="shared" si="26"/>
        <v>300</v>
      </c>
      <c r="L109" s="1239">
        <v>0</v>
      </c>
      <c r="M109" s="1239">
        <f t="shared" si="18"/>
        <v>300</v>
      </c>
      <c r="N109" s="147"/>
    </row>
    <row r="110" spans="1:14" s="9" customFormat="1" x14ac:dyDescent="0.2">
      <c r="A110" s="975" t="s">
        <v>2</v>
      </c>
      <c r="B110" s="976" t="s">
        <v>143</v>
      </c>
      <c r="C110" s="976" t="s">
        <v>144</v>
      </c>
      <c r="D110" s="445" t="s">
        <v>5</v>
      </c>
      <c r="E110" s="445" t="s">
        <v>5</v>
      </c>
      <c r="F110" s="1041" t="s">
        <v>145</v>
      </c>
      <c r="G110" s="1064">
        <v>0</v>
      </c>
      <c r="H110" s="1064">
        <v>200</v>
      </c>
      <c r="I110" s="1064">
        <f t="shared" si="25"/>
        <v>200</v>
      </c>
      <c r="J110" s="1031">
        <f>+J111</f>
        <v>-200</v>
      </c>
      <c r="K110" s="1031">
        <f t="shared" si="26"/>
        <v>0</v>
      </c>
      <c r="L110" s="1241">
        <v>0</v>
      </c>
      <c r="M110" s="1241">
        <f t="shared" si="18"/>
        <v>0</v>
      </c>
      <c r="N110" s="147"/>
    </row>
    <row r="111" spans="1:14" s="9" customFormat="1" x14ac:dyDescent="0.2">
      <c r="A111" s="1091"/>
      <c r="B111" s="1092"/>
      <c r="C111" s="1092"/>
      <c r="D111" s="1018">
        <v>3419</v>
      </c>
      <c r="E111" s="1018">
        <v>5329</v>
      </c>
      <c r="F111" s="1094" t="s">
        <v>142</v>
      </c>
      <c r="G111" s="1071">
        <v>0</v>
      </c>
      <c r="H111" s="1071">
        <v>200</v>
      </c>
      <c r="I111" s="1071">
        <f t="shared" si="25"/>
        <v>200</v>
      </c>
      <c r="J111" s="1079">
        <v>-200</v>
      </c>
      <c r="K111" s="1079">
        <f t="shared" si="26"/>
        <v>0</v>
      </c>
      <c r="L111" s="1239">
        <v>0</v>
      </c>
      <c r="M111" s="1239">
        <f t="shared" si="18"/>
        <v>0</v>
      </c>
      <c r="N111" s="147"/>
    </row>
    <row r="112" spans="1:14" s="9" customFormat="1" x14ac:dyDescent="0.2">
      <c r="A112" s="975" t="s">
        <v>2</v>
      </c>
      <c r="B112" s="976" t="s">
        <v>200</v>
      </c>
      <c r="C112" s="976" t="s">
        <v>144</v>
      </c>
      <c r="D112" s="977" t="s">
        <v>5</v>
      </c>
      <c r="E112" s="977" t="s">
        <v>5</v>
      </c>
      <c r="F112" s="1045" t="s">
        <v>201</v>
      </c>
      <c r="G112" s="1064">
        <v>0</v>
      </c>
      <c r="H112" s="1064"/>
      <c r="I112" s="1064">
        <v>0</v>
      </c>
      <c r="J112" s="1031">
        <f>+J113</f>
        <v>200</v>
      </c>
      <c r="K112" s="1031">
        <f t="shared" si="26"/>
        <v>200</v>
      </c>
      <c r="L112" s="1241">
        <v>0</v>
      </c>
      <c r="M112" s="1241">
        <f t="shared" si="18"/>
        <v>200</v>
      </c>
      <c r="N112" s="147"/>
    </row>
    <row r="113" spans="1:14" s="9" customFormat="1" ht="13.1" thickBot="1" x14ac:dyDescent="0.25">
      <c r="A113" s="1012"/>
      <c r="B113" s="1013"/>
      <c r="C113" s="1013"/>
      <c r="D113" s="1014">
        <v>3419</v>
      </c>
      <c r="E113" s="1014">
        <v>5329</v>
      </c>
      <c r="F113" s="1057" t="s">
        <v>202</v>
      </c>
      <c r="G113" s="1089">
        <v>0</v>
      </c>
      <c r="H113" s="1089"/>
      <c r="I113" s="1089">
        <v>0</v>
      </c>
      <c r="J113" s="1090">
        <v>200</v>
      </c>
      <c r="K113" s="1090">
        <f t="shared" si="26"/>
        <v>200</v>
      </c>
      <c r="L113" s="1245">
        <v>0</v>
      </c>
      <c r="M113" s="1245">
        <f t="shared" si="18"/>
        <v>200</v>
      </c>
      <c r="N113" s="147"/>
    </row>
    <row r="114" spans="1:14" s="9" customFormat="1" ht="13.75" thickBot="1" x14ac:dyDescent="0.3">
      <c r="A114" s="984" t="s">
        <v>3</v>
      </c>
      <c r="B114" s="1458" t="s">
        <v>5</v>
      </c>
      <c r="C114" s="1459"/>
      <c r="D114" s="985" t="s">
        <v>5</v>
      </c>
      <c r="E114" s="985" t="s">
        <v>5</v>
      </c>
      <c r="F114" s="1043" t="s">
        <v>29</v>
      </c>
      <c r="G114" s="1066">
        <f>+G115+G117</f>
        <v>1530</v>
      </c>
      <c r="H114" s="1066">
        <f>+H115+H117+H121+H123+H125</f>
        <v>4436.8</v>
      </c>
      <c r="I114" s="1066">
        <f t="shared" si="25"/>
        <v>5966.8</v>
      </c>
      <c r="J114" s="1080">
        <f>+J117+J119+J125+J127</f>
        <v>0</v>
      </c>
      <c r="K114" s="1080">
        <f t="shared" si="26"/>
        <v>5966.8</v>
      </c>
      <c r="L114" s="1246">
        <f>+L115+L117</f>
        <v>-1330</v>
      </c>
      <c r="M114" s="1246">
        <f t="shared" si="18"/>
        <v>4636.8</v>
      </c>
      <c r="N114" s="147" t="s">
        <v>289</v>
      </c>
    </row>
    <row r="115" spans="1:14" s="9" customFormat="1" x14ac:dyDescent="0.2">
      <c r="A115" s="189" t="s">
        <v>2</v>
      </c>
      <c r="B115" s="256" t="s">
        <v>80</v>
      </c>
      <c r="C115" s="256" t="s">
        <v>17</v>
      </c>
      <c r="D115" s="192" t="s">
        <v>5</v>
      </c>
      <c r="E115" s="192" t="s">
        <v>5</v>
      </c>
      <c r="F115" s="1052" t="s">
        <v>29</v>
      </c>
      <c r="G115" s="1061">
        <f>+G116</f>
        <v>1230</v>
      </c>
      <c r="H115" s="1061">
        <v>0</v>
      </c>
      <c r="I115" s="1061">
        <f t="shared" si="25"/>
        <v>1230</v>
      </c>
      <c r="J115" s="1077">
        <v>0</v>
      </c>
      <c r="K115" s="1077">
        <f t="shared" si="26"/>
        <v>1230</v>
      </c>
      <c r="L115" s="1243">
        <f>+L116</f>
        <v>-1230</v>
      </c>
      <c r="M115" s="1243">
        <f t="shared" si="18"/>
        <v>0</v>
      </c>
      <c r="N115" s="147" t="s">
        <v>289</v>
      </c>
    </row>
    <row r="116" spans="1:14" s="9" customFormat="1" x14ac:dyDescent="0.2">
      <c r="A116" s="972"/>
      <c r="B116" s="824"/>
      <c r="C116" s="824"/>
      <c r="D116" s="238">
        <v>3419</v>
      </c>
      <c r="E116" s="238">
        <v>5229</v>
      </c>
      <c r="F116" s="1038" t="s">
        <v>24</v>
      </c>
      <c r="G116" s="1063">
        <v>1230</v>
      </c>
      <c r="H116" s="1063">
        <v>0</v>
      </c>
      <c r="I116" s="1063">
        <f t="shared" si="25"/>
        <v>1230</v>
      </c>
      <c r="J116" s="1030">
        <v>0</v>
      </c>
      <c r="K116" s="1030">
        <f t="shared" si="26"/>
        <v>1230</v>
      </c>
      <c r="L116" s="1239">
        <v>-1230</v>
      </c>
      <c r="M116" s="1239">
        <f t="shared" si="18"/>
        <v>0</v>
      </c>
      <c r="N116" s="147"/>
    </row>
    <row r="117" spans="1:14" s="9" customFormat="1" x14ac:dyDescent="0.2">
      <c r="A117" s="972" t="s">
        <v>2</v>
      </c>
      <c r="B117" s="824" t="s">
        <v>81</v>
      </c>
      <c r="C117" s="824" t="s">
        <v>17</v>
      </c>
      <c r="D117" s="445" t="s">
        <v>5</v>
      </c>
      <c r="E117" s="445" t="s">
        <v>5</v>
      </c>
      <c r="F117" s="1039" t="s">
        <v>12</v>
      </c>
      <c r="G117" s="1064">
        <f>+G118</f>
        <v>300</v>
      </c>
      <c r="H117" s="1064">
        <v>0</v>
      </c>
      <c r="I117" s="1064">
        <f t="shared" si="25"/>
        <v>300</v>
      </c>
      <c r="J117" s="1031">
        <f>+J118</f>
        <v>-200</v>
      </c>
      <c r="K117" s="1031">
        <f t="shared" si="26"/>
        <v>100</v>
      </c>
      <c r="L117" s="1241">
        <f>+L118</f>
        <v>-100</v>
      </c>
      <c r="M117" s="1241">
        <f t="shared" si="18"/>
        <v>0</v>
      </c>
      <c r="N117" s="147" t="s">
        <v>289</v>
      </c>
    </row>
    <row r="118" spans="1:14" s="9" customFormat="1" x14ac:dyDescent="0.2">
      <c r="A118" s="972"/>
      <c r="B118" s="824"/>
      <c r="C118" s="824"/>
      <c r="D118" s="238">
        <v>3419</v>
      </c>
      <c r="E118" s="238">
        <v>5229</v>
      </c>
      <c r="F118" s="1038" t="s">
        <v>24</v>
      </c>
      <c r="G118" s="1063">
        <v>300</v>
      </c>
      <c r="H118" s="1063">
        <v>0</v>
      </c>
      <c r="I118" s="1063">
        <f t="shared" si="25"/>
        <v>300</v>
      </c>
      <c r="J118" s="1030">
        <v>-200</v>
      </c>
      <c r="K118" s="1030">
        <f t="shared" si="26"/>
        <v>100</v>
      </c>
      <c r="L118" s="1239">
        <v>-100</v>
      </c>
      <c r="M118" s="1239">
        <f t="shared" si="18"/>
        <v>0</v>
      </c>
      <c r="N118" s="147"/>
    </row>
    <row r="119" spans="1:14" s="9" customFormat="1" ht="20.95" x14ac:dyDescent="0.2">
      <c r="A119" s="972" t="s">
        <v>2</v>
      </c>
      <c r="B119" s="824" t="s">
        <v>181</v>
      </c>
      <c r="C119" s="824" t="s">
        <v>17</v>
      </c>
      <c r="D119" s="445" t="s">
        <v>5</v>
      </c>
      <c r="E119" s="445" t="s">
        <v>5</v>
      </c>
      <c r="F119" s="1039" t="s">
        <v>190</v>
      </c>
      <c r="G119" s="1064">
        <v>0</v>
      </c>
      <c r="H119" s="1064"/>
      <c r="I119" s="1064">
        <v>0</v>
      </c>
      <c r="J119" s="1031">
        <f>+J120</f>
        <v>200</v>
      </c>
      <c r="K119" s="1031">
        <f t="shared" si="26"/>
        <v>200</v>
      </c>
      <c r="L119" s="1241">
        <v>0</v>
      </c>
      <c r="M119" s="1241">
        <f t="shared" si="18"/>
        <v>200</v>
      </c>
      <c r="N119" s="147"/>
    </row>
    <row r="120" spans="1:14" s="9" customFormat="1" x14ac:dyDescent="0.2">
      <c r="A120" s="972"/>
      <c r="B120" s="824"/>
      <c r="C120" s="824"/>
      <c r="D120" s="238">
        <v>3419</v>
      </c>
      <c r="E120" s="238">
        <v>5222</v>
      </c>
      <c r="F120" s="1040" t="s">
        <v>94</v>
      </c>
      <c r="G120" s="1063">
        <v>0</v>
      </c>
      <c r="H120" s="1063"/>
      <c r="I120" s="1063">
        <v>0</v>
      </c>
      <c r="J120" s="1030">
        <v>200</v>
      </c>
      <c r="K120" s="1030">
        <f t="shared" si="26"/>
        <v>200</v>
      </c>
      <c r="L120" s="1239">
        <v>0</v>
      </c>
      <c r="M120" s="1239">
        <f t="shared" si="18"/>
        <v>200</v>
      </c>
      <c r="N120" s="147"/>
    </row>
    <row r="121" spans="1:14" s="9" customFormat="1" ht="20.95" x14ac:dyDescent="0.2">
      <c r="A121" s="972" t="s">
        <v>2</v>
      </c>
      <c r="B121" s="824" t="s">
        <v>95</v>
      </c>
      <c r="C121" s="824" t="s">
        <v>17</v>
      </c>
      <c r="D121" s="445" t="s">
        <v>5</v>
      </c>
      <c r="E121" s="445" t="s">
        <v>5</v>
      </c>
      <c r="F121" s="1039" t="s">
        <v>96</v>
      </c>
      <c r="G121" s="1063">
        <v>0</v>
      </c>
      <c r="H121" s="1064">
        <f>+H122</f>
        <v>4000</v>
      </c>
      <c r="I121" s="1064">
        <f t="shared" si="25"/>
        <v>4000</v>
      </c>
      <c r="J121" s="1031">
        <v>0</v>
      </c>
      <c r="K121" s="1031">
        <f t="shared" si="26"/>
        <v>4000</v>
      </c>
      <c r="L121" s="1241">
        <v>0</v>
      </c>
      <c r="M121" s="1241">
        <f t="shared" si="18"/>
        <v>4000</v>
      </c>
      <c r="N121" s="147"/>
    </row>
    <row r="122" spans="1:14" s="9" customFormat="1" x14ac:dyDescent="0.2">
      <c r="A122" s="994"/>
      <c r="B122" s="995"/>
      <c r="C122" s="995"/>
      <c r="D122" s="238">
        <v>3419</v>
      </c>
      <c r="E122" s="238">
        <v>5222</v>
      </c>
      <c r="F122" s="1040" t="s">
        <v>94</v>
      </c>
      <c r="G122" s="1063">
        <v>0</v>
      </c>
      <c r="H122" s="1063">
        <v>4000</v>
      </c>
      <c r="I122" s="1063">
        <f t="shared" si="25"/>
        <v>4000</v>
      </c>
      <c r="J122" s="1030">
        <v>0</v>
      </c>
      <c r="K122" s="1030">
        <f t="shared" si="26"/>
        <v>4000</v>
      </c>
      <c r="L122" s="1239">
        <v>0</v>
      </c>
      <c r="M122" s="1239">
        <f t="shared" si="18"/>
        <v>4000</v>
      </c>
      <c r="N122" s="147"/>
    </row>
    <row r="123" spans="1:14" s="9" customFormat="1" x14ac:dyDescent="0.2">
      <c r="A123" s="975" t="s">
        <v>2</v>
      </c>
      <c r="B123" s="976" t="s">
        <v>111</v>
      </c>
      <c r="C123" s="976" t="s">
        <v>17</v>
      </c>
      <c r="D123" s="977" t="s">
        <v>5</v>
      </c>
      <c r="E123" s="977" t="s">
        <v>5</v>
      </c>
      <c r="F123" s="1041" t="s">
        <v>112</v>
      </c>
      <c r="G123" s="1064">
        <f>G124</f>
        <v>0</v>
      </c>
      <c r="H123" s="1064">
        <f>H124</f>
        <v>36.799999999999997</v>
      </c>
      <c r="I123" s="1064">
        <f t="shared" si="25"/>
        <v>36.799999999999997</v>
      </c>
      <c r="J123" s="1031">
        <v>0</v>
      </c>
      <c r="K123" s="1031">
        <f t="shared" si="26"/>
        <v>36.799999999999997</v>
      </c>
      <c r="L123" s="1241">
        <v>0</v>
      </c>
      <c r="M123" s="1241">
        <f t="shared" si="18"/>
        <v>36.799999999999997</v>
      </c>
      <c r="N123" s="147"/>
    </row>
    <row r="124" spans="1:14" x14ac:dyDescent="0.25">
      <c r="A124" s="975"/>
      <c r="B124" s="976"/>
      <c r="C124" s="976"/>
      <c r="D124" s="990">
        <v>3419</v>
      </c>
      <c r="E124" s="981">
        <v>5492</v>
      </c>
      <c r="F124" s="1042" t="s">
        <v>113</v>
      </c>
      <c r="G124" s="1063">
        <v>0</v>
      </c>
      <c r="H124" s="1063">
        <v>36.799999999999997</v>
      </c>
      <c r="I124" s="1063">
        <f t="shared" si="25"/>
        <v>36.799999999999997</v>
      </c>
      <c r="J124" s="1030">
        <v>0</v>
      </c>
      <c r="K124" s="1030">
        <f t="shared" si="26"/>
        <v>36.799999999999997</v>
      </c>
      <c r="L124" s="1239">
        <v>0</v>
      </c>
      <c r="M124" s="1239">
        <f t="shared" si="18"/>
        <v>36.799999999999997</v>
      </c>
      <c r="N124" s="825"/>
    </row>
    <row r="125" spans="1:14" x14ac:dyDescent="0.2">
      <c r="A125" s="975" t="s">
        <v>2</v>
      </c>
      <c r="B125" s="976" t="s">
        <v>146</v>
      </c>
      <c r="C125" s="976" t="s">
        <v>17</v>
      </c>
      <c r="D125" s="445" t="s">
        <v>5</v>
      </c>
      <c r="E125" s="445" t="s">
        <v>5</v>
      </c>
      <c r="F125" s="1045" t="s">
        <v>147</v>
      </c>
      <c r="G125" s="1064">
        <v>0</v>
      </c>
      <c r="H125" s="1064">
        <v>400</v>
      </c>
      <c r="I125" s="1064">
        <f t="shared" si="25"/>
        <v>400</v>
      </c>
      <c r="J125" s="1031">
        <f>+J126</f>
        <v>-400</v>
      </c>
      <c r="K125" s="1031">
        <f t="shared" si="26"/>
        <v>0</v>
      </c>
      <c r="L125" s="1241">
        <v>0</v>
      </c>
      <c r="M125" s="1241">
        <f t="shared" si="18"/>
        <v>0</v>
      </c>
      <c r="N125" s="825"/>
    </row>
    <row r="126" spans="1:14" x14ac:dyDescent="0.2">
      <c r="A126" s="1091"/>
      <c r="B126" s="1092"/>
      <c r="C126" s="1092"/>
      <c r="D126" s="1018">
        <v>3419</v>
      </c>
      <c r="E126" s="1018">
        <v>5229</v>
      </c>
      <c r="F126" s="1056" t="s">
        <v>24</v>
      </c>
      <c r="G126" s="1071">
        <v>0</v>
      </c>
      <c r="H126" s="1071">
        <v>400</v>
      </c>
      <c r="I126" s="1071">
        <f t="shared" si="25"/>
        <v>400</v>
      </c>
      <c r="J126" s="1079">
        <v>-400</v>
      </c>
      <c r="K126" s="1079">
        <f t="shared" si="26"/>
        <v>0</v>
      </c>
      <c r="L126" s="1239">
        <v>0</v>
      </c>
      <c r="M126" s="1239">
        <f t="shared" si="18"/>
        <v>0</v>
      </c>
      <c r="N126" s="825"/>
    </row>
    <row r="127" spans="1:14" x14ac:dyDescent="0.2">
      <c r="A127" s="975" t="s">
        <v>2</v>
      </c>
      <c r="B127" s="976" t="s">
        <v>186</v>
      </c>
      <c r="C127" s="976" t="s">
        <v>17</v>
      </c>
      <c r="D127" s="977" t="s">
        <v>5</v>
      </c>
      <c r="E127" s="977" t="s">
        <v>5</v>
      </c>
      <c r="F127" s="1045" t="s">
        <v>187</v>
      </c>
      <c r="G127" s="1064">
        <v>0</v>
      </c>
      <c r="H127" s="1064"/>
      <c r="I127" s="1064">
        <v>0</v>
      </c>
      <c r="J127" s="1031">
        <f>+J128</f>
        <v>400</v>
      </c>
      <c r="K127" s="1031">
        <f t="shared" si="26"/>
        <v>400</v>
      </c>
      <c r="L127" s="1241">
        <v>0</v>
      </c>
      <c r="M127" s="1241">
        <f t="shared" si="18"/>
        <v>400</v>
      </c>
      <c r="N127" s="825"/>
    </row>
    <row r="128" spans="1:14" ht="13.1" thickBot="1" x14ac:dyDescent="0.25">
      <c r="A128" s="1086"/>
      <c r="B128" s="1087"/>
      <c r="C128" s="1087"/>
      <c r="D128" s="1088">
        <v>3419</v>
      </c>
      <c r="E128" s="238">
        <v>5222</v>
      </c>
      <c r="F128" s="1040" t="s">
        <v>94</v>
      </c>
      <c r="G128" s="1089">
        <v>0</v>
      </c>
      <c r="H128" s="1089"/>
      <c r="I128" s="1089">
        <v>0</v>
      </c>
      <c r="J128" s="1090">
        <v>400</v>
      </c>
      <c r="K128" s="1079">
        <f t="shared" si="26"/>
        <v>400</v>
      </c>
      <c r="L128" s="1245">
        <v>0</v>
      </c>
      <c r="M128" s="1245">
        <f t="shared" si="18"/>
        <v>400</v>
      </c>
      <c r="N128" s="825"/>
    </row>
    <row r="129" spans="1:14" ht="13.75" thickBot="1" x14ac:dyDescent="0.25">
      <c r="A129" s="1009" t="s">
        <v>2</v>
      </c>
      <c r="B129" s="1460" t="s">
        <v>5</v>
      </c>
      <c r="C129" s="1461"/>
      <c r="D129" s="1010" t="s">
        <v>5</v>
      </c>
      <c r="E129" s="1010" t="s">
        <v>5</v>
      </c>
      <c r="F129" s="1054" t="s">
        <v>148</v>
      </c>
      <c r="G129" s="1066">
        <v>0</v>
      </c>
      <c r="H129" s="1066">
        <f>+H130</f>
        <v>5500</v>
      </c>
      <c r="I129" s="1066">
        <f t="shared" si="25"/>
        <v>5500</v>
      </c>
      <c r="J129" s="1080">
        <f>+J130</f>
        <v>0</v>
      </c>
      <c r="K129" s="1080">
        <f t="shared" si="26"/>
        <v>5500</v>
      </c>
      <c r="L129" s="1246">
        <f>+L130</f>
        <v>-2600</v>
      </c>
      <c r="M129" s="1246">
        <f t="shared" si="18"/>
        <v>2900</v>
      </c>
      <c r="N129" s="825" t="s">
        <v>289</v>
      </c>
    </row>
    <row r="130" spans="1:14" x14ac:dyDescent="0.2">
      <c r="A130" s="1012"/>
      <c r="B130" s="1013" t="s">
        <v>149</v>
      </c>
      <c r="C130" s="1013" t="s">
        <v>17</v>
      </c>
      <c r="D130" s="445" t="s">
        <v>5</v>
      </c>
      <c r="E130" s="445" t="s">
        <v>5</v>
      </c>
      <c r="F130" s="1055" t="s">
        <v>150</v>
      </c>
      <c r="G130" s="1067">
        <v>0</v>
      </c>
      <c r="H130" s="1067">
        <v>5500</v>
      </c>
      <c r="I130" s="1067">
        <f t="shared" si="25"/>
        <v>5500</v>
      </c>
      <c r="J130" s="1077">
        <v>0</v>
      </c>
      <c r="K130" s="1077">
        <f t="shared" si="26"/>
        <v>5500</v>
      </c>
      <c r="L130" s="1243">
        <f>+L131</f>
        <v>-2600</v>
      </c>
      <c r="M130" s="1243">
        <f t="shared" si="18"/>
        <v>2900</v>
      </c>
      <c r="N130" s="825" t="s">
        <v>289</v>
      </c>
    </row>
    <row r="131" spans="1:14" ht="13.1" thickBot="1" x14ac:dyDescent="0.25">
      <c r="A131" s="1016"/>
      <c r="B131" s="1017"/>
      <c r="C131" s="1017"/>
      <c r="D131" s="1018">
        <v>3419</v>
      </c>
      <c r="E131" s="1018">
        <v>5229</v>
      </c>
      <c r="F131" s="1056" t="s">
        <v>24</v>
      </c>
      <c r="G131" s="1072">
        <v>0</v>
      </c>
      <c r="H131" s="1072">
        <v>5500</v>
      </c>
      <c r="I131" s="1071">
        <f t="shared" si="25"/>
        <v>5500</v>
      </c>
      <c r="J131" s="1079">
        <v>0</v>
      </c>
      <c r="K131" s="1079">
        <f t="shared" si="26"/>
        <v>5500</v>
      </c>
      <c r="L131" s="1245">
        <v>-2600</v>
      </c>
      <c r="M131" s="1245">
        <f t="shared" si="18"/>
        <v>2900</v>
      </c>
      <c r="N131" s="825"/>
    </row>
    <row r="132" spans="1:14" ht="13.75" thickBot="1" x14ac:dyDescent="0.25">
      <c r="A132" s="1009" t="s">
        <v>2</v>
      </c>
      <c r="B132" s="1460" t="s">
        <v>5</v>
      </c>
      <c r="C132" s="1461"/>
      <c r="D132" s="1010" t="s">
        <v>5</v>
      </c>
      <c r="E132" s="1010" t="s">
        <v>5</v>
      </c>
      <c r="F132" s="1054" t="s">
        <v>151</v>
      </c>
      <c r="G132" s="1066">
        <v>0</v>
      </c>
      <c r="H132" s="1066">
        <f>+H133</f>
        <v>1000</v>
      </c>
      <c r="I132" s="1066">
        <f t="shared" si="25"/>
        <v>1000</v>
      </c>
      <c r="J132" s="1080">
        <f>+J133</f>
        <v>0</v>
      </c>
      <c r="K132" s="1080">
        <f t="shared" si="26"/>
        <v>1000</v>
      </c>
      <c r="L132" s="1246">
        <v>0</v>
      </c>
      <c r="M132" s="1246">
        <f t="shared" si="18"/>
        <v>1000</v>
      </c>
      <c r="N132" s="825"/>
    </row>
    <row r="133" spans="1:14" x14ac:dyDescent="0.2">
      <c r="A133" s="1247" t="s">
        <v>2</v>
      </c>
      <c r="B133" s="1013" t="s">
        <v>152</v>
      </c>
      <c r="C133" s="1013" t="s">
        <v>17</v>
      </c>
      <c r="D133" s="445" t="s">
        <v>5</v>
      </c>
      <c r="E133" s="445" t="s">
        <v>5</v>
      </c>
      <c r="F133" s="1055" t="s">
        <v>153</v>
      </c>
      <c r="G133" s="1067">
        <v>0</v>
      </c>
      <c r="H133" s="1067">
        <v>1000</v>
      </c>
      <c r="I133" s="1067">
        <f t="shared" si="25"/>
        <v>1000</v>
      </c>
      <c r="J133" s="1077">
        <v>0</v>
      </c>
      <c r="K133" s="1077">
        <f t="shared" si="26"/>
        <v>1000</v>
      </c>
      <c r="L133" s="1243">
        <v>0</v>
      </c>
      <c r="M133" s="1243">
        <f t="shared" si="18"/>
        <v>1000</v>
      </c>
      <c r="N133" s="825"/>
    </row>
    <row r="134" spans="1:14" ht="13.1" thickBot="1" x14ac:dyDescent="0.25">
      <c r="A134" s="1022"/>
      <c r="B134" s="1023"/>
      <c r="C134" s="1023"/>
      <c r="D134" s="1005">
        <v>3419</v>
      </c>
      <c r="E134" s="1005">
        <v>5229</v>
      </c>
      <c r="F134" s="1053" t="s">
        <v>24</v>
      </c>
      <c r="G134" s="1073">
        <v>0</v>
      </c>
      <c r="H134" s="1073">
        <v>1000</v>
      </c>
      <c r="I134" s="1065">
        <f t="shared" si="25"/>
        <v>1000</v>
      </c>
      <c r="J134" s="1032">
        <v>0</v>
      </c>
      <c r="K134" s="1032">
        <f t="shared" si="26"/>
        <v>1000</v>
      </c>
      <c r="L134" s="1240">
        <v>0</v>
      </c>
      <c r="M134" s="1240">
        <f t="shared" si="18"/>
        <v>1000</v>
      </c>
      <c r="N134" s="825"/>
    </row>
    <row r="135" spans="1:14" x14ac:dyDescent="0.25">
      <c r="A135" s="713"/>
      <c r="B135" s="713"/>
      <c r="C135" s="713"/>
      <c r="D135" s="713"/>
      <c r="E135" s="713"/>
      <c r="F135" s="713"/>
      <c r="H135" s="713"/>
      <c r="J135" s="1024"/>
      <c r="K135" s="1024"/>
      <c r="L135" s="825"/>
      <c r="M135" s="825"/>
      <c r="N135" s="825"/>
    </row>
    <row r="136" spans="1:14" x14ac:dyDescent="0.25">
      <c r="A136" s="713"/>
      <c r="B136" s="1099"/>
      <c r="C136" s="713"/>
      <c r="D136" s="713"/>
      <c r="E136" s="1100"/>
      <c r="F136" s="1102">
        <v>41787</v>
      </c>
      <c r="H136" s="713"/>
      <c r="J136" s="1024"/>
      <c r="K136" s="1024"/>
    </row>
    <row r="137" spans="1:14" x14ac:dyDescent="0.25">
      <c r="A137" s="713"/>
      <c r="B137" s="713"/>
      <c r="C137" s="713"/>
      <c r="D137" s="713"/>
      <c r="E137" s="713"/>
      <c r="F137" s="713"/>
      <c r="H137" s="713"/>
      <c r="J137" s="1024"/>
      <c r="K137" s="1024"/>
    </row>
    <row r="138" spans="1:14" x14ac:dyDescent="0.25">
      <c r="A138" s="713"/>
      <c r="B138" s="713"/>
      <c r="C138" s="713"/>
      <c r="D138" s="713"/>
      <c r="E138" s="713"/>
      <c r="F138" s="713"/>
      <c r="H138" s="713"/>
      <c r="J138" s="1024"/>
      <c r="K138" s="1024"/>
    </row>
    <row r="139" spans="1:14" x14ac:dyDescent="0.25">
      <c r="A139" s="713"/>
      <c r="B139" s="713"/>
      <c r="C139" s="713"/>
      <c r="D139" s="713"/>
      <c r="E139" s="713"/>
      <c r="F139" s="713"/>
      <c r="H139" s="713"/>
      <c r="J139" s="1024"/>
      <c r="K139" s="1024"/>
    </row>
    <row r="140" spans="1:14" x14ac:dyDescent="0.25">
      <c r="A140" s="713"/>
      <c r="B140" s="713"/>
      <c r="C140" s="713"/>
      <c r="D140" s="713"/>
      <c r="E140" s="713"/>
      <c r="F140" s="713"/>
      <c r="H140" s="713"/>
      <c r="J140" s="1024"/>
      <c r="K140" s="1024"/>
    </row>
    <row r="141" spans="1:14" x14ac:dyDescent="0.25">
      <c r="A141" s="713"/>
      <c r="B141" s="713"/>
      <c r="C141" s="713"/>
      <c r="D141" s="713"/>
      <c r="E141" s="713"/>
      <c r="F141" s="713"/>
      <c r="H141" s="713"/>
      <c r="J141" s="1024"/>
      <c r="K141" s="1024"/>
    </row>
    <row r="142" spans="1:14" x14ac:dyDescent="0.25">
      <c r="A142" s="713"/>
      <c r="B142" s="713"/>
      <c r="C142" s="713"/>
      <c r="D142" s="713"/>
      <c r="E142" s="713"/>
      <c r="F142" s="713"/>
      <c r="H142" s="713"/>
      <c r="J142" s="1024"/>
      <c r="K142" s="1024"/>
    </row>
    <row r="143" spans="1:14" x14ac:dyDescent="0.25">
      <c r="A143" s="713"/>
      <c r="B143" s="713"/>
      <c r="C143" s="713"/>
      <c r="D143" s="713"/>
      <c r="E143" s="713"/>
      <c r="F143" s="713"/>
      <c r="H143" s="713"/>
      <c r="J143" s="1024"/>
      <c r="K143" s="1024"/>
    </row>
    <row r="144" spans="1:14" x14ac:dyDescent="0.2">
      <c r="A144" s="713"/>
      <c r="B144" s="713"/>
      <c r="C144" s="713"/>
      <c r="D144" s="713"/>
      <c r="E144" s="713"/>
      <c r="F144" s="713"/>
      <c r="H144" s="713"/>
      <c r="J144" s="1024"/>
      <c r="K144" s="1024"/>
    </row>
    <row r="145" spans="1:11" x14ac:dyDescent="0.2">
      <c r="A145" s="713"/>
      <c r="B145" s="713"/>
      <c r="C145" s="713"/>
      <c r="D145" s="713"/>
      <c r="E145" s="713"/>
      <c r="F145" s="713"/>
      <c r="H145" s="713"/>
      <c r="J145" s="1024"/>
      <c r="K145" s="1024"/>
    </row>
    <row r="146" spans="1:11" x14ac:dyDescent="0.2">
      <c r="A146" s="713"/>
      <c r="B146" s="713"/>
      <c r="C146" s="713"/>
      <c r="D146" s="713"/>
      <c r="E146" s="713"/>
      <c r="F146" s="713"/>
      <c r="H146" s="713"/>
      <c r="J146" s="1024"/>
      <c r="K146" s="1024"/>
    </row>
    <row r="147" spans="1:11" x14ac:dyDescent="0.2">
      <c r="A147" s="713"/>
      <c r="B147" s="713"/>
      <c r="C147" s="713"/>
      <c r="D147" s="713"/>
      <c r="E147" s="713"/>
      <c r="F147" s="713"/>
      <c r="H147" s="713"/>
      <c r="J147" s="1024"/>
      <c r="K147" s="1024"/>
    </row>
    <row r="148" spans="1:11" x14ac:dyDescent="0.2">
      <c r="A148" s="713"/>
      <c r="B148" s="713"/>
      <c r="C148" s="713"/>
      <c r="D148" s="713"/>
      <c r="E148" s="713"/>
      <c r="F148" s="713"/>
      <c r="H148" s="713"/>
      <c r="J148" s="1024"/>
      <c r="K148" s="1024"/>
    </row>
    <row r="149" spans="1:11" x14ac:dyDescent="0.2">
      <c r="A149" s="713"/>
      <c r="B149" s="713"/>
      <c r="C149" s="713"/>
      <c r="D149" s="713"/>
      <c r="E149" s="713"/>
      <c r="F149" s="713"/>
      <c r="H149" s="713"/>
      <c r="J149" s="1024"/>
      <c r="K149" s="1024"/>
    </row>
    <row r="150" spans="1:11" x14ac:dyDescent="0.2">
      <c r="A150" s="713"/>
      <c r="B150" s="713"/>
      <c r="C150" s="713"/>
      <c r="D150" s="713"/>
      <c r="E150" s="713"/>
      <c r="F150" s="713"/>
      <c r="H150" s="713"/>
      <c r="J150" s="1024"/>
      <c r="K150" s="1024"/>
    </row>
    <row r="151" spans="1:11" x14ac:dyDescent="0.2">
      <c r="A151" s="713"/>
      <c r="B151" s="713"/>
      <c r="C151" s="713"/>
      <c r="D151" s="713"/>
      <c r="E151" s="713"/>
      <c r="F151" s="713"/>
      <c r="H151" s="713"/>
      <c r="J151" s="1024"/>
      <c r="K151" s="1024"/>
    </row>
    <row r="152" spans="1:11" x14ac:dyDescent="0.2">
      <c r="A152" s="713"/>
      <c r="B152" s="713"/>
      <c r="C152" s="713"/>
      <c r="D152" s="713"/>
      <c r="E152" s="713"/>
      <c r="F152" s="713"/>
      <c r="G152" s="713"/>
      <c r="H152" s="713"/>
      <c r="J152" s="1024"/>
      <c r="K152" s="1024"/>
    </row>
    <row r="153" spans="1:11" x14ac:dyDescent="0.2">
      <c r="A153" s="713"/>
      <c r="B153" s="713"/>
      <c r="C153" s="713"/>
      <c r="D153" s="713"/>
      <c r="E153" s="713"/>
      <c r="F153" s="713"/>
      <c r="G153" s="713"/>
      <c r="H153" s="713"/>
      <c r="J153" s="1024"/>
      <c r="K153" s="1024"/>
    </row>
    <row r="154" spans="1:11" x14ac:dyDescent="0.2">
      <c r="A154" s="713"/>
      <c r="B154" s="713"/>
      <c r="C154" s="713"/>
      <c r="D154" s="713"/>
      <c r="E154" s="713"/>
      <c r="F154" s="713"/>
      <c r="G154" s="713"/>
      <c r="H154" s="713"/>
      <c r="J154" s="1024"/>
      <c r="K154" s="1024"/>
    </row>
    <row r="155" spans="1:11" x14ac:dyDescent="0.2">
      <c r="A155" s="713"/>
      <c r="B155" s="713"/>
      <c r="C155" s="713"/>
      <c r="D155" s="713"/>
      <c r="E155" s="713"/>
      <c r="F155" s="713"/>
      <c r="G155" s="713"/>
      <c r="H155" s="713"/>
      <c r="J155" s="1024"/>
      <c r="K155" s="1024"/>
    </row>
    <row r="156" spans="1:11" x14ac:dyDescent="0.2">
      <c r="A156" s="713"/>
      <c r="B156" s="713"/>
      <c r="C156" s="713"/>
      <c r="D156" s="713"/>
      <c r="E156" s="713"/>
      <c r="F156" s="713"/>
      <c r="G156" s="713"/>
      <c r="H156" s="713"/>
      <c r="J156" s="1024"/>
      <c r="K156" s="1024"/>
    </row>
    <row r="157" spans="1:11" x14ac:dyDescent="0.2">
      <c r="A157" s="713"/>
      <c r="B157" s="713"/>
      <c r="C157" s="713"/>
      <c r="D157" s="713"/>
      <c r="E157" s="713"/>
      <c r="F157" s="713"/>
      <c r="G157" s="713"/>
      <c r="H157" s="713"/>
      <c r="J157" s="1024"/>
      <c r="K157" s="1024"/>
    </row>
    <row r="158" spans="1:11" x14ac:dyDescent="0.2">
      <c r="A158" s="713"/>
      <c r="B158" s="713"/>
      <c r="C158" s="713"/>
      <c r="D158" s="713"/>
      <c r="E158" s="713"/>
      <c r="F158" s="713"/>
      <c r="G158" s="713"/>
      <c r="H158" s="713"/>
      <c r="J158" s="1024"/>
      <c r="K158" s="1024"/>
    </row>
    <row r="159" spans="1:11" x14ac:dyDescent="0.2">
      <c r="A159" s="713"/>
      <c r="B159" s="713"/>
      <c r="C159" s="713"/>
      <c r="D159" s="713"/>
      <c r="E159" s="713"/>
      <c r="F159" s="713"/>
      <c r="G159" s="713"/>
      <c r="H159" s="713"/>
      <c r="J159" s="1024"/>
      <c r="K159" s="1024"/>
    </row>
    <row r="160" spans="1:11" x14ac:dyDescent="0.2">
      <c r="A160" s="713"/>
      <c r="B160" s="713"/>
      <c r="C160" s="713"/>
      <c r="D160" s="713"/>
      <c r="E160" s="713"/>
      <c r="F160" s="713"/>
      <c r="G160" s="713"/>
      <c r="H160" s="713"/>
      <c r="J160" s="1024"/>
      <c r="K160" s="1024"/>
    </row>
    <row r="161" spans="1:11" x14ac:dyDescent="0.2">
      <c r="A161" s="713"/>
      <c r="B161" s="713"/>
      <c r="C161" s="713"/>
      <c r="D161" s="713"/>
      <c r="E161" s="713"/>
      <c r="F161" s="713"/>
      <c r="G161" s="713"/>
      <c r="H161" s="713"/>
      <c r="J161" s="1024"/>
      <c r="K161" s="1024"/>
    </row>
    <row r="162" spans="1:11" x14ac:dyDescent="0.2">
      <c r="A162" s="713"/>
      <c r="B162" s="713"/>
      <c r="C162" s="713"/>
      <c r="D162" s="713"/>
      <c r="E162" s="713"/>
      <c r="F162" s="713"/>
      <c r="G162" s="713"/>
      <c r="H162" s="713"/>
      <c r="J162" s="1024"/>
      <c r="K162" s="1024"/>
    </row>
    <row r="163" spans="1:11" x14ac:dyDescent="0.2">
      <c r="A163" s="713"/>
      <c r="B163" s="713"/>
      <c r="C163" s="713"/>
      <c r="D163" s="713"/>
      <c r="E163" s="713"/>
      <c r="F163" s="713"/>
      <c r="G163" s="713"/>
      <c r="H163" s="713"/>
      <c r="J163" s="1024"/>
      <c r="K163" s="1024"/>
    </row>
    <row r="164" spans="1:11" x14ac:dyDescent="0.2">
      <c r="A164" s="713"/>
      <c r="B164" s="713"/>
      <c r="C164" s="713"/>
      <c r="D164" s="713"/>
      <c r="E164" s="713"/>
      <c r="F164" s="713"/>
      <c r="G164" s="713"/>
      <c r="H164" s="713"/>
      <c r="J164" s="1024"/>
      <c r="K164" s="1024"/>
    </row>
    <row r="165" spans="1:11" x14ac:dyDescent="0.2">
      <c r="A165" s="713"/>
      <c r="B165" s="713"/>
      <c r="C165" s="713"/>
      <c r="D165" s="713"/>
      <c r="E165" s="713"/>
      <c r="F165" s="713"/>
      <c r="G165" s="713"/>
      <c r="H165" s="713"/>
      <c r="J165" s="1024"/>
      <c r="K165" s="1024"/>
    </row>
    <row r="166" spans="1:11" x14ac:dyDescent="0.2">
      <c r="A166" s="713"/>
      <c r="B166" s="713"/>
      <c r="C166" s="713"/>
      <c r="D166" s="713"/>
      <c r="E166" s="713"/>
      <c r="F166" s="713"/>
      <c r="G166" s="713"/>
      <c r="H166" s="713"/>
      <c r="J166" s="1024"/>
      <c r="K166" s="1024"/>
    </row>
    <row r="167" spans="1:11" x14ac:dyDescent="0.2">
      <c r="A167" s="713"/>
      <c r="B167" s="713"/>
      <c r="C167" s="713"/>
      <c r="D167" s="713"/>
      <c r="E167" s="713"/>
      <c r="F167" s="713"/>
      <c r="G167" s="713"/>
      <c r="H167" s="713"/>
      <c r="J167" s="1024"/>
      <c r="K167" s="1024"/>
    </row>
    <row r="168" spans="1:11" x14ac:dyDescent="0.2">
      <c r="A168" s="713"/>
      <c r="B168" s="713"/>
      <c r="C168" s="713"/>
      <c r="D168" s="713"/>
      <c r="E168" s="713"/>
      <c r="F168" s="713"/>
      <c r="G168" s="713"/>
      <c r="H168" s="713"/>
      <c r="J168" s="1024"/>
      <c r="K168" s="1024"/>
    </row>
    <row r="169" spans="1:11" x14ac:dyDescent="0.2">
      <c r="A169" s="713"/>
      <c r="B169" s="713"/>
      <c r="C169" s="713"/>
      <c r="D169" s="713"/>
      <c r="E169" s="713"/>
      <c r="F169" s="713"/>
      <c r="G169" s="713"/>
      <c r="H169" s="713"/>
      <c r="J169" s="1024"/>
      <c r="K169" s="1024"/>
    </row>
    <row r="170" spans="1:11" x14ac:dyDescent="0.2">
      <c r="A170" s="713"/>
      <c r="B170" s="713"/>
      <c r="C170" s="713"/>
      <c r="D170" s="713"/>
      <c r="E170" s="713"/>
      <c r="F170" s="713"/>
      <c r="G170" s="713"/>
      <c r="H170" s="713"/>
      <c r="J170" s="1024"/>
      <c r="K170" s="1024"/>
    </row>
    <row r="171" spans="1:11" x14ac:dyDescent="0.2">
      <c r="A171" s="713"/>
      <c r="B171" s="713"/>
      <c r="C171" s="713"/>
      <c r="D171" s="713"/>
      <c r="E171" s="713"/>
      <c r="F171" s="713"/>
      <c r="G171" s="713"/>
      <c r="H171" s="713"/>
      <c r="J171" s="1024"/>
      <c r="K171" s="1024"/>
    </row>
    <row r="172" spans="1:11" x14ac:dyDescent="0.2">
      <c r="A172" s="713"/>
      <c r="B172" s="713"/>
      <c r="C172" s="713"/>
      <c r="D172" s="713"/>
      <c r="E172" s="713"/>
      <c r="F172" s="713"/>
      <c r="G172" s="713"/>
      <c r="H172" s="713"/>
      <c r="J172" s="1024"/>
      <c r="K172" s="1024"/>
    </row>
    <row r="173" spans="1:11" x14ac:dyDescent="0.2">
      <c r="A173" s="713"/>
      <c r="B173" s="713"/>
      <c r="C173" s="713"/>
      <c r="D173" s="713"/>
      <c r="E173" s="713"/>
      <c r="F173" s="713"/>
      <c r="G173" s="713"/>
      <c r="H173" s="713"/>
      <c r="J173" s="1024"/>
      <c r="K173" s="1024"/>
    </row>
    <row r="174" spans="1:11" x14ac:dyDescent="0.2">
      <c r="A174" s="713"/>
      <c r="B174" s="713"/>
      <c r="C174" s="713"/>
      <c r="D174" s="713"/>
      <c r="E174" s="713"/>
      <c r="F174" s="713"/>
      <c r="G174" s="713"/>
      <c r="H174" s="713"/>
      <c r="J174" s="1024"/>
      <c r="K174" s="1024"/>
    </row>
    <row r="175" spans="1:11" x14ac:dyDescent="0.2">
      <c r="A175" s="713"/>
      <c r="B175" s="713"/>
      <c r="C175" s="713"/>
      <c r="D175" s="713"/>
      <c r="E175" s="713"/>
      <c r="F175" s="713"/>
      <c r="G175" s="713"/>
      <c r="H175" s="713"/>
      <c r="J175" s="1024"/>
      <c r="K175" s="1024"/>
    </row>
    <row r="176" spans="1:11" x14ac:dyDescent="0.2">
      <c r="A176" s="713"/>
      <c r="B176" s="713"/>
      <c r="C176" s="713"/>
      <c r="D176" s="713"/>
      <c r="E176" s="713"/>
      <c r="F176" s="713"/>
      <c r="G176" s="713"/>
      <c r="H176" s="713"/>
      <c r="J176" s="1024"/>
      <c r="K176" s="1024"/>
    </row>
    <row r="177" spans="1:11" x14ac:dyDescent="0.2">
      <c r="A177" s="713"/>
      <c r="B177" s="713"/>
      <c r="C177" s="713"/>
      <c r="D177" s="713"/>
      <c r="E177" s="713"/>
      <c r="F177" s="713"/>
      <c r="G177" s="713"/>
      <c r="H177" s="713"/>
      <c r="J177" s="1024"/>
      <c r="K177" s="1024"/>
    </row>
    <row r="178" spans="1:11" x14ac:dyDescent="0.2">
      <c r="A178" s="713"/>
      <c r="B178" s="713"/>
      <c r="C178" s="713"/>
      <c r="D178" s="713"/>
      <c r="E178" s="713"/>
      <c r="F178" s="713"/>
      <c r="G178" s="713"/>
      <c r="H178" s="713"/>
      <c r="J178" s="1024"/>
      <c r="K178" s="1024"/>
    </row>
    <row r="179" spans="1:11" x14ac:dyDescent="0.2">
      <c r="A179" s="713"/>
      <c r="B179" s="713"/>
      <c r="C179" s="713"/>
      <c r="D179" s="713"/>
      <c r="E179" s="713"/>
      <c r="F179" s="713"/>
      <c r="G179" s="713"/>
      <c r="H179" s="713"/>
      <c r="J179" s="1024"/>
      <c r="K179" s="1024"/>
    </row>
    <row r="180" spans="1:11" x14ac:dyDescent="0.2">
      <c r="A180" s="713"/>
      <c r="B180" s="713"/>
      <c r="C180" s="713"/>
      <c r="D180" s="713"/>
      <c r="E180" s="713"/>
      <c r="F180" s="713"/>
      <c r="G180" s="713"/>
      <c r="H180" s="713"/>
      <c r="J180" s="1024"/>
      <c r="K180" s="1024"/>
    </row>
    <row r="181" spans="1:11" x14ac:dyDescent="0.2">
      <c r="A181" s="713"/>
      <c r="B181" s="713"/>
      <c r="C181" s="713"/>
      <c r="D181" s="713"/>
      <c r="E181" s="713"/>
      <c r="F181" s="713"/>
      <c r="G181" s="713"/>
      <c r="H181" s="713"/>
      <c r="J181" s="1024"/>
      <c r="K181" s="1024"/>
    </row>
    <row r="182" spans="1:11" x14ac:dyDescent="0.2">
      <c r="A182" s="713"/>
      <c r="B182" s="713"/>
      <c r="C182" s="713"/>
      <c r="D182" s="713"/>
      <c r="E182" s="713"/>
      <c r="F182" s="713"/>
      <c r="G182" s="713"/>
      <c r="H182" s="713"/>
      <c r="J182" s="1024"/>
      <c r="K182" s="1024"/>
    </row>
    <row r="183" spans="1:11" x14ac:dyDescent="0.2">
      <c r="A183" s="713"/>
      <c r="B183" s="713"/>
      <c r="C183" s="713"/>
      <c r="D183" s="713"/>
      <c r="E183" s="713"/>
      <c r="F183" s="713"/>
      <c r="G183" s="713"/>
      <c r="H183" s="713"/>
      <c r="J183" s="1024"/>
      <c r="K183" s="1024"/>
    </row>
    <row r="184" spans="1:11" x14ac:dyDescent="0.2">
      <c r="A184" s="713"/>
      <c r="B184" s="713"/>
      <c r="C184" s="713"/>
      <c r="D184" s="713"/>
      <c r="E184" s="713"/>
      <c r="F184" s="713"/>
      <c r="G184" s="713"/>
      <c r="H184" s="713"/>
      <c r="J184" s="1024"/>
      <c r="K184" s="1024"/>
    </row>
    <row r="185" spans="1:11" x14ac:dyDescent="0.2">
      <c r="A185" s="713"/>
      <c r="B185" s="713"/>
      <c r="C185" s="713"/>
      <c r="D185" s="713"/>
      <c r="E185" s="713"/>
      <c r="F185" s="713"/>
      <c r="G185" s="713"/>
      <c r="H185" s="713"/>
      <c r="J185" s="1024"/>
      <c r="K185" s="1024"/>
    </row>
    <row r="186" spans="1:11" x14ac:dyDescent="0.2">
      <c r="A186" s="713"/>
      <c r="B186" s="713"/>
      <c r="C186" s="713"/>
      <c r="D186" s="713"/>
      <c r="E186" s="713"/>
      <c r="F186" s="713"/>
      <c r="G186" s="713"/>
      <c r="H186" s="713"/>
      <c r="J186" s="1024"/>
      <c r="K186" s="1024"/>
    </row>
    <row r="187" spans="1:11" x14ac:dyDescent="0.2">
      <c r="A187" s="713"/>
      <c r="B187" s="713"/>
      <c r="C187" s="713"/>
      <c r="D187" s="713"/>
      <c r="E187" s="713"/>
      <c r="F187" s="713"/>
      <c r="G187" s="713"/>
      <c r="H187" s="713"/>
      <c r="J187" s="1024"/>
      <c r="K187" s="1024"/>
    </row>
    <row r="188" spans="1:11" x14ac:dyDescent="0.2">
      <c r="A188" s="713"/>
      <c r="B188" s="713"/>
      <c r="C188" s="713"/>
      <c r="D188" s="713"/>
      <c r="E188" s="713"/>
      <c r="F188" s="713"/>
      <c r="G188" s="713"/>
      <c r="H188" s="713"/>
      <c r="J188" s="1024"/>
      <c r="K188" s="1024"/>
    </row>
    <row r="189" spans="1:11" x14ac:dyDescent="0.2">
      <c r="A189" s="713"/>
      <c r="B189" s="713"/>
      <c r="C189" s="713"/>
      <c r="D189" s="713"/>
      <c r="E189" s="713"/>
      <c r="F189" s="713"/>
      <c r="G189" s="713"/>
      <c r="H189" s="713"/>
      <c r="J189" s="1024"/>
      <c r="K189" s="1024"/>
    </row>
    <row r="190" spans="1:11" x14ac:dyDescent="0.2">
      <c r="A190" s="713"/>
      <c r="B190" s="713"/>
      <c r="C190" s="713"/>
      <c r="D190" s="713"/>
      <c r="E190" s="713"/>
      <c r="F190" s="713"/>
      <c r="G190" s="713"/>
      <c r="H190" s="713"/>
      <c r="J190" s="1024"/>
      <c r="K190" s="1024"/>
    </row>
    <row r="191" spans="1:11" x14ac:dyDescent="0.2">
      <c r="A191" s="713"/>
      <c r="B191" s="713"/>
      <c r="C191" s="713"/>
      <c r="D191" s="713"/>
      <c r="E191" s="713"/>
      <c r="F191" s="713"/>
      <c r="G191" s="713"/>
      <c r="H191" s="713"/>
      <c r="J191" s="1024"/>
      <c r="K191" s="1024"/>
    </row>
    <row r="192" spans="1:11" x14ac:dyDescent="0.2">
      <c r="A192" s="713"/>
      <c r="B192" s="713"/>
      <c r="C192" s="713"/>
      <c r="D192" s="713"/>
      <c r="E192" s="713"/>
      <c r="F192" s="713"/>
      <c r="G192" s="713"/>
      <c r="H192" s="713"/>
      <c r="J192" s="1024"/>
      <c r="K192" s="1024"/>
    </row>
    <row r="193" spans="1:11" x14ac:dyDescent="0.2">
      <c r="A193" s="713"/>
      <c r="B193" s="713"/>
      <c r="C193" s="713"/>
      <c r="D193" s="713"/>
      <c r="E193" s="713"/>
      <c r="F193" s="713"/>
      <c r="G193" s="713"/>
      <c r="H193" s="713"/>
      <c r="J193" s="1024"/>
      <c r="K193" s="1024"/>
    </row>
    <row r="194" spans="1:11" x14ac:dyDescent="0.2">
      <c r="A194" s="713"/>
      <c r="B194" s="713"/>
      <c r="C194" s="713"/>
      <c r="D194" s="713"/>
      <c r="E194" s="713"/>
      <c r="F194" s="713"/>
      <c r="G194" s="713"/>
      <c r="H194" s="713"/>
      <c r="J194" s="1024"/>
      <c r="K194" s="1024"/>
    </row>
    <row r="195" spans="1:11" x14ac:dyDescent="0.2">
      <c r="A195" s="713"/>
      <c r="B195" s="713"/>
      <c r="C195" s="713"/>
      <c r="D195" s="713"/>
      <c r="E195" s="713"/>
      <c r="F195" s="713"/>
      <c r="G195" s="713"/>
      <c r="H195" s="713"/>
      <c r="J195" s="1024"/>
      <c r="K195" s="1024"/>
    </row>
    <row r="196" spans="1:11" x14ac:dyDescent="0.2">
      <c r="A196" s="713"/>
      <c r="B196" s="713"/>
      <c r="C196" s="713"/>
      <c r="D196" s="713"/>
      <c r="E196" s="713"/>
      <c r="F196" s="713"/>
      <c r="G196" s="713"/>
      <c r="H196" s="713"/>
      <c r="J196" s="1024"/>
      <c r="K196" s="1024"/>
    </row>
    <row r="197" spans="1:11" x14ac:dyDescent="0.2">
      <c r="A197" s="713"/>
      <c r="B197" s="713"/>
      <c r="C197" s="713"/>
      <c r="D197" s="713"/>
      <c r="E197" s="713"/>
      <c r="F197" s="713"/>
      <c r="G197" s="713"/>
      <c r="H197" s="713"/>
      <c r="J197" s="1024"/>
      <c r="K197" s="1024"/>
    </row>
    <row r="198" spans="1:11" x14ac:dyDescent="0.2">
      <c r="A198" s="713"/>
      <c r="B198" s="713"/>
      <c r="C198" s="713"/>
      <c r="D198" s="713"/>
      <c r="E198" s="713"/>
      <c r="F198" s="713"/>
      <c r="G198" s="713"/>
      <c r="H198" s="713"/>
      <c r="J198" s="1024"/>
      <c r="K198" s="1024"/>
    </row>
    <row r="199" spans="1:11" x14ac:dyDescent="0.2">
      <c r="A199" s="713"/>
      <c r="B199" s="713"/>
      <c r="C199" s="713"/>
      <c r="D199" s="713"/>
      <c r="E199" s="713"/>
      <c r="F199" s="713"/>
      <c r="G199" s="713"/>
      <c r="H199" s="713"/>
      <c r="J199" s="1024"/>
      <c r="K199" s="1024"/>
    </row>
    <row r="200" spans="1:11" x14ac:dyDescent="0.2">
      <c r="A200" s="713"/>
      <c r="B200" s="713"/>
      <c r="C200" s="713"/>
      <c r="D200" s="713"/>
      <c r="E200" s="713"/>
      <c r="F200" s="713"/>
      <c r="G200" s="713"/>
      <c r="H200" s="713"/>
      <c r="J200" s="1024"/>
      <c r="K200" s="1024"/>
    </row>
    <row r="201" spans="1:11" x14ac:dyDescent="0.2">
      <c r="A201" s="713"/>
      <c r="B201" s="713"/>
      <c r="C201" s="713"/>
      <c r="D201" s="713"/>
      <c r="E201" s="713"/>
      <c r="F201" s="713"/>
      <c r="G201" s="713"/>
      <c r="H201" s="713"/>
      <c r="J201" s="1024"/>
      <c r="K201" s="1024"/>
    </row>
    <row r="202" spans="1:11" x14ac:dyDescent="0.2">
      <c r="A202" s="713"/>
      <c r="B202" s="713"/>
      <c r="C202" s="713"/>
      <c r="D202" s="713"/>
      <c r="E202" s="713"/>
      <c r="F202" s="713"/>
      <c r="G202" s="713"/>
      <c r="H202" s="713"/>
      <c r="J202" s="1024"/>
      <c r="K202" s="1024"/>
    </row>
    <row r="203" spans="1:11" x14ac:dyDescent="0.2">
      <c r="A203" s="713"/>
      <c r="B203" s="713"/>
      <c r="C203" s="713"/>
      <c r="D203" s="713"/>
      <c r="E203" s="713"/>
      <c r="F203" s="713"/>
      <c r="G203" s="713"/>
      <c r="H203" s="713"/>
      <c r="J203" s="1024"/>
      <c r="K203" s="1024"/>
    </row>
    <row r="204" spans="1:11" x14ac:dyDescent="0.2">
      <c r="G204" s="1"/>
      <c r="I204" s="1"/>
      <c r="J204" s="825"/>
      <c r="K204" s="825"/>
    </row>
    <row r="205" spans="1:11" x14ac:dyDescent="0.2">
      <c r="G205" s="1"/>
      <c r="I205" s="1"/>
      <c r="J205" s="825"/>
      <c r="K205" s="825"/>
    </row>
    <row r="206" spans="1:11" x14ac:dyDescent="0.2">
      <c r="G206" s="1"/>
      <c r="I206" s="1"/>
      <c r="J206" s="825"/>
      <c r="K206" s="825"/>
    </row>
    <row r="207" spans="1:11" x14ac:dyDescent="0.2">
      <c r="G207" s="1"/>
      <c r="I207" s="1"/>
      <c r="J207" s="825"/>
      <c r="K207" s="825"/>
    </row>
    <row r="208" spans="1:11" x14ac:dyDescent="0.2">
      <c r="G208" s="1"/>
      <c r="I208" s="1"/>
      <c r="J208" s="825"/>
      <c r="K208" s="825"/>
    </row>
    <row r="209" spans="7:11" x14ac:dyDescent="0.2">
      <c r="G209" s="1"/>
      <c r="I209" s="1"/>
      <c r="J209" s="825"/>
      <c r="K209" s="825"/>
    </row>
    <row r="210" spans="7:11" x14ac:dyDescent="0.2">
      <c r="G210" s="1"/>
      <c r="I210" s="1"/>
      <c r="J210" s="825"/>
      <c r="K210" s="825"/>
    </row>
    <row r="211" spans="7:11" x14ac:dyDescent="0.2">
      <c r="G211" s="1"/>
      <c r="I211" s="1"/>
      <c r="J211" s="825"/>
      <c r="K211" s="825"/>
    </row>
  </sheetData>
  <mergeCells count="13">
    <mergeCell ref="B129:C129"/>
    <mergeCell ref="B132:C132"/>
    <mergeCell ref="A2:H2"/>
    <mergeCell ref="A4:H4"/>
    <mergeCell ref="H5:H8"/>
    <mergeCell ref="B10:C10"/>
    <mergeCell ref="B57:C57"/>
    <mergeCell ref="L7:L8"/>
    <mergeCell ref="B58:C58"/>
    <mergeCell ref="B89:C89"/>
    <mergeCell ref="B96:C96"/>
    <mergeCell ref="B114:C114"/>
    <mergeCell ref="J6:J8"/>
  </mergeCells>
  <pageMargins left="0.7" right="0.7" top="0.78740157499999996" bottom="0.78740157499999996" header="0.3" footer="0.3"/>
  <pageSetup paperSize="9" scale="7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205"/>
  <sheetViews>
    <sheetView topLeftCell="A149" zoomScaleNormal="100" workbookViewId="0">
      <selection activeCell="L145" sqref="L145:N160"/>
    </sheetView>
  </sheetViews>
  <sheetFormatPr defaultRowHeight="12.45" x14ac:dyDescent="0.2"/>
  <cols>
    <col min="1" max="1" width="3.21875" style="1" customWidth="1"/>
    <col min="2" max="2" width="9.21875" style="1" customWidth="1"/>
    <col min="3" max="4" width="4.77734375" style="1" customWidth="1"/>
    <col min="5" max="5" width="8" style="1" customWidth="1"/>
    <col min="6" max="6" width="40.77734375" style="1" customWidth="1"/>
    <col min="7" max="7" width="8.44140625" style="949" customWidth="1"/>
    <col min="8" max="8" width="8.21875" style="1" hidden="1" customWidth="1"/>
    <col min="9" max="9" width="8.6640625" style="713" hidden="1" customWidth="1"/>
    <col min="10" max="10" width="0" style="1" hidden="1" customWidth="1"/>
    <col min="11" max="250" width="8.77734375" style="1"/>
    <col min="251" max="252" width="3.21875" style="1" customWidth="1"/>
    <col min="253" max="253" width="9.21875" style="1" customWidth="1"/>
    <col min="254" max="255" width="4.77734375" style="1" customWidth="1"/>
    <col min="256" max="256" width="8" style="1" customWidth="1"/>
    <col min="257" max="257" width="40.77734375" style="1" customWidth="1"/>
    <col min="258" max="258" width="8.44140625" style="1" customWidth="1"/>
    <col min="259" max="260" width="7.5546875" style="1" customWidth="1"/>
    <col min="261" max="506" width="8.77734375" style="1"/>
    <col min="507" max="508" width="3.21875" style="1" customWidth="1"/>
    <col min="509" max="509" width="9.21875" style="1" customWidth="1"/>
    <col min="510" max="511" width="4.77734375" style="1" customWidth="1"/>
    <col min="512" max="512" width="8" style="1" customWidth="1"/>
    <col min="513" max="513" width="40.77734375" style="1" customWidth="1"/>
    <col min="514" max="514" width="8.44140625" style="1" customWidth="1"/>
    <col min="515" max="516" width="7.5546875" style="1" customWidth="1"/>
    <col min="517" max="762" width="8.77734375" style="1"/>
    <col min="763" max="764" width="3.21875" style="1" customWidth="1"/>
    <col min="765" max="765" width="9.21875" style="1" customWidth="1"/>
    <col min="766" max="767" width="4.77734375" style="1" customWidth="1"/>
    <col min="768" max="768" width="8" style="1" customWidth="1"/>
    <col min="769" max="769" width="40.77734375" style="1" customWidth="1"/>
    <col min="770" max="770" width="8.44140625" style="1" customWidth="1"/>
    <col min="771" max="772" width="7.5546875" style="1" customWidth="1"/>
    <col min="773" max="1018" width="8.77734375" style="1"/>
    <col min="1019" max="1020" width="3.21875" style="1" customWidth="1"/>
    <col min="1021" max="1021" width="9.21875" style="1" customWidth="1"/>
    <col min="1022" max="1023" width="4.77734375" style="1" customWidth="1"/>
    <col min="1024" max="1024" width="8" style="1" customWidth="1"/>
    <col min="1025" max="1025" width="40.77734375" style="1" customWidth="1"/>
    <col min="1026" max="1026" width="8.44140625" style="1" customWidth="1"/>
    <col min="1027" max="1028" width="7.5546875" style="1" customWidth="1"/>
    <col min="1029" max="1274" width="8.77734375" style="1"/>
    <col min="1275" max="1276" width="3.21875" style="1" customWidth="1"/>
    <col min="1277" max="1277" width="9.21875" style="1" customWidth="1"/>
    <col min="1278" max="1279" width="4.77734375" style="1" customWidth="1"/>
    <col min="1280" max="1280" width="8" style="1" customWidth="1"/>
    <col min="1281" max="1281" width="40.77734375" style="1" customWidth="1"/>
    <col min="1282" max="1282" width="8.44140625" style="1" customWidth="1"/>
    <col min="1283" max="1284" width="7.5546875" style="1" customWidth="1"/>
    <col min="1285" max="1530" width="8.77734375" style="1"/>
    <col min="1531" max="1532" width="3.21875" style="1" customWidth="1"/>
    <col min="1533" max="1533" width="9.21875" style="1" customWidth="1"/>
    <col min="1534" max="1535" width="4.77734375" style="1" customWidth="1"/>
    <col min="1536" max="1536" width="8" style="1" customWidth="1"/>
    <col min="1537" max="1537" width="40.77734375" style="1" customWidth="1"/>
    <col min="1538" max="1538" width="8.44140625" style="1" customWidth="1"/>
    <col min="1539" max="1540" width="7.5546875" style="1" customWidth="1"/>
    <col min="1541" max="1786" width="8.77734375" style="1"/>
    <col min="1787" max="1788" width="3.21875" style="1" customWidth="1"/>
    <col min="1789" max="1789" width="9.21875" style="1" customWidth="1"/>
    <col min="1790" max="1791" width="4.77734375" style="1" customWidth="1"/>
    <col min="1792" max="1792" width="8" style="1" customWidth="1"/>
    <col min="1793" max="1793" width="40.77734375" style="1" customWidth="1"/>
    <col min="1794" max="1794" width="8.44140625" style="1" customWidth="1"/>
    <col min="1795" max="1796" width="7.5546875" style="1" customWidth="1"/>
    <col min="1797" max="2042" width="8.77734375" style="1"/>
    <col min="2043" max="2044" width="3.21875" style="1" customWidth="1"/>
    <col min="2045" max="2045" width="9.21875" style="1" customWidth="1"/>
    <col min="2046" max="2047" width="4.77734375" style="1" customWidth="1"/>
    <col min="2048" max="2048" width="8" style="1" customWidth="1"/>
    <col min="2049" max="2049" width="40.77734375" style="1" customWidth="1"/>
    <col min="2050" max="2050" width="8.44140625" style="1" customWidth="1"/>
    <col min="2051" max="2052" width="7.5546875" style="1" customWidth="1"/>
    <col min="2053" max="2298" width="8.77734375" style="1"/>
    <col min="2299" max="2300" width="3.21875" style="1" customWidth="1"/>
    <col min="2301" max="2301" width="9.21875" style="1" customWidth="1"/>
    <col min="2302" max="2303" width="4.77734375" style="1" customWidth="1"/>
    <col min="2304" max="2304" width="8" style="1" customWidth="1"/>
    <col min="2305" max="2305" width="40.77734375" style="1" customWidth="1"/>
    <col min="2306" max="2306" width="8.44140625" style="1" customWidth="1"/>
    <col min="2307" max="2308" width="7.5546875" style="1" customWidth="1"/>
    <col min="2309" max="2554" width="8.77734375" style="1"/>
    <col min="2555" max="2556" width="3.21875" style="1" customWidth="1"/>
    <col min="2557" max="2557" width="9.21875" style="1" customWidth="1"/>
    <col min="2558" max="2559" width="4.77734375" style="1" customWidth="1"/>
    <col min="2560" max="2560" width="8" style="1" customWidth="1"/>
    <col min="2561" max="2561" width="40.77734375" style="1" customWidth="1"/>
    <col min="2562" max="2562" width="8.44140625" style="1" customWidth="1"/>
    <col min="2563" max="2564" width="7.5546875" style="1" customWidth="1"/>
    <col min="2565" max="2810" width="8.77734375" style="1"/>
    <col min="2811" max="2812" width="3.21875" style="1" customWidth="1"/>
    <col min="2813" max="2813" width="9.21875" style="1" customWidth="1"/>
    <col min="2814" max="2815" width="4.77734375" style="1" customWidth="1"/>
    <col min="2816" max="2816" width="8" style="1" customWidth="1"/>
    <col min="2817" max="2817" width="40.77734375" style="1" customWidth="1"/>
    <col min="2818" max="2818" width="8.44140625" style="1" customWidth="1"/>
    <col min="2819" max="2820" width="7.5546875" style="1" customWidth="1"/>
    <col min="2821" max="3066" width="8.77734375" style="1"/>
    <col min="3067" max="3068" width="3.21875" style="1" customWidth="1"/>
    <col min="3069" max="3069" width="9.21875" style="1" customWidth="1"/>
    <col min="3070" max="3071" width="4.77734375" style="1" customWidth="1"/>
    <col min="3072" max="3072" width="8" style="1" customWidth="1"/>
    <col min="3073" max="3073" width="40.77734375" style="1" customWidth="1"/>
    <col min="3074" max="3074" width="8.44140625" style="1" customWidth="1"/>
    <col min="3075" max="3076" width="7.5546875" style="1" customWidth="1"/>
    <col min="3077" max="3322" width="8.77734375" style="1"/>
    <col min="3323" max="3324" width="3.21875" style="1" customWidth="1"/>
    <col min="3325" max="3325" width="9.21875" style="1" customWidth="1"/>
    <col min="3326" max="3327" width="4.77734375" style="1" customWidth="1"/>
    <col min="3328" max="3328" width="8" style="1" customWidth="1"/>
    <col min="3329" max="3329" width="40.77734375" style="1" customWidth="1"/>
    <col min="3330" max="3330" width="8.44140625" style="1" customWidth="1"/>
    <col min="3331" max="3332" width="7.5546875" style="1" customWidth="1"/>
    <col min="3333" max="3578" width="8.77734375" style="1"/>
    <col min="3579" max="3580" width="3.21875" style="1" customWidth="1"/>
    <col min="3581" max="3581" width="9.21875" style="1" customWidth="1"/>
    <col min="3582" max="3583" width="4.77734375" style="1" customWidth="1"/>
    <col min="3584" max="3584" width="8" style="1" customWidth="1"/>
    <col min="3585" max="3585" width="40.77734375" style="1" customWidth="1"/>
    <col min="3586" max="3586" width="8.44140625" style="1" customWidth="1"/>
    <col min="3587" max="3588" width="7.5546875" style="1" customWidth="1"/>
    <col min="3589" max="3834" width="8.77734375" style="1"/>
    <col min="3835" max="3836" width="3.21875" style="1" customWidth="1"/>
    <col min="3837" max="3837" width="9.21875" style="1" customWidth="1"/>
    <col min="3838" max="3839" width="4.77734375" style="1" customWidth="1"/>
    <col min="3840" max="3840" width="8" style="1" customWidth="1"/>
    <col min="3841" max="3841" width="40.77734375" style="1" customWidth="1"/>
    <col min="3842" max="3842" width="8.44140625" style="1" customWidth="1"/>
    <col min="3843" max="3844" width="7.5546875" style="1" customWidth="1"/>
    <col min="3845" max="4090" width="8.77734375" style="1"/>
    <col min="4091" max="4092" width="3.21875" style="1" customWidth="1"/>
    <col min="4093" max="4093" width="9.21875" style="1" customWidth="1"/>
    <col min="4094" max="4095" width="4.77734375" style="1" customWidth="1"/>
    <col min="4096" max="4096" width="8" style="1" customWidth="1"/>
    <col min="4097" max="4097" width="40.77734375" style="1" customWidth="1"/>
    <col min="4098" max="4098" width="8.44140625" style="1" customWidth="1"/>
    <col min="4099" max="4100" width="7.5546875" style="1" customWidth="1"/>
    <col min="4101" max="4346" width="8.77734375" style="1"/>
    <col min="4347" max="4348" width="3.21875" style="1" customWidth="1"/>
    <col min="4349" max="4349" width="9.21875" style="1" customWidth="1"/>
    <col min="4350" max="4351" width="4.77734375" style="1" customWidth="1"/>
    <col min="4352" max="4352" width="8" style="1" customWidth="1"/>
    <col min="4353" max="4353" width="40.77734375" style="1" customWidth="1"/>
    <col min="4354" max="4354" width="8.44140625" style="1" customWidth="1"/>
    <col min="4355" max="4356" width="7.5546875" style="1" customWidth="1"/>
    <col min="4357" max="4602" width="8.77734375" style="1"/>
    <col min="4603" max="4604" width="3.21875" style="1" customWidth="1"/>
    <col min="4605" max="4605" width="9.21875" style="1" customWidth="1"/>
    <col min="4606" max="4607" width="4.77734375" style="1" customWidth="1"/>
    <col min="4608" max="4608" width="8" style="1" customWidth="1"/>
    <col min="4609" max="4609" width="40.77734375" style="1" customWidth="1"/>
    <col min="4610" max="4610" width="8.44140625" style="1" customWidth="1"/>
    <col min="4611" max="4612" width="7.5546875" style="1" customWidth="1"/>
    <col min="4613" max="4858" width="8.77734375" style="1"/>
    <col min="4859" max="4860" width="3.21875" style="1" customWidth="1"/>
    <col min="4861" max="4861" width="9.21875" style="1" customWidth="1"/>
    <col min="4862" max="4863" width="4.77734375" style="1" customWidth="1"/>
    <col min="4864" max="4864" width="8" style="1" customWidth="1"/>
    <col min="4865" max="4865" width="40.77734375" style="1" customWidth="1"/>
    <col min="4866" max="4866" width="8.44140625" style="1" customWidth="1"/>
    <col min="4867" max="4868" width="7.5546875" style="1" customWidth="1"/>
    <col min="4869" max="5114" width="8.77734375" style="1"/>
    <col min="5115" max="5116" width="3.21875" style="1" customWidth="1"/>
    <col min="5117" max="5117" width="9.21875" style="1" customWidth="1"/>
    <col min="5118" max="5119" width="4.77734375" style="1" customWidth="1"/>
    <col min="5120" max="5120" width="8" style="1" customWidth="1"/>
    <col min="5121" max="5121" width="40.77734375" style="1" customWidth="1"/>
    <col min="5122" max="5122" width="8.44140625" style="1" customWidth="1"/>
    <col min="5123" max="5124" width="7.5546875" style="1" customWidth="1"/>
    <col min="5125" max="5370" width="8.77734375" style="1"/>
    <col min="5371" max="5372" width="3.21875" style="1" customWidth="1"/>
    <col min="5373" max="5373" width="9.21875" style="1" customWidth="1"/>
    <col min="5374" max="5375" width="4.77734375" style="1" customWidth="1"/>
    <col min="5376" max="5376" width="8" style="1" customWidth="1"/>
    <col min="5377" max="5377" width="40.77734375" style="1" customWidth="1"/>
    <col min="5378" max="5378" width="8.44140625" style="1" customWidth="1"/>
    <col min="5379" max="5380" width="7.5546875" style="1" customWidth="1"/>
    <col min="5381" max="5626" width="8.77734375" style="1"/>
    <col min="5627" max="5628" width="3.21875" style="1" customWidth="1"/>
    <col min="5629" max="5629" width="9.21875" style="1" customWidth="1"/>
    <col min="5630" max="5631" width="4.77734375" style="1" customWidth="1"/>
    <col min="5632" max="5632" width="8" style="1" customWidth="1"/>
    <col min="5633" max="5633" width="40.77734375" style="1" customWidth="1"/>
    <col min="5634" max="5634" width="8.44140625" style="1" customWidth="1"/>
    <col min="5635" max="5636" width="7.5546875" style="1" customWidth="1"/>
    <col min="5637" max="5882" width="8.77734375" style="1"/>
    <col min="5883" max="5884" width="3.21875" style="1" customWidth="1"/>
    <col min="5885" max="5885" width="9.21875" style="1" customWidth="1"/>
    <col min="5886" max="5887" width="4.77734375" style="1" customWidth="1"/>
    <col min="5888" max="5888" width="8" style="1" customWidth="1"/>
    <col min="5889" max="5889" width="40.77734375" style="1" customWidth="1"/>
    <col min="5890" max="5890" width="8.44140625" style="1" customWidth="1"/>
    <col min="5891" max="5892" width="7.5546875" style="1" customWidth="1"/>
    <col min="5893" max="6138" width="8.77734375" style="1"/>
    <col min="6139" max="6140" width="3.21875" style="1" customWidth="1"/>
    <col min="6141" max="6141" width="9.21875" style="1" customWidth="1"/>
    <col min="6142" max="6143" width="4.77734375" style="1" customWidth="1"/>
    <col min="6144" max="6144" width="8" style="1" customWidth="1"/>
    <col min="6145" max="6145" width="40.77734375" style="1" customWidth="1"/>
    <col min="6146" max="6146" width="8.44140625" style="1" customWidth="1"/>
    <col min="6147" max="6148" width="7.5546875" style="1" customWidth="1"/>
    <col min="6149" max="6394" width="8.77734375" style="1"/>
    <col min="6395" max="6396" width="3.21875" style="1" customWidth="1"/>
    <col min="6397" max="6397" width="9.21875" style="1" customWidth="1"/>
    <col min="6398" max="6399" width="4.77734375" style="1" customWidth="1"/>
    <col min="6400" max="6400" width="8" style="1" customWidth="1"/>
    <col min="6401" max="6401" width="40.77734375" style="1" customWidth="1"/>
    <col min="6402" max="6402" width="8.44140625" style="1" customWidth="1"/>
    <col min="6403" max="6404" width="7.5546875" style="1" customWidth="1"/>
    <col min="6405" max="6650" width="8.77734375" style="1"/>
    <col min="6651" max="6652" width="3.21875" style="1" customWidth="1"/>
    <col min="6653" max="6653" width="9.21875" style="1" customWidth="1"/>
    <col min="6654" max="6655" width="4.77734375" style="1" customWidth="1"/>
    <col min="6656" max="6656" width="8" style="1" customWidth="1"/>
    <col min="6657" max="6657" width="40.77734375" style="1" customWidth="1"/>
    <col min="6658" max="6658" width="8.44140625" style="1" customWidth="1"/>
    <col min="6659" max="6660" width="7.5546875" style="1" customWidth="1"/>
    <col min="6661" max="6906" width="8.77734375" style="1"/>
    <col min="6907" max="6908" width="3.21875" style="1" customWidth="1"/>
    <col min="6909" max="6909" width="9.21875" style="1" customWidth="1"/>
    <col min="6910" max="6911" width="4.77734375" style="1" customWidth="1"/>
    <col min="6912" max="6912" width="8" style="1" customWidth="1"/>
    <col min="6913" max="6913" width="40.77734375" style="1" customWidth="1"/>
    <col min="6914" max="6914" width="8.44140625" style="1" customWidth="1"/>
    <col min="6915" max="6916" width="7.5546875" style="1" customWidth="1"/>
    <col min="6917" max="7162" width="8.77734375" style="1"/>
    <col min="7163" max="7164" width="3.21875" style="1" customWidth="1"/>
    <col min="7165" max="7165" width="9.21875" style="1" customWidth="1"/>
    <col min="7166" max="7167" width="4.77734375" style="1" customWidth="1"/>
    <col min="7168" max="7168" width="8" style="1" customWidth="1"/>
    <col min="7169" max="7169" width="40.77734375" style="1" customWidth="1"/>
    <col min="7170" max="7170" width="8.44140625" style="1" customWidth="1"/>
    <col min="7171" max="7172" width="7.5546875" style="1" customWidth="1"/>
    <col min="7173" max="7418" width="8.77734375" style="1"/>
    <col min="7419" max="7420" width="3.21875" style="1" customWidth="1"/>
    <col min="7421" max="7421" width="9.21875" style="1" customWidth="1"/>
    <col min="7422" max="7423" width="4.77734375" style="1" customWidth="1"/>
    <col min="7424" max="7424" width="8" style="1" customWidth="1"/>
    <col min="7425" max="7425" width="40.77734375" style="1" customWidth="1"/>
    <col min="7426" max="7426" width="8.44140625" style="1" customWidth="1"/>
    <col min="7427" max="7428" width="7.5546875" style="1" customWidth="1"/>
    <col min="7429" max="7674" width="8.77734375" style="1"/>
    <col min="7675" max="7676" width="3.21875" style="1" customWidth="1"/>
    <col min="7677" max="7677" width="9.21875" style="1" customWidth="1"/>
    <col min="7678" max="7679" width="4.77734375" style="1" customWidth="1"/>
    <col min="7680" max="7680" width="8" style="1" customWidth="1"/>
    <col min="7681" max="7681" width="40.77734375" style="1" customWidth="1"/>
    <col min="7682" max="7682" width="8.44140625" style="1" customWidth="1"/>
    <col min="7683" max="7684" width="7.5546875" style="1" customWidth="1"/>
    <col min="7685" max="7930" width="8.77734375" style="1"/>
    <col min="7931" max="7932" width="3.21875" style="1" customWidth="1"/>
    <col min="7933" max="7933" width="9.21875" style="1" customWidth="1"/>
    <col min="7934" max="7935" width="4.77734375" style="1" customWidth="1"/>
    <col min="7936" max="7936" width="8" style="1" customWidth="1"/>
    <col min="7937" max="7937" width="40.77734375" style="1" customWidth="1"/>
    <col min="7938" max="7938" width="8.44140625" style="1" customWidth="1"/>
    <col min="7939" max="7940" width="7.5546875" style="1" customWidth="1"/>
    <col min="7941" max="8186" width="8.77734375" style="1"/>
    <col min="8187" max="8188" width="3.21875" style="1" customWidth="1"/>
    <col min="8189" max="8189" width="9.21875" style="1" customWidth="1"/>
    <col min="8190" max="8191" width="4.77734375" style="1" customWidth="1"/>
    <col min="8192" max="8192" width="8" style="1" customWidth="1"/>
    <col min="8193" max="8193" width="40.77734375" style="1" customWidth="1"/>
    <col min="8194" max="8194" width="8.44140625" style="1" customWidth="1"/>
    <col min="8195" max="8196" width="7.5546875" style="1" customWidth="1"/>
    <col min="8197" max="8442" width="8.77734375" style="1"/>
    <col min="8443" max="8444" width="3.21875" style="1" customWidth="1"/>
    <col min="8445" max="8445" width="9.21875" style="1" customWidth="1"/>
    <col min="8446" max="8447" width="4.77734375" style="1" customWidth="1"/>
    <col min="8448" max="8448" width="8" style="1" customWidth="1"/>
    <col min="8449" max="8449" width="40.77734375" style="1" customWidth="1"/>
    <col min="8450" max="8450" width="8.44140625" style="1" customWidth="1"/>
    <col min="8451" max="8452" width="7.5546875" style="1" customWidth="1"/>
    <col min="8453" max="8698" width="8.77734375" style="1"/>
    <col min="8699" max="8700" width="3.21875" style="1" customWidth="1"/>
    <col min="8701" max="8701" width="9.21875" style="1" customWidth="1"/>
    <col min="8702" max="8703" width="4.77734375" style="1" customWidth="1"/>
    <col min="8704" max="8704" width="8" style="1" customWidth="1"/>
    <col min="8705" max="8705" width="40.77734375" style="1" customWidth="1"/>
    <col min="8706" max="8706" width="8.44140625" style="1" customWidth="1"/>
    <col min="8707" max="8708" width="7.5546875" style="1" customWidth="1"/>
    <col min="8709" max="8954" width="8.77734375" style="1"/>
    <col min="8955" max="8956" width="3.21875" style="1" customWidth="1"/>
    <col min="8957" max="8957" width="9.21875" style="1" customWidth="1"/>
    <col min="8958" max="8959" width="4.77734375" style="1" customWidth="1"/>
    <col min="8960" max="8960" width="8" style="1" customWidth="1"/>
    <col min="8961" max="8961" width="40.77734375" style="1" customWidth="1"/>
    <col min="8962" max="8962" width="8.44140625" style="1" customWidth="1"/>
    <col min="8963" max="8964" width="7.5546875" style="1" customWidth="1"/>
    <col min="8965" max="9210" width="8.77734375" style="1"/>
    <col min="9211" max="9212" width="3.21875" style="1" customWidth="1"/>
    <col min="9213" max="9213" width="9.21875" style="1" customWidth="1"/>
    <col min="9214" max="9215" width="4.77734375" style="1" customWidth="1"/>
    <col min="9216" max="9216" width="8" style="1" customWidth="1"/>
    <col min="9217" max="9217" width="40.77734375" style="1" customWidth="1"/>
    <col min="9218" max="9218" width="8.44140625" style="1" customWidth="1"/>
    <col min="9219" max="9220" width="7.5546875" style="1" customWidth="1"/>
    <col min="9221" max="9466" width="8.77734375" style="1"/>
    <col min="9467" max="9468" width="3.21875" style="1" customWidth="1"/>
    <col min="9469" max="9469" width="9.21875" style="1" customWidth="1"/>
    <col min="9470" max="9471" width="4.77734375" style="1" customWidth="1"/>
    <col min="9472" max="9472" width="8" style="1" customWidth="1"/>
    <col min="9473" max="9473" width="40.77734375" style="1" customWidth="1"/>
    <col min="9474" max="9474" width="8.44140625" style="1" customWidth="1"/>
    <col min="9475" max="9476" width="7.5546875" style="1" customWidth="1"/>
    <col min="9477" max="9722" width="8.77734375" style="1"/>
    <col min="9723" max="9724" width="3.21875" style="1" customWidth="1"/>
    <col min="9725" max="9725" width="9.21875" style="1" customWidth="1"/>
    <col min="9726" max="9727" width="4.77734375" style="1" customWidth="1"/>
    <col min="9728" max="9728" width="8" style="1" customWidth="1"/>
    <col min="9729" max="9729" width="40.77734375" style="1" customWidth="1"/>
    <col min="9730" max="9730" width="8.44140625" style="1" customWidth="1"/>
    <col min="9731" max="9732" width="7.5546875" style="1" customWidth="1"/>
    <col min="9733" max="9978" width="8.77734375" style="1"/>
    <col min="9979" max="9980" width="3.21875" style="1" customWidth="1"/>
    <col min="9981" max="9981" width="9.21875" style="1" customWidth="1"/>
    <col min="9982" max="9983" width="4.77734375" style="1" customWidth="1"/>
    <col min="9984" max="9984" width="8" style="1" customWidth="1"/>
    <col min="9985" max="9985" width="40.77734375" style="1" customWidth="1"/>
    <col min="9986" max="9986" width="8.44140625" style="1" customWidth="1"/>
    <col min="9987" max="9988" width="7.5546875" style="1" customWidth="1"/>
    <col min="9989" max="10234" width="8.77734375" style="1"/>
    <col min="10235" max="10236" width="3.21875" style="1" customWidth="1"/>
    <col min="10237" max="10237" width="9.21875" style="1" customWidth="1"/>
    <col min="10238" max="10239" width="4.77734375" style="1" customWidth="1"/>
    <col min="10240" max="10240" width="8" style="1" customWidth="1"/>
    <col min="10241" max="10241" width="40.77734375" style="1" customWidth="1"/>
    <col min="10242" max="10242" width="8.44140625" style="1" customWidth="1"/>
    <col min="10243" max="10244" width="7.5546875" style="1" customWidth="1"/>
    <col min="10245" max="10490" width="8.77734375" style="1"/>
    <col min="10491" max="10492" width="3.21875" style="1" customWidth="1"/>
    <col min="10493" max="10493" width="9.21875" style="1" customWidth="1"/>
    <col min="10494" max="10495" width="4.77734375" style="1" customWidth="1"/>
    <col min="10496" max="10496" width="8" style="1" customWidth="1"/>
    <col min="10497" max="10497" width="40.77734375" style="1" customWidth="1"/>
    <col min="10498" max="10498" width="8.44140625" style="1" customWidth="1"/>
    <col min="10499" max="10500" width="7.5546875" style="1" customWidth="1"/>
    <col min="10501" max="10746" width="8.77734375" style="1"/>
    <col min="10747" max="10748" width="3.21875" style="1" customWidth="1"/>
    <col min="10749" max="10749" width="9.21875" style="1" customWidth="1"/>
    <col min="10750" max="10751" width="4.77734375" style="1" customWidth="1"/>
    <col min="10752" max="10752" width="8" style="1" customWidth="1"/>
    <col min="10753" max="10753" width="40.77734375" style="1" customWidth="1"/>
    <col min="10754" max="10754" width="8.44140625" style="1" customWidth="1"/>
    <col min="10755" max="10756" width="7.5546875" style="1" customWidth="1"/>
    <col min="10757" max="11002" width="8.77734375" style="1"/>
    <col min="11003" max="11004" width="3.21875" style="1" customWidth="1"/>
    <col min="11005" max="11005" width="9.21875" style="1" customWidth="1"/>
    <col min="11006" max="11007" width="4.77734375" style="1" customWidth="1"/>
    <col min="11008" max="11008" width="8" style="1" customWidth="1"/>
    <col min="11009" max="11009" width="40.77734375" style="1" customWidth="1"/>
    <col min="11010" max="11010" width="8.44140625" style="1" customWidth="1"/>
    <col min="11011" max="11012" width="7.5546875" style="1" customWidth="1"/>
    <col min="11013" max="11258" width="8.77734375" style="1"/>
    <col min="11259" max="11260" width="3.21875" style="1" customWidth="1"/>
    <col min="11261" max="11261" width="9.21875" style="1" customWidth="1"/>
    <col min="11262" max="11263" width="4.77734375" style="1" customWidth="1"/>
    <col min="11264" max="11264" width="8" style="1" customWidth="1"/>
    <col min="11265" max="11265" width="40.77734375" style="1" customWidth="1"/>
    <col min="11266" max="11266" width="8.44140625" style="1" customWidth="1"/>
    <col min="11267" max="11268" width="7.5546875" style="1" customWidth="1"/>
    <col min="11269" max="11514" width="8.77734375" style="1"/>
    <col min="11515" max="11516" width="3.21875" style="1" customWidth="1"/>
    <col min="11517" max="11517" width="9.21875" style="1" customWidth="1"/>
    <col min="11518" max="11519" width="4.77734375" style="1" customWidth="1"/>
    <col min="11520" max="11520" width="8" style="1" customWidth="1"/>
    <col min="11521" max="11521" width="40.77734375" style="1" customWidth="1"/>
    <col min="11522" max="11522" width="8.44140625" style="1" customWidth="1"/>
    <col min="11523" max="11524" width="7.5546875" style="1" customWidth="1"/>
    <col min="11525" max="11770" width="8.77734375" style="1"/>
    <col min="11771" max="11772" width="3.21875" style="1" customWidth="1"/>
    <col min="11773" max="11773" width="9.21875" style="1" customWidth="1"/>
    <col min="11774" max="11775" width="4.77734375" style="1" customWidth="1"/>
    <col min="11776" max="11776" width="8" style="1" customWidth="1"/>
    <col min="11777" max="11777" width="40.77734375" style="1" customWidth="1"/>
    <col min="11778" max="11778" width="8.44140625" style="1" customWidth="1"/>
    <col min="11779" max="11780" width="7.5546875" style="1" customWidth="1"/>
    <col min="11781" max="12026" width="8.77734375" style="1"/>
    <col min="12027" max="12028" width="3.21875" style="1" customWidth="1"/>
    <col min="12029" max="12029" width="9.21875" style="1" customWidth="1"/>
    <col min="12030" max="12031" width="4.77734375" style="1" customWidth="1"/>
    <col min="12032" max="12032" width="8" style="1" customWidth="1"/>
    <col min="12033" max="12033" width="40.77734375" style="1" customWidth="1"/>
    <col min="12034" max="12034" width="8.44140625" style="1" customWidth="1"/>
    <col min="12035" max="12036" width="7.5546875" style="1" customWidth="1"/>
    <col min="12037" max="12282" width="8.77734375" style="1"/>
    <col min="12283" max="12284" width="3.21875" style="1" customWidth="1"/>
    <col min="12285" max="12285" width="9.21875" style="1" customWidth="1"/>
    <col min="12286" max="12287" width="4.77734375" style="1" customWidth="1"/>
    <col min="12288" max="12288" width="8" style="1" customWidth="1"/>
    <col min="12289" max="12289" width="40.77734375" style="1" customWidth="1"/>
    <col min="12290" max="12290" width="8.44140625" style="1" customWidth="1"/>
    <col min="12291" max="12292" width="7.5546875" style="1" customWidth="1"/>
    <col min="12293" max="12538" width="8.77734375" style="1"/>
    <col min="12539" max="12540" width="3.21875" style="1" customWidth="1"/>
    <col min="12541" max="12541" width="9.21875" style="1" customWidth="1"/>
    <col min="12542" max="12543" width="4.77734375" style="1" customWidth="1"/>
    <col min="12544" max="12544" width="8" style="1" customWidth="1"/>
    <col min="12545" max="12545" width="40.77734375" style="1" customWidth="1"/>
    <col min="12546" max="12546" width="8.44140625" style="1" customWidth="1"/>
    <col min="12547" max="12548" width="7.5546875" style="1" customWidth="1"/>
    <col min="12549" max="12794" width="8.77734375" style="1"/>
    <col min="12795" max="12796" width="3.21875" style="1" customWidth="1"/>
    <col min="12797" max="12797" width="9.21875" style="1" customWidth="1"/>
    <col min="12798" max="12799" width="4.77734375" style="1" customWidth="1"/>
    <col min="12800" max="12800" width="8" style="1" customWidth="1"/>
    <col min="12801" max="12801" width="40.77734375" style="1" customWidth="1"/>
    <col min="12802" max="12802" width="8.44140625" style="1" customWidth="1"/>
    <col min="12803" max="12804" width="7.5546875" style="1" customWidth="1"/>
    <col min="12805" max="13050" width="8.77734375" style="1"/>
    <col min="13051" max="13052" width="3.21875" style="1" customWidth="1"/>
    <col min="13053" max="13053" width="9.21875" style="1" customWidth="1"/>
    <col min="13054" max="13055" width="4.77734375" style="1" customWidth="1"/>
    <col min="13056" max="13056" width="8" style="1" customWidth="1"/>
    <col min="13057" max="13057" width="40.77734375" style="1" customWidth="1"/>
    <col min="13058" max="13058" width="8.44140625" style="1" customWidth="1"/>
    <col min="13059" max="13060" width="7.5546875" style="1" customWidth="1"/>
    <col min="13061" max="13306" width="8.77734375" style="1"/>
    <col min="13307" max="13308" width="3.21875" style="1" customWidth="1"/>
    <col min="13309" max="13309" width="9.21875" style="1" customWidth="1"/>
    <col min="13310" max="13311" width="4.77734375" style="1" customWidth="1"/>
    <col min="13312" max="13312" width="8" style="1" customWidth="1"/>
    <col min="13313" max="13313" width="40.77734375" style="1" customWidth="1"/>
    <col min="13314" max="13314" width="8.44140625" style="1" customWidth="1"/>
    <col min="13315" max="13316" width="7.5546875" style="1" customWidth="1"/>
    <col min="13317" max="13562" width="8.77734375" style="1"/>
    <col min="13563" max="13564" width="3.21875" style="1" customWidth="1"/>
    <col min="13565" max="13565" width="9.21875" style="1" customWidth="1"/>
    <col min="13566" max="13567" width="4.77734375" style="1" customWidth="1"/>
    <col min="13568" max="13568" width="8" style="1" customWidth="1"/>
    <col min="13569" max="13569" width="40.77734375" style="1" customWidth="1"/>
    <col min="13570" max="13570" width="8.44140625" style="1" customWidth="1"/>
    <col min="13571" max="13572" width="7.5546875" style="1" customWidth="1"/>
    <col min="13573" max="13818" width="8.77734375" style="1"/>
    <col min="13819" max="13820" width="3.21875" style="1" customWidth="1"/>
    <col min="13821" max="13821" width="9.21875" style="1" customWidth="1"/>
    <col min="13822" max="13823" width="4.77734375" style="1" customWidth="1"/>
    <col min="13824" max="13824" width="8" style="1" customWidth="1"/>
    <col min="13825" max="13825" width="40.77734375" style="1" customWidth="1"/>
    <col min="13826" max="13826" width="8.44140625" style="1" customWidth="1"/>
    <col min="13827" max="13828" width="7.5546875" style="1" customWidth="1"/>
    <col min="13829" max="14074" width="8.77734375" style="1"/>
    <col min="14075" max="14076" width="3.21875" style="1" customWidth="1"/>
    <col min="14077" max="14077" width="9.21875" style="1" customWidth="1"/>
    <col min="14078" max="14079" width="4.77734375" style="1" customWidth="1"/>
    <col min="14080" max="14080" width="8" style="1" customWidth="1"/>
    <col min="14081" max="14081" width="40.77734375" style="1" customWidth="1"/>
    <col min="14082" max="14082" width="8.44140625" style="1" customWidth="1"/>
    <col min="14083" max="14084" width="7.5546875" style="1" customWidth="1"/>
    <col min="14085" max="14330" width="8.77734375" style="1"/>
    <col min="14331" max="14332" width="3.21875" style="1" customWidth="1"/>
    <col min="14333" max="14333" width="9.21875" style="1" customWidth="1"/>
    <col min="14334" max="14335" width="4.77734375" style="1" customWidth="1"/>
    <col min="14336" max="14336" width="8" style="1" customWidth="1"/>
    <col min="14337" max="14337" width="40.77734375" style="1" customWidth="1"/>
    <col min="14338" max="14338" width="8.44140625" style="1" customWidth="1"/>
    <col min="14339" max="14340" width="7.5546875" style="1" customWidth="1"/>
    <col min="14341" max="14586" width="8.77734375" style="1"/>
    <col min="14587" max="14588" width="3.21875" style="1" customWidth="1"/>
    <col min="14589" max="14589" width="9.21875" style="1" customWidth="1"/>
    <col min="14590" max="14591" width="4.77734375" style="1" customWidth="1"/>
    <col min="14592" max="14592" width="8" style="1" customWidth="1"/>
    <col min="14593" max="14593" width="40.77734375" style="1" customWidth="1"/>
    <col min="14594" max="14594" width="8.44140625" style="1" customWidth="1"/>
    <col min="14595" max="14596" width="7.5546875" style="1" customWidth="1"/>
    <col min="14597" max="14842" width="8.77734375" style="1"/>
    <col min="14843" max="14844" width="3.21875" style="1" customWidth="1"/>
    <col min="14845" max="14845" width="9.21875" style="1" customWidth="1"/>
    <col min="14846" max="14847" width="4.77734375" style="1" customWidth="1"/>
    <col min="14848" max="14848" width="8" style="1" customWidth="1"/>
    <col min="14849" max="14849" width="40.77734375" style="1" customWidth="1"/>
    <col min="14850" max="14850" width="8.44140625" style="1" customWidth="1"/>
    <col min="14851" max="14852" width="7.5546875" style="1" customWidth="1"/>
    <col min="14853" max="15098" width="8.77734375" style="1"/>
    <col min="15099" max="15100" width="3.21875" style="1" customWidth="1"/>
    <col min="15101" max="15101" width="9.21875" style="1" customWidth="1"/>
    <col min="15102" max="15103" width="4.77734375" style="1" customWidth="1"/>
    <col min="15104" max="15104" width="8" style="1" customWidth="1"/>
    <col min="15105" max="15105" width="40.77734375" style="1" customWidth="1"/>
    <col min="15106" max="15106" width="8.44140625" style="1" customWidth="1"/>
    <col min="15107" max="15108" width="7.5546875" style="1" customWidth="1"/>
    <col min="15109" max="15354" width="8.77734375" style="1"/>
    <col min="15355" max="15356" width="3.21875" style="1" customWidth="1"/>
    <col min="15357" max="15357" width="9.21875" style="1" customWidth="1"/>
    <col min="15358" max="15359" width="4.77734375" style="1" customWidth="1"/>
    <col min="15360" max="15360" width="8" style="1" customWidth="1"/>
    <col min="15361" max="15361" width="40.77734375" style="1" customWidth="1"/>
    <col min="15362" max="15362" width="8.44140625" style="1" customWidth="1"/>
    <col min="15363" max="15364" width="7.5546875" style="1" customWidth="1"/>
    <col min="15365" max="15610" width="8.77734375" style="1"/>
    <col min="15611" max="15612" width="3.21875" style="1" customWidth="1"/>
    <col min="15613" max="15613" width="9.21875" style="1" customWidth="1"/>
    <col min="15614" max="15615" width="4.77734375" style="1" customWidth="1"/>
    <col min="15616" max="15616" width="8" style="1" customWidth="1"/>
    <col min="15617" max="15617" width="40.77734375" style="1" customWidth="1"/>
    <col min="15618" max="15618" width="8.44140625" style="1" customWidth="1"/>
    <col min="15619" max="15620" width="7.5546875" style="1" customWidth="1"/>
    <col min="15621" max="15866" width="8.77734375" style="1"/>
    <col min="15867" max="15868" width="3.21875" style="1" customWidth="1"/>
    <col min="15869" max="15869" width="9.21875" style="1" customWidth="1"/>
    <col min="15870" max="15871" width="4.77734375" style="1" customWidth="1"/>
    <col min="15872" max="15872" width="8" style="1" customWidth="1"/>
    <col min="15873" max="15873" width="40.77734375" style="1" customWidth="1"/>
    <col min="15874" max="15874" width="8.44140625" style="1" customWidth="1"/>
    <col min="15875" max="15876" width="7.5546875" style="1" customWidth="1"/>
    <col min="15877" max="16122" width="8.77734375" style="1"/>
    <col min="16123" max="16124" width="3.21875" style="1" customWidth="1"/>
    <col min="16125" max="16125" width="9.21875" style="1" customWidth="1"/>
    <col min="16126" max="16127" width="4.77734375" style="1" customWidth="1"/>
    <col min="16128" max="16128" width="8" style="1" customWidth="1"/>
    <col min="16129" max="16129" width="40.77734375" style="1" customWidth="1"/>
    <col min="16130" max="16130" width="8.44140625" style="1" customWidth="1"/>
    <col min="16131" max="16132" width="7.5546875" style="1" customWidth="1"/>
    <col min="16133" max="16379" width="8.77734375" style="1"/>
    <col min="16380" max="16384" width="9.21875" style="1" customWidth="1"/>
  </cols>
  <sheetData>
    <row r="1" spans="1:14" x14ac:dyDescent="0.2">
      <c r="H1" s="1227"/>
      <c r="I1" s="791"/>
      <c r="J1" s="825"/>
      <c r="K1" s="1033"/>
      <c r="M1" s="1033" t="s">
        <v>37</v>
      </c>
    </row>
    <row r="2" spans="1:14" ht="17.7" x14ac:dyDescent="0.3">
      <c r="A2" s="1386" t="s">
        <v>30</v>
      </c>
      <c r="B2" s="1386"/>
      <c r="C2" s="1386"/>
      <c r="D2" s="1386"/>
      <c r="E2" s="1386"/>
      <c r="F2" s="1386"/>
      <c r="G2" s="1386"/>
      <c r="H2" s="1386"/>
      <c r="I2" s="792"/>
      <c r="J2" s="825"/>
      <c r="K2" s="825"/>
    </row>
    <row r="3" spans="1:14" x14ac:dyDescent="0.25">
      <c r="A3" s="3"/>
      <c r="B3" s="3"/>
      <c r="C3" s="3"/>
      <c r="D3" s="3"/>
      <c r="E3" s="3"/>
      <c r="F3" s="3"/>
      <c r="G3" s="950"/>
      <c r="H3" s="4"/>
      <c r="I3" s="793"/>
      <c r="J3" s="825"/>
      <c r="K3" s="825"/>
    </row>
    <row r="4" spans="1:14" ht="15.75" thickBot="1" x14ac:dyDescent="0.3">
      <c r="A4" s="1495" t="s">
        <v>13</v>
      </c>
      <c r="B4" s="1495"/>
      <c r="C4" s="1495"/>
      <c r="D4" s="1495"/>
      <c r="E4" s="1495"/>
      <c r="F4" s="1495"/>
      <c r="G4" s="1495"/>
      <c r="H4" s="1495"/>
      <c r="I4" s="1228"/>
      <c r="J4" s="1024"/>
      <c r="K4" s="1024"/>
    </row>
    <row r="5" spans="1:14" ht="13.1" thickBot="1" x14ac:dyDescent="0.25">
      <c r="A5" s="950"/>
      <c r="B5" s="950"/>
      <c r="C5" s="950"/>
      <c r="D5" s="950"/>
      <c r="E5" s="950"/>
      <c r="F5" s="950"/>
      <c r="G5" s="950"/>
      <c r="H5" s="1492" t="s">
        <v>160</v>
      </c>
      <c r="I5" s="793"/>
      <c r="J5" s="1024"/>
      <c r="K5" s="1024"/>
    </row>
    <row r="6" spans="1:14" s="9" customFormat="1" ht="15.75" thickBot="1" x14ac:dyDescent="0.3">
      <c r="A6" s="1229"/>
      <c r="B6" s="300"/>
      <c r="C6" s="300"/>
      <c r="D6" s="1230"/>
      <c r="E6" s="1230"/>
      <c r="F6" s="1231" t="s">
        <v>36</v>
      </c>
      <c r="G6" s="951"/>
      <c r="H6" s="1493"/>
      <c r="I6" s="795"/>
      <c r="J6" s="1492" t="s">
        <v>234</v>
      </c>
      <c r="K6" s="944"/>
    </row>
    <row r="7" spans="1:14" s="9" customFormat="1" ht="13.1" thickBot="1" x14ac:dyDescent="0.25">
      <c r="A7" s="1232"/>
      <c r="B7" s="1232"/>
      <c r="C7" s="1232"/>
      <c r="D7" s="1232"/>
      <c r="E7" s="1232"/>
      <c r="F7" s="1232"/>
      <c r="G7" s="952"/>
      <c r="H7" s="1493"/>
      <c r="I7" s="1233"/>
      <c r="J7" s="1493"/>
      <c r="K7" s="1233"/>
      <c r="L7" s="1469" t="s">
        <v>290</v>
      </c>
      <c r="M7" s="1034" t="s">
        <v>169</v>
      </c>
    </row>
    <row r="8" spans="1:14" s="9" customFormat="1" ht="13.1" thickBot="1" x14ac:dyDescent="0.25">
      <c r="A8" s="1234" t="s">
        <v>1</v>
      </c>
      <c r="B8" s="1235" t="s">
        <v>4</v>
      </c>
      <c r="C8" s="1236"/>
      <c r="D8" s="1237" t="s">
        <v>14</v>
      </c>
      <c r="E8" s="1238" t="s">
        <v>15</v>
      </c>
      <c r="F8" s="1238" t="s">
        <v>35</v>
      </c>
      <c r="G8" s="1074" t="s">
        <v>31</v>
      </c>
      <c r="H8" s="1496"/>
      <c r="I8" s="953" t="s">
        <v>32</v>
      </c>
      <c r="J8" s="1494"/>
      <c r="K8" s="953" t="s">
        <v>32</v>
      </c>
      <c r="L8" s="1491"/>
      <c r="M8" s="1074" t="s">
        <v>32</v>
      </c>
    </row>
    <row r="9" spans="1:14" s="9" customFormat="1" ht="13.1" thickBot="1" x14ac:dyDescent="0.25">
      <c r="A9" s="968" t="s">
        <v>2</v>
      </c>
      <c r="B9" s="969" t="s">
        <v>5</v>
      </c>
      <c r="C9" s="970" t="s">
        <v>5</v>
      </c>
      <c r="D9" s="969" t="s">
        <v>5</v>
      </c>
      <c r="E9" s="969" t="s">
        <v>5</v>
      </c>
      <c r="F9" s="1036" t="s">
        <v>34</v>
      </c>
      <c r="G9" s="1058">
        <f>G10+G57</f>
        <v>9450</v>
      </c>
      <c r="H9" s="1058">
        <f>+H10+H57</f>
        <v>14536.8</v>
      </c>
      <c r="I9" s="1058">
        <f>+G9+H9</f>
        <v>23986.799999999999</v>
      </c>
      <c r="J9" s="1076">
        <f>+J10+J57</f>
        <v>0</v>
      </c>
      <c r="K9" s="1076">
        <f>+I9+J9</f>
        <v>23986.799999999999</v>
      </c>
      <c r="L9" s="1242">
        <f>+L10+L57</f>
        <v>0</v>
      </c>
      <c r="M9" s="1242">
        <f>+K9+L9</f>
        <v>23986.799999999999</v>
      </c>
      <c r="N9" s="147" t="s">
        <v>291</v>
      </c>
    </row>
    <row r="10" spans="1:14" s="9" customFormat="1" ht="13.75" thickBot="1" x14ac:dyDescent="0.3">
      <c r="A10" s="934" t="s">
        <v>2</v>
      </c>
      <c r="B10" s="1454" t="s">
        <v>5</v>
      </c>
      <c r="C10" s="1455"/>
      <c r="D10" s="935" t="s">
        <v>5</v>
      </c>
      <c r="E10" s="936" t="s">
        <v>5</v>
      </c>
      <c r="F10" s="1037" t="s">
        <v>18</v>
      </c>
      <c r="G10" s="1060">
        <v>3410</v>
      </c>
      <c r="H10" s="1060">
        <f>+H11+H14+H17+H19+H21+H23+H25+H27+H29+H31+H33+H35+H37+H39+H41+H43+H45+H47+H49+H51+H55</f>
        <v>0</v>
      </c>
      <c r="I10" s="1060">
        <f t="shared" ref="I10:I101" si="0">+G10+H10</f>
        <v>3410</v>
      </c>
      <c r="J10" s="1078">
        <f>+J51+J53</f>
        <v>0</v>
      </c>
      <c r="K10" s="1078">
        <f t="shared" ref="K10:K101" si="1">+I10+J10</f>
        <v>3410</v>
      </c>
      <c r="L10" s="1244">
        <v>0</v>
      </c>
      <c r="M10" s="1244">
        <f t="shared" ref="M10:M73" si="2">+K10+L10</f>
        <v>3410</v>
      </c>
      <c r="N10" s="147"/>
    </row>
    <row r="11" spans="1:14" s="9" customFormat="1" x14ac:dyDescent="0.2">
      <c r="A11" s="189" t="s">
        <v>2</v>
      </c>
      <c r="B11" s="256" t="s">
        <v>67</v>
      </c>
      <c r="C11" s="256" t="s">
        <v>17</v>
      </c>
      <c r="D11" s="192" t="s">
        <v>5</v>
      </c>
      <c r="E11" s="192" t="s">
        <v>5</v>
      </c>
      <c r="F11" s="194" t="s">
        <v>20</v>
      </c>
      <c r="G11" s="1061">
        <f>SUM(G12:G13)</f>
        <v>200</v>
      </c>
      <c r="H11" s="1061">
        <f>SUM(H12:H13)</f>
        <v>0</v>
      </c>
      <c r="I11" s="1062">
        <f t="shared" si="0"/>
        <v>200</v>
      </c>
      <c r="J11" s="1077">
        <v>0</v>
      </c>
      <c r="K11" s="1077">
        <f t="shared" si="1"/>
        <v>200</v>
      </c>
      <c r="L11" s="1243">
        <v>0</v>
      </c>
      <c r="M11" s="1243">
        <f t="shared" si="2"/>
        <v>200</v>
      </c>
      <c r="N11" s="147"/>
    </row>
    <row r="12" spans="1:14" s="9" customFormat="1" x14ac:dyDescent="0.2">
      <c r="A12" s="235"/>
      <c r="B12" s="236"/>
      <c r="C12" s="236"/>
      <c r="D12" s="237">
        <v>3299</v>
      </c>
      <c r="E12" s="238">
        <v>5321</v>
      </c>
      <c r="F12" s="1038" t="s">
        <v>21</v>
      </c>
      <c r="G12" s="1063">
        <v>150</v>
      </c>
      <c r="H12" s="1063">
        <v>0</v>
      </c>
      <c r="I12" s="1063">
        <f t="shared" si="0"/>
        <v>150</v>
      </c>
      <c r="J12" s="1030">
        <v>0</v>
      </c>
      <c r="K12" s="1030">
        <f t="shared" si="1"/>
        <v>150</v>
      </c>
      <c r="L12" s="1239">
        <v>0</v>
      </c>
      <c r="M12" s="1239">
        <f t="shared" si="2"/>
        <v>150</v>
      </c>
      <c r="N12" s="147"/>
    </row>
    <row r="13" spans="1:14" s="9" customFormat="1" x14ac:dyDescent="0.2">
      <c r="A13" s="235"/>
      <c r="B13" s="236"/>
      <c r="C13" s="236"/>
      <c r="D13" s="237">
        <v>3299</v>
      </c>
      <c r="E13" s="238">
        <v>5331</v>
      </c>
      <c r="F13" s="1038" t="s">
        <v>19</v>
      </c>
      <c r="G13" s="1063">
        <v>50</v>
      </c>
      <c r="H13" s="1063">
        <v>0</v>
      </c>
      <c r="I13" s="1063">
        <f t="shared" si="0"/>
        <v>50</v>
      </c>
      <c r="J13" s="1030">
        <v>0</v>
      </c>
      <c r="K13" s="1030">
        <f t="shared" si="1"/>
        <v>50</v>
      </c>
      <c r="L13" s="1239">
        <v>0</v>
      </c>
      <c r="M13" s="1239">
        <f t="shared" si="2"/>
        <v>50</v>
      </c>
      <c r="N13" s="147"/>
    </row>
    <row r="14" spans="1:14" s="9" customFormat="1" x14ac:dyDescent="0.2">
      <c r="A14" s="972" t="s">
        <v>2</v>
      </c>
      <c r="B14" s="824" t="s">
        <v>68</v>
      </c>
      <c r="C14" s="824" t="s">
        <v>17</v>
      </c>
      <c r="D14" s="445" t="s">
        <v>5</v>
      </c>
      <c r="E14" s="445" t="s">
        <v>5</v>
      </c>
      <c r="F14" s="1039" t="s">
        <v>22</v>
      </c>
      <c r="G14" s="1064">
        <f>SUM(G15:G16)</f>
        <v>120</v>
      </c>
      <c r="H14" s="1064">
        <f>SUM(H15:H16)</f>
        <v>-120</v>
      </c>
      <c r="I14" s="1064">
        <f t="shared" si="0"/>
        <v>0</v>
      </c>
      <c r="J14" s="1031">
        <v>0</v>
      </c>
      <c r="K14" s="1031">
        <f t="shared" si="1"/>
        <v>0</v>
      </c>
      <c r="L14" s="1241">
        <v>0</v>
      </c>
      <c r="M14" s="1241">
        <f t="shared" si="2"/>
        <v>0</v>
      </c>
      <c r="N14" s="147"/>
    </row>
    <row r="15" spans="1:14" s="9" customFormat="1" x14ac:dyDescent="0.2">
      <c r="A15" s="235"/>
      <c r="B15" s="236"/>
      <c r="C15" s="236"/>
      <c r="D15" s="237">
        <v>3299</v>
      </c>
      <c r="E15" s="238">
        <v>5321</v>
      </c>
      <c r="F15" s="1038" t="s">
        <v>21</v>
      </c>
      <c r="G15" s="1063">
        <v>60</v>
      </c>
      <c r="H15" s="1063">
        <v>-60</v>
      </c>
      <c r="I15" s="1063">
        <f t="shared" si="0"/>
        <v>0</v>
      </c>
      <c r="J15" s="1030">
        <v>0</v>
      </c>
      <c r="K15" s="1030">
        <f t="shared" si="1"/>
        <v>0</v>
      </c>
      <c r="L15" s="1239">
        <v>0</v>
      </c>
      <c r="M15" s="1239">
        <f t="shared" si="2"/>
        <v>0</v>
      </c>
      <c r="N15" s="147"/>
    </row>
    <row r="16" spans="1:14" s="9" customFormat="1" x14ac:dyDescent="0.2">
      <c r="A16" s="235"/>
      <c r="B16" s="236"/>
      <c r="C16" s="236"/>
      <c r="D16" s="237">
        <v>3299</v>
      </c>
      <c r="E16" s="238">
        <v>5331</v>
      </c>
      <c r="F16" s="1038" t="s">
        <v>19</v>
      </c>
      <c r="G16" s="1063">
        <v>60</v>
      </c>
      <c r="H16" s="1063">
        <v>-60</v>
      </c>
      <c r="I16" s="1063">
        <f t="shared" si="0"/>
        <v>0</v>
      </c>
      <c r="J16" s="1030">
        <v>0</v>
      </c>
      <c r="K16" s="1030">
        <f t="shared" si="1"/>
        <v>0</v>
      </c>
      <c r="L16" s="1239">
        <v>0</v>
      </c>
      <c r="M16" s="1239">
        <f t="shared" si="2"/>
        <v>0</v>
      </c>
      <c r="N16" s="147"/>
    </row>
    <row r="17" spans="1:14" s="9" customFormat="1" ht="20.95" x14ac:dyDescent="0.2">
      <c r="A17" s="972" t="s">
        <v>2</v>
      </c>
      <c r="B17" s="824" t="s">
        <v>69</v>
      </c>
      <c r="C17" s="824" t="s">
        <v>38</v>
      </c>
      <c r="D17" s="445" t="s">
        <v>5</v>
      </c>
      <c r="E17" s="445" t="s">
        <v>5</v>
      </c>
      <c r="F17" s="1039" t="s">
        <v>39</v>
      </c>
      <c r="G17" s="1064">
        <v>0</v>
      </c>
      <c r="H17" s="1064">
        <f>+H18</f>
        <v>20</v>
      </c>
      <c r="I17" s="1064">
        <f t="shared" si="0"/>
        <v>20</v>
      </c>
      <c r="J17" s="1031">
        <v>0</v>
      </c>
      <c r="K17" s="1031">
        <f t="shared" si="1"/>
        <v>20</v>
      </c>
      <c r="L17" s="1241">
        <v>0</v>
      </c>
      <c r="M17" s="1241">
        <f t="shared" si="2"/>
        <v>20</v>
      </c>
      <c r="N17" s="147"/>
    </row>
    <row r="18" spans="1:14" s="9" customFormat="1" x14ac:dyDescent="0.2">
      <c r="A18" s="235"/>
      <c r="B18" s="236"/>
      <c r="C18" s="236"/>
      <c r="D18" s="237">
        <v>3421</v>
      </c>
      <c r="E18" s="238">
        <v>5321</v>
      </c>
      <c r="F18" s="1040" t="s">
        <v>21</v>
      </c>
      <c r="G18" s="1063">
        <v>0</v>
      </c>
      <c r="H18" s="1063">
        <v>20</v>
      </c>
      <c r="I18" s="1063">
        <f t="shared" si="0"/>
        <v>20</v>
      </c>
      <c r="J18" s="1030">
        <v>0</v>
      </c>
      <c r="K18" s="1030">
        <f t="shared" si="1"/>
        <v>20</v>
      </c>
      <c r="L18" s="1239">
        <v>0</v>
      </c>
      <c r="M18" s="1239">
        <f t="shared" si="2"/>
        <v>20</v>
      </c>
      <c r="N18" s="147"/>
    </row>
    <row r="19" spans="1:14" s="9" customFormat="1" ht="20.95" x14ac:dyDescent="0.2">
      <c r="A19" s="972" t="s">
        <v>2</v>
      </c>
      <c r="B19" s="824" t="s">
        <v>70</v>
      </c>
      <c r="C19" s="824" t="s">
        <v>40</v>
      </c>
      <c r="D19" s="445" t="s">
        <v>5</v>
      </c>
      <c r="E19" s="445" t="s">
        <v>5</v>
      </c>
      <c r="F19" s="1039" t="s">
        <v>41</v>
      </c>
      <c r="G19" s="1064">
        <v>0</v>
      </c>
      <c r="H19" s="1064">
        <f t="shared" ref="H19" si="3">+H20</f>
        <v>60</v>
      </c>
      <c r="I19" s="1064">
        <f t="shared" si="0"/>
        <v>60</v>
      </c>
      <c r="J19" s="1031">
        <v>0</v>
      </c>
      <c r="K19" s="1031">
        <f t="shared" si="1"/>
        <v>60</v>
      </c>
      <c r="L19" s="1241">
        <v>0</v>
      </c>
      <c r="M19" s="1241">
        <f t="shared" si="2"/>
        <v>60</v>
      </c>
      <c r="N19" s="147"/>
    </row>
    <row r="20" spans="1:14" s="9" customFormat="1" x14ac:dyDescent="0.2">
      <c r="A20" s="235"/>
      <c r="B20" s="236"/>
      <c r="C20" s="236"/>
      <c r="D20" s="237">
        <v>3421</v>
      </c>
      <c r="E20" s="238">
        <v>5331</v>
      </c>
      <c r="F20" s="1040" t="s">
        <v>19</v>
      </c>
      <c r="G20" s="1063">
        <v>0</v>
      </c>
      <c r="H20" s="1063">
        <v>60</v>
      </c>
      <c r="I20" s="1063">
        <f t="shared" si="0"/>
        <v>60</v>
      </c>
      <c r="J20" s="1030">
        <v>0</v>
      </c>
      <c r="K20" s="1030">
        <f t="shared" si="1"/>
        <v>60</v>
      </c>
      <c r="L20" s="1239">
        <v>0</v>
      </c>
      <c r="M20" s="1239">
        <f t="shared" si="2"/>
        <v>60</v>
      </c>
      <c r="N20" s="147"/>
    </row>
    <row r="21" spans="1:14" s="9" customFormat="1" ht="20.95" x14ac:dyDescent="0.2">
      <c r="A21" s="972" t="s">
        <v>2</v>
      </c>
      <c r="B21" s="824" t="s">
        <v>71</v>
      </c>
      <c r="C21" s="824" t="s">
        <v>42</v>
      </c>
      <c r="D21" s="445" t="s">
        <v>5</v>
      </c>
      <c r="E21" s="445" t="s">
        <v>5</v>
      </c>
      <c r="F21" s="1039" t="s">
        <v>43</v>
      </c>
      <c r="G21" s="1064">
        <v>0</v>
      </c>
      <c r="H21" s="1064">
        <f t="shared" ref="H21" si="4">+H22</f>
        <v>20</v>
      </c>
      <c r="I21" s="1064">
        <f t="shared" si="0"/>
        <v>20</v>
      </c>
      <c r="J21" s="1031">
        <v>0</v>
      </c>
      <c r="K21" s="1031">
        <f t="shared" si="1"/>
        <v>20</v>
      </c>
      <c r="L21" s="1241">
        <v>0</v>
      </c>
      <c r="M21" s="1241">
        <f t="shared" si="2"/>
        <v>20</v>
      </c>
      <c r="N21" s="147"/>
    </row>
    <row r="22" spans="1:14" s="9" customFormat="1" x14ac:dyDescent="0.2">
      <c r="A22" s="235"/>
      <c r="B22" s="236"/>
      <c r="C22" s="236"/>
      <c r="D22" s="237">
        <v>3421</v>
      </c>
      <c r="E22" s="238">
        <v>5321</v>
      </c>
      <c r="F22" s="1040" t="s">
        <v>21</v>
      </c>
      <c r="G22" s="1063">
        <v>0</v>
      </c>
      <c r="H22" s="1063">
        <v>20</v>
      </c>
      <c r="I22" s="1063">
        <f t="shared" si="0"/>
        <v>20</v>
      </c>
      <c r="J22" s="1030">
        <v>0</v>
      </c>
      <c r="K22" s="1030">
        <f t="shared" si="1"/>
        <v>20</v>
      </c>
      <c r="L22" s="1239">
        <v>0</v>
      </c>
      <c r="M22" s="1239">
        <f t="shared" si="2"/>
        <v>20</v>
      </c>
      <c r="N22" s="147"/>
    </row>
    <row r="23" spans="1:14" s="9" customFormat="1" x14ac:dyDescent="0.2">
      <c r="A23" s="975" t="s">
        <v>3</v>
      </c>
      <c r="B23" s="976" t="s">
        <v>101</v>
      </c>
      <c r="C23" s="976" t="s">
        <v>102</v>
      </c>
      <c r="D23" s="977" t="s">
        <v>5</v>
      </c>
      <c r="E23" s="977" t="s">
        <v>5</v>
      </c>
      <c r="F23" s="1041" t="s">
        <v>103</v>
      </c>
      <c r="G23" s="1064">
        <v>0</v>
      </c>
      <c r="H23" s="1064">
        <f>H24</f>
        <v>20</v>
      </c>
      <c r="I23" s="1064">
        <f t="shared" si="0"/>
        <v>20</v>
      </c>
      <c r="J23" s="1031">
        <v>0</v>
      </c>
      <c r="K23" s="1031">
        <f t="shared" si="1"/>
        <v>20</v>
      </c>
      <c r="L23" s="1241">
        <v>0</v>
      </c>
      <c r="M23" s="1241">
        <f t="shared" si="2"/>
        <v>20</v>
      </c>
      <c r="N23" s="147"/>
    </row>
    <row r="24" spans="1:14" s="9" customFormat="1" x14ac:dyDescent="0.2">
      <c r="A24" s="979"/>
      <c r="B24" s="980"/>
      <c r="C24" s="980"/>
      <c r="D24" s="981">
        <v>3299</v>
      </c>
      <c r="E24" s="981">
        <v>5321</v>
      </c>
      <c r="F24" s="1042" t="s">
        <v>21</v>
      </c>
      <c r="G24" s="1063">
        <v>0</v>
      </c>
      <c r="H24" s="1063">
        <v>20</v>
      </c>
      <c r="I24" s="1063">
        <f t="shared" si="0"/>
        <v>20</v>
      </c>
      <c r="J24" s="1030">
        <v>0</v>
      </c>
      <c r="K24" s="1030">
        <f t="shared" si="1"/>
        <v>20</v>
      </c>
      <c r="L24" s="1239">
        <v>0</v>
      </c>
      <c r="M24" s="1239">
        <f t="shared" si="2"/>
        <v>20</v>
      </c>
      <c r="N24" s="147"/>
    </row>
    <row r="25" spans="1:14" s="9" customFormat="1" x14ac:dyDescent="0.2">
      <c r="A25" s="972" t="s">
        <v>2</v>
      </c>
      <c r="B25" s="824" t="s">
        <v>72</v>
      </c>
      <c r="C25" s="824" t="s">
        <v>17</v>
      </c>
      <c r="D25" s="445" t="s">
        <v>5</v>
      </c>
      <c r="E25" s="445" t="s">
        <v>5</v>
      </c>
      <c r="F25" s="1039" t="s">
        <v>23</v>
      </c>
      <c r="G25" s="1064">
        <f>+G26</f>
        <v>90</v>
      </c>
      <c r="H25" s="1064">
        <f>+H26</f>
        <v>-65</v>
      </c>
      <c r="I25" s="1064">
        <f t="shared" si="0"/>
        <v>25</v>
      </c>
      <c r="J25" s="1031">
        <v>0</v>
      </c>
      <c r="K25" s="1031">
        <f t="shared" si="1"/>
        <v>25</v>
      </c>
      <c r="L25" s="1241">
        <v>0</v>
      </c>
      <c r="M25" s="1241">
        <f t="shared" si="2"/>
        <v>25</v>
      </c>
      <c r="N25" s="147"/>
    </row>
    <row r="26" spans="1:14" s="9" customFormat="1" x14ac:dyDescent="0.2">
      <c r="A26" s="235"/>
      <c r="B26" s="236"/>
      <c r="C26" s="236"/>
      <c r="D26" s="237">
        <v>3299</v>
      </c>
      <c r="E26" s="238">
        <v>5331</v>
      </c>
      <c r="F26" s="1038" t="s">
        <v>19</v>
      </c>
      <c r="G26" s="1063">
        <v>90</v>
      </c>
      <c r="H26" s="1063">
        <v>-65</v>
      </c>
      <c r="I26" s="1063">
        <f t="shared" si="0"/>
        <v>25</v>
      </c>
      <c r="J26" s="1030">
        <v>0</v>
      </c>
      <c r="K26" s="1030">
        <f t="shared" si="1"/>
        <v>25</v>
      </c>
      <c r="L26" s="1239">
        <v>0</v>
      </c>
      <c r="M26" s="1239">
        <f t="shared" si="2"/>
        <v>25</v>
      </c>
      <c r="N26" s="147"/>
    </row>
    <row r="27" spans="1:14" s="9" customFormat="1" x14ac:dyDescent="0.2">
      <c r="A27" s="972" t="s">
        <v>2</v>
      </c>
      <c r="B27" s="824" t="s">
        <v>118</v>
      </c>
      <c r="C27" s="824" t="s">
        <v>122</v>
      </c>
      <c r="D27" s="445" t="s">
        <v>5</v>
      </c>
      <c r="E27" s="445" t="s">
        <v>5</v>
      </c>
      <c r="F27" s="1039" t="s">
        <v>120</v>
      </c>
      <c r="G27" s="1064">
        <f>+G28</f>
        <v>0</v>
      </c>
      <c r="H27" s="1064">
        <f>+H28</f>
        <v>50</v>
      </c>
      <c r="I27" s="1064">
        <f t="shared" si="0"/>
        <v>50</v>
      </c>
      <c r="J27" s="1031">
        <v>0</v>
      </c>
      <c r="K27" s="1031">
        <f t="shared" si="1"/>
        <v>50</v>
      </c>
      <c r="L27" s="1241">
        <v>0</v>
      </c>
      <c r="M27" s="1241">
        <f t="shared" si="2"/>
        <v>50</v>
      </c>
      <c r="N27" s="147"/>
    </row>
    <row r="28" spans="1:14" s="9" customFormat="1" x14ac:dyDescent="0.2">
      <c r="A28" s="235"/>
      <c r="B28" s="236"/>
      <c r="C28" s="236"/>
      <c r="D28" s="237">
        <v>3299</v>
      </c>
      <c r="E28" s="238">
        <v>5321</v>
      </c>
      <c r="F28" s="1038" t="s">
        <v>21</v>
      </c>
      <c r="G28" s="1063">
        <v>0</v>
      </c>
      <c r="H28" s="1063">
        <v>50</v>
      </c>
      <c r="I28" s="1063">
        <f t="shared" si="0"/>
        <v>50</v>
      </c>
      <c r="J28" s="1030">
        <v>0</v>
      </c>
      <c r="K28" s="1030">
        <f t="shared" si="1"/>
        <v>50</v>
      </c>
      <c r="L28" s="1239">
        <v>0</v>
      </c>
      <c r="M28" s="1239">
        <f t="shared" si="2"/>
        <v>50</v>
      </c>
      <c r="N28" s="147"/>
    </row>
    <row r="29" spans="1:14" s="9" customFormat="1" ht="20.95" x14ac:dyDescent="0.2">
      <c r="A29" s="972" t="s">
        <v>2</v>
      </c>
      <c r="B29" s="824" t="s">
        <v>119</v>
      </c>
      <c r="C29" s="824" t="s">
        <v>58</v>
      </c>
      <c r="D29" s="445" t="s">
        <v>5</v>
      </c>
      <c r="E29" s="445" t="s">
        <v>5</v>
      </c>
      <c r="F29" s="1039" t="s">
        <v>121</v>
      </c>
      <c r="G29" s="1064">
        <f>+G30</f>
        <v>0</v>
      </c>
      <c r="H29" s="1064">
        <f>+H30</f>
        <v>15</v>
      </c>
      <c r="I29" s="1064">
        <f t="shared" si="0"/>
        <v>15</v>
      </c>
      <c r="J29" s="1031">
        <v>0</v>
      </c>
      <c r="K29" s="1031">
        <f t="shared" si="1"/>
        <v>15</v>
      </c>
      <c r="L29" s="1241">
        <v>0</v>
      </c>
      <c r="M29" s="1241">
        <f t="shared" si="2"/>
        <v>15</v>
      </c>
      <c r="N29" s="147"/>
    </row>
    <row r="30" spans="1:14" s="9" customFormat="1" x14ac:dyDescent="0.2">
      <c r="A30" s="235"/>
      <c r="B30" s="236"/>
      <c r="C30" s="236"/>
      <c r="D30" s="237">
        <v>3122</v>
      </c>
      <c r="E30" s="238">
        <v>5331</v>
      </c>
      <c r="F30" s="1038" t="s">
        <v>19</v>
      </c>
      <c r="G30" s="1063">
        <v>0</v>
      </c>
      <c r="H30" s="1063">
        <v>15</v>
      </c>
      <c r="I30" s="1063">
        <f t="shared" si="0"/>
        <v>15</v>
      </c>
      <c r="J30" s="1030">
        <v>0</v>
      </c>
      <c r="K30" s="1030">
        <f t="shared" si="1"/>
        <v>15</v>
      </c>
      <c r="L30" s="1239">
        <v>0</v>
      </c>
      <c r="M30" s="1239">
        <f t="shared" si="2"/>
        <v>15</v>
      </c>
      <c r="N30" s="147"/>
    </row>
    <row r="31" spans="1:14" s="9" customFormat="1" x14ac:dyDescent="0.2">
      <c r="A31" s="972" t="s">
        <v>2</v>
      </c>
      <c r="B31" s="824" t="s">
        <v>73</v>
      </c>
      <c r="C31" s="824" t="s">
        <v>17</v>
      </c>
      <c r="D31" s="445" t="s">
        <v>5</v>
      </c>
      <c r="E31" s="445" t="s">
        <v>5</v>
      </c>
      <c r="F31" s="1039" t="s">
        <v>6</v>
      </c>
      <c r="G31" s="1064">
        <f>+G32</f>
        <v>2000</v>
      </c>
      <c r="H31" s="1064">
        <f>+H32</f>
        <v>-2000</v>
      </c>
      <c r="I31" s="1064">
        <f t="shared" si="0"/>
        <v>0</v>
      </c>
      <c r="J31" s="1031">
        <v>0</v>
      </c>
      <c r="K31" s="1031">
        <f t="shared" si="1"/>
        <v>0</v>
      </c>
      <c r="L31" s="1241">
        <v>0</v>
      </c>
      <c r="M31" s="1241">
        <f t="shared" si="2"/>
        <v>0</v>
      </c>
      <c r="N31" s="147"/>
    </row>
    <row r="32" spans="1:14" s="9" customFormat="1" x14ac:dyDescent="0.2">
      <c r="A32" s="235"/>
      <c r="B32" s="236"/>
      <c r="C32" s="236"/>
      <c r="D32" s="237">
        <v>3299</v>
      </c>
      <c r="E32" s="237">
        <v>5331</v>
      </c>
      <c r="F32" s="1038" t="s">
        <v>19</v>
      </c>
      <c r="G32" s="1063">
        <v>2000</v>
      </c>
      <c r="H32" s="1063">
        <v>-2000</v>
      </c>
      <c r="I32" s="1063">
        <f t="shared" si="0"/>
        <v>0</v>
      </c>
      <c r="J32" s="1030">
        <v>0</v>
      </c>
      <c r="K32" s="1030">
        <f t="shared" si="1"/>
        <v>0</v>
      </c>
      <c r="L32" s="1239">
        <v>0</v>
      </c>
      <c r="M32" s="1239">
        <f t="shared" si="2"/>
        <v>0</v>
      </c>
      <c r="N32" s="147"/>
    </row>
    <row r="33" spans="1:14" s="9" customFormat="1" ht="20.95" x14ac:dyDescent="0.2">
      <c r="A33" s="972" t="s">
        <v>2</v>
      </c>
      <c r="B33" s="824" t="s">
        <v>82</v>
      </c>
      <c r="C33" s="824" t="s">
        <v>48</v>
      </c>
      <c r="D33" s="445" t="s">
        <v>5</v>
      </c>
      <c r="E33" s="445" t="s">
        <v>5</v>
      </c>
      <c r="F33" s="1039" t="s">
        <v>49</v>
      </c>
      <c r="G33" s="1064">
        <v>0</v>
      </c>
      <c r="H33" s="1064">
        <f>+H34</f>
        <v>430</v>
      </c>
      <c r="I33" s="1064">
        <f t="shared" si="0"/>
        <v>430</v>
      </c>
      <c r="J33" s="1031">
        <v>0</v>
      </c>
      <c r="K33" s="1031">
        <f t="shared" si="1"/>
        <v>430</v>
      </c>
      <c r="L33" s="1241">
        <v>0</v>
      </c>
      <c r="M33" s="1241">
        <f t="shared" si="2"/>
        <v>430</v>
      </c>
      <c r="N33" s="147"/>
    </row>
    <row r="34" spans="1:14" s="9" customFormat="1" x14ac:dyDescent="0.2">
      <c r="A34" s="235"/>
      <c r="B34" s="236"/>
      <c r="C34" s="236"/>
      <c r="D34" s="237">
        <v>3123</v>
      </c>
      <c r="E34" s="237">
        <v>5331</v>
      </c>
      <c r="F34" s="1038" t="s">
        <v>19</v>
      </c>
      <c r="G34" s="1063">
        <v>0</v>
      </c>
      <c r="H34" s="1063">
        <v>430</v>
      </c>
      <c r="I34" s="1063">
        <f t="shared" si="0"/>
        <v>430</v>
      </c>
      <c r="J34" s="1030">
        <v>0</v>
      </c>
      <c r="K34" s="1030">
        <f t="shared" si="1"/>
        <v>430</v>
      </c>
      <c r="L34" s="1239">
        <v>0</v>
      </c>
      <c r="M34" s="1239">
        <f t="shared" si="2"/>
        <v>430</v>
      </c>
      <c r="N34" s="147"/>
    </row>
    <row r="35" spans="1:14" s="9" customFormat="1" ht="20.95" x14ac:dyDescent="0.2">
      <c r="A35" s="972" t="s">
        <v>2</v>
      </c>
      <c r="B35" s="824" t="s">
        <v>83</v>
      </c>
      <c r="C35" s="824" t="s">
        <v>50</v>
      </c>
      <c r="D35" s="445" t="s">
        <v>5</v>
      </c>
      <c r="E35" s="445" t="s">
        <v>5</v>
      </c>
      <c r="F35" s="1039" t="s">
        <v>51</v>
      </c>
      <c r="G35" s="1064">
        <v>0</v>
      </c>
      <c r="H35" s="1064">
        <f t="shared" ref="H35" si="5">+H36</f>
        <v>480</v>
      </c>
      <c r="I35" s="1064">
        <f t="shared" si="0"/>
        <v>480</v>
      </c>
      <c r="J35" s="1031">
        <v>0</v>
      </c>
      <c r="K35" s="1031">
        <f t="shared" si="1"/>
        <v>480</v>
      </c>
      <c r="L35" s="1241">
        <v>0</v>
      </c>
      <c r="M35" s="1241">
        <f t="shared" si="2"/>
        <v>480</v>
      </c>
      <c r="N35" s="147"/>
    </row>
    <row r="36" spans="1:14" s="9" customFormat="1" x14ac:dyDescent="0.2">
      <c r="A36" s="235"/>
      <c r="B36" s="236"/>
      <c r="C36" s="236"/>
      <c r="D36" s="237">
        <v>3123</v>
      </c>
      <c r="E36" s="237">
        <v>5331</v>
      </c>
      <c r="F36" s="1038" t="s">
        <v>19</v>
      </c>
      <c r="G36" s="1063">
        <v>0</v>
      </c>
      <c r="H36" s="1063">
        <v>480</v>
      </c>
      <c r="I36" s="1063">
        <f t="shared" si="0"/>
        <v>480</v>
      </c>
      <c r="J36" s="1030">
        <v>0</v>
      </c>
      <c r="K36" s="1030">
        <f t="shared" si="1"/>
        <v>480</v>
      </c>
      <c r="L36" s="1239">
        <v>0</v>
      </c>
      <c r="M36" s="1239">
        <f t="shared" si="2"/>
        <v>480</v>
      </c>
      <c r="N36" s="147"/>
    </row>
    <row r="37" spans="1:14" s="9" customFormat="1" ht="20.95" x14ac:dyDescent="0.2">
      <c r="A37" s="972" t="s">
        <v>2</v>
      </c>
      <c r="B37" s="824" t="s">
        <v>84</v>
      </c>
      <c r="C37" s="824" t="s">
        <v>52</v>
      </c>
      <c r="D37" s="445" t="s">
        <v>5</v>
      </c>
      <c r="E37" s="445" t="s">
        <v>5</v>
      </c>
      <c r="F37" s="1039" t="s">
        <v>53</v>
      </c>
      <c r="G37" s="1064">
        <v>0</v>
      </c>
      <c r="H37" s="1064">
        <f t="shared" ref="H37" si="6">+H38</f>
        <v>70</v>
      </c>
      <c r="I37" s="1064">
        <f t="shared" si="0"/>
        <v>70</v>
      </c>
      <c r="J37" s="1031">
        <v>0</v>
      </c>
      <c r="K37" s="1031">
        <f t="shared" si="1"/>
        <v>70</v>
      </c>
      <c r="L37" s="1241">
        <v>0</v>
      </c>
      <c r="M37" s="1241">
        <f t="shared" si="2"/>
        <v>70</v>
      </c>
      <c r="N37" s="147"/>
    </row>
    <row r="38" spans="1:14" s="9" customFormat="1" x14ac:dyDescent="0.2">
      <c r="A38" s="235"/>
      <c r="B38" s="236"/>
      <c r="C38" s="236"/>
      <c r="D38" s="237">
        <v>3123</v>
      </c>
      <c r="E38" s="237">
        <v>5331</v>
      </c>
      <c r="F38" s="1038" t="s">
        <v>19</v>
      </c>
      <c r="G38" s="1063">
        <v>0</v>
      </c>
      <c r="H38" s="1063">
        <v>70</v>
      </c>
      <c r="I38" s="1063">
        <f t="shared" si="0"/>
        <v>70</v>
      </c>
      <c r="J38" s="1030">
        <v>0</v>
      </c>
      <c r="K38" s="1030">
        <f t="shared" si="1"/>
        <v>70</v>
      </c>
      <c r="L38" s="1239">
        <v>0</v>
      </c>
      <c r="M38" s="1239">
        <f t="shared" si="2"/>
        <v>70</v>
      </c>
      <c r="N38" s="147"/>
    </row>
    <row r="39" spans="1:14" s="9" customFormat="1" ht="20.95" x14ac:dyDescent="0.2">
      <c r="A39" s="972" t="s">
        <v>2</v>
      </c>
      <c r="B39" s="824" t="s">
        <v>85</v>
      </c>
      <c r="C39" s="824" t="s">
        <v>54</v>
      </c>
      <c r="D39" s="445" t="s">
        <v>5</v>
      </c>
      <c r="E39" s="445" t="s">
        <v>5</v>
      </c>
      <c r="F39" s="1039" t="s">
        <v>55</v>
      </c>
      <c r="G39" s="1064">
        <v>0</v>
      </c>
      <c r="H39" s="1064">
        <f t="shared" ref="H39" si="7">+H40</f>
        <v>120</v>
      </c>
      <c r="I39" s="1064">
        <f t="shared" si="0"/>
        <v>120</v>
      </c>
      <c r="J39" s="1031">
        <v>0</v>
      </c>
      <c r="K39" s="1031">
        <f t="shared" si="1"/>
        <v>120</v>
      </c>
      <c r="L39" s="1241">
        <v>0</v>
      </c>
      <c r="M39" s="1241">
        <f t="shared" si="2"/>
        <v>120</v>
      </c>
      <c r="N39" s="147"/>
    </row>
    <row r="40" spans="1:14" s="9" customFormat="1" x14ac:dyDescent="0.2">
      <c r="A40" s="235"/>
      <c r="B40" s="236"/>
      <c r="C40" s="236"/>
      <c r="D40" s="237">
        <v>3122</v>
      </c>
      <c r="E40" s="237">
        <v>5331</v>
      </c>
      <c r="F40" s="1038" t="s">
        <v>19</v>
      </c>
      <c r="G40" s="1063">
        <v>0</v>
      </c>
      <c r="H40" s="1063">
        <v>120</v>
      </c>
      <c r="I40" s="1063">
        <f t="shared" si="0"/>
        <v>120</v>
      </c>
      <c r="J40" s="1030">
        <v>0</v>
      </c>
      <c r="K40" s="1030">
        <f t="shared" si="1"/>
        <v>120</v>
      </c>
      <c r="L40" s="1239">
        <v>0</v>
      </c>
      <c r="M40" s="1239">
        <f t="shared" si="2"/>
        <v>120</v>
      </c>
      <c r="N40" s="147"/>
    </row>
    <row r="41" spans="1:14" s="9" customFormat="1" ht="20.95" x14ac:dyDescent="0.2">
      <c r="A41" s="972" t="s">
        <v>2</v>
      </c>
      <c r="B41" s="824" t="s">
        <v>86</v>
      </c>
      <c r="C41" s="824" t="s">
        <v>56</v>
      </c>
      <c r="D41" s="445" t="s">
        <v>5</v>
      </c>
      <c r="E41" s="445" t="s">
        <v>5</v>
      </c>
      <c r="F41" s="1039" t="s">
        <v>57</v>
      </c>
      <c r="G41" s="1064">
        <v>0</v>
      </c>
      <c r="H41" s="1064">
        <f t="shared" ref="H41" si="8">+H42</f>
        <v>330</v>
      </c>
      <c r="I41" s="1064">
        <f t="shared" si="0"/>
        <v>330</v>
      </c>
      <c r="J41" s="1031">
        <v>0</v>
      </c>
      <c r="K41" s="1031">
        <f t="shared" si="1"/>
        <v>330</v>
      </c>
      <c r="L41" s="1241">
        <v>0</v>
      </c>
      <c r="M41" s="1241">
        <f t="shared" si="2"/>
        <v>330</v>
      </c>
      <c r="N41" s="147"/>
    </row>
    <row r="42" spans="1:14" s="9" customFormat="1" x14ac:dyDescent="0.2">
      <c r="A42" s="235"/>
      <c r="B42" s="236"/>
      <c r="C42" s="236"/>
      <c r="D42" s="237">
        <v>3123</v>
      </c>
      <c r="E42" s="237">
        <v>5331</v>
      </c>
      <c r="F42" s="1038" t="s">
        <v>19</v>
      </c>
      <c r="G42" s="1063">
        <v>0</v>
      </c>
      <c r="H42" s="1063">
        <v>330</v>
      </c>
      <c r="I42" s="1063">
        <f t="shared" si="0"/>
        <v>330</v>
      </c>
      <c r="J42" s="1030">
        <v>0</v>
      </c>
      <c r="K42" s="1030">
        <f t="shared" si="1"/>
        <v>330</v>
      </c>
      <c r="L42" s="1239">
        <v>0</v>
      </c>
      <c r="M42" s="1239">
        <f t="shared" si="2"/>
        <v>330</v>
      </c>
      <c r="N42" s="147"/>
    </row>
    <row r="43" spans="1:14" s="9" customFormat="1" ht="20.95" x14ac:dyDescent="0.2">
      <c r="A43" s="972" t="s">
        <v>2</v>
      </c>
      <c r="B43" s="824" t="s">
        <v>87</v>
      </c>
      <c r="C43" s="824" t="s">
        <v>58</v>
      </c>
      <c r="D43" s="445" t="s">
        <v>5</v>
      </c>
      <c r="E43" s="445" t="s">
        <v>5</v>
      </c>
      <c r="F43" s="1039" t="s">
        <v>59</v>
      </c>
      <c r="G43" s="1064">
        <v>0</v>
      </c>
      <c r="H43" s="1064">
        <f t="shared" ref="H43" si="9">+H44</f>
        <v>230</v>
      </c>
      <c r="I43" s="1064">
        <f t="shared" si="0"/>
        <v>230</v>
      </c>
      <c r="J43" s="1031">
        <v>0</v>
      </c>
      <c r="K43" s="1031">
        <f t="shared" si="1"/>
        <v>230</v>
      </c>
      <c r="L43" s="1241">
        <v>0</v>
      </c>
      <c r="M43" s="1241">
        <f t="shared" si="2"/>
        <v>230</v>
      </c>
      <c r="N43" s="147"/>
    </row>
    <row r="44" spans="1:14" s="9" customFormat="1" x14ac:dyDescent="0.2">
      <c r="A44" s="235"/>
      <c r="B44" s="236"/>
      <c r="C44" s="236"/>
      <c r="D44" s="237">
        <v>3122</v>
      </c>
      <c r="E44" s="237">
        <v>5331</v>
      </c>
      <c r="F44" s="1038" t="s">
        <v>19</v>
      </c>
      <c r="G44" s="1063">
        <v>0</v>
      </c>
      <c r="H44" s="1063">
        <v>230</v>
      </c>
      <c r="I44" s="1063">
        <f t="shared" si="0"/>
        <v>230</v>
      </c>
      <c r="J44" s="1030">
        <v>0</v>
      </c>
      <c r="K44" s="1030">
        <f t="shared" si="1"/>
        <v>230</v>
      </c>
      <c r="L44" s="1239">
        <v>0</v>
      </c>
      <c r="M44" s="1239">
        <f t="shared" si="2"/>
        <v>230</v>
      </c>
      <c r="N44" s="147"/>
    </row>
    <row r="45" spans="1:14" s="9" customFormat="1" ht="20.95" x14ac:dyDescent="0.2">
      <c r="A45" s="972" t="s">
        <v>2</v>
      </c>
      <c r="B45" s="824" t="s">
        <v>88</v>
      </c>
      <c r="C45" s="824" t="s">
        <v>60</v>
      </c>
      <c r="D45" s="445" t="s">
        <v>5</v>
      </c>
      <c r="E45" s="445" t="s">
        <v>5</v>
      </c>
      <c r="F45" s="1039" t="s">
        <v>61</v>
      </c>
      <c r="G45" s="1064">
        <v>0</v>
      </c>
      <c r="H45" s="1064">
        <f t="shared" ref="H45" si="10">+H46</f>
        <v>160</v>
      </c>
      <c r="I45" s="1064">
        <f t="shared" si="0"/>
        <v>160</v>
      </c>
      <c r="J45" s="1031">
        <v>0</v>
      </c>
      <c r="K45" s="1031">
        <f t="shared" si="1"/>
        <v>160</v>
      </c>
      <c r="L45" s="1241">
        <v>0</v>
      </c>
      <c r="M45" s="1241">
        <f t="shared" si="2"/>
        <v>160</v>
      </c>
      <c r="N45" s="147"/>
    </row>
    <row r="46" spans="1:14" s="9" customFormat="1" x14ac:dyDescent="0.2">
      <c r="A46" s="235"/>
      <c r="B46" s="236"/>
      <c r="C46" s="236"/>
      <c r="D46" s="237">
        <v>3122</v>
      </c>
      <c r="E46" s="237">
        <v>5331</v>
      </c>
      <c r="F46" s="1038" t="s">
        <v>19</v>
      </c>
      <c r="G46" s="1063">
        <v>0</v>
      </c>
      <c r="H46" s="1063">
        <v>160</v>
      </c>
      <c r="I46" s="1063">
        <f t="shared" si="0"/>
        <v>160</v>
      </c>
      <c r="J46" s="1030">
        <v>0</v>
      </c>
      <c r="K46" s="1030">
        <f t="shared" si="1"/>
        <v>160</v>
      </c>
      <c r="L46" s="1239">
        <v>0</v>
      </c>
      <c r="M46" s="1239">
        <f t="shared" si="2"/>
        <v>160</v>
      </c>
      <c r="N46" s="147"/>
    </row>
    <row r="47" spans="1:14" s="9" customFormat="1" ht="20.95" x14ac:dyDescent="0.2">
      <c r="A47" s="972" t="s">
        <v>2</v>
      </c>
      <c r="B47" s="824" t="s">
        <v>89</v>
      </c>
      <c r="C47" s="824" t="s">
        <v>62</v>
      </c>
      <c r="D47" s="445" t="s">
        <v>5</v>
      </c>
      <c r="E47" s="445" t="s">
        <v>5</v>
      </c>
      <c r="F47" s="1039" t="s">
        <v>63</v>
      </c>
      <c r="G47" s="1064">
        <v>0</v>
      </c>
      <c r="H47" s="1064">
        <f t="shared" ref="H47" si="11">+H48</f>
        <v>150</v>
      </c>
      <c r="I47" s="1064">
        <f t="shared" si="0"/>
        <v>150</v>
      </c>
      <c r="J47" s="1031">
        <v>0</v>
      </c>
      <c r="K47" s="1031">
        <f t="shared" si="1"/>
        <v>150</v>
      </c>
      <c r="L47" s="1241">
        <v>0</v>
      </c>
      <c r="M47" s="1241">
        <f t="shared" si="2"/>
        <v>150</v>
      </c>
      <c r="N47" s="147"/>
    </row>
    <row r="48" spans="1:14" s="9" customFormat="1" x14ac:dyDescent="0.2">
      <c r="A48" s="235"/>
      <c r="B48" s="236"/>
      <c r="C48" s="236"/>
      <c r="D48" s="237">
        <v>3123</v>
      </c>
      <c r="E48" s="237">
        <v>5331</v>
      </c>
      <c r="F48" s="1038" t="s">
        <v>19</v>
      </c>
      <c r="G48" s="1063">
        <v>0</v>
      </c>
      <c r="H48" s="1063">
        <v>150</v>
      </c>
      <c r="I48" s="1063">
        <f t="shared" si="0"/>
        <v>150</v>
      </c>
      <c r="J48" s="1030">
        <v>0</v>
      </c>
      <c r="K48" s="1030">
        <f t="shared" si="1"/>
        <v>150</v>
      </c>
      <c r="L48" s="1239">
        <v>0</v>
      </c>
      <c r="M48" s="1239">
        <f t="shared" si="2"/>
        <v>150</v>
      </c>
      <c r="N48" s="147"/>
    </row>
    <row r="49" spans="1:14" s="9" customFormat="1" ht="20.95" x14ac:dyDescent="0.2">
      <c r="A49" s="972" t="s">
        <v>2</v>
      </c>
      <c r="B49" s="824" t="s">
        <v>90</v>
      </c>
      <c r="C49" s="824" t="s">
        <v>64</v>
      </c>
      <c r="D49" s="445" t="s">
        <v>5</v>
      </c>
      <c r="E49" s="445" t="s">
        <v>5</v>
      </c>
      <c r="F49" s="1039" t="s">
        <v>65</v>
      </c>
      <c r="G49" s="1064">
        <v>0</v>
      </c>
      <c r="H49" s="1064">
        <f t="shared" ref="H49" si="12">+H50</f>
        <v>30</v>
      </c>
      <c r="I49" s="1064">
        <f t="shared" si="0"/>
        <v>30</v>
      </c>
      <c r="J49" s="1031">
        <v>0</v>
      </c>
      <c r="K49" s="1031">
        <f t="shared" si="1"/>
        <v>30</v>
      </c>
      <c r="L49" s="1241">
        <v>0</v>
      </c>
      <c r="M49" s="1241">
        <f t="shared" si="2"/>
        <v>30</v>
      </c>
      <c r="N49" s="147"/>
    </row>
    <row r="50" spans="1:14" s="9" customFormat="1" x14ac:dyDescent="0.2">
      <c r="A50" s="235"/>
      <c r="B50" s="236"/>
      <c r="C50" s="236"/>
      <c r="D50" s="237">
        <v>3123</v>
      </c>
      <c r="E50" s="237">
        <v>5331</v>
      </c>
      <c r="F50" s="1038" t="s">
        <v>19</v>
      </c>
      <c r="G50" s="1063">
        <v>0</v>
      </c>
      <c r="H50" s="1063">
        <v>30</v>
      </c>
      <c r="I50" s="1063">
        <f t="shared" si="0"/>
        <v>30</v>
      </c>
      <c r="J50" s="1030">
        <v>0</v>
      </c>
      <c r="K50" s="1030">
        <f t="shared" si="1"/>
        <v>30</v>
      </c>
      <c r="L50" s="1239">
        <v>0</v>
      </c>
      <c r="M50" s="1239">
        <f t="shared" si="2"/>
        <v>30</v>
      </c>
      <c r="N50" s="147"/>
    </row>
    <row r="51" spans="1:14" s="9" customFormat="1" x14ac:dyDescent="0.2">
      <c r="A51" s="972" t="s">
        <v>2</v>
      </c>
      <c r="B51" s="824" t="s">
        <v>74</v>
      </c>
      <c r="C51" s="824" t="s">
        <v>17</v>
      </c>
      <c r="D51" s="445" t="s">
        <v>5</v>
      </c>
      <c r="E51" s="445" t="s">
        <v>5</v>
      </c>
      <c r="F51" s="1039" t="s">
        <v>7</v>
      </c>
      <c r="G51" s="1064">
        <f>+G52</f>
        <v>500</v>
      </c>
      <c r="H51" s="1064">
        <v>0</v>
      </c>
      <c r="I51" s="1064">
        <f t="shared" si="0"/>
        <v>500</v>
      </c>
      <c r="J51" s="1031">
        <f>+J52</f>
        <v>-50</v>
      </c>
      <c r="K51" s="1031">
        <f t="shared" si="1"/>
        <v>450</v>
      </c>
      <c r="L51" s="1241">
        <v>0</v>
      </c>
      <c r="M51" s="1241">
        <f t="shared" si="2"/>
        <v>450</v>
      </c>
      <c r="N51" s="147"/>
    </row>
    <row r="52" spans="1:14" s="9" customFormat="1" x14ac:dyDescent="0.2">
      <c r="A52" s="235"/>
      <c r="B52" s="236"/>
      <c r="C52" s="236"/>
      <c r="D52" s="237">
        <v>3299</v>
      </c>
      <c r="E52" s="237">
        <v>5331</v>
      </c>
      <c r="F52" s="1038" t="s">
        <v>19</v>
      </c>
      <c r="G52" s="1063">
        <v>500</v>
      </c>
      <c r="H52" s="1063">
        <v>0</v>
      </c>
      <c r="I52" s="1063">
        <f t="shared" si="0"/>
        <v>500</v>
      </c>
      <c r="J52" s="1030">
        <v>-50</v>
      </c>
      <c r="K52" s="1030">
        <f t="shared" si="1"/>
        <v>450</v>
      </c>
      <c r="L52" s="1239">
        <v>0</v>
      </c>
      <c r="M52" s="1239">
        <f t="shared" si="2"/>
        <v>450</v>
      </c>
      <c r="N52" s="147"/>
    </row>
    <row r="53" spans="1:14" s="9" customFormat="1" ht="20.95" x14ac:dyDescent="0.2">
      <c r="A53" s="972" t="s">
        <v>2</v>
      </c>
      <c r="B53" s="824" t="s">
        <v>165</v>
      </c>
      <c r="C53" s="824" t="s">
        <v>17</v>
      </c>
      <c r="D53" s="445" t="s">
        <v>5</v>
      </c>
      <c r="E53" s="445" t="s">
        <v>5</v>
      </c>
      <c r="F53" s="1039" t="s">
        <v>170</v>
      </c>
      <c r="G53" s="1064">
        <v>0</v>
      </c>
      <c r="H53" s="1064">
        <v>0</v>
      </c>
      <c r="I53" s="1064">
        <f t="shared" si="0"/>
        <v>0</v>
      </c>
      <c r="J53" s="1031">
        <f>+J54</f>
        <v>50</v>
      </c>
      <c r="K53" s="1031">
        <f t="shared" si="1"/>
        <v>50</v>
      </c>
      <c r="L53" s="1241">
        <v>0</v>
      </c>
      <c r="M53" s="1241">
        <f t="shared" si="2"/>
        <v>50</v>
      </c>
      <c r="N53" s="147"/>
    </row>
    <row r="54" spans="1:14" s="9" customFormat="1" x14ac:dyDescent="0.2">
      <c r="A54" s="235"/>
      <c r="B54" s="236"/>
      <c r="C54" s="236"/>
      <c r="D54" s="237">
        <v>3299</v>
      </c>
      <c r="E54" s="237">
        <v>5332</v>
      </c>
      <c r="F54" s="1038" t="s">
        <v>167</v>
      </c>
      <c r="G54" s="1063">
        <v>0</v>
      </c>
      <c r="H54" s="1063">
        <v>0</v>
      </c>
      <c r="I54" s="1063">
        <v>0</v>
      </c>
      <c r="J54" s="1030">
        <v>50</v>
      </c>
      <c r="K54" s="1030">
        <f t="shared" si="1"/>
        <v>50</v>
      </c>
      <c r="L54" s="1239">
        <v>0</v>
      </c>
      <c r="M54" s="1239">
        <f t="shared" si="2"/>
        <v>50</v>
      </c>
      <c r="N54" s="147"/>
    </row>
    <row r="55" spans="1:14" s="9" customFormat="1" x14ac:dyDescent="0.2">
      <c r="A55" s="972" t="s">
        <v>2</v>
      </c>
      <c r="B55" s="824" t="s">
        <v>75</v>
      </c>
      <c r="C55" s="824" t="s">
        <v>17</v>
      </c>
      <c r="D55" s="445" t="s">
        <v>5</v>
      </c>
      <c r="E55" s="445" t="s">
        <v>5</v>
      </c>
      <c r="F55" s="1039" t="s">
        <v>8</v>
      </c>
      <c r="G55" s="1064">
        <f>+G56</f>
        <v>500</v>
      </c>
      <c r="H55" s="1064">
        <v>0</v>
      </c>
      <c r="I55" s="1064">
        <f t="shared" si="0"/>
        <v>500</v>
      </c>
      <c r="J55" s="1031">
        <v>0</v>
      </c>
      <c r="K55" s="1031">
        <f t="shared" si="1"/>
        <v>500</v>
      </c>
      <c r="L55" s="1241">
        <v>0</v>
      </c>
      <c r="M55" s="1241">
        <f t="shared" si="2"/>
        <v>500</v>
      </c>
      <c r="N55" s="147"/>
    </row>
    <row r="56" spans="1:14" s="9" customFormat="1" ht="13.1" thickBot="1" x14ac:dyDescent="0.25">
      <c r="A56" s="197"/>
      <c r="B56" s="259"/>
      <c r="C56" s="259"/>
      <c r="D56" s="200">
        <v>3299</v>
      </c>
      <c r="E56" s="983">
        <v>5321</v>
      </c>
      <c r="F56" s="202" t="s">
        <v>21</v>
      </c>
      <c r="G56" s="1065">
        <v>500</v>
      </c>
      <c r="H56" s="1065">
        <v>0</v>
      </c>
      <c r="I56" s="1065">
        <f t="shared" si="0"/>
        <v>500</v>
      </c>
      <c r="J56" s="1079">
        <v>0</v>
      </c>
      <c r="K56" s="1079">
        <f t="shared" si="1"/>
        <v>500</v>
      </c>
      <c r="L56" s="1245">
        <v>0</v>
      </c>
      <c r="M56" s="1245">
        <f t="shared" si="2"/>
        <v>500</v>
      </c>
      <c r="N56" s="147"/>
    </row>
    <row r="57" spans="1:14" s="9" customFormat="1" ht="13.6" thickBot="1" x14ac:dyDescent="0.35">
      <c r="A57" s="934" t="s">
        <v>2</v>
      </c>
      <c r="B57" s="1456" t="s">
        <v>5</v>
      </c>
      <c r="C57" s="1457"/>
      <c r="D57" s="935" t="s">
        <v>5</v>
      </c>
      <c r="E57" s="935" t="s">
        <v>5</v>
      </c>
      <c r="F57" s="1037" t="s">
        <v>25</v>
      </c>
      <c r="G57" s="1060">
        <v>6040</v>
      </c>
      <c r="H57" s="1060">
        <f>+H58+H89+H96+H114+H129+H142</f>
        <v>14536.8</v>
      </c>
      <c r="I57" s="1060">
        <f t="shared" si="0"/>
        <v>20576.8</v>
      </c>
      <c r="J57" s="1078">
        <f>+J58+J89+J96+J114+J129+J142</f>
        <v>0</v>
      </c>
      <c r="K57" s="1078">
        <f t="shared" si="1"/>
        <v>20576.8</v>
      </c>
      <c r="L57" s="1244">
        <f>+L58+L89+L96+L114+L129+L142</f>
        <v>0</v>
      </c>
      <c r="M57" s="1244">
        <f t="shared" si="2"/>
        <v>20576.8</v>
      </c>
      <c r="N57" s="147" t="s">
        <v>291</v>
      </c>
    </row>
    <row r="58" spans="1:14" s="9" customFormat="1" ht="13.1" thickBot="1" x14ac:dyDescent="0.25">
      <c r="A58" s="984" t="s">
        <v>2</v>
      </c>
      <c r="B58" s="1458" t="s">
        <v>5</v>
      </c>
      <c r="C58" s="1458"/>
      <c r="D58" s="985" t="s">
        <v>5</v>
      </c>
      <c r="E58" s="985" t="s">
        <v>5</v>
      </c>
      <c r="F58" s="1043" t="s">
        <v>26</v>
      </c>
      <c r="G58" s="1066">
        <f>+G59</f>
        <v>2810</v>
      </c>
      <c r="H58" s="1066">
        <f>+H59+H73</f>
        <v>2200</v>
      </c>
      <c r="I58" s="1066">
        <f t="shared" si="0"/>
        <v>5010</v>
      </c>
      <c r="J58" s="1080">
        <f>+J73+J75+J77+J79+J81+J83+J85+J87</f>
        <v>0</v>
      </c>
      <c r="K58" s="1080">
        <f t="shared" si="1"/>
        <v>5010</v>
      </c>
      <c r="L58" s="1246">
        <v>0</v>
      </c>
      <c r="M58" s="1246">
        <f t="shared" si="2"/>
        <v>5010</v>
      </c>
      <c r="N58" s="147"/>
    </row>
    <row r="59" spans="1:14" s="9" customFormat="1" x14ac:dyDescent="0.2">
      <c r="A59" s="229" t="s">
        <v>3</v>
      </c>
      <c r="B59" s="134" t="s">
        <v>76</v>
      </c>
      <c r="C59" s="134" t="s">
        <v>17</v>
      </c>
      <c r="D59" s="230" t="s">
        <v>5</v>
      </c>
      <c r="E59" s="230" t="s">
        <v>5</v>
      </c>
      <c r="F59" s="1044" t="s">
        <v>26</v>
      </c>
      <c r="G59" s="1067">
        <f>+G60</f>
        <v>2810</v>
      </c>
      <c r="H59" s="1067">
        <v>1700</v>
      </c>
      <c r="I59" s="1067">
        <f t="shared" si="0"/>
        <v>4510</v>
      </c>
      <c r="J59" s="1077">
        <f>+J60</f>
        <v>-880</v>
      </c>
      <c r="K59" s="1077">
        <f t="shared" si="1"/>
        <v>3630</v>
      </c>
      <c r="L59" s="1243">
        <v>0</v>
      </c>
      <c r="M59" s="1243">
        <f t="shared" si="2"/>
        <v>3630</v>
      </c>
      <c r="N59" s="147"/>
    </row>
    <row r="60" spans="1:14" s="9" customFormat="1" x14ac:dyDescent="0.2">
      <c r="A60" s="235"/>
      <c r="B60" s="236"/>
      <c r="C60" s="236"/>
      <c r="D60" s="237">
        <v>3419</v>
      </c>
      <c r="E60" s="238">
        <v>5229</v>
      </c>
      <c r="F60" s="1038" t="s">
        <v>24</v>
      </c>
      <c r="G60" s="1063">
        <v>2810</v>
      </c>
      <c r="H60" s="1063">
        <v>1700</v>
      </c>
      <c r="I60" s="1063">
        <f t="shared" si="0"/>
        <v>4510</v>
      </c>
      <c r="J60" s="1030">
        <v>-880</v>
      </c>
      <c r="K60" s="1030">
        <f t="shared" si="1"/>
        <v>3630</v>
      </c>
      <c r="L60" s="1239">
        <v>0</v>
      </c>
      <c r="M60" s="1239">
        <f t="shared" si="2"/>
        <v>3630</v>
      </c>
      <c r="N60" s="147"/>
    </row>
    <row r="61" spans="1:14" s="9" customFormat="1" x14ac:dyDescent="0.2">
      <c r="A61" s="972" t="s">
        <v>2</v>
      </c>
      <c r="B61" s="824" t="s">
        <v>175</v>
      </c>
      <c r="C61" s="824" t="s">
        <v>17</v>
      </c>
      <c r="D61" s="445" t="s">
        <v>5</v>
      </c>
      <c r="E61" s="445" t="s">
        <v>5</v>
      </c>
      <c r="F61" s="1039" t="s">
        <v>188</v>
      </c>
      <c r="G61" s="1064">
        <v>0</v>
      </c>
      <c r="H61" s="1064"/>
      <c r="I61" s="1064">
        <v>0</v>
      </c>
      <c r="J61" s="1031">
        <f>+J62</f>
        <v>200</v>
      </c>
      <c r="K61" s="1031">
        <f t="shared" si="1"/>
        <v>200</v>
      </c>
      <c r="L61" s="1241">
        <v>0</v>
      </c>
      <c r="M61" s="1241">
        <f t="shared" si="2"/>
        <v>200</v>
      </c>
      <c r="N61" s="147"/>
    </row>
    <row r="62" spans="1:14" s="9" customFormat="1" x14ac:dyDescent="0.2">
      <c r="A62" s="235"/>
      <c r="B62" s="236"/>
      <c r="C62" s="236"/>
      <c r="D62" s="237">
        <v>3419</v>
      </c>
      <c r="E62" s="238">
        <v>5222</v>
      </c>
      <c r="F62" s="1038" t="s">
        <v>94</v>
      </c>
      <c r="G62" s="1063">
        <v>0</v>
      </c>
      <c r="H62" s="1063"/>
      <c r="I62" s="1063">
        <v>0</v>
      </c>
      <c r="J62" s="1030">
        <v>200</v>
      </c>
      <c r="K62" s="1030">
        <f t="shared" si="1"/>
        <v>200</v>
      </c>
      <c r="L62" s="1239">
        <v>0</v>
      </c>
      <c r="M62" s="1239">
        <f t="shared" si="2"/>
        <v>200</v>
      </c>
      <c r="N62" s="147"/>
    </row>
    <row r="63" spans="1:14" s="9" customFormat="1" x14ac:dyDescent="0.2">
      <c r="A63" s="972" t="s">
        <v>2</v>
      </c>
      <c r="B63" s="824" t="s">
        <v>176</v>
      </c>
      <c r="C63" s="824" t="s">
        <v>17</v>
      </c>
      <c r="D63" s="445" t="s">
        <v>5</v>
      </c>
      <c r="E63" s="445" t="s">
        <v>5</v>
      </c>
      <c r="F63" s="1083" t="s">
        <v>182</v>
      </c>
      <c r="G63" s="1064">
        <v>0</v>
      </c>
      <c r="H63" s="1064"/>
      <c r="I63" s="1064">
        <v>0</v>
      </c>
      <c r="J63" s="1031">
        <f t="shared" ref="J63" si="13">+J64</f>
        <v>100</v>
      </c>
      <c r="K63" s="1031">
        <f t="shared" si="1"/>
        <v>100</v>
      </c>
      <c r="L63" s="1241">
        <v>0</v>
      </c>
      <c r="M63" s="1241">
        <f t="shared" si="2"/>
        <v>100</v>
      </c>
      <c r="N63" s="147"/>
    </row>
    <row r="64" spans="1:14" s="9" customFormat="1" x14ac:dyDescent="0.2">
      <c r="A64" s="235"/>
      <c r="B64" s="236"/>
      <c r="C64" s="236"/>
      <c r="D64" s="237">
        <v>3419</v>
      </c>
      <c r="E64" s="238">
        <v>5222</v>
      </c>
      <c r="F64" s="1038" t="s">
        <v>94</v>
      </c>
      <c r="G64" s="1063">
        <v>0</v>
      </c>
      <c r="H64" s="1063"/>
      <c r="I64" s="1063">
        <v>0</v>
      </c>
      <c r="J64" s="1030">
        <v>100</v>
      </c>
      <c r="K64" s="1030">
        <f t="shared" si="1"/>
        <v>100</v>
      </c>
      <c r="L64" s="1239">
        <v>0</v>
      </c>
      <c r="M64" s="1239">
        <f t="shared" si="2"/>
        <v>100</v>
      </c>
      <c r="N64" s="147"/>
    </row>
    <row r="65" spans="1:14" s="9" customFormat="1" x14ac:dyDescent="0.2">
      <c r="A65" s="972" t="s">
        <v>2</v>
      </c>
      <c r="B65" s="824" t="s">
        <v>177</v>
      </c>
      <c r="C65" s="824" t="s">
        <v>17</v>
      </c>
      <c r="D65" s="445" t="s">
        <v>5</v>
      </c>
      <c r="E65" s="445" t="s">
        <v>5</v>
      </c>
      <c r="F65" s="1083" t="s">
        <v>183</v>
      </c>
      <c r="G65" s="1064">
        <v>0</v>
      </c>
      <c r="H65" s="1064"/>
      <c r="I65" s="1064">
        <v>0</v>
      </c>
      <c r="J65" s="1031">
        <f t="shared" ref="J65" si="14">+J66</f>
        <v>100</v>
      </c>
      <c r="K65" s="1031">
        <f t="shared" si="1"/>
        <v>100</v>
      </c>
      <c r="L65" s="1241">
        <v>0</v>
      </c>
      <c r="M65" s="1241">
        <f t="shared" si="2"/>
        <v>100</v>
      </c>
      <c r="N65" s="147"/>
    </row>
    <row r="66" spans="1:14" s="9" customFormat="1" x14ac:dyDescent="0.2">
      <c r="A66" s="235"/>
      <c r="B66" s="236"/>
      <c r="C66" s="236"/>
      <c r="D66" s="237">
        <v>3419</v>
      </c>
      <c r="E66" s="238">
        <v>5222</v>
      </c>
      <c r="F66" s="1038" t="s">
        <v>94</v>
      </c>
      <c r="G66" s="1063">
        <v>0</v>
      </c>
      <c r="H66" s="1063"/>
      <c r="I66" s="1063">
        <v>0</v>
      </c>
      <c r="J66" s="1030">
        <v>100</v>
      </c>
      <c r="K66" s="1030">
        <f t="shared" si="1"/>
        <v>100</v>
      </c>
      <c r="L66" s="1239">
        <v>0</v>
      </c>
      <c r="M66" s="1239">
        <f t="shared" si="2"/>
        <v>100</v>
      </c>
      <c r="N66" s="147"/>
    </row>
    <row r="67" spans="1:14" s="9" customFormat="1" x14ac:dyDescent="0.2">
      <c r="A67" s="972" t="s">
        <v>2</v>
      </c>
      <c r="B67" s="824" t="s">
        <v>178</v>
      </c>
      <c r="C67" s="824" t="s">
        <v>17</v>
      </c>
      <c r="D67" s="445" t="s">
        <v>5</v>
      </c>
      <c r="E67" s="445" t="s">
        <v>5</v>
      </c>
      <c r="F67" s="1039" t="s">
        <v>184</v>
      </c>
      <c r="G67" s="1064">
        <v>0</v>
      </c>
      <c r="H67" s="1064"/>
      <c r="I67" s="1064">
        <v>0</v>
      </c>
      <c r="J67" s="1031">
        <f t="shared" ref="J67" si="15">+J68</f>
        <v>300</v>
      </c>
      <c r="K67" s="1031">
        <f t="shared" si="1"/>
        <v>300</v>
      </c>
      <c r="L67" s="1241">
        <v>0</v>
      </c>
      <c r="M67" s="1241">
        <f t="shared" si="2"/>
        <v>300</v>
      </c>
      <c r="N67" s="147"/>
    </row>
    <row r="68" spans="1:14" s="9" customFormat="1" x14ac:dyDescent="0.2">
      <c r="A68" s="235"/>
      <c r="B68" s="236"/>
      <c r="C68" s="236"/>
      <c r="D68" s="237">
        <v>3419</v>
      </c>
      <c r="E68" s="238">
        <v>5332</v>
      </c>
      <c r="F68" s="1038" t="s">
        <v>167</v>
      </c>
      <c r="G68" s="1063">
        <v>0</v>
      </c>
      <c r="H68" s="1063"/>
      <c r="I68" s="1063">
        <v>0</v>
      </c>
      <c r="J68" s="1030">
        <v>300</v>
      </c>
      <c r="K68" s="1030">
        <f t="shared" si="1"/>
        <v>300</v>
      </c>
      <c r="L68" s="1239">
        <v>0</v>
      </c>
      <c r="M68" s="1239">
        <f t="shared" si="2"/>
        <v>300</v>
      </c>
      <c r="N68" s="147"/>
    </row>
    <row r="69" spans="1:14" s="9" customFormat="1" x14ac:dyDescent="0.2">
      <c r="A69" s="972" t="s">
        <v>2</v>
      </c>
      <c r="B69" s="824" t="s">
        <v>179</v>
      </c>
      <c r="C69" s="824" t="s">
        <v>17</v>
      </c>
      <c r="D69" s="445" t="s">
        <v>5</v>
      </c>
      <c r="E69" s="445" t="s">
        <v>5</v>
      </c>
      <c r="F69" s="1083" t="s">
        <v>185</v>
      </c>
      <c r="G69" s="1064">
        <v>0</v>
      </c>
      <c r="H69" s="1064"/>
      <c r="I69" s="1064">
        <v>0</v>
      </c>
      <c r="J69" s="1031">
        <f t="shared" ref="J69" si="16">+J70</f>
        <v>100</v>
      </c>
      <c r="K69" s="1031">
        <f t="shared" si="1"/>
        <v>100</v>
      </c>
      <c r="L69" s="1241">
        <v>0</v>
      </c>
      <c r="M69" s="1241">
        <f t="shared" si="2"/>
        <v>100</v>
      </c>
      <c r="N69" s="147"/>
    </row>
    <row r="70" spans="1:14" s="9" customFormat="1" x14ac:dyDescent="0.2">
      <c r="A70" s="235"/>
      <c r="B70" s="236"/>
      <c r="C70" s="236"/>
      <c r="D70" s="237">
        <v>3419</v>
      </c>
      <c r="E70" s="238">
        <v>5222</v>
      </c>
      <c r="F70" s="1038" t="s">
        <v>94</v>
      </c>
      <c r="G70" s="1063">
        <v>0</v>
      </c>
      <c r="H70" s="1063"/>
      <c r="I70" s="1063">
        <v>0</v>
      </c>
      <c r="J70" s="1030">
        <v>100</v>
      </c>
      <c r="K70" s="1030">
        <f t="shared" si="1"/>
        <v>100</v>
      </c>
      <c r="L70" s="1239">
        <v>0</v>
      </c>
      <c r="M70" s="1239">
        <f t="shared" si="2"/>
        <v>100</v>
      </c>
      <c r="N70" s="147"/>
    </row>
    <row r="71" spans="1:14" s="9" customFormat="1" x14ac:dyDescent="0.2">
      <c r="A71" s="972" t="s">
        <v>2</v>
      </c>
      <c r="B71" s="824" t="s">
        <v>180</v>
      </c>
      <c r="C71" s="824" t="s">
        <v>17</v>
      </c>
      <c r="D71" s="445" t="s">
        <v>5</v>
      </c>
      <c r="E71" s="445" t="s">
        <v>5</v>
      </c>
      <c r="F71" s="1083" t="s">
        <v>189</v>
      </c>
      <c r="G71" s="1064">
        <v>0</v>
      </c>
      <c r="H71" s="1064"/>
      <c r="I71" s="1064">
        <v>0</v>
      </c>
      <c r="J71" s="1031">
        <f t="shared" ref="J71" si="17">+J72</f>
        <v>80</v>
      </c>
      <c r="K71" s="1031">
        <f t="shared" si="1"/>
        <v>80</v>
      </c>
      <c r="L71" s="1241">
        <v>0</v>
      </c>
      <c r="M71" s="1241">
        <f t="shared" si="2"/>
        <v>80</v>
      </c>
      <c r="N71" s="147"/>
    </row>
    <row r="72" spans="1:14" s="9" customFormat="1" x14ac:dyDescent="0.2">
      <c r="A72" s="235"/>
      <c r="B72" s="236"/>
      <c r="C72" s="236"/>
      <c r="D72" s="237">
        <v>3419</v>
      </c>
      <c r="E72" s="238">
        <v>5222</v>
      </c>
      <c r="F72" s="1038" t="s">
        <v>94</v>
      </c>
      <c r="G72" s="1063">
        <v>0</v>
      </c>
      <c r="H72" s="1063"/>
      <c r="I72" s="1063">
        <v>0</v>
      </c>
      <c r="J72" s="1030">
        <v>80</v>
      </c>
      <c r="K72" s="1030">
        <f t="shared" si="1"/>
        <v>80</v>
      </c>
      <c r="L72" s="1239">
        <v>0</v>
      </c>
      <c r="M72" s="1239">
        <f t="shared" si="2"/>
        <v>80</v>
      </c>
      <c r="N72" s="147"/>
    </row>
    <row r="73" spans="1:14" s="9" customFormat="1" x14ac:dyDescent="0.2">
      <c r="A73" s="975" t="s">
        <v>2</v>
      </c>
      <c r="B73" s="976" t="s">
        <v>136</v>
      </c>
      <c r="C73" s="976" t="s">
        <v>17</v>
      </c>
      <c r="D73" s="977" t="s">
        <v>5</v>
      </c>
      <c r="E73" s="977" t="s">
        <v>5</v>
      </c>
      <c r="F73" s="1045" t="s">
        <v>137</v>
      </c>
      <c r="G73" s="1064">
        <v>0</v>
      </c>
      <c r="H73" s="1064">
        <f>+H74</f>
        <v>500</v>
      </c>
      <c r="I73" s="1064">
        <f t="shared" si="0"/>
        <v>500</v>
      </c>
      <c r="J73" s="1031">
        <f>+J74</f>
        <v>-500</v>
      </c>
      <c r="K73" s="1031">
        <f t="shared" si="1"/>
        <v>0</v>
      </c>
      <c r="L73" s="1241">
        <v>0</v>
      </c>
      <c r="M73" s="1241">
        <f t="shared" si="2"/>
        <v>0</v>
      </c>
      <c r="N73" s="147"/>
    </row>
    <row r="74" spans="1:14" s="9" customFormat="1" x14ac:dyDescent="0.2">
      <c r="A74" s="988"/>
      <c r="B74" s="989"/>
      <c r="C74" s="989"/>
      <c r="D74" s="990">
        <v>3419</v>
      </c>
      <c r="E74" s="981">
        <v>5229</v>
      </c>
      <c r="F74" s="1042" t="s">
        <v>24</v>
      </c>
      <c r="G74" s="1063">
        <v>0</v>
      </c>
      <c r="H74" s="1063">
        <v>500</v>
      </c>
      <c r="I74" s="1063">
        <f t="shared" si="0"/>
        <v>500</v>
      </c>
      <c r="J74" s="1030">
        <v>-500</v>
      </c>
      <c r="K74" s="1030">
        <f t="shared" si="1"/>
        <v>0</v>
      </c>
      <c r="L74" s="1239">
        <v>0</v>
      </c>
      <c r="M74" s="1239">
        <f t="shared" ref="M74:M147" si="18">+K74+L74</f>
        <v>0</v>
      </c>
      <c r="N74" s="147"/>
    </row>
    <row r="75" spans="1:14" s="9" customFormat="1" ht="20.95" x14ac:dyDescent="0.2">
      <c r="A75" s="975" t="s">
        <v>2</v>
      </c>
      <c r="B75" s="976" t="s">
        <v>191</v>
      </c>
      <c r="C75" s="976" t="s">
        <v>17</v>
      </c>
      <c r="D75" s="977" t="s">
        <v>5</v>
      </c>
      <c r="E75" s="977" t="s">
        <v>5</v>
      </c>
      <c r="F75" s="1041" t="s">
        <v>214</v>
      </c>
      <c r="G75" s="1064">
        <v>0</v>
      </c>
      <c r="H75" s="1064"/>
      <c r="I75" s="1064">
        <v>0</v>
      </c>
      <c r="J75" s="1031">
        <f>+J76</f>
        <v>57.4</v>
      </c>
      <c r="K75" s="1031">
        <f t="shared" si="1"/>
        <v>57.4</v>
      </c>
      <c r="L75" s="1241">
        <v>0</v>
      </c>
      <c r="M75" s="1241">
        <f t="shared" si="18"/>
        <v>57.4</v>
      </c>
      <c r="N75" s="147"/>
    </row>
    <row r="76" spans="1:14" s="9" customFormat="1" x14ac:dyDescent="0.2">
      <c r="A76" s="988"/>
      <c r="B76" s="989"/>
      <c r="C76" s="989"/>
      <c r="D76" s="990">
        <v>3419</v>
      </c>
      <c r="E76" s="981">
        <v>5222</v>
      </c>
      <c r="F76" s="1050" t="s">
        <v>94</v>
      </c>
      <c r="G76" s="1063">
        <v>0</v>
      </c>
      <c r="H76" s="1063"/>
      <c r="I76" s="1063">
        <v>0</v>
      </c>
      <c r="J76" s="1030">
        <v>57.4</v>
      </c>
      <c r="K76" s="1030">
        <f t="shared" si="1"/>
        <v>57.4</v>
      </c>
      <c r="L76" s="1239">
        <v>0</v>
      </c>
      <c r="M76" s="1239">
        <f t="shared" si="18"/>
        <v>57.4</v>
      </c>
      <c r="N76" s="147"/>
    </row>
    <row r="77" spans="1:14" s="9" customFormat="1" ht="20.95" x14ac:dyDescent="0.25">
      <c r="A77" s="975" t="s">
        <v>2</v>
      </c>
      <c r="B77" s="976" t="s">
        <v>192</v>
      </c>
      <c r="C77" s="976" t="s">
        <v>17</v>
      </c>
      <c r="D77" s="977" t="s">
        <v>5</v>
      </c>
      <c r="E77" s="977" t="s">
        <v>5</v>
      </c>
      <c r="F77" s="1041" t="s">
        <v>196</v>
      </c>
      <c r="G77" s="1064">
        <v>0</v>
      </c>
      <c r="H77" s="1064"/>
      <c r="I77" s="1064">
        <v>0</v>
      </c>
      <c r="J77" s="1031">
        <f t="shared" ref="J77" si="19">+J78</f>
        <v>141.6</v>
      </c>
      <c r="K77" s="1031">
        <f t="shared" si="1"/>
        <v>141.6</v>
      </c>
      <c r="L77" s="1241">
        <v>0</v>
      </c>
      <c r="M77" s="1241">
        <f t="shared" si="18"/>
        <v>141.6</v>
      </c>
      <c r="N77" s="147"/>
    </row>
    <row r="78" spans="1:14" s="9" customFormat="1" x14ac:dyDescent="0.2">
      <c r="A78" s="988"/>
      <c r="B78" s="989"/>
      <c r="C78" s="989"/>
      <c r="D78" s="990">
        <v>3419</v>
      </c>
      <c r="E78" s="981">
        <v>5222</v>
      </c>
      <c r="F78" s="1050" t="s">
        <v>94</v>
      </c>
      <c r="G78" s="1063">
        <v>0</v>
      </c>
      <c r="H78" s="1063"/>
      <c r="I78" s="1063">
        <v>0</v>
      </c>
      <c r="J78" s="1030">
        <v>141.6</v>
      </c>
      <c r="K78" s="1030">
        <f t="shared" si="1"/>
        <v>141.6</v>
      </c>
      <c r="L78" s="1239">
        <v>0</v>
      </c>
      <c r="M78" s="1239">
        <f t="shared" si="18"/>
        <v>141.6</v>
      </c>
      <c r="N78" s="147"/>
    </row>
    <row r="79" spans="1:14" s="9" customFormat="1" ht="20.95" x14ac:dyDescent="0.2">
      <c r="A79" s="975" t="s">
        <v>2</v>
      </c>
      <c r="B79" s="976" t="s">
        <v>193</v>
      </c>
      <c r="C79" s="976" t="s">
        <v>17</v>
      </c>
      <c r="D79" s="977" t="s">
        <v>5</v>
      </c>
      <c r="E79" s="977" t="s">
        <v>5</v>
      </c>
      <c r="F79" s="1041" t="s">
        <v>197</v>
      </c>
      <c r="G79" s="1064">
        <v>0</v>
      </c>
      <c r="H79" s="1064"/>
      <c r="I79" s="1064">
        <v>0</v>
      </c>
      <c r="J79" s="1031">
        <f t="shared" ref="J79" si="20">+J80</f>
        <v>67.900000000000006</v>
      </c>
      <c r="K79" s="1031">
        <f t="shared" si="1"/>
        <v>67.900000000000006</v>
      </c>
      <c r="L79" s="1241">
        <v>0</v>
      </c>
      <c r="M79" s="1241">
        <f t="shared" si="18"/>
        <v>67.900000000000006</v>
      </c>
      <c r="N79" s="147"/>
    </row>
    <row r="80" spans="1:14" s="9" customFormat="1" x14ac:dyDescent="0.2">
      <c r="A80" s="988"/>
      <c r="B80" s="989"/>
      <c r="C80" s="989"/>
      <c r="D80" s="990">
        <v>3419</v>
      </c>
      <c r="E80" s="981">
        <v>5222</v>
      </c>
      <c r="F80" s="1050" t="s">
        <v>94</v>
      </c>
      <c r="G80" s="1063">
        <v>0</v>
      </c>
      <c r="H80" s="1063"/>
      <c r="I80" s="1063">
        <v>0</v>
      </c>
      <c r="J80" s="1030">
        <v>67.900000000000006</v>
      </c>
      <c r="K80" s="1030">
        <f t="shared" si="1"/>
        <v>67.900000000000006</v>
      </c>
      <c r="L80" s="1239">
        <v>0</v>
      </c>
      <c r="M80" s="1239">
        <f t="shared" si="18"/>
        <v>67.900000000000006</v>
      </c>
      <c r="N80" s="147"/>
    </row>
    <row r="81" spans="1:14" s="9" customFormat="1" ht="20.95" x14ac:dyDescent="0.2">
      <c r="A81" s="975" t="s">
        <v>2</v>
      </c>
      <c r="B81" s="976" t="s">
        <v>194</v>
      </c>
      <c r="C81" s="976" t="s">
        <v>17</v>
      </c>
      <c r="D81" s="977" t="s">
        <v>5</v>
      </c>
      <c r="E81" s="977" t="s">
        <v>5</v>
      </c>
      <c r="F81" s="1041" t="s">
        <v>209</v>
      </c>
      <c r="G81" s="1064">
        <v>0</v>
      </c>
      <c r="H81" s="1064"/>
      <c r="I81" s="1064">
        <v>0</v>
      </c>
      <c r="J81" s="1031">
        <f t="shared" ref="J81" si="21">+J82</f>
        <v>36.299999999999997</v>
      </c>
      <c r="K81" s="1031">
        <f t="shared" si="1"/>
        <v>36.299999999999997</v>
      </c>
      <c r="L81" s="1241">
        <v>0</v>
      </c>
      <c r="M81" s="1241">
        <f t="shared" si="18"/>
        <v>36.299999999999997</v>
      </c>
      <c r="N81" s="147"/>
    </row>
    <row r="82" spans="1:14" s="9" customFormat="1" x14ac:dyDescent="0.2">
      <c r="A82" s="988"/>
      <c r="B82" s="989"/>
      <c r="C82" s="989"/>
      <c r="D82" s="990">
        <v>3419</v>
      </c>
      <c r="E82" s="981">
        <v>5222</v>
      </c>
      <c r="F82" s="1050" t="s">
        <v>94</v>
      </c>
      <c r="G82" s="1063">
        <v>0</v>
      </c>
      <c r="H82" s="1063"/>
      <c r="I82" s="1063">
        <v>0</v>
      </c>
      <c r="J82" s="1030">
        <v>36.299999999999997</v>
      </c>
      <c r="K82" s="1030">
        <f t="shared" si="1"/>
        <v>36.299999999999997</v>
      </c>
      <c r="L82" s="1239">
        <v>0</v>
      </c>
      <c r="M82" s="1239">
        <f t="shared" si="18"/>
        <v>36.299999999999997</v>
      </c>
      <c r="N82" s="147"/>
    </row>
    <row r="83" spans="1:14" s="9" customFormat="1" ht="20.95" x14ac:dyDescent="0.2">
      <c r="A83" s="975" t="s">
        <v>2</v>
      </c>
      <c r="B83" s="976" t="s">
        <v>195</v>
      </c>
      <c r="C83" s="976" t="s">
        <v>17</v>
      </c>
      <c r="D83" s="977" t="s">
        <v>5</v>
      </c>
      <c r="E83" s="977" t="s">
        <v>5</v>
      </c>
      <c r="F83" s="1041" t="s">
        <v>210</v>
      </c>
      <c r="G83" s="1064">
        <v>0</v>
      </c>
      <c r="H83" s="1064"/>
      <c r="I83" s="1064">
        <v>0</v>
      </c>
      <c r="J83" s="1031">
        <f t="shared" ref="J83" si="22">+J84</f>
        <v>46.8</v>
      </c>
      <c r="K83" s="1031">
        <f t="shared" si="1"/>
        <v>46.8</v>
      </c>
      <c r="L83" s="1241">
        <v>0</v>
      </c>
      <c r="M83" s="1241">
        <f t="shared" si="18"/>
        <v>46.8</v>
      </c>
      <c r="N83" s="147"/>
    </row>
    <row r="84" spans="1:14" s="9" customFormat="1" x14ac:dyDescent="0.2">
      <c r="A84" s="988"/>
      <c r="B84" s="989"/>
      <c r="C84" s="989"/>
      <c r="D84" s="990">
        <v>3419</v>
      </c>
      <c r="E84" s="981">
        <v>5222</v>
      </c>
      <c r="F84" s="1050" t="s">
        <v>94</v>
      </c>
      <c r="G84" s="1063">
        <v>0</v>
      </c>
      <c r="H84" s="1063"/>
      <c r="I84" s="1063">
        <v>0</v>
      </c>
      <c r="J84" s="1030">
        <v>46.8</v>
      </c>
      <c r="K84" s="1030">
        <f t="shared" si="1"/>
        <v>46.8</v>
      </c>
      <c r="L84" s="1239">
        <v>0</v>
      </c>
      <c r="M84" s="1239">
        <f t="shared" si="18"/>
        <v>46.8</v>
      </c>
      <c r="N84" s="147"/>
    </row>
    <row r="85" spans="1:14" s="9" customFormat="1" ht="20.95" x14ac:dyDescent="0.25">
      <c r="A85" s="975" t="s">
        <v>2</v>
      </c>
      <c r="B85" s="976" t="s">
        <v>198</v>
      </c>
      <c r="C85" s="976" t="s">
        <v>17</v>
      </c>
      <c r="D85" s="977" t="s">
        <v>5</v>
      </c>
      <c r="E85" s="977" t="s">
        <v>5</v>
      </c>
      <c r="F85" s="1041" t="s">
        <v>211</v>
      </c>
      <c r="G85" s="1064">
        <v>0</v>
      </c>
      <c r="H85" s="1064"/>
      <c r="I85" s="1064">
        <v>0</v>
      </c>
      <c r="J85" s="1031">
        <f t="shared" ref="J85" si="23">+J86</f>
        <v>110</v>
      </c>
      <c r="K85" s="1031">
        <f t="shared" si="1"/>
        <v>110</v>
      </c>
      <c r="L85" s="1241">
        <v>0</v>
      </c>
      <c r="M85" s="1241">
        <f t="shared" si="18"/>
        <v>110</v>
      </c>
      <c r="N85" s="147"/>
    </row>
    <row r="86" spans="1:14" s="9" customFormat="1" x14ac:dyDescent="0.2">
      <c r="A86" s="988"/>
      <c r="B86" s="989"/>
      <c r="C86" s="989"/>
      <c r="D86" s="990">
        <v>3419</v>
      </c>
      <c r="E86" s="981">
        <v>5222</v>
      </c>
      <c r="F86" s="1050" t="s">
        <v>94</v>
      </c>
      <c r="G86" s="1063">
        <v>0</v>
      </c>
      <c r="H86" s="1063"/>
      <c r="I86" s="1063">
        <v>0</v>
      </c>
      <c r="J86" s="1030">
        <v>110</v>
      </c>
      <c r="K86" s="1030">
        <f t="shared" si="1"/>
        <v>110</v>
      </c>
      <c r="L86" s="1239">
        <v>0</v>
      </c>
      <c r="M86" s="1239">
        <f t="shared" si="18"/>
        <v>110</v>
      </c>
      <c r="N86" s="147"/>
    </row>
    <row r="87" spans="1:14" s="9" customFormat="1" x14ac:dyDescent="0.25">
      <c r="A87" s="975" t="s">
        <v>2</v>
      </c>
      <c r="B87" s="976" t="s">
        <v>199</v>
      </c>
      <c r="C87" s="976" t="s">
        <v>17</v>
      </c>
      <c r="D87" s="977" t="s">
        <v>5</v>
      </c>
      <c r="E87" s="977" t="s">
        <v>5</v>
      </c>
      <c r="F87" s="1041" t="s">
        <v>212</v>
      </c>
      <c r="G87" s="1064">
        <v>0</v>
      </c>
      <c r="H87" s="1064"/>
      <c r="I87" s="1064">
        <v>0</v>
      </c>
      <c r="J87" s="1031">
        <f t="shared" ref="J87" si="24">+J88</f>
        <v>40</v>
      </c>
      <c r="K87" s="1031">
        <f t="shared" si="1"/>
        <v>40</v>
      </c>
      <c r="L87" s="1241">
        <v>0</v>
      </c>
      <c r="M87" s="1241">
        <f t="shared" si="18"/>
        <v>40</v>
      </c>
      <c r="N87" s="147"/>
    </row>
    <row r="88" spans="1:14" s="9" customFormat="1" ht="13.1" thickBot="1" x14ac:dyDescent="0.25">
      <c r="A88" s="998"/>
      <c r="B88" s="999"/>
      <c r="C88" s="999"/>
      <c r="D88" s="1000">
        <v>3419</v>
      </c>
      <c r="E88" s="1018">
        <v>5222</v>
      </c>
      <c r="F88" s="1094" t="s">
        <v>94</v>
      </c>
      <c r="G88" s="1071">
        <v>0</v>
      </c>
      <c r="H88" s="1071"/>
      <c r="I88" s="1071">
        <v>0</v>
      </c>
      <c r="J88" s="1079">
        <v>40</v>
      </c>
      <c r="K88" s="1079">
        <f t="shared" si="1"/>
        <v>40</v>
      </c>
      <c r="L88" s="1245">
        <v>0</v>
      </c>
      <c r="M88" s="1245">
        <f t="shared" si="18"/>
        <v>40</v>
      </c>
      <c r="N88" s="147"/>
    </row>
    <row r="89" spans="1:14" s="9" customFormat="1" ht="13.75" thickBot="1" x14ac:dyDescent="0.3">
      <c r="A89" s="984" t="s">
        <v>3</v>
      </c>
      <c r="B89" s="1458" t="s">
        <v>5</v>
      </c>
      <c r="C89" s="1459"/>
      <c r="D89" s="985" t="s">
        <v>5</v>
      </c>
      <c r="E89" s="985" t="s">
        <v>5</v>
      </c>
      <c r="F89" s="1043" t="s">
        <v>27</v>
      </c>
      <c r="G89" s="1066">
        <f>+G90</f>
        <v>200</v>
      </c>
      <c r="H89" s="1066">
        <f>+H90+H92+H94</f>
        <v>200</v>
      </c>
      <c r="I89" s="1066">
        <f t="shared" si="0"/>
        <v>400</v>
      </c>
      <c r="J89" s="1080">
        <f>+J90+J92+J94</f>
        <v>0</v>
      </c>
      <c r="K89" s="1080">
        <f t="shared" si="1"/>
        <v>400</v>
      </c>
      <c r="L89" s="1246">
        <v>0</v>
      </c>
      <c r="M89" s="1246">
        <f t="shared" si="18"/>
        <v>400</v>
      </c>
      <c r="N89" s="147"/>
    </row>
    <row r="90" spans="1:14" s="9" customFormat="1" x14ac:dyDescent="0.2">
      <c r="A90" s="1012" t="s">
        <v>2</v>
      </c>
      <c r="B90" s="1013" t="s">
        <v>77</v>
      </c>
      <c r="C90" s="1013" t="s">
        <v>17</v>
      </c>
      <c r="D90" s="1084" t="s">
        <v>5</v>
      </c>
      <c r="E90" s="1084" t="s">
        <v>5</v>
      </c>
      <c r="F90" s="1085" t="s">
        <v>9</v>
      </c>
      <c r="G90" s="1067">
        <f>+G91</f>
        <v>200</v>
      </c>
      <c r="H90" s="1067">
        <f>H91</f>
        <v>-200</v>
      </c>
      <c r="I90" s="1067">
        <f t="shared" si="0"/>
        <v>0</v>
      </c>
      <c r="J90" s="1077">
        <v>0</v>
      </c>
      <c r="K90" s="1077">
        <f t="shared" si="1"/>
        <v>0</v>
      </c>
      <c r="L90" s="1243">
        <v>0</v>
      </c>
      <c r="M90" s="1243">
        <f t="shared" si="18"/>
        <v>0</v>
      </c>
      <c r="N90" s="147"/>
    </row>
    <row r="91" spans="1:14" s="9" customFormat="1" x14ac:dyDescent="0.2">
      <c r="A91" s="988"/>
      <c r="B91" s="989"/>
      <c r="C91" s="989"/>
      <c r="D91" s="990">
        <v>3419</v>
      </c>
      <c r="E91" s="981">
        <v>5229</v>
      </c>
      <c r="F91" s="1042" t="s">
        <v>24</v>
      </c>
      <c r="G91" s="1063">
        <v>200</v>
      </c>
      <c r="H91" s="1063">
        <v>-200</v>
      </c>
      <c r="I91" s="1063">
        <f t="shared" si="0"/>
        <v>0</v>
      </c>
      <c r="J91" s="1030">
        <v>0</v>
      </c>
      <c r="K91" s="1030">
        <f t="shared" si="1"/>
        <v>0</v>
      </c>
      <c r="L91" s="1239">
        <v>0</v>
      </c>
      <c r="M91" s="1239">
        <f t="shared" si="18"/>
        <v>0</v>
      </c>
      <c r="N91" s="147"/>
    </row>
    <row r="92" spans="1:14" s="9" customFormat="1" ht="20.95" x14ac:dyDescent="0.2">
      <c r="A92" s="972" t="s">
        <v>2</v>
      </c>
      <c r="B92" s="824" t="s">
        <v>126</v>
      </c>
      <c r="C92" s="824" t="s">
        <v>17</v>
      </c>
      <c r="D92" s="445" t="s">
        <v>5</v>
      </c>
      <c r="E92" s="445" t="s">
        <v>5</v>
      </c>
      <c r="F92" s="1047" t="s">
        <v>127</v>
      </c>
      <c r="G92" s="1064">
        <v>0</v>
      </c>
      <c r="H92" s="1064">
        <f>H93</f>
        <v>200</v>
      </c>
      <c r="I92" s="1064">
        <f t="shared" si="0"/>
        <v>200</v>
      </c>
      <c r="J92" s="1031">
        <v>0</v>
      </c>
      <c r="K92" s="1031">
        <f t="shared" si="1"/>
        <v>200</v>
      </c>
      <c r="L92" s="1241">
        <v>0</v>
      </c>
      <c r="M92" s="1241">
        <f t="shared" si="18"/>
        <v>200</v>
      </c>
      <c r="N92" s="147"/>
    </row>
    <row r="93" spans="1:14" s="9" customFormat="1" x14ac:dyDescent="0.2">
      <c r="A93" s="994"/>
      <c r="B93" s="995"/>
      <c r="C93" s="995"/>
      <c r="D93" s="238">
        <v>3419</v>
      </c>
      <c r="E93" s="238">
        <v>5222</v>
      </c>
      <c r="F93" s="1038" t="s">
        <v>94</v>
      </c>
      <c r="G93" s="1063">
        <v>0</v>
      </c>
      <c r="H93" s="1063">
        <v>200</v>
      </c>
      <c r="I93" s="1063">
        <f t="shared" si="0"/>
        <v>200</v>
      </c>
      <c r="J93" s="1030">
        <v>0</v>
      </c>
      <c r="K93" s="1030">
        <f t="shared" si="1"/>
        <v>200</v>
      </c>
      <c r="L93" s="1239">
        <v>0</v>
      </c>
      <c r="M93" s="1239">
        <f t="shared" si="18"/>
        <v>200</v>
      </c>
      <c r="N93" s="147"/>
    </row>
    <row r="94" spans="1:14" s="9" customFormat="1" x14ac:dyDescent="0.2">
      <c r="A94" s="975" t="s">
        <v>2</v>
      </c>
      <c r="B94" s="996" t="s">
        <v>161</v>
      </c>
      <c r="C94" s="996" t="s">
        <v>17</v>
      </c>
      <c r="D94" s="445" t="s">
        <v>5</v>
      </c>
      <c r="E94" s="445" t="s">
        <v>5</v>
      </c>
      <c r="F94" s="1048" t="s">
        <v>138</v>
      </c>
      <c r="G94" s="1069">
        <v>0</v>
      </c>
      <c r="H94" s="1069">
        <v>200</v>
      </c>
      <c r="I94" s="1064">
        <f t="shared" si="0"/>
        <v>200</v>
      </c>
      <c r="J94" s="1031">
        <v>0</v>
      </c>
      <c r="K94" s="1031">
        <f t="shared" si="1"/>
        <v>200</v>
      </c>
      <c r="L94" s="1241">
        <v>0</v>
      </c>
      <c r="M94" s="1241">
        <f t="shared" si="18"/>
        <v>200</v>
      </c>
      <c r="N94" s="147"/>
    </row>
    <row r="95" spans="1:14" s="9" customFormat="1" ht="13.1" thickBot="1" x14ac:dyDescent="0.25">
      <c r="A95" s="998"/>
      <c r="B95" s="999"/>
      <c r="C95" s="999"/>
      <c r="D95" s="1000">
        <v>3419</v>
      </c>
      <c r="E95" s="1000">
        <v>5229</v>
      </c>
      <c r="F95" s="1049" t="s">
        <v>24</v>
      </c>
      <c r="G95" s="1070">
        <v>0</v>
      </c>
      <c r="H95" s="1070">
        <v>200</v>
      </c>
      <c r="I95" s="1071">
        <f t="shared" si="0"/>
        <v>200</v>
      </c>
      <c r="J95" s="1079">
        <v>0</v>
      </c>
      <c r="K95" s="1079">
        <f t="shared" si="1"/>
        <v>200</v>
      </c>
      <c r="L95" s="1245">
        <v>0</v>
      </c>
      <c r="M95" s="1245">
        <f t="shared" si="18"/>
        <v>200</v>
      </c>
      <c r="N95" s="147"/>
    </row>
    <row r="96" spans="1:14" s="9" customFormat="1" ht="13.75" thickBot="1" x14ac:dyDescent="0.3">
      <c r="A96" s="984" t="s">
        <v>3</v>
      </c>
      <c r="B96" s="1458" t="s">
        <v>5</v>
      </c>
      <c r="C96" s="1459"/>
      <c r="D96" s="985" t="s">
        <v>5</v>
      </c>
      <c r="E96" s="985" t="s">
        <v>5</v>
      </c>
      <c r="F96" s="1043" t="s">
        <v>10</v>
      </c>
      <c r="G96" s="1066">
        <f>+G97+G99</f>
        <v>1500</v>
      </c>
      <c r="H96" s="1066">
        <f>+H97+H99+H101+H106+H110</f>
        <v>1200</v>
      </c>
      <c r="I96" s="1066">
        <f t="shared" si="0"/>
        <v>2700</v>
      </c>
      <c r="J96" s="1080">
        <f>+J101+J103+J106+J108+J110+J112</f>
        <v>0</v>
      </c>
      <c r="K96" s="1080">
        <f t="shared" si="1"/>
        <v>2700</v>
      </c>
      <c r="L96" s="1246">
        <v>0</v>
      </c>
      <c r="M96" s="1246">
        <f t="shared" si="18"/>
        <v>2700</v>
      </c>
      <c r="N96" s="147"/>
    </row>
    <row r="97" spans="1:14" s="9" customFormat="1" x14ac:dyDescent="0.2">
      <c r="A97" s="189" t="s">
        <v>2</v>
      </c>
      <c r="B97" s="256" t="s">
        <v>78</v>
      </c>
      <c r="C97" s="256" t="s">
        <v>17</v>
      </c>
      <c r="D97" s="192" t="s">
        <v>5</v>
      </c>
      <c r="E97" s="192" t="s">
        <v>5</v>
      </c>
      <c r="F97" s="194" t="s">
        <v>10</v>
      </c>
      <c r="G97" s="1061">
        <f>+G98</f>
        <v>1000</v>
      </c>
      <c r="H97" s="1061">
        <v>0</v>
      </c>
      <c r="I97" s="1061">
        <f t="shared" si="0"/>
        <v>1000</v>
      </c>
      <c r="J97" s="1077">
        <v>0</v>
      </c>
      <c r="K97" s="1077">
        <f t="shared" si="1"/>
        <v>1000</v>
      </c>
      <c r="L97" s="1243">
        <v>0</v>
      </c>
      <c r="M97" s="1243">
        <f t="shared" si="18"/>
        <v>1000</v>
      </c>
      <c r="N97" s="147"/>
    </row>
    <row r="98" spans="1:14" s="9" customFormat="1" x14ac:dyDescent="0.2">
      <c r="A98" s="235"/>
      <c r="B98" s="236"/>
      <c r="C98" s="236"/>
      <c r="D98" s="237">
        <v>3419</v>
      </c>
      <c r="E98" s="238">
        <v>5221</v>
      </c>
      <c r="F98" s="1038" t="s">
        <v>28</v>
      </c>
      <c r="G98" s="1063">
        <v>1000</v>
      </c>
      <c r="H98" s="1063">
        <v>0</v>
      </c>
      <c r="I98" s="1063">
        <f t="shared" si="0"/>
        <v>1000</v>
      </c>
      <c r="J98" s="1030">
        <v>0</v>
      </c>
      <c r="K98" s="1030">
        <f t="shared" si="1"/>
        <v>1000</v>
      </c>
      <c r="L98" s="1239">
        <v>0</v>
      </c>
      <c r="M98" s="1239">
        <f t="shared" si="18"/>
        <v>1000</v>
      </c>
      <c r="N98" s="147"/>
    </row>
    <row r="99" spans="1:14" s="9" customFormat="1" x14ac:dyDescent="0.2">
      <c r="A99" s="972" t="s">
        <v>2</v>
      </c>
      <c r="B99" s="824" t="s">
        <v>79</v>
      </c>
      <c r="C99" s="824" t="s">
        <v>17</v>
      </c>
      <c r="D99" s="445" t="s">
        <v>5</v>
      </c>
      <c r="E99" s="445" t="s">
        <v>5</v>
      </c>
      <c r="F99" s="1039" t="s">
        <v>11</v>
      </c>
      <c r="G99" s="1064">
        <f>+G100</f>
        <v>500</v>
      </c>
      <c r="H99" s="1064">
        <v>0</v>
      </c>
      <c r="I99" s="1064">
        <f t="shared" si="0"/>
        <v>500</v>
      </c>
      <c r="J99" s="1031">
        <v>0</v>
      </c>
      <c r="K99" s="1031">
        <f t="shared" si="1"/>
        <v>500</v>
      </c>
      <c r="L99" s="1241">
        <v>0</v>
      </c>
      <c r="M99" s="1241">
        <f t="shared" si="18"/>
        <v>500</v>
      </c>
      <c r="N99" s="147"/>
    </row>
    <row r="100" spans="1:14" s="9" customFormat="1" x14ac:dyDescent="0.2">
      <c r="A100" s="972"/>
      <c r="B100" s="824"/>
      <c r="C100" s="824"/>
      <c r="D100" s="238">
        <v>3419</v>
      </c>
      <c r="E100" s="238">
        <v>5221</v>
      </c>
      <c r="F100" s="1038" t="s">
        <v>28</v>
      </c>
      <c r="G100" s="1063">
        <v>500</v>
      </c>
      <c r="H100" s="1063">
        <v>0</v>
      </c>
      <c r="I100" s="1063">
        <f t="shared" si="0"/>
        <v>500</v>
      </c>
      <c r="J100" s="1030">
        <v>0</v>
      </c>
      <c r="K100" s="1030">
        <f t="shared" si="1"/>
        <v>500</v>
      </c>
      <c r="L100" s="1239">
        <v>0</v>
      </c>
      <c r="M100" s="1239">
        <f t="shared" si="18"/>
        <v>500</v>
      </c>
      <c r="N100" s="147"/>
    </row>
    <row r="101" spans="1:14" s="9" customFormat="1" x14ac:dyDescent="0.2">
      <c r="A101" s="975" t="s">
        <v>2</v>
      </c>
      <c r="B101" s="976" t="s">
        <v>163</v>
      </c>
      <c r="C101" s="976" t="s">
        <v>17</v>
      </c>
      <c r="D101" s="445" t="s">
        <v>5</v>
      </c>
      <c r="E101" s="445" t="s">
        <v>5</v>
      </c>
      <c r="F101" s="1041" t="s">
        <v>139</v>
      </c>
      <c r="G101" s="1064">
        <v>0</v>
      </c>
      <c r="H101" s="1064">
        <v>600</v>
      </c>
      <c r="I101" s="1064">
        <f t="shared" si="0"/>
        <v>600</v>
      </c>
      <c r="J101" s="1031">
        <f>+J102</f>
        <v>-600</v>
      </c>
      <c r="K101" s="1031">
        <f t="shared" si="1"/>
        <v>0</v>
      </c>
      <c r="L101" s="1241">
        <v>0</v>
      </c>
      <c r="M101" s="1241">
        <f t="shared" si="18"/>
        <v>0</v>
      </c>
      <c r="N101" s="147"/>
    </row>
    <row r="102" spans="1:14" s="9" customFormat="1" x14ac:dyDescent="0.2">
      <c r="A102" s="975"/>
      <c r="B102" s="976"/>
      <c r="C102" s="976"/>
      <c r="D102" s="981">
        <v>3419</v>
      </c>
      <c r="E102" s="981">
        <v>5221</v>
      </c>
      <c r="F102" s="1042" t="s">
        <v>28</v>
      </c>
      <c r="G102" s="1063">
        <v>0</v>
      </c>
      <c r="H102" s="1063">
        <v>600</v>
      </c>
      <c r="I102" s="1063">
        <f t="shared" ref="I102:I144" si="25">+G102+H102</f>
        <v>600</v>
      </c>
      <c r="J102" s="1030">
        <v>-600</v>
      </c>
      <c r="K102" s="1030">
        <f t="shared" ref="K102:K144" si="26">+I102+J102</f>
        <v>0</v>
      </c>
      <c r="L102" s="1239">
        <v>0</v>
      </c>
      <c r="M102" s="1239">
        <f t="shared" si="18"/>
        <v>0</v>
      </c>
      <c r="N102" s="147"/>
    </row>
    <row r="103" spans="1:14" s="9" customFormat="1" x14ac:dyDescent="0.2">
      <c r="A103" s="975" t="s">
        <v>2</v>
      </c>
      <c r="B103" s="976" t="s">
        <v>203</v>
      </c>
      <c r="C103" s="976" t="s">
        <v>17</v>
      </c>
      <c r="D103" s="977" t="s">
        <v>5</v>
      </c>
      <c r="E103" s="977" t="s">
        <v>5</v>
      </c>
      <c r="F103" s="1041" t="s">
        <v>204</v>
      </c>
      <c r="G103" s="1064">
        <f>SUM(G104:G105)</f>
        <v>0</v>
      </c>
      <c r="H103" s="1064">
        <f t="shared" ref="H103:J103" si="27">SUM(H104:H105)</f>
        <v>0</v>
      </c>
      <c r="I103" s="1064">
        <f t="shared" si="27"/>
        <v>0</v>
      </c>
      <c r="J103" s="1064">
        <f t="shared" si="27"/>
        <v>600</v>
      </c>
      <c r="K103" s="1031">
        <f t="shared" si="26"/>
        <v>600</v>
      </c>
      <c r="L103" s="1241">
        <v>0</v>
      </c>
      <c r="M103" s="1241">
        <f t="shared" si="18"/>
        <v>600</v>
      </c>
      <c r="N103" s="147"/>
    </row>
    <row r="104" spans="1:14" s="9" customFormat="1" x14ac:dyDescent="0.2">
      <c r="A104" s="975"/>
      <c r="B104" s="976"/>
      <c r="C104" s="976"/>
      <c r="D104" s="981">
        <v>3419</v>
      </c>
      <c r="E104" s="981">
        <v>5221</v>
      </c>
      <c r="F104" s="1042" t="s">
        <v>28</v>
      </c>
      <c r="G104" s="1063">
        <v>0</v>
      </c>
      <c r="H104" s="1063"/>
      <c r="I104" s="1063">
        <v>0</v>
      </c>
      <c r="J104" s="1030">
        <v>502.35500000000002</v>
      </c>
      <c r="K104" s="1030">
        <f t="shared" si="26"/>
        <v>502.35500000000002</v>
      </c>
      <c r="L104" s="1239">
        <v>0</v>
      </c>
      <c r="M104" s="1239">
        <f t="shared" si="18"/>
        <v>502.35500000000002</v>
      </c>
      <c r="N104" s="147"/>
    </row>
    <row r="105" spans="1:14" s="9" customFormat="1" x14ac:dyDescent="0.2">
      <c r="A105" s="975"/>
      <c r="B105" s="976"/>
      <c r="C105" s="976"/>
      <c r="D105" s="981">
        <v>3419</v>
      </c>
      <c r="E105" s="981">
        <v>6321</v>
      </c>
      <c r="F105" s="1042" t="s">
        <v>206</v>
      </c>
      <c r="G105" s="1063">
        <v>0</v>
      </c>
      <c r="H105" s="1063"/>
      <c r="I105" s="1063">
        <v>0</v>
      </c>
      <c r="J105" s="1030">
        <v>97.644999999999996</v>
      </c>
      <c r="K105" s="1030">
        <f t="shared" si="26"/>
        <v>97.644999999999996</v>
      </c>
      <c r="L105" s="1239">
        <v>0</v>
      </c>
      <c r="M105" s="1239">
        <f t="shared" si="18"/>
        <v>97.644999999999996</v>
      </c>
      <c r="N105" s="147"/>
    </row>
    <row r="106" spans="1:14" s="9" customFormat="1" x14ac:dyDescent="0.2">
      <c r="A106" s="975" t="s">
        <v>2</v>
      </c>
      <c r="B106" s="976" t="s">
        <v>140</v>
      </c>
      <c r="C106" s="976" t="s">
        <v>17</v>
      </c>
      <c r="D106" s="445" t="s">
        <v>5</v>
      </c>
      <c r="E106" s="445" t="s">
        <v>5</v>
      </c>
      <c r="F106" s="1041" t="s">
        <v>141</v>
      </c>
      <c r="G106" s="1064">
        <v>0</v>
      </c>
      <c r="H106" s="1064">
        <v>400</v>
      </c>
      <c r="I106" s="1064">
        <f t="shared" si="25"/>
        <v>400</v>
      </c>
      <c r="J106" s="1031">
        <f>+J107</f>
        <v>-300</v>
      </c>
      <c r="K106" s="1031">
        <f t="shared" si="26"/>
        <v>100</v>
      </c>
      <c r="L106" s="1241">
        <v>0</v>
      </c>
      <c r="M106" s="1241">
        <f t="shared" si="18"/>
        <v>100</v>
      </c>
      <c r="N106" s="147"/>
    </row>
    <row r="107" spans="1:14" s="9" customFormat="1" x14ac:dyDescent="0.2">
      <c r="A107" s="975"/>
      <c r="B107" s="976"/>
      <c r="C107" s="976"/>
      <c r="D107" s="981">
        <v>3419</v>
      </c>
      <c r="E107" s="981">
        <v>5329</v>
      </c>
      <c r="F107" s="1050" t="s">
        <v>142</v>
      </c>
      <c r="G107" s="1063">
        <v>0</v>
      </c>
      <c r="H107" s="1063">
        <v>400</v>
      </c>
      <c r="I107" s="1063">
        <f t="shared" si="25"/>
        <v>400</v>
      </c>
      <c r="J107" s="1030">
        <v>-300</v>
      </c>
      <c r="K107" s="1030">
        <f t="shared" si="26"/>
        <v>100</v>
      </c>
      <c r="L107" s="1239">
        <v>0</v>
      </c>
      <c r="M107" s="1239">
        <f t="shared" si="18"/>
        <v>100</v>
      </c>
      <c r="N107" s="147"/>
    </row>
    <row r="108" spans="1:14" s="9" customFormat="1" ht="20.95" x14ac:dyDescent="0.2">
      <c r="A108" s="975" t="s">
        <v>2</v>
      </c>
      <c r="B108" s="976" t="s">
        <v>207</v>
      </c>
      <c r="C108" s="976" t="s">
        <v>17</v>
      </c>
      <c r="D108" s="977" t="s">
        <v>5</v>
      </c>
      <c r="E108" s="977" t="s">
        <v>5</v>
      </c>
      <c r="F108" s="1041" t="s">
        <v>213</v>
      </c>
      <c r="G108" s="1064">
        <v>0</v>
      </c>
      <c r="H108" s="1064"/>
      <c r="I108" s="1064">
        <v>0</v>
      </c>
      <c r="J108" s="1031">
        <f>+J109</f>
        <v>300</v>
      </c>
      <c r="K108" s="1031">
        <f t="shared" si="26"/>
        <v>300</v>
      </c>
      <c r="L108" s="1241">
        <v>0</v>
      </c>
      <c r="M108" s="1241">
        <f t="shared" si="18"/>
        <v>300</v>
      </c>
      <c r="N108" s="147"/>
    </row>
    <row r="109" spans="1:14" s="9" customFormat="1" x14ac:dyDescent="0.2">
      <c r="A109" s="975"/>
      <c r="B109" s="976"/>
      <c r="C109" s="976"/>
      <c r="D109" s="981">
        <v>3419</v>
      </c>
      <c r="E109" s="981">
        <v>5329</v>
      </c>
      <c r="F109" s="1057" t="s">
        <v>202</v>
      </c>
      <c r="G109" s="1063">
        <v>0</v>
      </c>
      <c r="H109" s="1063"/>
      <c r="I109" s="1063">
        <v>0</v>
      </c>
      <c r="J109" s="1030">
        <v>300</v>
      </c>
      <c r="K109" s="1030">
        <f t="shared" si="26"/>
        <v>300</v>
      </c>
      <c r="L109" s="1239">
        <v>0</v>
      </c>
      <c r="M109" s="1239">
        <f t="shared" si="18"/>
        <v>300</v>
      </c>
      <c r="N109" s="147"/>
    </row>
    <row r="110" spans="1:14" s="9" customFormat="1" x14ac:dyDescent="0.2">
      <c r="A110" s="975" t="s">
        <v>2</v>
      </c>
      <c r="B110" s="976" t="s">
        <v>143</v>
      </c>
      <c r="C110" s="976" t="s">
        <v>144</v>
      </c>
      <c r="D110" s="445" t="s">
        <v>5</v>
      </c>
      <c r="E110" s="445" t="s">
        <v>5</v>
      </c>
      <c r="F110" s="1041" t="s">
        <v>145</v>
      </c>
      <c r="G110" s="1064">
        <v>0</v>
      </c>
      <c r="H110" s="1064">
        <v>200</v>
      </c>
      <c r="I110" s="1064">
        <f t="shared" si="25"/>
        <v>200</v>
      </c>
      <c r="J110" s="1031">
        <f>+J111</f>
        <v>-200</v>
      </c>
      <c r="K110" s="1031">
        <f t="shared" si="26"/>
        <v>0</v>
      </c>
      <c r="L110" s="1241">
        <v>0</v>
      </c>
      <c r="M110" s="1241">
        <f t="shared" si="18"/>
        <v>0</v>
      </c>
      <c r="N110" s="147"/>
    </row>
    <row r="111" spans="1:14" s="9" customFormat="1" x14ac:dyDescent="0.2">
      <c r="A111" s="1091"/>
      <c r="B111" s="1092"/>
      <c r="C111" s="1092"/>
      <c r="D111" s="1018">
        <v>3419</v>
      </c>
      <c r="E111" s="1018">
        <v>5329</v>
      </c>
      <c r="F111" s="1094" t="s">
        <v>142</v>
      </c>
      <c r="G111" s="1071">
        <v>0</v>
      </c>
      <c r="H111" s="1071">
        <v>200</v>
      </c>
      <c r="I111" s="1071">
        <f t="shared" si="25"/>
        <v>200</v>
      </c>
      <c r="J111" s="1079">
        <v>-200</v>
      </c>
      <c r="K111" s="1079">
        <f t="shared" si="26"/>
        <v>0</v>
      </c>
      <c r="L111" s="1239">
        <v>0</v>
      </c>
      <c r="M111" s="1239">
        <f t="shared" si="18"/>
        <v>0</v>
      </c>
      <c r="N111" s="147"/>
    </row>
    <row r="112" spans="1:14" s="9" customFormat="1" x14ac:dyDescent="0.2">
      <c r="A112" s="975" t="s">
        <v>2</v>
      </c>
      <c r="B112" s="976" t="s">
        <v>200</v>
      </c>
      <c r="C112" s="976" t="s">
        <v>144</v>
      </c>
      <c r="D112" s="977" t="s">
        <v>5</v>
      </c>
      <c r="E112" s="977" t="s">
        <v>5</v>
      </c>
      <c r="F112" s="1045" t="s">
        <v>201</v>
      </c>
      <c r="G112" s="1064">
        <v>0</v>
      </c>
      <c r="H112" s="1064"/>
      <c r="I112" s="1064">
        <v>0</v>
      </c>
      <c r="J112" s="1031">
        <f>+J113</f>
        <v>200</v>
      </c>
      <c r="K112" s="1031">
        <f t="shared" si="26"/>
        <v>200</v>
      </c>
      <c r="L112" s="1241">
        <v>0</v>
      </c>
      <c r="M112" s="1241">
        <f t="shared" si="18"/>
        <v>200</v>
      </c>
      <c r="N112" s="147"/>
    </row>
    <row r="113" spans="1:14" s="9" customFormat="1" ht="13.1" thickBot="1" x14ac:dyDescent="0.25">
      <c r="A113" s="1012"/>
      <c r="B113" s="1013"/>
      <c r="C113" s="1013"/>
      <c r="D113" s="1014">
        <v>3419</v>
      </c>
      <c r="E113" s="1014">
        <v>5329</v>
      </c>
      <c r="F113" s="1057" t="s">
        <v>202</v>
      </c>
      <c r="G113" s="1089">
        <v>0</v>
      </c>
      <c r="H113" s="1089"/>
      <c r="I113" s="1089">
        <v>0</v>
      </c>
      <c r="J113" s="1090">
        <v>200</v>
      </c>
      <c r="K113" s="1090">
        <f t="shared" si="26"/>
        <v>200</v>
      </c>
      <c r="L113" s="1245">
        <v>0</v>
      </c>
      <c r="M113" s="1245">
        <f t="shared" si="18"/>
        <v>200</v>
      </c>
      <c r="N113" s="147"/>
    </row>
    <row r="114" spans="1:14" s="9" customFormat="1" ht="13.75" thickBot="1" x14ac:dyDescent="0.3">
      <c r="A114" s="984" t="s">
        <v>3</v>
      </c>
      <c r="B114" s="1458" t="s">
        <v>5</v>
      </c>
      <c r="C114" s="1459"/>
      <c r="D114" s="985" t="s">
        <v>5</v>
      </c>
      <c r="E114" s="985" t="s">
        <v>5</v>
      </c>
      <c r="F114" s="1043" t="s">
        <v>29</v>
      </c>
      <c r="G114" s="1066">
        <f>+G115+G117</f>
        <v>1530</v>
      </c>
      <c r="H114" s="1066">
        <f>+H115+H117+H121+H123+H125</f>
        <v>4436.8</v>
      </c>
      <c r="I114" s="1066">
        <f t="shared" si="25"/>
        <v>5966.8</v>
      </c>
      <c r="J114" s="1080">
        <f>+J117+J119+J125+J127</f>
        <v>0</v>
      </c>
      <c r="K114" s="1080">
        <f t="shared" si="26"/>
        <v>5966.8</v>
      </c>
      <c r="L114" s="1246">
        <v>0</v>
      </c>
      <c r="M114" s="1246">
        <f t="shared" si="18"/>
        <v>5966.8</v>
      </c>
      <c r="N114" s="147"/>
    </row>
    <row r="115" spans="1:14" s="9" customFormat="1" x14ac:dyDescent="0.2">
      <c r="A115" s="189" t="s">
        <v>2</v>
      </c>
      <c r="B115" s="256" t="s">
        <v>80</v>
      </c>
      <c r="C115" s="256" t="s">
        <v>17</v>
      </c>
      <c r="D115" s="192" t="s">
        <v>5</v>
      </c>
      <c r="E115" s="192" t="s">
        <v>5</v>
      </c>
      <c r="F115" s="1052" t="s">
        <v>29</v>
      </c>
      <c r="G115" s="1061">
        <f>+G116</f>
        <v>1230</v>
      </c>
      <c r="H115" s="1061">
        <v>0</v>
      </c>
      <c r="I115" s="1061">
        <f t="shared" si="25"/>
        <v>1230</v>
      </c>
      <c r="J115" s="1077">
        <v>0</v>
      </c>
      <c r="K115" s="1077">
        <f t="shared" si="26"/>
        <v>1230</v>
      </c>
      <c r="L115" s="1243">
        <v>0</v>
      </c>
      <c r="M115" s="1243">
        <f t="shared" si="18"/>
        <v>1230</v>
      </c>
      <c r="N115" s="147"/>
    </row>
    <row r="116" spans="1:14" s="9" customFormat="1" x14ac:dyDescent="0.2">
      <c r="A116" s="972"/>
      <c r="B116" s="824"/>
      <c r="C116" s="824"/>
      <c r="D116" s="238">
        <v>3419</v>
      </c>
      <c r="E116" s="238">
        <v>5229</v>
      </c>
      <c r="F116" s="1038" t="s">
        <v>24</v>
      </c>
      <c r="G116" s="1063">
        <v>1230</v>
      </c>
      <c r="H116" s="1063">
        <v>0</v>
      </c>
      <c r="I116" s="1063">
        <f t="shared" si="25"/>
        <v>1230</v>
      </c>
      <c r="J116" s="1030">
        <v>0</v>
      </c>
      <c r="K116" s="1030">
        <f t="shared" si="26"/>
        <v>1230</v>
      </c>
      <c r="L116" s="1239">
        <v>0</v>
      </c>
      <c r="M116" s="1239">
        <f t="shared" si="18"/>
        <v>1230</v>
      </c>
      <c r="N116" s="147"/>
    </row>
    <row r="117" spans="1:14" s="9" customFormat="1" x14ac:dyDescent="0.2">
      <c r="A117" s="972" t="s">
        <v>2</v>
      </c>
      <c r="B117" s="824" t="s">
        <v>81</v>
      </c>
      <c r="C117" s="824" t="s">
        <v>17</v>
      </c>
      <c r="D117" s="445" t="s">
        <v>5</v>
      </c>
      <c r="E117" s="445" t="s">
        <v>5</v>
      </c>
      <c r="F117" s="1039" t="s">
        <v>12</v>
      </c>
      <c r="G117" s="1064">
        <f>+G118</f>
        <v>300</v>
      </c>
      <c r="H117" s="1064">
        <v>0</v>
      </c>
      <c r="I117" s="1064">
        <f t="shared" si="25"/>
        <v>300</v>
      </c>
      <c r="J117" s="1031">
        <f>+J118</f>
        <v>-200</v>
      </c>
      <c r="K117" s="1031">
        <f t="shared" si="26"/>
        <v>100</v>
      </c>
      <c r="L117" s="1241">
        <v>0</v>
      </c>
      <c r="M117" s="1241">
        <f t="shared" si="18"/>
        <v>100</v>
      </c>
      <c r="N117" s="147"/>
    </row>
    <row r="118" spans="1:14" s="9" customFormat="1" x14ac:dyDescent="0.2">
      <c r="A118" s="972"/>
      <c r="B118" s="824"/>
      <c r="C118" s="824"/>
      <c r="D118" s="238">
        <v>3419</v>
      </c>
      <c r="E118" s="238">
        <v>5229</v>
      </c>
      <c r="F118" s="1038" t="s">
        <v>24</v>
      </c>
      <c r="G118" s="1063">
        <v>300</v>
      </c>
      <c r="H118" s="1063">
        <v>0</v>
      </c>
      <c r="I118" s="1063">
        <f t="shared" si="25"/>
        <v>300</v>
      </c>
      <c r="J118" s="1030">
        <v>-200</v>
      </c>
      <c r="K118" s="1030">
        <f t="shared" si="26"/>
        <v>100</v>
      </c>
      <c r="L118" s="1239">
        <v>0</v>
      </c>
      <c r="M118" s="1239">
        <f t="shared" si="18"/>
        <v>100</v>
      </c>
      <c r="N118" s="147"/>
    </row>
    <row r="119" spans="1:14" s="9" customFormat="1" ht="20.95" x14ac:dyDescent="0.2">
      <c r="A119" s="972" t="s">
        <v>2</v>
      </c>
      <c r="B119" s="824" t="s">
        <v>181</v>
      </c>
      <c r="C119" s="824" t="s">
        <v>17</v>
      </c>
      <c r="D119" s="445" t="s">
        <v>5</v>
      </c>
      <c r="E119" s="445" t="s">
        <v>5</v>
      </c>
      <c r="F119" s="1039" t="s">
        <v>190</v>
      </c>
      <c r="G119" s="1064">
        <v>0</v>
      </c>
      <c r="H119" s="1064"/>
      <c r="I119" s="1064">
        <v>0</v>
      </c>
      <c r="J119" s="1031">
        <f>+J120</f>
        <v>200</v>
      </c>
      <c r="K119" s="1031">
        <f t="shared" si="26"/>
        <v>200</v>
      </c>
      <c r="L119" s="1241">
        <v>0</v>
      </c>
      <c r="M119" s="1241">
        <f t="shared" si="18"/>
        <v>200</v>
      </c>
      <c r="N119" s="147"/>
    </row>
    <row r="120" spans="1:14" s="9" customFormat="1" x14ac:dyDescent="0.2">
      <c r="A120" s="972"/>
      <c r="B120" s="824"/>
      <c r="C120" s="824"/>
      <c r="D120" s="238">
        <v>3419</v>
      </c>
      <c r="E120" s="238">
        <v>5222</v>
      </c>
      <c r="F120" s="1040" t="s">
        <v>94</v>
      </c>
      <c r="G120" s="1063">
        <v>0</v>
      </c>
      <c r="H120" s="1063"/>
      <c r="I120" s="1063">
        <v>0</v>
      </c>
      <c r="J120" s="1030">
        <v>200</v>
      </c>
      <c r="K120" s="1030">
        <f t="shared" si="26"/>
        <v>200</v>
      </c>
      <c r="L120" s="1239">
        <v>0</v>
      </c>
      <c r="M120" s="1239">
        <f t="shared" si="18"/>
        <v>200</v>
      </c>
      <c r="N120" s="147"/>
    </row>
    <row r="121" spans="1:14" s="9" customFormat="1" ht="20.95" x14ac:dyDescent="0.2">
      <c r="A121" s="972" t="s">
        <v>2</v>
      </c>
      <c r="B121" s="824" t="s">
        <v>95</v>
      </c>
      <c r="C121" s="824" t="s">
        <v>17</v>
      </c>
      <c r="D121" s="445" t="s">
        <v>5</v>
      </c>
      <c r="E121" s="445" t="s">
        <v>5</v>
      </c>
      <c r="F121" s="1039" t="s">
        <v>96</v>
      </c>
      <c r="G121" s="1063">
        <v>0</v>
      </c>
      <c r="H121" s="1064">
        <f>+H122</f>
        <v>4000</v>
      </c>
      <c r="I121" s="1064">
        <f t="shared" si="25"/>
        <v>4000</v>
      </c>
      <c r="J121" s="1031">
        <v>0</v>
      </c>
      <c r="K121" s="1031">
        <f t="shared" si="26"/>
        <v>4000</v>
      </c>
      <c r="L121" s="1241">
        <v>0</v>
      </c>
      <c r="M121" s="1241">
        <f t="shared" si="18"/>
        <v>4000</v>
      </c>
      <c r="N121" s="147"/>
    </row>
    <row r="122" spans="1:14" s="9" customFormat="1" x14ac:dyDescent="0.2">
      <c r="A122" s="994"/>
      <c r="B122" s="995"/>
      <c r="C122" s="995"/>
      <c r="D122" s="238">
        <v>3419</v>
      </c>
      <c r="E122" s="238">
        <v>5222</v>
      </c>
      <c r="F122" s="1040" t="s">
        <v>94</v>
      </c>
      <c r="G122" s="1063">
        <v>0</v>
      </c>
      <c r="H122" s="1063">
        <v>4000</v>
      </c>
      <c r="I122" s="1063">
        <f t="shared" si="25"/>
        <v>4000</v>
      </c>
      <c r="J122" s="1030">
        <v>0</v>
      </c>
      <c r="K122" s="1030">
        <f t="shared" si="26"/>
        <v>4000</v>
      </c>
      <c r="L122" s="1239">
        <v>0</v>
      </c>
      <c r="M122" s="1239">
        <f t="shared" si="18"/>
        <v>4000</v>
      </c>
      <c r="N122" s="147"/>
    </row>
    <row r="123" spans="1:14" s="9" customFormat="1" x14ac:dyDescent="0.2">
      <c r="A123" s="975" t="s">
        <v>2</v>
      </c>
      <c r="B123" s="976" t="s">
        <v>111</v>
      </c>
      <c r="C123" s="976" t="s">
        <v>17</v>
      </c>
      <c r="D123" s="977" t="s">
        <v>5</v>
      </c>
      <c r="E123" s="977" t="s">
        <v>5</v>
      </c>
      <c r="F123" s="1041" t="s">
        <v>112</v>
      </c>
      <c r="G123" s="1064">
        <f>G124</f>
        <v>0</v>
      </c>
      <c r="H123" s="1064">
        <f>H124</f>
        <v>36.799999999999997</v>
      </c>
      <c r="I123" s="1064">
        <f t="shared" si="25"/>
        <v>36.799999999999997</v>
      </c>
      <c r="J123" s="1031">
        <v>0</v>
      </c>
      <c r="K123" s="1031">
        <f t="shared" si="26"/>
        <v>36.799999999999997</v>
      </c>
      <c r="L123" s="1241">
        <v>0</v>
      </c>
      <c r="M123" s="1241">
        <f t="shared" si="18"/>
        <v>36.799999999999997</v>
      </c>
      <c r="N123" s="147"/>
    </row>
    <row r="124" spans="1:14" x14ac:dyDescent="0.25">
      <c r="A124" s="975"/>
      <c r="B124" s="976"/>
      <c r="C124" s="976"/>
      <c r="D124" s="990">
        <v>3419</v>
      </c>
      <c r="E124" s="981">
        <v>5492</v>
      </c>
      <c r="F124" s="1042" t="s">
        <v>113</v>
      </c>
      <c r="G124" s="1063">
        <v>0</v>
      </c>
      <c r="H124" s="1063">
        <v>36.799999999999997</v>
      </c>
      <c r="I124" s="1063">
        <f t="shared" si="25"/>
        <v>36.799999999999997</v>
      </c>
      <c r="J124" s="1030">
        <v>0</v>
      </c>
      <c r="K124" s="1030">
        <f t="shared" si="26"/>
        <v>36.799999999999997</v>
      </c>
      <c r="L124" s="1239">
        <v>0</v>
      </c>
      <c r="M124" s="1239">
        <f t="shared" si="18"/>
        <v>36.799999999999997</v>
      </c>
      <c r="N124" s="825"/>
    </row>
    <row r="125" spans="1:14" x14ac:dyDescent="0.2">
      <c r="A125" s="975" t="s">
        <v>2</v>
      </c>
      <c r="B125" s="976" t="s">
        <v>146</v>
      </c>
      <c r="C125" s="976" t="s">
        <v>17</v>
      </c>
      <c r="D125" s="445" t="s">
        <v>5</v>
      </c>
      <c r="E125" s="445" t="s">
        <v>5</v>
      </c>
      <c r="F125" s="1045" t="s">
        <v>147</v>
      </c>
      <c r="G125" s="1064">
        <v>0</v>
      </c>
      <c r="H125" s="1064">
        <v>400</v>
      </c>
      <c r="I125" s="1064">
        <f t="shared" si="25"/>
        <v>400</v>
      </c>
      <c r="J125" s="1031">
        <f>+J126</f>
        <v>-400</v>
      </c>
      <c r="K125" s="1031">
        <f t="shared" si="26"/>
        <v>0</v>
      </c>
      <c r="L125" s="1241">
        <v>0</v>
      </c>
      <c r="M125" s="1241">
        <f t="shared" si="18"/>
        <v>0</v>
      </c>
      <c r="N125" s="825"/>
    </row>
    <row r="126" spans="1:14" x14ac:dyDescent="0.2">
      <c r="A126" s="1091"/>
      <c r="B126" s="1092"/>
      <c r="C126" s="1092"/>
      <c r="D126" s="1018">
        <v>3419</v>
      </c>
      <c r="E126" s="1018">
        <v>5229</v>
      </c>
      <c r="F126" s="1056" t="s">
        <v>24</v>
      </c>
      <c r="G126" s="1071">
        <v>0</v>
      </c>
      <c r="H126" s="1071">
        <v>400</v>
      </c>
      <c r="I126" s="1071">
        <f t="shared" si="25"/>
        <v>400</v>
      </c>
      <c r="J126" s="1079">
        <v>-400</v>
      </c>
      <c r="K126" s="1079">
        <f t="shared" si="26"/>
        <v>0</v>
      </c>
      <c r="L126" s="1239">
        <v>0</v>
      </c>
      <c r="M126" s="1239">
        <f t="shared" si="18"/>
        <v>0</v>
      </c>
      <c r="N126" s="825"/>
    </row>
    <row r="127" spans="1:14" x14ac:dyDescent="0.2">
      <c r="A127" s="975" t="s">
        <v>2</v>
      </c>
      <c r="B127" s="976" t="s">
        <v>186</v>
      </c>
      <c r="C127" s="976" t="s">
        <v>17</v>
      </c>
      <c r="D127" s="977" t="s">
        <v>5</v>
      </c>
      <c r="E127" s="977" t="s">
        <v>5</v>
      </c>
      <c r="F127" s="1045" t="s">
        <v>187</v>
      </c>
      <c r="G127" s="1064">
        <v>0</v>
      </c>
      <c r="H127" s="1064"/>
      <c r="I127" s="1064">
        <v>0</v>
      </c>
      <c r="J127" s="1031">
        <f>+J128</f>
        <v>400</v>
      </c>
      <c r="K127" s="1031">
        <f t="shared" si="26"/>
        <v>400</v>
      </c>
      <c r="L127" s="1241">
        <v>0</v>
      </c>
      <c r="M127" s="1241">
        <f t="shared" si="18"/>
        <v>400</v>
      </c>
      <c r="N127" s="825"/>
    </row>
    <row r="128" spans="1:14" ht="13.1" thickBot="1" x14ac:dyDescent="0.25">
      <c r="A128" s="1086"/>
      <c r="B128" s="1087"/>
      <c r="C128" s="1087"/>
      <c r="D128" s="1088">
        <v>3419</v>
      </c>
      <c r="E128" s="238">
        <v>5222</v>
      </c>
      <c r="F128" s="1040" t="s">
        <v>94</v>
      </c>
      <c r="G128" s="1089">
        <v>0</v>
      </c>
      <c r="H128" s="1089"/>
      <c r="I128" s="1089">
        <v>0</v>
      </c>
      <c r="J128" s="1090">
        <v>400</v>
      </c>
      <c r="K128" s="1079">
        <f t="shared" si="26"/>
        <v>400</v>
      </c>
      <c r="L128" s="1245">
        <v>0</v>
      </c>
      <c r="M128" s="1245">
        <f t="shared" si="18"/>
        <v>400</v>
      </c>
      <c r="N128" s="825"/>
    </row>
    <row r="129" spans="1:14" ht="13.75" thickBot="1" x14ac:dyDescent="0.25">
      <c r="A129" s="1009" t="s">
        <v>2</v>
      </c>
      <c r="B129" s="1460" t="s">
        <v>5</v>
      </c>
      <c r="C129" s="1461"/>
      <c r="D129" s="1010" t="s">
        <v>5</v>
      </c>
      <c r="E129" s="1010" t="s">
        <v>5</v>
      </c>
      <c r="F129" s="1054" t="s">
        <v>148</v>
      </c>
      <c r="G129" s="1066">
        <v>0</v>
      </c>
      <c r="H129" s="1066">
        <f>+H130</f>
        <v>5500</v>
      </c>
      <c r="I129" s="1066">
        <f t="shared" si="25"/>
        <v>5500</v>
      </c>
      <c r="J129" s="1080">
        <f>+J130</f>
        <v>0</v>
      </c>
      <c r="K129" s="1080">
        <f t="shared" si="26"/>
        <v>5500</v>
      </c>
      <c r="L129" s="1246">
        <f>+L130+L132+L134+L136+L138+L140</f>
        <v>0</v>
      </c>
      <c r="M129" s="1246">
        <f t="shared" si="18"/>
        <v>5500</v>
      </c>
      <c r="N129" s="825" t="s">
        <v>291</v>
      </c>
    </row>
    <row r="130" spans="1:14" x14ac:dyDescent="0.2">
      <c r="A130" s="1012"/>
      <c r="B130" s="1013" t="s">
        <v>149</v>
      </c>
      <c r="C130" s="1013" t="s">
        <v>17</v>
      </c>
      <c r="D130" s="445" t="s">
        <v>5</v>
      </c>
      <c r="E130" s="445" t="s">
        <v>5</v>
      </c>
      <c r="F130" s="1055" t="s">
        <v>150</v>
      </c>
      <c r="G130" s="1067">
        <v>0</v>
      </c>
      <c r="H130" s="1067">
        <v>5500</v>
      </c>
      <c r="I130" s="1067">
        <f t="shared" si="25"/>
        <v>5500</v>
      </c>
      <c r="J130" s="1077">
        <v>0</v>
      </c>
      <c r="K130" s="1077">
        <f t="shared" si="26"/>
        <v>5500</v>
      </c>
      <c r="L130" s="1243">
        <f>+L131</f>
        <v>-2900</v>
      </c>
      <c r="M130" s="1243">
        <f t="shared" si="18"/>
        <v>2600</v>
      </c>
      <c r="N130" s="825" t="s">
        <v>291</v>
      </c>
    </row>
    <row r="131" spans="1:14" x14ac:dyDescent="0.2">
      <c r="A131" s="1016"/>
      <c r="B131" s="1017"/>
      <c r="C131" s="1017"/>
      <c r="D131" s="1018">
        <v>3419</v>
      </c>
      <c r="E131" s="1018">
        <v>5229</v>
      </c>
      <c r="F131" s="1056" t="s">
        <v>24</v>
      </c>
      <c r="G131" s="1072">
        <v>0</v>
      </c>
      <c r="H131" s="1072">
        <v>5500</v>
      </c>
      <c r="I131" s="1071">
        <f t="shared" si="25"/>
        <v>5500</v>
      </c>
      <c r="J131" s="1079">
        <v>0</v>
      </c>
      <c r="K131" s="1079">
        <f t="shared" si="26"/>
        <v>5500</v>
      </c>
      <c r="L131" s="1239">
        <v>-2900</v>
      </c>
      <c r="M131" s="1239">
        <f t="shared" si="18"/>
        <v>2600</v>
      </c>
      <c r="N131" s="825"/>
    </row>
    <row r="132" spans="1:14" ht="20.95" x14ac:dyDescent="0.2">
      <c r="A132" s="975" t="s">
        <v>2</v>
      </c>
      <c r="B132" s="976" t="s">
        <v>227</v>
      </c>
      <c r="C132" s="976" t="s">
        <v>17</v>
      </c>
      <c r="D132" s="445" t="s">
        <v>5</v>
      </c>
      <c r="E132" s="445" t="s">
        <v>5</v>
      </c>
      <c r="F132" s="1041" t="s">
        <v>247</v>
      </c>
      <c r="G132" s="1255">
        <v>0</v>
      </c>
      <c r="H132" s="1255">
        <v>0</v>
      </c>
      <c r="I132" s="1255">
        <v>0</v>
      </c>
      <c r="J132" s="1255">
        <v>0</v>
      </c>
      <c r="K132" s="1255">
        <v>0</v>
      </c>
      <c r="L132" s="1031">
        <f>+L133</f>
        <v>800</v>
      </c>
      <c r="M132" s="1031">
        <f>+K132+L132</f>
        <v>800</v>
      </c>
      <c r="N132" s="825" t="s">
        <v>291</v>
      </c>
    </row>
    <row r="133" spans="1:14" x14ac:dyDescent="0.2">
      <c r="A133" s="1217"/>
      <c r="B133" s="1218"/>
      <c r="C133" s="1218"/>
      <c r="D133" s="981">
        <v>3419</v>
      </c>
      <c r="E133" s="238">
        <v>5222</v>
      </c>
      <c r="F133" s="1040" t="s">
        <v>94</v>
      </c>
      <c r="G133" s="1219">
        <v>0</v>
      </c>
      <c r="H133" s="1219">
        <v>0</v>
      </c>
      <c r="I133" s="1219">
        <v>0</v>
      </c>
      <c r="J133" s="1219">
        <v>0</v>
      </c>
      <c r="K133" s="1219">
        <v>0</v>
      </c>
      <c r="L133" s="1030">
        <v>800</v>
      </c>
      <c r="M133" s="1030">
        <f>+K133+L133</f>
        <v>800</v>
      </c>
      <c r="N133" s="1024"/>
    </row>
    <row r="134" spans="1:14" ht="20.95" x14ac:dyDescent="0.2">
      <c r="A134" s="975" t="s">
        <v>2</v>
      </c>
      <c r="B134" s="976" t="s">
        <v>228</v>
      </c>
      <c r="C134" s="976" t="s">
        <v>17</v>
      </c>
      <c r="D134" s="445" t="s">
        <v>5</v>
      </c>
      <c r="E134" s="445" t="s">
        <v>5</v>
      </c>
      <c r="F134" s="1041" t="s">
        <v>248</v>
      </c>
      <c r="G134" s="1255">
        <v>0</v>
      </c>
      <c r="H134" s="1255">
        <v>0</v>
      </c>
      <c r="I134" s="1255">
        <v>0</v>
      </c>
      <c r="J134" s="1255">
        <v>0</v>
      </c>
      <c r="K134" s="1255">
        <v>0</v>
      </c>
      <c r="L134" s="1031">
        <f t="shared" ref="L134" si="28">+L135</f>
        <v>300</v>
      </c>
      <c r="M134" s="1031">
        <f t="shared" ref="M134:M141" si="29">+K134+L134</f>
        <v>300</v>
      </c>
      <c r="N134" s="825" t="s">
        <v>291</v>
      </c>
    </row>
    <row r="135" spans="1:14" x14ac:dyDescent="0.2">
      <c r="A135" s="1217"/>
      <c r="B135" s="1218"/>
      <c r="C135" s="1218"/>
      <c r="D135" s="981">
        <v>3419</v>
      </c>
      <c r="E135" s="238">
        <v>5222</v>
      </c>
      <c r="F135" s="1040" t="s">
        <v>94</v>
      </c>
      <c r="G135" s="1219">
        <v>0</v>
      </c>
      <c r="H135" s="1219">
        <v>0</v>
      </c>
      <c r="I135" s="1219">
        <v>0</v>
      </c>
      <c r="J135" s="1219">
        <v>0</v>
      </c>
      <c r="K135" s="1219">
        <v>0</v>
      </c>
      <c r="L135" s="1030">
        <v>300</v>
      </c>
      <c r="M135" s="1030">
        <f t="shared" si="29"/>
        <v>300</v>
      </c>
      <c r="N135" s="1024"/>
    </row>
    <row r="136" spans="1:14" ht="20.95" x14ac:dyDescent="0.2">
      <c r="A136" s="975" t="s">
        <v>2</v>
      </c>
      <c r="B136" s="976" t="s">
        <v>229</v>
      </c>
      <c r="C136" s="976" t="s">
        <v>17</v>
      </c>
      <c r="D136" s="445" t="s">
        <v>5</v>
      </c>
      <c r="E136" s="445" t="s">
        <v>5</v>
      </c>
      <c r="F136" s="1041" t="s">
        <v>249</v>
      </c>
      <c r="G136" s="1255">
        <v>0</v>
      </c>
      <c r="H136" s="1255">
        <v>0</v>
      </c>
      <c r="I136" s="1255">
        <v>0</v>
      </c>
      <c r="J136" s="1255">
        <v>0</v>
      </c>
      <c r="K136" s="1255">
        <v>0</v>
      </c>
      <c r="L136" s="1031">
        <f t="shared" ref="L136" si="30">+L137</f>
        <v>200</v>
      </c>
      <c r="M136" s="1031">
        <f t="shared" si="29"/>
        <v>200</v>
      </c>
      <c r="N136" s="825" t="s">
        <v>291</v>
      </c>
    </row>
    <row r="137" spans="1:14" x14ac:dyDescent="0.2">
      <c r="A137" s="1217"/>
      <c r="B137" s="1218"/>
      <c r="C137" s="1218"/>
      <c r="D137" s="981">
        <v>3419</v>
      </c>
      <c r="E137" s="238">
        <v>5222</v>
      </c>
      <c r="F137" s="1040" t="s">
        <v>94</v>
      </c>
      <c r="G137" s="1219">
        <v>0</v>
      </c>
      <c r="H137" s="1219">
        <v>0</v>
      </c>
      <c r="I137" s="1219">
        <v>0</v>
      </c>
      <c r="J137" s="1219">
        <v>0</v>
      </c>
      <c r="K137" s="1219">
        <v>0</v>
      </c>
      <c r="L137" s="1030">
        <v>200</v>
      </c>
      <c r="M137" s="1030">
        <f t="shared" si="29"/>
        <v>200</v>
      </c>
      <c r="N137" s="1024"/>
    </row>
    <row r="138" spans="1:14" ht="20.95" x14ac:dyDescent="0.2">
      <c r="A138" s="975" t="s">
        <v>2</v>
      </c>
      <c r="B138" s="976" t="s">
        <v>230</v>
      </c>
      <c r="C138" s="976" t="s">
        <v>17</v>
      </c>
      <c r="D138" s="445" t="s">
        <v>5</v>
      </c>
      <c r="E138" s="445" t="s">
        <v>5</v>
      </c>
      <c r="F138" s="1041" t="s">
        <v>250</v>
      </c>
      <c r="G138" s="1255">
        <v>0</v>
      </c>
      <c r="H138" s="1255">
        <v>0</v>
      </c>
      <c r="I138" s="1255">
        <v>0</v>
      </c>
      <c r="J138" s="1255">
        <v>0</v>
      </c>
      <c r="K138" s="1255">
        <v>0</v>
      </c>
      <c r="L138" s="1031">
        <f t="shared" ref="L138" si="31">+L139</f>
        <v>800</v>
      </c>
      <c r="M138" s="1031">
        <f t="shared" si="29"/>
        <v>800</v>
      </c>
      <c r="N138" s="825" t="s">
        <v>291</v>
      </c>
    </row>
    <row r="139" spans="1:14" x14ac:dyDescent="0.2">
      <c r="A139" s="1217"/>
      <c r="B139" s="1218"/>
      <c r="C139" s="1218"/>
      <c r="D139" s="981">
        <v>3419</v>
      </c>
      <c r="E139" s="238">
        <v>5222</v>
      </c>
      <c r="F139" s="1040" t="s">
        <v>94</v>
      </c>
      <c r="G139" s="1219">
        <v>0</v>
      </c>
      <c r="H139" s="1219">
        <v>0</v>
      </c>
      <c r="I139" s="1219">
        <v>0</v>
      </c>
      <c r="J139" s="1219">
        <v>0</v>
      </c>
      <c r="K139" s="1219">
        <v>0</v>
      </c>
      <c r="L139" s="1030">
        <v>800</v>
      </c>
      <c r="M139" s="1030">
        <f t="shared" si="29"/>
        <v>800</v>
      </c>
      <c r="N139" s="1024"/>
    </row>
    <row r="140" spans="1:14" ht="20.95" x14ac:dyDescent="0.2">
      <c r="A140" s="975" t="s">
        <v>2</v>
      </c>
      <c r="B140" s="976" t="s">
        <v>231</v>
      </c>
      <c r="C140" s="976" t="s">
        <v>17</v>
      </c>
      <c r="D140" s="445" t="s">
        <v>5</v>
      </c>
      <c r="E140" s="445" t="s">
        <v>5</v>
      </c>
      <c r="F140" s="1041" t="s">
        <v>287</v>
      </c>
      <c r="G140" s="1255">
        <v>0</v>
      </c>
      <c r="H140" s="1255">
        <v>0</v>
      </c>
      <c r="I140" s="1255">
        <v>0</v>
      </c>
      <c r="J140" s="1255">
        <v>0</v>
      </c>
      <c r="K140" s="1255">
        <v>0</v>
      </c>
      <c r="L140" s="1031">
        <f t="shared" ref="L140" si="32">+L141</f>
        <v>800</v>
      </c>
      <c r="M140" s="1031">
        <f t="shared" si="29"/>
        <v>800</v>
      </c>
      <c r="N140" s="825" t="s">
        <v>291</v>
      </c>
    </row>
    <row r="141" spans="1:14" ht="13.1" thickBot="1" x14ac:dyDescent="0.25">
      <c r="A141" s="1217"/>
      <c r="B141" s="1218"/>
      <c r="C141" s="1218"/>
      <c r="D141" s="981">
        <v>3419</v>
      </c>
      <c r="E141" s="238">
        <v>5222</v>
      </c>
      <c r="F141" s="1040" t="s">
        <v>94</v>
      </c>
      <c r="G141" s="1256">
        <v>0</v>
      </c>
      <c r="H141" s="1256">
        <v>0</v>
      </c>
      <c r="I141" s="1256">
        <v>0</v>
      </c>
      <c r="J141" s="1256">
        <v>0</v>
      </c>
      <c r="K141" s="1256">
        <v>0</v>
      </c>
      <c r="L141" s="1079">
        <v>800</v>
      </c>
      <c r="M141" s="1079">
        <f t="shared" si="29"/>
        <v>800</v>
      </c>
      <c r="N141" s="1024"/>
    </row>
    <row r="142" spans="1:14" ht="13.75" thickBot="1" x14ac:dyDescent="0.25">
      <c r="A142" s="1248" t="s">
        <v>2</v>
      </c>
      <c r="B142" s="1497" t="s">
        <v>5</v>
      </c>
      <c r="C142" s="1498"/>
      <c r="D142" s="1249" t="s">
        <v>5</v>
      </c>
      <c r="E142" s="1249" t="s">
        <v>5</v>
      </c>
      <c r="F142" s="1250" t="s">
        <v>151</v>
      </c>
      <c r="G142" s="1251">
        <v>0</v>
      </c>
      <c r="H142" s="1251">
        <f>+H143</f>
        <v>1000</v>
      </c>
      <c r="I142" s="1251">
        <f t="shared" si="25"/>
        <v>1000</v>
      </c>
      <c r="J142" s="1252">
        <f>+J143</f>
        <v>0</v>
      </c>
      <c r="K142" s="1252">
        <f t="shared" si="26"/>
        <v>1000</v>
      </c>
      <c r="L142" s="1246">
        <f>+L143+L145+L147+L149+L151+L153+L155+L157+L159</f>
        <v>0</v>
      </c>
      <c r="M142" s="1246">
        <f t="shared" si="18"/>
        <v>1000</v>
      </c>
      <c r="N142" s="1024" t="s">
        <v>291</v>
      </c>
    </row>
    <row r="143" spans="1:14" x14ac:dyDescent="0.2">
      <c r="A143" s="1253" t="s">
        <v>2</v>
      </c>
      <c r="B143" s="1215" t="s">
        <v>152</v>
      </c>
      <c r="C143" s="1215" t="s">
        <v>17</v>
      </c>
      <c r="D143" s="192" t="s">
        <v>5</v>
      </c>
      <c r="E143" s="192" t="s">
        <v>5</v>
      </c>
      <c r="F143" s="1216" t="s">
        <v>153</v>
      </c>
      <c r="G143" s="1061">
        <v>0</v>
      </c>
      <c r="H143" s="1061">
        <v>1000</v>
      </c>
      <c r="I143" s="1061">
        <f t="shared" si="25"/>
        <v>1000</v>
      </c>
      <c r="J143" s="1101">
        <v>0</v>
      </c>
      <c r="K143" s="1101">
        <f t="shared" si="26"/>
        <v>1000</v>
      </c>
      <c r="L143" s="1254">
        <f>+L144</f>
        <v>-1000</v>
      </c>
      <c r="M143" s="1254">
        <f t="shared" si="18"/>
        <v>0</v>
      </c>
      <c r="N143" s="1024" t="s">
        <v>291</v>
      </c>
    </row>
    <row r="144" spans="1:14" x14ac:dyDescent="0.2">
      <c r="A144" s="1217"/>
      <c r="B144" s="1218"/>
      <c r="C144" s="1218"/>
      <c r="D144" s="981">
        <v>3419</v>
      </c>
      <c r="E144" s="981">
        <v>5229</v>
      </c>
      <c r="F144" s="1042" t="s">
        <v>24</v>
      </c>
      <c r="G144" s="1219">
        <v>0</v>
      </c>
      <c r="H144" s="1219">
        <v>1000</v>
      </c>
      <c r="I144" s="1063">
        <f t="shared" si="25"/>
        <v>1000</v>
      </c>
      <c r="J144" s="1030">
        <v>0</v>
      </c>
      <c r="K144" s="1030">
        <f t="shared" si="26"/>
        <v>1000</v>
      </c>
      <c r="L144" s="1239">
        <v>-1000</v>
      </c>
      <c r="M144" s="1239">
        <f t="shared" si="18"/>
        <v>0</v>
      </c>
      <c r="N144" s="825"/>
    </row>
    <row r="145" spans="1:14" ht="20.95" x14ac:dyDescent="0.2">
      <c r="A145" s="972" t="s">
        <v>2</v>
      </c>
      <c r="B145" s="824" t="s">
        <v>219</v>
      </c>
      <c r="C145" s="824" t="s">
        <v>17</v>
      </c>
      <c r="D145" s="445" t="s">
        <v>5</v>
      </c>
      <c r="E145" s="1221" t="s">
        <v>5</v>
      </c>
      <c r="F145" s="1041" t="s">
        <v>235</v>
      </c>
      <c r="G145" s="1255">
        <v>0</v>
      </c>
      <c r="H145" s="1255">
        <v>0</v>
      </c>
      <c r="I145" s="1255">
        <v>0</v>
      </c>
      <c r="J145" s="1255">
        <v>0</v>
      </c>
      <c r="K145" s="1255">
        <v>0</v>
      </c>
      <c r="L145" s="1031">
        <f>+L146</f>
        <v>60</v>
      </c>
      <c r="M145" s="1031">
        <f t="shared" si="18"/>
        <v>60</v>
      </c>
      <c r="N145" s="1024" t="s">
        <v>291</v>
      </c>
    </row>
    <row r="146" spans="1:14" x14ac:dyDescent="0.2">
      <c r="A146" s="1225"/>
      <c r="B146" s="1222"/>
      <c r="C146" s="1222"/>
      <c r="D146" s="981">
        <v>3419</v>
      </c>
      <c r="E146" s="1223">
        <v>5222</v>
      </c>
      <c r="F146" s="1040" t="s">
        <v>94</v>
      </c>
      <c r="G146" s="1219">
        <v>0</v>
      </c>
      <c r="H146" s="1219">
        <v>0</v>
      </c>
      <c r="I146" s="1219">
        <v>0</v>
      </c>
      <c r="J146" s="1219">
        <v>0</v>
      </c>
      <c r="K146" s="1219">
        <v>0</v>
      </c>
      <c r="L146" s="1030">
        <v>60</v>
      </c>
      <c r="M146" s="1030">
        <f t="shared" si="18"/>
        <v>60</v>
      </c>
      <c r="N146" s="1024"/>
    </row>
    <row r="147" spans="1:14" ht="31.45" x14ac:dyDescent="0.2">
      <c r="A147" s="972" t="s">
        <v>2</v>
      </c>
      <c r="B147" s="824" t="s">
        <v>220</v>
      </c>
      <c r="C147" s="824" t="s">
        <v>17</v>
      </c>
      <c r="D147" s="1213" t="s">
        <v>5</v>
      </c>
      <c r="E147" s="445" t="s">
        <v>5</v>
      </c>
      <c r="F147" s="1041" t="s">
        <v>236</v>
      </c>
      <c r="G147" s="1255">
        <v>0</v>
      </c>
      <c r="H147" s="1255">
        <v>0</v>
      </c>
      <c r="I147" s="1255">
        <v>0</v>
      </c>
      <c r="J147" s="1255">
        <v>0</v>
      </c>
      <c r="K147" s="1255">
        <v>0</v>
      </c>
      <c r="L147" s="1031">
        <f t="shared" ref="L147" si="33">+L148</f>
        <v>60</v>
      </c>
      <c r="M147" s="1031">
        <f t="shared" si="18"/>
        <v>60</v>
      </c>
      <c r="N147" s="1024" t="s">
        <v>291</v>
      </c>
    </row>
    <row r="148" spans="1:14" x14ac:dyDescent="0.2">
      <c r="A148" s="1225"/>
      <c r="B148" s="1222"/>
      <c r="C148" s="1222"/>
      <c r="D148" s="1224">
        <v>3419</v>
      </c>
      <c r="E148" s="238">
        <v>5222</v>
      </c>
      <c r="F148" s="1040" t="s">
        <v>94</v>
      </c>
      <c r="G148" s="1219">
        <v>0</v>
      </c>
      <c r="H148" s="1219">
        <v>0</v>
      </c>
      <c r="I148" s="1219">
        <v>0</v>
      </c>
      <c r="J148" s="1219">
        <v>0</v>
      </c>
      <c r="K148" s="1219">
        <v>0</v>
      </c>
      <c r="L148" s="1030">
        <v>60</v>
      </c>
      <c r="M148" s="1030">
        <f t="shared" ref="M148:M160" si="34">+K148+L148</f>
        <v>60</v>
      </c>
      <c r="N148" s="1024"/>
    </row>
    <row r="149" spans="1:14" ht="31.45" x14ac:dyDescent="0.2">
      <c r="A149" s="972" t="s">
        <v>2</v>
      </c>
      <c r="B149" s="824" t="s">
        <v>221</v>
      </c>
      <c r="C149" s="824" t="s">
        <v>17</v>
      </c>
      <c r="D149" s="1213" t="s">
        <v>5</v>
      </c>
      <c r="E149" s="445" t="s">
        <v>5</v>
      </c>
      <c r="F149" s="1041" t="s">
        <v>242</v>
      </c>
      <c r="G149" s="1255">
        <v>0</v>
      </c>
      <c r="H149" s="1255">
        <v>0</v>
      </c>
      <c r="I149" s="1255">
        <v>0</v>
      </c>
      <c r="J149" s="1255">
        <v>0</v>
      </c>
      <c r="K149" s="1255">
        <v>0</v>
      </c>
      <c r="L149" s="1031">
        <f t="shared" ref="L149" si="35">+L150</f>
        <v>60</v>
      </c>
      <c r="M149" s="1031">
        <f t="shared" si="34"/>
        <v>60</v>
      </c>
      <c r="N149" s="1024" t="s">
        <v>291</v>
      </c>
    </row>
    <row r="150" spans="1:14" x14ac:dyDescent="0.2">
      <c r="A150" s="1225"/>
      <c r="B150" s="1222"/>
      <c r="C150" s="1222"/>
      <c r="D150" s="1224">
        <v>3419</v>
      </c>
      <c r="E150" s="238">
        <v>5222</v>
      </c>
      <c r="F150" s="1040" t="s">
        <v>94</v>
      </c>
      <c r="G150" s="1219">
        <v>0</v>
      </c>
      <c r="H150" s="1219">
        <v>0</v>
      </c>
      <c r="I150" s="1219">
        <v>0</v>
      </c>
      <c r="J150" s="1219">
        <v>0</v>
      </c>
      <c r="K150" s="1219">
        <v>0</v>
      </c>
      <c r="L150" s="1030">
        <v>60</v>
      </c>
      <c r="M150" s="1030">
        <f t="shared" si="34"/>
        <v>60</v>
      </c>
      <c r="N150" s="1024"/>
    </row>
    <row r="151" spans="1:14" ht="20.95" x14ac:dyDescent="0.2">
      <c r="A151" s="972" t="s">
        <v>2</v>
      </c>
      <c r="B151" s="824" t="s">
        <v>222</v>
      </c>
      <c r="C151" s="824" t="s">
        <v>17</v>
      </c>
      <c r="D151" s="1213" t="s">
        <v>5</v>
      </c>
      <c r="E151" s="445" t="s">
        <v>5</v>
      </c>
      <c r="F151" s="1041" t="s">
        <v>237</v>
      </c>
      <c r="G151" s="1255">
        <v>0</v>
      </c>
      <c r="H151" s="1255">
        <v>0</v>
      </c>
      <c r="I151" s="1255">
        <v>0</v>
      </c>
      <c r="J151" s="1255">
        <v>0</v>
      </c>
      <c r="K151" s="1255">
        <v>0</v>
      </c>
      <c r="L151" s="1031">
        <f t="shared" ref="L151" si="36">+L152</f>
        <v>130</v>
      </c>
      <c r="M151" s="1031">
        <f t="shared" si="34"/>
        <v>130</v>
      </c>
      <c r="N151" s="1024" t="s">
        <v>291</v>
      </c>
    </row>
    <row r="152" spans="1:14" x14ac:dyDescent="0.2">
      <c r="A152" s="1225"/>
      <c r="B152" s="1222"/>
      <c r="C152" s="1222"/>
      <c r="D152" s="1224">
        <v>3419</v>
      </c>
      <c r="E152" s="238">
        <v>5222</v>
      </c>
      <c r="F152" s="1040" t="s">
        <v>94</v>
      </c>
      <c r="G152" s="1219">
        <v>0</v>
      </c>
      <c r="H152" s="1219">
        <v>0</v>
      </c>
      <c r="I152" s="1219">
        <v>0</v>
      </c>
      <c r="J152" s="1219">
        <v>0</v>
      </c>
      <c r="K152" s="1219">
        <v>0</v>
      </c>
      <c r="L152" s="1030">
        <v>130</v>
      </c>
      <c r="M152" s="1030">
        <f t="shared" si="34"/>
        <v>130</v>
      </c>
      <c r="N152" s="1024"/>
    </row>
    <row r="153" spans="1:14" ht="31.45" x14ac:dyDescent="0.2">
      <c r="A153" s="972" t="s">
        <v>2</v>
      </c>
      <c r="B153" s="824" t="s">
        <v>223</v>
      </c>
      <c r="C153" s="824" t="s">
        <v>17</v>
      </c>
      <c r="D153" s="1213" t="s">
        <v>5</v>
      </c>
      <c r="E153" s="445" t="s">
        <v>5</v>
      </c>
      <c r="F153" s="1041" t="s">
        <v>238</v>
      </c>
      <c r="G153" s="1255">
        <v>0</v>
      </c>
      <c r="H153" s="1255">
        <v>0</v>
      </c>
      <c r="I153" s="1255">
        <v>0</v>
      </c>
      <c r="J153" s="1255">
        <v>0</v>
      </c>
      <c r="K153" s="1255">
        <v>0</v>
      </c>
      <c r="L153" s="1031">
        <f t="shared" ref="L153" si="37">+L154</f>
        <v>130</v>
      </c>
      <c r="M153" s="1031">
        <f t="shared" si="34"/>
        <v>130</v>
      </c>
      <c r="N153" s="1024" t="s">
        <v>291</v>
      </c>
    </row>
    <row r="154" spans="1:14" x14ac:dyDescent="0.2">
      <c r="A154" s="1225"/>
      <c r="B154" s="1222"/>
      <c r="C154" s="1222"/>
      <c r="D154" s="1224">
        <v>3419</v>
      </c>
      <c r="E154" s="238">
        <v>5222</v>
      </c>
      <c r="F154" s="1040" t="s">
        <v>94</v>
      </c>
      <c r="G154" s="1219">
        <v>0</v>
      </c>
      <c r="H154" s="1219">
        <v>0</v>
      </c>
      <c r="I154" s="1219">
        <v>0</v>
      </c>
      <c r="J154" s="1219">
        <v>0</v>
      </c>
      <c r="K154" s="1219">
        <v>0</v>
      </c>
      <c r="L154" s="1030">
        <v>130</v>
      </c>
      <c r="M154" s="1030">
        <f t="shared" si="34"/>
        <v>130</v>
      </c>
      <c r="N154" s="1024"/>
    </row>
    <row r="155" spans="1:14" ht="41.9" x14ac:dyDescent="0.2">
      <c r="A155" s="972" t="s">
        <v>2</v>
      </c>
      <c r="B155" s="824" t="s">
        <v>224</v>
      </c>
      <c r="C155" s="824" t="s">
        <v>17</v>
      </c>
      <c r="D155" s="1213" t="s">
        <v>5</v>
      </c>
      <c r="E155" s="445" t="s">
        <v>5</v>
      </c>
      <c r="F155" s="1041" t="s">
        <v>239</v>
      </c>
      <c r="G155" s="1255">
        <v>0</v>
      </c>
      <c r="H155" s="1255">
        <v>0</v>
      </c>
      <c r="I155" s="1255">
        <v>0</v>
      </c>
      <c r="J155" s="1255">
        <v>0</v>
      </c>
      <c r="K155" s="1255">
        <v>0</v>
      </c>
      <c r="L155" s="1031">
        <f t="shared" ref="L155" si="38">+L156</f>
        <v>130</v>
      </c>
      <c r="M155" s="1031">
        <f t="shared" si="34"/>
        <v>130</v>
      </c>
      <c r="N155" s="1024" t="s">
        <v>291</v>
      </c>
    </row>
    <row r="156" spans="1:14" x14ac:dyDescent="0.2">
      <c r="A156" s="1225"/>
      <c r="B156" s="1222"/>
      <c r="C156" s="1222"/>
      <c r="D156" s="1224">
        <v>3419</v>
      </c>
      <c r="E156" s="238">
        <v>5222</v>
      </c>
      <c r="F156" s="1040" t="s">
        <v>94</v>
      </c>
      <c r="G156" s="1219">
        <v>0</v>
      </c>
      <c r="H156" s="1219">
        <v>0</v>
      </c>
      <c r="I156" s="1219">
        <v>0</v>
      </c>
      <c r="J156" s="1219">
        <v>0</v>
      </c>
      <c r="K156" s="1219">
        <v>0</v>
      </c>
      <c r="L156" s="1030">
        <v>130</v>
      </c>
      <c r="M156" s="1030">
        <f t="shared" si="34"/>
        <v>130</v>
      </c>
      <c r="N156" s="1024"/>
    </row>
    <row r="157" spans="1:14" ht="31.45" x14ac:dyDescent="0.2">
      <c r="A157" s="972" t="s">
        <v>2</v>
      </c>
      <c r="B157" s="824" t="s">
        <v>225</v>
      </c>
      <c r="C157" s="824" t="s">
        <v>17</v>
      </c>
      <c r="D157" s="1213" t="s">
        <v>5</v>
      </c>
      <c r="E157" s="445" t="s">
        <v>5</v>
      </c>
      <c r="F157" s="1041" t="s">
        <v>240</v>
      </c>
      <c r="G157" s="1255">
        <v>0</v>
      </c>
      <c r="H157" s="1255">
        <v>0</v>
      </c>
      <c r="I157" s="1255">
        <v>0</v>
      </c>
      <c r="J157" s="1255">
        <v>0</v>
      </c>
      <c r="K157" s="1255">
        <v>0</v>
      </c>
      <c r="L157" s="1031">
        <f t="shared" ref="L157" si="39">+L158</f>
        <v>130</v>
      </c>
      <c r="M157" s="1031">
        <f t="shared" si="34"/>
        <v>130</v>
      </c>
      <c r="N157" s="1024" t="s">
        <v>291</v>
      </c>
    </row>
    <row r="158" spans="1:14" x14ac:dyDescent="0.2">
      <c r="A158" s="1225"/>
      <c r="B158" s="1222"/>
      <c r="C158" s="1222"/>
      <c r="D158" s="1224">
        <v>3419</v>
      </c>
      <c r="E158" s="238">
        <v>5222</v>
      </c>
      <c r="F158" s="1040" t="s">
        <v>94</v>
      </c>
      <c r="G158" s="1219">
        <v>0</v>
      </c>
      <c r="H158" s="1219">
        <v>0</v>
      </c>
      <c r="I158" s="1219">
        <v>0</v>
      </c>
      <c r="J158" s="1219">
        <v>0</v>
      </c>
      <c r="K158" s="1219">
        <v>0</v>
      </c>
      <c r="L158" s="1030">
        <v>130</v>
      </c>
      <c r="M158" s="1030">
        <f t="shared" si="34"/>
        <v>130</v>
      </c>
      <c r="N158" s="1024"/>
    </row>
    <row r="159" spans="1:14" ht="31.45" x14ac:dyDescent="0.2">
      <c r="A159" s="972" t="s">
        <v>2</v>
      </c>
      <c r="B159" s="134" t="s">
        <v>226</v>
      </c>
      <c r="C159" s="134" t="s">
        <v>17</v>
      </c>
      <c r="D159" s="1220" t="s">
        <v>5</v>
      </c>
      <c r="E159" s="230" t="s">
        <v>5</v>
      </c>
      <c r="F159" s="1085" t="s">
        <v>241</v>
      </c>
      <c r="G159" s="1255">
        <v>0</v>
      </c>
      <c r="H159" s="1255">
        <v>0</v>
      </c>
      <c r="I159" s="1255">
        <v>0</v>
      </c>
      <c r="J159" s="1255">
        <v>0</v>
      </c>
      <c r="K159" s="1255">
        <v>0</v>
      </c>
      <c r="L159" s="1077">
        <f t="shared" ref="L159" si="40">+L160</f>
        <v>300</v>
      </c>
      <c r="M159" s="1077">
        <f t="shared" si="34"/>
        <v>300</v>
      </c>
      <c r="N159" s="1024" t="s">
        <v>291</v>
      </c>
    </row>
    <row r="160" spans="1:14" ht="13.1" thickBot="1" x14ac:dyDescent="0.25">
      <c r="A160" s="1210"/>
      <c r="B160" s="1211"/>
      <c r="C160" s="1211"/>
      <c r="D160" s="1214">
        <v>3419</v>
      </c>
      <c r="E160" s="983">
        <v>5222</v>
      </c>
      <c r="F160" s="1212" t="s">
        <v>94</v>
      </c>
      <c r="G160" s="1073">
        <v>0</v>
      </c>
      <c r="H160" s="1073">
        <v>0</v>
      </c>
      <c r="I160" s="1073">
        <v>0</v>
      </c>
      <c r="J160" s="1073">
        <v>0</v>
      </c>
      <c r="K160" s="1073">
        <v>0</v>
      </c>
      <c r="L160" s="1032">
        <v>300</v>
      </c>
      <c r="M160" s="1032">
        <f t="shared" si="34"/>
        <v>300</v>
      </c>
      <c r="N160" s="1024"/>
    </row>
    <row r="161" spans="1:11" x14ac:dyDescent="0.25">
      <c r="A161" s="713"/>
      <c r="B161" s="713"/>
      <c r="C161" s="713"/>
      <c r="D161" s="713"/>
      <c r="E161" s="713"/>
      <c r="F161" s="713"/>
      <c r="G161" s="713"/>
      <c r="H161" s="713"/>
      <c r="J161" s="1024"/>
      <c r="K161" s="1024"/>
    </row>
    <row r="162" spans="1:11" x14ac:dyDescent="0.25">
      <c r="A162" s="713"/>
      <c r="B162" s="713"/>
      <c r="C162" s="713"/>
      <c r="D162" s="713"/>
      <c r="E162" s="713"/>
      <c r="F162" s="1099">
        <v>41787</v>
      </c>
      <c r="G162" s="713"/>
      <c r="H162" s="713"/>
      <c r="J162" s="1024"/>
      <c r="K162" s="1024"/>
    </row>
    <row r="163" spans="1:11" x14ac:dyDescent="0.25">
      <c r="A163" s="713"/>
      <c r="B163" s="713"/>
      <c r="C163" s="713"/>
      <c r="D163" s="713"/>
      <c r="E163" s="713"/>
      <c r="F163" s="713"/>
      <c r="G163" s="713"/>
      <c r="H163" s="713"/>
      <c r="J163" s="1024"/>
      <c r="K163" s="1024"/>
    </row>
    <row r="164" spans="1:11" x14ac:dyDescent="0.25">
      <c r="A164" s="713"/>
      <c r="B164" s="713"/>
      <c r="C164" s="713"/>
      <c r="D164" s="713"/>
      <c r="E164" s="713"/>
      <c r="F164" s="713"/>
      <c r="G164" s="713"/>
      <c r="H164" s="713"/>
      <c r="J164" s="1024"/>
      <c r="K164" s="1024"/>
    </row>
    <row r="165" spans="1:11" x14ac:dyDescent="0.25">
      <c r="A165" s="713"/>
      <c r="B165" s="713"/>
      <c r="C165" s="713"/>
      <c r="D165" s="713"/>
      <c r="E165" s="713"/>
      <c r="F165" s="713"/>
      <c r="G165" s="713"/>
      <c r="H165" s="713"/>
      <c r="J165" s="1024"/>
      <c r="K165" s="1024"/>
    </row>
    <row r="166" spans="1:11" x14ac:dyDescent="0.25">
      <c r="A166" s="713"/>
      <c r="B166" s="713"/>
      <c r="C166" s="713"/>
      <c r="D166" s="713"/>
      <c r="E166" s="713"/>
      <c r="F166" s="713"/>
      <c r="G166" s="713"/>
      <c r="H166" s="713"/>
      <c r="J166" s="1024"/>
      <c r="K166" s="1024"/>
    </row>
    <row r="167" spans="1:11" x14ac:dyDescent="0.25">
      <c r="A167" s="713"/>
      <c r="B167" s="713"/>
      <c r="C167" s="713"/>
      <c r="D167" s="713"/>
      <c r="E167" s="713"/>
      <c r="F167" s="713"/>
      <c r="G167" s="713"/>
      <c r="H167" s="713"/>
      <c r="J167" s="1024"/>
      <c r="K167" s="1024"/>
    </row>
    <row r="168" spans="1:11" x14ac:dyDescent="0.25">
      <c r="A168" s="713"/>
      <c r="B168" s="713"/>
      <c r="C168" s="713"/>
      <c r="D168" s="713"/>
      <c r="E168" s="713"/>
      <c r="F168" s="713"/>
      <c r="G168" s="713"/>
      <c r="H168" s="713"/>
      <c r="J168" s="1024"/>
      <c r="K168" s="1024"/>
    </row>
    <row r="169" spans="1:11" x14ac:dyDescent="0.25">
      <c r="A169" s="713"/>
      <c r="B169" s="713"/>
      <c r="C169" s="713"/>
      <c r="D169" s="713"/>
      <c r="E169" s="713"/>
      <c r="F169" s="713"/>
      <c r="G169" s="713"/>
      <c r="H169" s="713"/>
      <c r="J169" s="1024"/>
      <c r="K169" s="1024"/>
    </row>
    <row r="170" spans="1:11" x14ac:dyDescent="0.25">
      <c r="A170" s="713"/>
      <c r="B170" s="713"/>
      <c r="C170" s="713"/>
      <c r="D170" s="713"/>
      <c r="E170" s="713"/>
      <c r="F170" s="713"/>
      <c r="G170" s="713"/>
      <c r="H170" s="713"/>
      <c r="J170" s="1024"/>
      <c r="K170" s="1024"/>
    </row>
    <row r="171" spans="1:11" x14ac:dyDescent="0.25">
      <c r="A171" s="713"/>
      <c r="B171" s="713"/>
      <c r="C171" s="713"/>
      <c r="D171" s="713"/>
      <c r="E171" s="713"/>
      <c r="F171" s="713"/>
      <c r="G171" s="713"/>
      <c r="H171" s="713"/>
      <c r="J171" s="1024"/>
      <c r="K171" s="1024"/>
    </row>
    <row r="172" spans="1:11" x14ac:dyDescent="0.25">
      <c r="A172" s="713"/>
      <c r="B172" s="713"/>
      <c r="C172" s="713"/>
      <c r="D172" s="713"/>
      <c r="E172" s="713"/>
      <c r="F172" s="713"/>
      <c r="G172" s="713"/>
      <c r="H172" s="713"/>
      <c r="J172" s="1024"/>
      <c r="K172" s="1024"/>
    </row>
    <row r="173" spans="1:11" x14ac:dyDescent="0.25">
      <c r="A173" s="713"/>
      <c r="B173" s="713"/>
      <c r="C173" s="713"/>
      <c r="D173" s="713"/>
      <c r="E173" s="713"/>
      <c r="F173" s="713"/>
      <c r="G173" s="713"/>
      <c r="H173" s="713"/>
      <c r="J173" s="1024"/>
      <c r="K173" s="1024"/>
    </row>
    <row r="174" spans="1:11" x14ac:dyDescent="0.25">
      <c r="A174" s="713"/>
      <c r="B174" s="713"/>
      <c r="C174" s="713"/>
      <c r="D174" s="713"/>
      <c r="E174" s="713"/>
      <c r="F174" s="713"/>
      <c r="G174" s="713"/>
      <c r="H174" s="713"/>
      <c r="J174" s="1024"/>
      <c r="K174" s="1024"/>
    </row>
    <row r="175" spans="1:11" x14ac:dyDescent="0.25">
      <c r="A175" s="713"/>
      <c r="B175" s="713"/>
      <c r="C175" s="713"/>
      <c r="D175" s="713"/>
      <c r="E175" s="713"/>
      <c r="F175" s="713"/>
      <c r="G175" s="713"/>
      <c r="H175" s="713"/>
      <c r="J175" s="1024"/>
      <c r="K175" s="1024"/>
    </row>
    <row r="176" spans="1:11" x14ac:dyDescent="0.2">
      <c r="A176" s="713"/>
      <c r="B176" s="713"/>
      <c r="C176" s="713"/>
      <c r="D176" s="713"/>
      <c r="E176" s="713"/>
      <c r="F176" s="713"/>
      <c r="G176" s="713"/>
      <c r="H176" s="713"/>
      <c r="J176" s="1024"/>
      <c r="K176" s="1024"/>
    </row>
    <row r="177" spans="1:11" x14ac:dyDescent="0.2">
      <c r="A177" s="713"/>
      <c r="B177" s="713"/>
      <c r="C177" s="713"/>
      <c r="D177" s="713"/>
      <c r="E177" s="713"/>
      <c r="F177" s="713"/>
      <c r="G177" s="713"/>
      <c r="H177" s="713"/>
      <c r="J177" s="1024"/>
      <c r="K177" s="1024"/>
    </row>
    <row r="178" spans="1:11" x14ac:dyDescent="0.2">
      <c r="A178" s="713"/>
      <c r="B178" s="713"/>
      <c r="C178" s="713"/>
      <c r="D178" s="713"/>
      <c r="E178" s="713"/>
      <c r="F178" s="713"/>
      <c r="G178" s="713"/>
      <c r="H178" s="713"/>
      <c r="J178" s="1024"/>
      <c r="K178" s="1024"/>
    </row>
    <row r="179" spans="1:11" x14ac:dyDescent="0.2">
      <c r="A179" s="713"/>
      <c r="B179" s="713"/>
      <c r="C179" s="713"/>
      <c r="D179" s="713"/>
      <c r="E179" s="713"/>
      <c r="F179" s="713"/>
      <c r="G179" s="713"/>
      <c r="H179" s="713"/>
      <c r="J179" s="1024"/>
      <c r="K179" s="1024"/>
    </row>
    <row r="180" spans="1:11" x14ac:dyDescent="0.2">
      <c r="A180" s="713"/>
      <c r="B180" s="713"/>
      <c r="C180" s="713"/>
      <c r="D180" s="713"/>
      <c r="E180" s="713"/>
      <c r="F180" s="713"/>
      <c r="G180" s="713"/>
      <c r="H180" s="713"/>
      <c r="J180" s="1024"/>
      <c r="K180" s="1024"/>
    </row>
    <row r="181" spans="1:11" x14ac:dyDescent="0.2">
      <c r="A181" s="713"/>
      <c r="B181" s="713"/>
      <c r="C181" s="713"/>
      <c r="D181" s="713"/>
      <c r="E181" s="713"/>
      <c r="F181" s="713"/>
      <c r="G181" s="713"/>
      <c r="H181" s="713"/>
      <c r="J181" s="1024"/>
      <c r="K181" s="1024"/>
    </row>
    <row r="182" spans="1:11" x14ac:dyDescent="0.2">
      <c r="A182" s="713"/>
      <c r="B182" s="713"/>
      <c r="C182" s="713"/>
      <c r="D182" s="713"/>
      <c r="E182" s="713"/>
      <c r="F182" s="713"/>
      <c r="G182" s="713"/>
      <c r="H182" s="713"/>
      <c r="J182" s="1024"/>
      <c r="K182" s="1024"/>
    </row>
    <row r="183" spans="1:11" x14ac:dyDescent="0.2">
      <c r="A183" s="713"/>
      <c r="B183" s="713"/>
      <c r="C183" s="713"/>
      <c r="D183" s="713"/>
      <c r="E183" s="713"/>
      <c r="F183" s="713"/>
      <c r="G183" s="713"/>
      <c r="H183" s="713"/>
      <c r="J183" s="1024"/>
      <c r="K183" s="1024"/>
    </row>
    <row r="184" spans="1:11" x14ac:dyDescent="0.2">
      <c r="A184" s="713"/>
      <c r="B184" s="713"/>
      <c r="C184" s="713"/>
      <c r="D184" s="713"/>
      <c r="E184" s="713"/>
      <c r="F184" s="713"/>
      <c r="G184" s="713"/>
      <c r="H184" s="713"/>
      <c r="J184" s="1024"/>
      <c r="K184" s="1024"/>
    </row>
    <row r="185" spans="1:11" x14ac:dyDescent="0.2">
      <c r="A185" s="713"/>
      <c r="B185" s="713"/>
      <c r="C185" s="713"/>
      <c r="D185" s="713"/>
      <c r="E185" s="713"/>
      <c r="F185" s="713"/>
      <c r="G185" s="713"/>
      <c r="H185" s="713"/>
      <c r="J185" s="1024"/>
      <c r="K185" s="1024"/>
    </row>
    <row r="186" spans="1:11" x14ac:dyDescent="0.2">
      <c r="A186" s="713"/>
      <c r="B186" s="713"/>
      <c r="C186" s="713"/>
      <c r="D186" s="713"/>
      <c r="E186" s="713"/>
      <c r="F186" s="713"/>
      <c r="G186" s="713"/>
      <c r="H186" s="713"/>
      <c r="J186" s="1024"/>
      <c r="K186" s="1024"/>
    </row>
    <row r="187" spans="1:11" x14ac:dyDescent="0.2">
      <c r="A187" s="713"/>
      <c r="B187" s="713"/>
      <c r="C187" s="713"/>
      <c r="D187" s="713"/>
      <c r="E187" s="713"/>
      <c r="F187" s="713"/>
      <c r="G187" s="713"/>
      <c r="H187" s="713"/>
      <c r="J187" s="1024"/>
      <c r="K187" s="1024"/>
    </row>
    <row r="188" spans="1:11" x14ac:dyDescent="0.2">
      <c r="A188" s="713"/>
      <c r="B188" s="713"/>
      <c r="C188" s="713"/>
      <c r="D188" s="713"/>
      <c r="E188" s="713"/>
      <c r="F188" s="713"/>
      <c r="G188" s="713"/>
      <c r="H188" s="713"/>
      <c r="J188" s="1024"/>
      <c r="K188" s="1024"/>
    </row>
    <row r="189" spans="1:11" x14ac:dyDescent="0.2">
      <c r="A189" s="713"/>
      <c r="B189" s="713"/>
      <c r="C189" s="713"/>
      <c r="D189" s="713"/>
      <c r="E189" s="713"/>
      <c r="F189" s="713"/>
      <c r="G189" s="713"/>
      <c r="H189" s="713"/>
      <c r="J189" s="1024"/>
      <c r="K189" s="1024"/>
    </row>
    <row r="190" spans="1:11" x14ac:dyDescent="0.2">
      <c r="A190" s="713"/>
      <c r="B190" s="713"/>
      <c r="C190" s="713"/>
      <c r="D190" s="713"/>
      <c r="E190" s="713"/>
      <c r="F190" s="713"/>
      <c r="G190" s="713"/>
      <c r="H190" s="713"/>
      <c r="J190" s="1024"/>
      <c r="K190" s="1024"/>
    </row>
    <row r="191" spans="1:11" x14ac:dyDescent="0.2">
      <c r="A191" s="713"/>
      <c r="B191" s="713"/>
      <c r="C191" s="713"/>
      <c r="D191" s="713"/>
      <c r="E191" s="713"/>
      <c r="F191" s="713"/>
      <c r="G191" s="713"/>
      <c r="H191" s="713"/>
      <c r="J191" s="1024"/>
      <c r="K191" s="1024"/>
    </row>
    <row r="192" spans="1:11" x14ac:dyDescent="0.2">
      <c r="A192" s="713"/>
      <c r="B192" s="713"/>
      <c r="C192" s="713"/>
      <c r="D192" s="713"/>
      <c r="E192" s="713"/>
      <c r="F192" s="713"/>
      <c r="G192" s="713"/>
      <c r="H192" s="713"/>
      <c r="J192" s="1024"/>
      <c r="K192" s="1024"/>
    </row>
    <row r="193" spans="1:11" x14ac:dyDescent="0.2">
      <c r="A193" s="713"/>
      <c r="B193" s="713"/>
      <c r="C193" s="713"/>
      <c r="D193" s="713"/>
      <c r="E193" s="713"/>
      <c r="F193" s="713"/>
      <c r="G193" s="713"/>
      <c r="H193" s="713"/>
      <c r="J193" s="1024"/>
      <c r="K193" s="1024"/>
    </row>
    <row r="194" spans="1:11" x14ac:dyDescent="0.2">
      <c r="A194" s="713"/>
      <c r="B194" s="713"/>
      <c r="C194" s="713"/>
      <c r="D194" s="713"/>
      <c r="E194" s="713"/>
      <c r="F194" s="713"/>
      <c r="G194" s="713"/>
      <c r="H194" s="713"/>
      <c r="J194" s="1024"/>
      <c r="K194" s="1024"/>
    </row>
    <row r="195" spans="1:11" x14ac:dyDescent="0.2">
      <c r="A195" s="713"/>
      <c r="B195" s="713"/>
      <c r="C195" s="713"/>
      <c r="D195" s="713"/>
      <c r="E195" s="713"/>
      <c r="F195" s="713"/>
      <c r="G195" s="713"/>
      <c r="H195" s="713"/>
      <c r="J195" s="1024"/>
      <c r="K195" s="1024"/>
    </row>
    <row r="196" spans="1:11" x14ac:dyDescent="0.2">
      <c r="A196" s="713"/>
      <c r="B196" s="713"/>
      <c r="C196" s="713"/>
      <c r="D196" s="713"/>
      <c r="E196" s="713"/>
      <c r="F196" s="713"/>
      <c r="G196" s="713"/>
      <c r="H196" s="713"/>
      <c r="J196" s="1024"/>
      <c r="K196" s="1024"/>
    </row>
    <row r="197" spans="1:11" x14ac:dyDescent="0.2">
      <c r="A197" s="713"/>
      <c r="B197" s="713"/>
      <c r="C197" s="713"/>
      <c r="D197" s="713"/>
      <c r="E197" s="713"/>
      <c r="F197" s="713"/>
      <c r="G197" s="713"/>
      <c r="H197" s="713"/>
      <c r="J197" s="1024"/>
      <c r="K197" s="1024"/>
    </row>
    <row r="198" spans="1:11" x14ac:dyDescent="0.2">
      <c r="G198" s="1"/>
      <c r="I198" s="1"/>
      <c r="J198" s="825"/>
      <c r="K198" s="825"/>
    </row>
    <row r="199" spans="1:11" x14ac:dyDescent="0.2">
      <c r="G199" s="1"/>
      <c r="I199" s="1"/>
      <c r="J199" s="825"/>
      <c r="K199" s="825"/>
    </row>
    <row r="200" spans="1:11" x14ac:dyDescent="0.2">
      <c r="G200" s="1"/>
      <c r="I200" s="1"/>
      <c r="J200" s="825"/>
      <c r="K200" s="825"/>
    </row>
    <row r="201" spans="1:11" x14ac:dyDescent="0.2">
      <c r="G201" s="1"/>
      <c r="I201" s="1"/>
      <c r="J201" s="825"/>
      <c r="K201" s="825"/>
    </row>
    <row r="202" spans="1:11" x14ac:dyDescent="0.2">
      <c r="G202" s="1"/>
      <c r="I202" s="1"/>
      <c r="J202" s="825"/>
      <c r="K202" s="825"/>
    </row>
    <row r="203" spans="1:11" x14ac:dyDescent="0.2">
      <c r="G203" s="1"/>
      <c r="I203" s="1"/>
      <c r="J203" s="825"/>
      <c r="K203" s="825"/>
    </row>
    <row r="204" spans="1:11" x14ac:dyDescent="0.2">
      <c r="G204" s="1"/>
      <c r="I204" s="1"/>
      <c r="J204" s="825"/>
      <c r="K204" s="825"/>
    </row>
    <row r="205" spans="1:11" x14ac:dyDescent="0.2">
      <c r="G205" s="1"/>
      <c r="I205" s="1"/>
      <c r="J205" s="825"/>
      <c r="K205" s="825"/>
    </row>
  </sheetData>
  <mergeCells count="13">
    <mergeCell ref="B10:C10"/>
    <mergeCell ref="B142:C142"/>
    <mergeCell ref="B57:C57"/>
    <mergeCell ref="B58:C58"/>
    <mergeCell ref="B89:C89"/>
    <mergeCell ref="B96:C96"/>
    <mergeCell ref="B114:C114"/>
    <mergeCell ref="B129:C129"/>
    <mergeCell ref="A2:H2"/>
    <mergeCell ref="A4:H4"/>
    <mergeCell ref="H5:H8"/>
    <mergeCell ref="J6:J8"/>
    <mergeCell ref="L7:L8"/>
  </mergeCells>
  <pageMargins left="0.7" right="0.7" top="0.78740157499999996" bottom="0.78740157499999996" header="0.3" footer="0.3"/>
  <pageSetup paperSize="9" scale="76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255"/>
  <sheetViews>
    <sheetView topLeftCell="A127" zoomScaleNormal="100" workbookViewId="0">
      <selection activeCell="L138" sqref="L138:N139"/>
    </sheetView>
  </sheetViews>
  <sheetFormatPr defaultRowHeight="12.45" x14ac:dyDescent="0.2"/>
  <cols>
    <col min="1" max="1" width="3.21875" style="1" customWidth="1"/>
    <col min="2" max="2" width="9.21875" style="1" customWidth="1"/>
    <col min="3" max="4" width="4.77734375" style="1" customWidth="1"/>
    <col min="5" max="5" width="8" style="1" customWidth="1"/>
    <col min="6" max="6" width="40.77734375" style="1" customWidth="1"/>
    <col min="7" max="7" width="8.44140625" style="949" customWidth="1"/>
    <col min="8" max="8" width="8.21875" style="1" hidden="1" customWidth="1"/>
    <col min="9" max="9" width="8.6640625" style="713" hidden="1" customWidth="1"/>
    <col min="10" max="10" width="0" style="1" hidden="1" customWidth="1"/>
    <col min="11" max="250" width="8.77734375" style="1"/>
    <col min="251" max="252" width="3.21875" style="1" customWidth="1"/>
    <col min="253" max="253" width="9.21875" style="1" customWidth="1"/>
    <col min="254" max="255" width="4.77734375" style="1" customWidth="1"/>
    <col min="256" max="256" width="8" style="1" customWidth="1"/>
    <col min="257" max="257" width="40.77734375" style="1" customWidth="1"/>
    <col min="258" max="258" width="8.44140625" style="1" customWidth="1"/>
    <col min="259" max="260" width="7.5546875" style="1" customWidth="1"/>
    <col min="261" max="506" width="8.77734375" style="1"/>
    <col min="507" max="508" width="3.21875" style="1" customWidth="1"/>
    <col min="509" max="509" width="9.21875" style="1" customWidth="1"/>
    <col min="510" max="511" width="4.77734375" style="1" customWidth="1"/>
    <col min="512" max="512" width="8" style="1" customWidth="1"/>
    <col min="513" max="513" width="40.77734375" style="1" customWidth="1"/>
    <col min="514" max="514" width="8.44140625" style="1" customWidth="1"/>
    <col min="515" max="516" width="7.5546875" style="1" customWidth="1"/>
    <col min="517" max="762" width="8.77734375" style="1"/>
    <col min="763" max="764" width="3.21875" style="1" customWidth="1"/>
    <col min="765" max="765" width="9.21875" style="1" customWidth="1"/>
    <col min="766" max="767" width="4.77734375" style="1" customWidth="1"/>
    <col min="768" max="768" width="8" style="1" customWidth="1"/>
    <col min="769" max="769" width="40.77734375" style="1" customWidth="1"/>
    <col min="770" max="770" width="8.44140625" style="1" customWidth="1"/>
    <col min="771" max="772" width="7.5546875" style="1" customWidth="1"/>
    <col min="773" max="1018" width="8.77734375" style="1"/>
    <col min="1019" max="1020" width="3.21875" style="1" customWidth="1"/>
    <col min="1021" max="1021" width="9.21875" style="1" customWidth="1"/>
    <col min="1022" max="1023" width="4.77734375" style="1" customWidth="1"/>
    <col min="1024" max="1024" width="8" style="1" customWidth="1"/>
    <col min="1025" max="1025" width="40.77734375" style="1" customWidth="1"/>
    <col min="1026" max="1026" width="8.44140625" style="1" customWidth="1"/>
    <col min="1027" max="1028" width="7.5546875" style="1" customWidth="1"/>
    <col min="1029" max="1274" width="8.77734375" style="1"/>
    <col min="1275" max="1276" width="3.21875" style="1" customWidth="1"/>
    <col min="1277" max="1277" width="9.21875" style="1" customWidth="1"/>
    <col min="1278" max="1279" width="4.77734375" style="1" customWidth="1"/>
    <col min="1280" max="1280" width="8" style="1" customWidth="1"/>
    <col min="1281" max="1281" width="40.77734375" style="1" customWidth="1"/>
    <col min="1282" max="1282" width="8.44140625" style="1" customWidth="1"/>
    <col min="1283" max="1284" width="7.5546875" style="1" customWidth="1"/>
    <col min="1285" max="1530" width="8.77734375" style="1"/>
    <col min="1531" max="1532" width="3.21875" style="1" customWidth="1"/>
    <col min="1533" max="1533" width="9.21875" style="1" customWidth="1"/>
    <col min="1534" max="1535" width="4.77734375" style="1" customWidth="1"/>
    <col min="1536" max="1536" width="8" style="1" customWidth="1"/>
    <col min="1537" max="1537" width="40.77734375" style="1" customWidth="1"/>
    <col min="1538" max="1538" width="8.44140625" style="1" customWidth="1"/>
    <col min="1539" max="1540" width="7.5546875" style="1" customWidth="1"/>
    <col min="1541" max="1786" width="8.77734375" style="1"/>
    <col min="1787" max="1788" width="3.21875" style="1" customWidth="1"/>
    <col min="1789" max="1789" width="9.21875" style="1" customWidth="1"/>
    <col min="1790" max="1791" width="4.77734375" style="1" customWidth="1"/>
    <col min="1792" max="1792" width="8" style="1" customWidth="1"/>
    <col min="1793" max="1793" width="40.77734375" style="1" customWidth="1"/>
    <col min="1794" max="1794" width="8.44140625" style="1" customWidth="1"/>
    <col min="1795" max="1796" width="7.5546875" style="1" customWidth="1"/>
    <col min="1797" max="2042" width="8.77734375" style="1"/>
    <col min="2043" max="2044" width="3.21875" style="1" customWidth="1"/>
    <col min="2045" max="2045" width="9.21875" style="1" customWidth="1"/>
    <col min="2046" max="2047" width="4.77734375" style="1" customWidth="1"/>
    <col min="2048" max="2048" width="8" style="1" customWidth="1"/>
    <col min="2049" max="2049" width="40.77734375" style="1" customWidth="1"/>
    <col min="2050" max="2050" width="8.44140625" style="1" customWidth="1"/>
    <col min="2051" max="2052" width="7.5546875" style="1" customWidth="1"/>
    <col min="2053" max="2298" width="8.77734375" style="1"/>
    <col min="2299" max="2300" width="3.21875" style="1" customWidth="1"/>
    <col min="2301" max="2301" width="9.21875" style="1" customWidth="1"/>
    <col min="2302" max="2303" width="4.77734375" style="1" customWidth="1"/>
    <col min="2304" max="2304" width="8" style="1" customWidth="1"/>
    <col min="2305" max="2305" width="40.77734375" style="1" customWidth="1"/>
    <col min="2306" max="2306" width="8.44140625" style="1" customWidth="1"/>
    <col min="2307" max="2308" width="7.5546875" style="1" customWidth="1"/>
    <col min="2309" max="2554" width="8.77734375" style="1"/>
    <col min="2555" max="2556" width="3.21875" style="1" customWidth="1"/>
    <col min="2557" max="2557" width="9.21875" style="1" customWidth="1"/>
    <col min="2558" max="2559" width="4.77734375" style="1" customWidth="1"/>
    <col min="2560" max="2560" width="8" style="1" customWidth="1"/>
    <col min="2561" max="2561" width="40.77734375" style="1" customWidth="1"/>
    <col min="2562" max="2562" width="8.44140625" style="1" customWidth="1"/>
    <col min="2563" max="2564" width="7.5546875" style="1" customWidth="1"/>
    <col min="2565" max="2810" width="8.77734375" style="1"/>
    <col min="2811" max="2812" width="3.21875" style="1" customWidth="1"/>
    <col min="2813" max="2813" width="9.21875" style="1" customWidth="1"/>
    <col min="2814" max="2815" width="4.77734375" style="1" customWidth="1"/>
    <col min="2816" max="2816" width="8" style="1" customWidth="1"/>
    <col min="2817" max="2817" width="40.77734375" style="1" customWidth="1"/>
    <col min="2818" max="2818" width="8.44140625" style="1" customWidth="1"/>
    <col min="2819" max="2820" width="7.5546875" style="1" customWidth="1"/>
    <col min="2821" max="3066" width="8.77734375" style="1"/>
    <col min="3067" max="3068" width="3.21875" style="1" customWidth="1"/>
    <col min="3069" max="3069" width="9.21875" style="1" customWidth="1"/>
    <col min="3070" max="3071" width="4.77734375" style="1" customWidth="1"/>
    <col min="3072" max="3072" width="8" style="1" customWidth="1"/>
    <col min="3073" max="3073" width="40.77734375" style="1" customWidth="1"/>
    <col min="3074" max="3074" width="8.44140625" style="1" customWidth="1"/>
    <col min="3075" max="3076" width="7.5546875" style="1" customWidth="1"/>
    <col min="3077" max="3322" width="8.77734375" style="1"/>
    <col min="3323" max="3324" width="3.21875" style="1" customWidth="1"/>
    <col min="3325" max="3325" width="9.21875" style="1" customWidth="1"/>
    <col min="3326" max="3327" width="4.77734375" style="1" customWidth="1"/>
    <col min="3328" max="3328" width="8" style="1" customWidth="1"/>
    <col min="3329" max="3329" width="40.77734375" style="1" customWidth="1"/>
    <col min="3330" max="3330" width="8.44140625" style="1" customWidth="1"/>
    <col min="3331" max="3332" width="7.5546875" style="1" customWidth="1"/>
    <col min="3333" max="3578" width="8.77734375" style="1"/>
    <col min="3579" max="3580" width="3.21875" style="1" customWidth="1"/>
    <col min="3581" max="3581" width="9.21875" style="1" customWidth="1"/>
    <col min="3582" max="3583" width="4.77734375" style="1" customWidth="1"/>
    <col min="3584" max="3584" width="8" style="1" customWidth="1"/>
    <col min="3585" max="3585" width="40.77734375" style="1" customWidth="1"/>
    <col min="3586" max="3586" width="8.44140625" style="1" customWidth="1"/>
    <col min="3587" max="3588" width="7.5546875" style="1" customWidth="1"/>
    <col min="3589" max="3834" width="8.77734375" style="1"/>
    <col min="3835" max="3836" width="3.21875" style="1" customWidth="1"/>
    <col min="3837" max="3837" width="9.21875" style="1" customWidth="1"/>
    <col min="3838" max="3839" width="4.77734375" style="1" customWidth="1"/>
    <col min="3840" max="3840" width="8" style="1" customWidth="1"/>
    <col min="3841" max="3841" width="40.77734375" style="1" customWidth="1"/>
    <col min="3842" max="3842" width="8.44140625" style="1" customWidth="1"/>
    <col min="3843" max="3844" width="7.5546875" style="1" customWidth="1"/>
    <col min="3845" max="4090" width="8.77734375" style="1"/>
    <col min="4091" max="4092" width="3.21875" style="1" customWidth="1"/>
    <col min="4093" max="4093" width="9.21875" style="1" customWidth="1"/>
    <col min="4094" max="4095" width="4.77734375" style="1" customWidth="1"/>
    <col min="4096" max="4096" width="8" style="1" customWidth="1"/>
    <col min="4097" max="4097" width="40.77734375" style="1" customWidth="1"/>
    <col min="4098" max="4098" width="8.44140625" style="1" customWidth="1"/>
    <col min="4099" max="4100" width="7.5546875" style="1" customWidth="1"/>
    <col min="4101" max="4346" width="8.77734375" style="1"/>
    <col min="4347" max="4348" width="3.21875" style="1" customWidth="1"/>
    <col min="4349" max="4349" width="9.21875" style="1" customWidth="1"/>
    <col min="4350" max="4351" width="4.77734375" style="1" customWidth="1"/>
    <col min="4352" max="4352" width="8" style="1" customWidth="1"/>
    <col min="4353" max="4353" width="40.77734375" style="1" customWidth="1"/>
    <col min="4354" max="4354" width="8.44140625" style="1" customWidth="1"/>
    <col min="4355" max="4356" width="7.5546875" style="1" customWidth="1"/>
    <col min="4357" max="4602" width="8.77734375" style="1"/>
    <col min="4603" max="4604" width="3.21875" style="1" customWidth="1"/>
    <col min="4605" max="4605" width="9.21875" style="1" customWidth="1"/>
    <col min="4606" max="4607" width="4.77734375" style="1" customWidth="1"/>
    <col min="4608" max="4608" width="8" style="1" customWidth="1"/>
    <col min="4609" max="4609" width="40.77734375" style="1" customWidth="1"/>
    <col min="4610" max="4610" width="8.44140625" style="1" customWidth="1"/>
    <col min="4611" max="4612" width="7.5546875" style="1" customWidth="1"/>
    <col min="4613" max="4858" width="8.77734375" style="1"/>
    <col min="4859" max="4860" width="3.21875" style="1" customWidth="1"/>
    <col min="4861" max="4861" width="9.21875" style="1" customWidth="1"/>
    <col min="4862" max="4863" width="4.77734375" style="1" customWidth="1"/>
    <col min="4864" max="4864" width="8" style="1" customWidth="1"/>
    <col min="4865" max="4865" width="40.77734375" style="1" customWidth="1"/>
    <col min="4866" max="4866" width="8.44140625" style="1" customWidth="1"/>
    <col min="4867" max="4868" width="7.5546875" style="1" customWidth="1"/>
    <col min="4869" max="5114" width="8.77734375" style="1"/>
    <col min="5115" max="5116" width="3.21875" style="1" customWidth="1"/>
    <col min="5117" max="5117" width="9.21875" style="1" customWidth="1"/>
    <col min="5118" max="5119" width="4.77734375" style="1" customWidth="1"/>
    <col min="5120" max="5120" width="8" style="1" customWidth="1"/>
    <col min="5121" max="5121" width="40.77734375" style="1" customWidth="1"/>
    <col min="5122" max="5122" width="8.44140625" style="1" customWidth="1"/>
    <col min="5123" max="5124" width="7.5546875" style="1" customWidth="1"/>
    <col min="5125" max="5370" width="8.77734375" style="1"/>
    <col min="5371" max="5372" width="3.21875" style="1" customWidth="1"/>
    <col min="5373" max="5373" width="9.21875" style="1" customWidth="1"/>
    <col min="5374" max="5375" width="4.77734375" style="1" customWidth="1"/>
    <col min="5376" max="5376" width="8" style="1" customWidth="1"/>
    <col min="5377" max="5377" width="40.77734375" style="1" customWidth="1"/>
    <col min="5378" max="5378" width="8.44140625" style="1" customWidth="1"/>
    <col min="5379" max="5380" width="7.5546875" style="1" customWidth="1"/>
    <col min="5381" max="5626" width="8.77734375" style="1"/>
    <col min="5627" max="5628" width="3.21875" style="1" customWidth="1"/>
    <col min="5629" max="5629" width="9.21875" style="1" customWidth="1"/>
    <col min="5630" max="5631" width="4.77734375" style="1" customWidth="1"/>
    <col min="5632" max="5632" width="8" style="1" customWidth="1"/>
    <col min="5633" max="5633" width="40.77734375" style="1" customWidth="1"/>
    <col min="5634" max="5634" width="8.44140625" style="1" customWidth="1"/>
    <col min="5635" max="5636" width="7.5546875" style="1" customWidth="1"/>
    <col min="5637" max="5882" width="8.77734375" style="1"/>
    <col min="5883" max="5884" width="3.21875" style="1" customWidth="1"/>
    <col min="5885" max="5885" width="9.21875" style="1" customWidth="1"/>
    <col min="5886" max="5887" width="4.77734375" style="1" customWidth="1"/>
    <col min="5888" max="5888" width="8" style="1" customWidth="1"/>
    <col min="5889" max="5889" width="40.77734375" style="1" customWidth="1"/>
    <col min="5890" max="5890" width="8.44140625" style="1" customWidth="1"/>
    <col min="5891" max="5892" width="7.5546875" style="1" customWidth="1"/>
    <col min="5893" max="6138" width="8.77734375" style="1"/>
    <col min="6139" max="6140" width="3.21875" style="1" customWidth="1"/>
    <col min="6141" max="6141" width="9.21875" style="1" customWidth="1"/>
    <col min="6142" max="6143" width="4.77734375" style="1" customWidth="1"/>
    <col min="6144" max="6144" width="8" style="1" customWidth="1"/>
    <col min="6145" max="6145" width="40.77734375" style="1" customWidth="1"/>
    <col min="6146" max="6146" width="8.44140625" style="1" customWidth="1"/>
    <col min="6147" max="6148" width="7.5546875" style="1" customWidth="1"/>
    <col min="6149" max="6394" width="8.77734375" style="1"/>
    <col min="6395" max="6396" width="3.21875" style="1" customWidth="1"/>
    <col min="6397" max="6397" width="9.21875" style="1" customWidth="1"/>
    <col min="6398" max="6399" width="4.77734375" style="1" customWidth="1"/>
    <col min="6400" max="6400" width="8" style="1" customWidth="1"/>
    <col min="6401" max="6401" width="40.77734375" style="1" customWidth="1"/>
    <col min="6402" max="6402" width="8.44140625" style="1" customWidth="1"/>
    <col min="6403" max="6404" width="7.5546875" style="1" customWidth="1"/>
    <col min="6405" max="6650" width="8.77734375" style="1"/>
    <col min="6651" max="6652" width="3.21875" style="1" customWidth="1"/>
    <col min="6653" max="6653" width="9.21875" style="1" customWidth="1"/>
    <col min="6654" max="6655" width="4.77734375" style="1" customWidth="1"/>
    <col min="6656" max="6656" width="8" style="1" customWidth="1"/>
    <col min="6657" max="6657" width="40.77734375" style="1" customWidth="1"/>
    <col min="6658" max="6658" width="8.44140625" style="1" customWidth="1"/>
    <col min="6659" max="6660" width="7.5546875" style="1" customWidth="1"/>
    <col min="6661" max="6906" width="8.77734375" style="1"/>
    <col min="6907" max="6908" width="3.21875" style="1" customWidth="1"/>
    <col min="6909" max="6909" width="9.21875" style="1" customWidth="1"/>
    <col min="6910" max="6911" width="4.77734375" style="1" customWidth="1"/>
    <col min="6912" max="6912" width="8" style="1" customWidth="1"/>
    <col min="6913" max="6913" width="40.77734375" style="1" customWidth="1"/>
    <col min="6914" max="6914" width="8.44140625" style="1" customWidth="1"/>
    <col min="6915" max="6916" width="7.5546875" style="1" customWidth="1"/>
    <col min="6917" max="7162" width="8.77734375" style="1"/>
    <col min="7163" max="7164" width="3.21875" style="1" customWidth="1"/>
    <col min="7165" max="7165" width="9.21875" style="1" customWidth="1"/>
    <col min="7166" max="7167" width="4.77734375" style="1" customWidth="1"/>
    <col min="7168" max="7168" width="8" style="1" customWidth="1"/>
    <col min="7169" max="7169" width="40.77734375" style="1" customWidth="1"/>
    <col min="7170" max="7170" width="8.44140625" style="1" customWidth="1"/>
    <col min="7171" max="7172" width="7.5546875" style="1" customWidth="1"/>
    <col min="7173" max="7418" width="8.77734375" style="1"/>
    <col min="7419" max="7420" width="3.21875" style="1" customWidth="1"/>
    <col min="7421" max="7421" width="9.21875" style="1" customWidth="1"/>
    <col min="7422" max="7423" width="4.77734375" style="1" customWidth="1"/>
    <col min="7424" max="7424" width="8" style="1" customWidth="1"/>
    <col min="7425" max="7425" width="40.77734375" style="1" customWidth="1"/>
    <col min="7426" max="7426" width="8.44140625" style="1" customWidth="1"/>
    <col min="7427" max="7428" width="7.5546875" style="1" customWidth="1"/>
    <col min="7429" max="7674" width="8.77734375" style="1"/>
    <col min="7675" max="7676" width="3.21875" style="1" customWidth="1"/>
    <col min="7677" max="7677" width="9.21875" style="1" customWidth="1"/>
    <col min="7678" max="7679" width="4.77734375" style="1" customWidth="1"/>
    <col min="7680" max="7680" width="8" style="1" customWidth="1"/>
    <col min="7681" max="7681" width="40.77734375" style="1" customWidth="1"/>
    <col min="7682" max="7682" width="8.44140625" style="1" customWidth="1"/>
    <col min="7683" max="7684" width="7.5546875" style="1" customWidth="1"/>
    <col min="7685" max="7930" width="8.77734375" style="1"/>
    <col min="7931" max="7932" width="3.21875" style="1" customWidth="1"/>
    <col min="7933" max="7933" width="9.21875" style="1" customWidth="1"/>
    <col min="7934" max="7935" width="4.77734375" style="1" customWidth="1"/>
    <col min="7936" max="7936" width="8" style="1" customWidth="1"/>
    <col min="7937" max="7937" width="40.77734375" style="1" customWidth="1"/>
    <col min="7938" max="7938" width="8.44140625" style="1" customWidth="1"/>
    <col min="7939" max="7940" width="7.5546875" style="1" customWidth="1"/>
    <col min="7941" max="8186" width="8.77734375" style="1"/>
    <col min="8187" max="8188" width="3.21875" style="1" customWidth="1"/>
    <col min="8189" max="8189" width="9.21875" style="1" customWidth="1"/>
    <col min="8190" max="8191" width="4.77734375" style="1" customWidth="1"/>
    <col min="8192" max="8192" width="8" style="1" customWidth="1"/>
    <col min="8193" max="8193" width="40.77734375" style="1" customWidth="1"/>
    <col min="8194" max="8194" width="8.44140625" style="1" customWidth="1"/>
    <col min="8195" max="8196" width="7.5546875" style="1" customWidth="1"/>
    <col min="8197" max="8442" width="8.77734375" style="1"/>
    <col min="8443" max="8444" width="3.21875" style="1" customWidth="1"/>
    <col min="8445" max="8445" width="9.21875" style="1" customWidth="1"/>
    <col min="8446" max="8447" width="4.77734375" style="1" customWidth="1"/>
    <col min="8448" max="8448" width="8" style="1" customWidth="1"/>
    <col min="8449" max="8449" width="40.77734375" style="1" customWidth="1"/>
    <col min="8450" max="8450" width="8.44140625" style="1" customWidth="1"/>
    <col min="8451" max="8452" width="7.5546875" style="1" customWidth="1"/>
    <col min="8453" max="8698" width="8.77734375" style="1"/>
    <col min="8699" max="8700" width="3.21875" style="1" customWidth="1"/>
    <col min="8701" max="8701" width="9.21875" style="1" customWidth="1"/>
    <col min="8702" max="8703" width="4.77734375" style="1" customWidth="1"/>
    <col min="8704" max="8704" width="8" style="1" customWidth="1"/>
    <col min="8705" max="8705" width="40.77734375" style="1" customWidth="1"/>
    <col min="8706" max="8706" width="8.44140625" style="1" customWidth="1"/>
    <col min="8707" max="8708" width="7.5546875" style="1" customWidth="1"/>
    <col min="8709" max="8954" width="8.77734375" style="1"/>
    <col min="8955" max="8956" width="3.21875" style="1" customWidth="1"/>
    <col min="8957" max="8957" width="9.21875" style="1" customWidth="1"/>
    <col min="8958" max="8959" width="4.77734375" style="1" customWidth="1"/>
    <col min="8960" max="8960" width="8" style="1" customWidth="1"/>
    <col min="8961" max="8961" width="40.77734375" style="1" customWidth="1"/>
    <col min="8962" max="8962" width="8.44140625" style="1" customWidth="1"/>
    <col min="8963" max="8964" width="7.5546875" style="1" customWidth="1"/>
    <col min="8965" max="9210" width="8.77734375" style="1"/>
    <col min="9211" max="9212" width="3.21875" style="1" customWidth="1"/>
    <col min="9213" max="9213" width="9.21875" style="1" customWidth="1"/>
    <col min="9214" max="9215" width="4.77734375" style="1" customWidth="1"/>
    <col min="9216" max="9216" width="8" style="1" customWidth="1"/>
    <col min="9217" max="9217" width="40.77734375" style="1" customWidth="1"/>
    <col min="9218" max="9218" width="8.44140625" style="1" customWidth="1"/>
    <col min="9219" max="9220" width="7.5546875" style="1" customWidth="1"/>
    <col min="9221" max="9466" width="8.77734375" style="1"/>
    <col min="9467" max="9468" width="3.21875" style="1" customWidth="1"/>
    <col min="9469" max="9469" width="9.21875" style="1" customWidth="1"/>
    <col min="9470" max="9471" width="4.77734375" style="1" customWidth="1"/>
    <col min="9472" max="9472" width="8" style="1" customWidth="1"/>
    <col min="9473" max="9473" width="40.77734375" style="1" customWidth="1"/>
    <col min="9474" max="9474" width="8.44140625" style="1" customWidth="1"/>
    <col min="9475" max="9476" width="7.5546875" style="1" customWidth="1"/>
    <col min="9477" max="9722" width="8.77734375" style="1"/>
    <col min="9723" max="9724" width="3.21875" style="1" customWidth="1"/>
    <col min="9725" max="9725" width="9.21875" style="1" customWidth="1"/>
    <col min="9726" max="9727" width="4.77734375" style="1" customWidth="1"/>
    <col min="9728" max="9728" width="8" style="1" customWidth="1"/>
    <col min="9729" max="9729" width="40.77734375" style="1" customWidth="1"/>
    <col min="9730" max="9730" width="8.44140625" style="1" customWidth="1"/>
    <col min="9731" max="9732" width="7.5546875" style="1" customWidth="1"/>
    <col min="9733" max="9978" width="8.77734375" style="1"/>
    <col min="9979" max="9980" width="3.21875" style="1" customWidth="1"/>
    <col min="9981" max="9981" width="9.21875" style="1" customWidth="1"/>
    <col min="9982" max="9983" width="4.77734375" style="1" customWidth="1"/>
    <col min="9984" max="9984" width="8" style="1" customWidth="1"/>
    <col min="9985" max="9985" width="40.77734375" style="1" customWidth="1"/>
    <col min="9986" max="9986" width="8.44140625" style="1" customWidth="1"/>
    <col min="9987" max="9988" width="7.5546875" style="1" customWidth="1"/>
    <col min="9989" max="10234" width="8.77734375" style="1"/>
    <col min="10235" max="10236" width="3.21875" style="1" customWidth="1"/>
    <col min="10237" max="10237" width="9.21875" style="1" customWidth="1"/>
    <col min="10238" max="10239" width="4.77734375" style="1" customWidth="1"/>
    <col min="10240" max="10240" width="8" style="1" customWidth="1"/>
    <col min="10241" max="10241" width="40.77734375" style="1" customWidth="1"/>
    <col min="10242" max="10242" width="8.44140625" style="1" customWidth="1"/>
    <col min="10243" max="10244" width="7.5546875" style="1" customWidth="1"/>
    <col min="10245" max="10490" width="8.77734375" style="1"/>
    <col min="10491" max="10492" width="3.21875" style="1" customWidth="1"/>
    <col min="10493" max="10493" width="9.21875" style="1" customWidth="1"/>
    <col min="10494" max="10495" width="4.77734375" style="1" customWidth="1"/>
    <col min="10496" max="10496" width="8" style="1" customWidth="1"/>
    <col min="10497" max="10497" width="40.77734375" style="1" customWidth="1"/>
    <col min="10498" max="10498" width="8.44140625" style="1" customWidth="1"/>
    <col min="10499" max="10500" width="7.5546875" style="1" customWidth="1"/>
    <col min="10501" max="10746" width="8.77734375" style="1"/>
    <col min="10747" max="10748" width="3.21875" style="1" customWidth="1"/>
    <col min="10749" max="10749" width="9.21875" style="1" customWidth="1"/>
    <col min="10750" max="10751" width="4.77734375" style="1" customWidth="1"/>
    <col min="10752" max="10752" width="8" style="1" customWidth="1"/>
    <col min="10753" max="10753" width="40.77734375" style="1" customWidth="1"/>
    <col min="10754" max="10754" width="8.44140625" style="1" customWidth="1"/>
    <col min="10755" max="10756" width="7.5546875" style="1" customWidth="1"/>
    <col min="10757" max="11002" width="8.77734375" style="1"/>
    <col min="11003" max="11004" width="3.21875" style="1" customWidth="1"/>
    <col min="11005" max="11005" width="9.21875" style="1" customWidth="1"/>
    <col min="11006" max="11007" width="4.77734375" style="1" customWidth="1"/>
    <col min="11008" max="11008" width="8" style="1" customWidth="1"/>
    <col min="11009" max="11009" width="40.77734375" style="1" customWidth="1"/>
    <col min="11010" max="11010" width="8.44140625" style="1" customWidth="1"/>
    <col min="11011" max="11012" width="7.5546875" style="1" customWidth="1"/>
    <col min="11013" max="11258" width="8.77734375" style="1"/>
    <col min="11259" max="11260" width="3.21875" style="1" customWidth="1"/>
    <col min="11261" max="11261" width="9.21875" style="1" customWidth="1"/>
    <col min="11262" max="11263" width="4.77734375" style="1" customWidth="1"/>
    <col min="11264" max="11264" width="8" style="1" customWidth="1"/>
    <col min="11265" max="11265" width="40.77734375" style="1" customWidth="1"/>
    <col min="11266" max="11266" width="8.44140625" style="1" customWidth="1"/>
    <col min="11267" max="11268" width="7.5546875" style="1" customWidth="1"/>
    <col min="11269" max="11514" width="8.77734375" style="1"/>
    <col min="11515" max="11516" width="3.21875" style="1" customWidth="1"/>
    <col min="11517" max="11517" width="9.21875" style="1" customWidth="1"/>
    <col min="11518" max="11519" width="4.77734375" style="1" customWidth="1"/>
    <col min="11520" max="11520" width="8" style="1" customWidth="1"/>
    <col min="11521" max="11521" width="40.77734375" style="1" customWidth="1"/>
    <col min="11522" max="11522" width="8.44140625" style="1" customWidth="1"/>
    <col min="11523" max="11524" width="7.5546875" style="1" customWidth="1"/>
    <col min="11525" max="11770" width="8.77734375" style="1"/>
    <col min="11771" max="11772" width="3.21875" style="1" customWidth="1"/>
    <col min="11773" max="11773" width="9.21875" style="1" customWidth="1"/>
    <col min="11774" max="11775" width="4.77734375" style="1" customWidth="1"/>
    <col min="11776" max="11776" width="8" style="1" customWidth="1"/>
    <col min="11777" max="11777" width="40.77734375" style="1" customWidth="1"/>
    <col min="11778" max="11778" width="8.44140625" style="1" customWidth="1"/>
    <col min="11779" max="11780" width="7.5546875" style="1" customWidth="1"/>
    <col min="11781" max="12026" width="8.77734375" style="1"/>
    <col min="12027" max="12028" width="3.21875" style="1" customWidth="1"/>
    <col min="12029" max="12029" width="9.21875" style="1" customWidth="1"/>
    <col min="12030" max="12031" width="4.77734375" style="1" customWidth="1"/>
    <col min="12032" max="12032" width="8" style="1" customWidth="1"/>
    <col min="12033" max="12033" width="40.77734375" style="1" customWidth="1"/>
    <col min="12034" max="12034" width="8.44140625" style="1" customWidth="1"/>
    <col min="12035" max="12036" width="7.5546875" style="1" customWidth="1"/>
    <col min="12037" max="12282" width="8.77734375" style="1"/>
    <col min="12283" max="12284" width="3.21875" style="1" customWidth="1"/>
    <col min="12285" max="12285" width="9.21875" style="1" customWidth="1"/>
    <col min="12286" max="12287" width="4.77734375" style="1" customWidth="1"/>
    <col min="12288" max="12288" width="8" style="1" customWidth="1"/>
    <col min="12289" max="12289" width="40.77734375" style="1" customWidth="1"/>
    <col min="12290" max="12290" width="8.44140625" style="1" customWidth="1"/>
    <col min="12291" max="12292" width="7.5546875" style="1" customWidth="1"/>
    <col min="12293" max="12538" width="8.77734375" style="1"/>
    <col min="12539" max="12540" width="3.21875" style="1" customWidth="1"/>
    <col min="12541" max="12541" width="9.21875" style="1" customWidth="1"/>
    <col min="12542" max="12543" width="4.77734375" style="1" customWidth="1"/>
    <col min="12544" max="12544" width="8" style="1" customWidth="1"/>
    <col min="12545" max="12545" width="40.77734375" style="1" customWidth="1"/>
    <col min="12546" max="12546" width="8.44140625" style="1" customWidth="1"/>
    <col min="12547" max="12548" width="7.5546875" style="1" customWidth="1"/>
    <col min="12549" max="12794" width="8.77734375" style="1"/>
    <col min="12795" max="12796" width="3.21875" style="1" customWidth="1"/>
    <col min="12797" max="12797" width="9.21875" style="1" customWidth="1"/>
    <col min="12798" max="12799" width="4.77734375" style="1" customWidth="1"/>
    <col min="12800" max="12800" width="8" style="1" customWidth="1"/>
    <col min="12801" max="12801" width="40.77734375" style="1" customWidth="1"/>
    <col min="12802" max="12802" width="8.44140625" style="1" customWidth="1"/>
    <col min="12803" max="12804" width="7.5546875" style="1" customWidth="1"/>
    <col min="12805" max="13050" width="8.77734375" style="1"/>
    <col min="13051" max="13052" width="3.21875" style="1" customWidth="1"/>
    <col min="13053" max="13053" width="9.21875" style="1" customWidth="1"/>
    <col min="13054" max="13055" width="4.77734375" style="1" customWidth="1"/>
    <col min="13056" max="13056" width="8" style="1" customWidth="1"/>
    <col min="13057" max="13057" width="40.77734375" style="1" customWidth="1"/>
    <col min="13058" max="13058" width="8.44140625" style="1" customWidth="1"/>
    <col min="13059" max="13060" width="7.5546875" style="1" customWidth="1"/>
    <col min="13061" max="13306" width="8.77734375" style="1"/>
    <col min="13307" max="13308" width="3.21875" style="1" customWidth="1"/>
    <col min="13309" max="13309" width="9.21875" style="1" customWidth="1"/>
    <col min="13310" max="13311" width="4.77734375" style="1" customWidth="1"/>
    <col min="13312" max="13312" width="8" style="1" customWidth="1"/>
    <col min="13313" max="13313" width="40.77734375" style="1" customWidth="1"/>
    <col min="13314" max="13314" width="8.44140625" style="1" customWidth="1"/>
    <col min="13315" max="13316" width="7.5546875" style="1" customWidth="1"/>
    <col min="13317" max="13562" width="8.77734375" style="1"/>
    <col min="13563" max="13564" width="3.21875" style="1" customWidth="1"/>
    <col min="13565" max="13565" width="9.21875" style="1" customWidth="1"/>
    <col min="13566" max="13567" width="4.77734375" style="1" customWidth="1"/>
    <col min="13568" max="13568" width="8" style="1" customWidth="1"/>
    <col min="13569" max="13569" width="40.77734375" style="1" customWidth="1"/>
    <col min="13570" max="13570" width="8.44140625" style="1" customWidth="1"/>
    <col min="13571" max="13572" width="7.5546875" style="1" customWidth="1"/>
    <col min="13573" max="13818" width="8.77734375" style="1"/>
    <col min="13819" max="13820" width="3.21875" style="1" customWidth="1"/>
    <col min="13821" max="13821" width="9.21875" style="1" customWidth="1"/>
    <col min="13822" max="13823" width="4.77734375" style="1" customWidth="1"/>
    <col min="13824" max="13824" width="8" style="1" customWidth="1"/>
    <col min="13825" max="13825" width="40.77734375" style="1" customWidth="1"/>
    <col min="13826" max="13826" width="8.44140625" style="1" customWidth="1"/>
    <col min="13827" max="13828" width="7.5546875" style="1" customWidth="1"/>
    <col min="13829" max="14074" width="8.77734375" style="1"/>
    <col min="14075" max="14076" width="3.21875" style="1" customWidth="1"/>
    <col min="14077" max="14077" width="9.21875" style="1" customWidth="1"/>
    <col min="14078" max="14079" width="4.77734375" style="1" customWidth="1"/>
    <col min="14080" max="14080" width="8" style="1" customWidth="1"/>
    <col min="14081" max="14081" width="40.77734375" style="1" customWidth="1"/>
    <col min="14082" max="14082" width="8.44140625" style="1" customWidth="1"/>
    <col min="14083" max="14084" width="7.5546875" style="1" customWidth="1"/>
    <col min="14085" max="14330" width="8.77734375" style="1"/>
    <col min="14331" max="14332" width="3.21875" style="1" customWidth="1"/>
    <col min="14333" max="14333" width="9.21875" style="1" customWidth="1"/>
    <col min="14334" max="14335" width="4.77734375" style="1" customWidth="1"/>
    <col min="14336" max="14336" width="8" style="1" customWidth="1"/>
    <col min="14337" max="14337" width="40.77734375" style="1" customWidth="1"/>
    <col min="14338" max="14338" width="8.44140625" style="1" customWidth="1"/>
    <col min="14339" max="14340" width="7.5546875" style="1" customWidth="1"/>
    <col min="14341" max="14586" width="8.77734375" style="1"/>
    <col min="14587" max="14588" width="3.21875" style="1" customWidth="1"/>
    <col min="14589" max="14589" width="9.21875" style="1" customWidth="1"/>
    <col min="14590" max="14591" width="4.77734375" style="1" customWidth="1"/>
    <col min="14592" max="14592" width="8" style="1" customWidth="1"/>
    <col min="14593" max="14593" width="40.77734375" style="1" customWidth="1"/>
    <col min="14594" max="14594" width="8.44140625" style="1" customWidth="1"/>
    <col min="14595" max="14596" width="7.5546875" style="1" customWidth="1"/>
    <col min="14597" max="14842" width="8.77734375" style="1"/>
    <col min="14843" max="14844" width="3.21875" style="1" customWidth="1"/>
    <col min="14845" max="14845" width="9.21875" style="1" customWidth="1"/>
    <col min="14846" max="14847" width="4.77734375" style="1" customWidth="1"/>
    <col min="14848" max="14848" width="8" style="1" customWidth="1"/>
    <col min="14849" max="14849" width="40.77734375" style="1" customWidth="1"/>
    <col min="14850" max="14850" width="8.44140625" style="1" customWidth="1"/>
    <col min="14851" max="14852" width="7.5546875" style="1" customWidth="1"/>
    <col min="14853" max="15098" width="8.77734375" style="1"/>
    <col min="15099" max="15100" width="3.21875" style="1" customWidth="1"/>
    <col min="15101" max="15101" width="9.21875" style="1" customWidth="1"/>
    <col min="15102" max="15103" width="4.77734375" style="1" customWidth="1"/>
    <col min="15104" max="15104" width="8" style="1" customWidth="1"/>
    <col min="15105" max="15105" width="40.77734375" style="1" customWidth="1"/>
    <col min="15106" max="15106" width="8.44140625" style="1" customWidth="1"/>
    <col min="15107" max="15108" width="7.5546875" style="1" customWidth="1"/>
    <col min="15109" max="15354" width="8.77734375" style="1"/>
    <col min="15355" max="15356" width="3.21875" style="1" customWidth="1"/>
    <col min="15357" max="15357" width="9.21875" style="1" customWidth="1"/>
    <col min="15358" max="15359" width="4.77734375" style="1" customWidth="1"/>
    <col min="15360" max="15360" width="8" style="1" customWidth="1"/>
    <col min="15361" max="15361" width="40.77734375" style="1" customWidth="1"/>
    <col min="15362" max="15362" width="8.44140625" style="1" customWidth="1"/>
    <col min="15363" max="15364" width="7.5546875" style="1" customWidth="1"/>
    <col min="15365" max="15610" width="8.77734375" style="1"/>
    <col min="15611" max="15612" width="3.21875" style="1" customWidth="1"/>
    <col min="15613" max="15613" width="9.21875" style="1" customWidth="1"/>
    <col min="15614" max="15615" width="4.77734375" style="1" customWidth="1"/>
    <col min="15616" max="15616" width="8" style="1" customWidth="1"/>
    <col min="15617" max="15617" width="40.77734375" style="1" customWidth="1"/>
    <col min="15618" max="15618" width="8.44140625" style="1" customWidth="1"/>
    <col min="15619" max="15620" width="7.5546875" style="1" customWidth="1"/>
    <col min="15621" max="15866" width="8.77734375" style="1"/>
    <col min="15867" max="15868" width="3.21875" style="1" customWidth="1"/>
    <col min="15869" max="15869" width="9.21875" style="1" customWidth="1"/>
    <col min="15870" max="15871" width="4.77734375" style="1" customWidth="1"/>
    <col min="15872" max="15872" width="8" style="1" customWidth="1"/>
    <col min="15873" max="15873" width="40.77734375" style="1" customWidth="1"/>
    <col min="15874" max="15874" width="8.44140625" style="1" customWidth="1"/>
    <col min="15875" max="15876" width="7.5546875" style="1" customWidth="1"/>
    <col min="15877" max="16122" width="8.77734375" style="1"/>
    <col min="16123" max="16124" width="3.21875" style="1" customWidth="1"/>
    <col min="16125" max="16125" width="9.21875" style="1" customWidth="1"/>
    <col min="16126" max="16127" width="4.77734375" style="1" customWidth="1"/>
    <col min="16128" max="16128" width="8" style="1" customWidth="1"/>
    <col min="16129" max="16129" width="40.77734375" style="1" customWidth="1"/>
    <col min="16130" max="16130" width="8.44140625" style="1" customWidth="1"/>
    <col min="16131" max="16132" width="7.5546875" style="1" customWidth="1"/>
    <col min="16133" max="16379" width="8.77734375" style="1"/>
    <col min="16380" max="16384" width="9.21875" style="1" customWidth="1"/>
  </cols>
  <sheetData>
    <row r="1" spans="1:14" x14ac:dyDescent="0.2">
      <c r="H1" s="1227"/>
      <c r="I1" s="791"/>
      <c r="J1" s="825"/>
      <c r="K1" s="1033"/>
      <c r="M1" s="1033" t="s">
        <v>37</v>
      </c>
    </row>
    <row r="2" spans="1:14" ht="17.7" x14ac:dyDescent="0.3">
      <c r="A2" s="1386" t="s">
        <v>30</v>
      </c>
      <c r="B2" s="1386"/>
      <c r="C2" s="1386"/>
      <c r="D2" s="1386"/>
      <c r="E2" s="1386"/>
      <c r="F2" s="1386"/>
      <c r="G2" s="1386"/>
      <c r="H2" s="1386"/>
      <c r="I2" s="792"/>
      <c r="J2" s="825"/>
      <c r="K2" s="825"/>
    </row>
    <row r="3" spans="1:14" x14ac:dyDescent="0.25">
      <c r="A3" s="3"/>
      <c r="B3" s="3"/>
      <c r="C3" s="3"/>
      <c r="D3" s="3"/>
      <c r="E3" s="3"/>
      <c r="F3" s="3"/>
      <c r="G3" s="950"/>
      <c r="H3" s="4"/>
      <c r="I3" s="793"/>
      <c r="J3" s="825"/>
      <c r="K3" s="825"/>
    </row>
    <row r="4" spans="1:14" ht="15.75" thickBot="1" x14ac:dyDescent="0.3">
      <c r="A4" s="1495" t="s">
        <v>13</v>
      </c>
      <c r="B4" s="1495"/>
      <c r="C4" s="1495"/>
      <c r="D4" s="1495"/>
      <c r="E4" s="1495"/>
      <c r="F4" s="1495"/>
      <c r="G4" s="1495"/>
      <c r="H4" s="1495"/>
      <c r="I4" s="1228"/>
      <c r="J4" s="1024"/>
      <c r="K4" s="1024"/>
    </row>
    <row r="5" spans="1:14" ht="13.1" thickBot="1" x14ac:dyDescent="0.25">
      <c r="A5" s="950"/>
      <c r="B5" s="950"/>
      <c r="C5" s="950"/>
      <c r="D5" s="950"/>
      <c r="E5" s="950"/>
      <c r="F5" s="950"/>
      <c r="G5" s="950"/>
      <c r="H5" s="1492" t="s">
        <v>160</v>
      </c>
      <c r="I5" s="793"/>
      <c r="J5" s="1024"/>
      <c r="K5" s="1024"/>
    </row>
    <row r="6" spans="1:14" s="9" customFormat="1" ht="15.75" thickBot="1" x14ac:dyDescent="0.3">
      <c r="A6" s="1229"/>
      <c r="B6" s="300"/>
      <c r="C6" s="300"/>
      <c r="D6" s="1230"/>
      <c r="E6" s="1230"/>
      <c r="F6" s="1231" t="s">
        <v>36</v>
      </c>
      <c r="G6" s="951"/>
      <c r="H6" s="1493"/>
      <c r="I6" s="795"/>
      <c r="J6" s="1492" t="s">
        <v>234</v>
      </c>
      <c r="K6" s="944"/>
    </row>
    <row r="7" spans="1:14" s="9" customFormat="1" ht="13.1" thickBot="1" x14ac:dyDescent="0.25">
      <c r="A7" s="1232"/>
      <c r="B7" s="1232"/>
      <c r="C7" s="1232"/>
      <c r="D7" s="1232"/>
      <c r="E7" s="1232"/>
      <c r="F7" s="1232"/>
      <c r="G7" s="952"/>
      <c r="H7" s="1493"/>
      <c r="I7" s="1233"/>
      <c r="J7" s="1493"/>
      <c r="K7" s="1233"/>
      <c r="L7" s="1469" t="s">
        <v>292</v>
      </c>
      <c r="M7" s="1034" t="s">
        <v>169</v>
      </c>
    </row>
    <row r="8" spans="1:14" s="9" customFormat="1" ht="13.1" thickBot="1" x14ac:dyDescent="0.25">
      <c r="A8" s="1234" t="s">
        <v>1</v>
      </c>
      <c r="B8" s="1235" t="s">
        <v>4</v>
      </c>
      <c r="C8" s="1236"/>
      <c r="D8" s="1237" t="s">
        <v>14</v>
      </c>
      <c r="E8" s="1238" t="s">
        <v>15</v>
      </c>
      <c r="F8" s="1238" t="s">
        <v>35</v>
      </c>
      <c r="G8" s="1074" t="s">
        <v>31</v>
      </c>
      <c r="H8" s="1496"/>
      <c r="I8" s="953" t="s">
        <v>32</v>
      </c>
      <c r="J8" s="1494"/>
      <c r="K8" s="953" t="s">
        <v>32</v>
      </c>
      <c r="L8" s="1491"/>
      <c r="M8" s="1074" t="s">
        <v>32</v>
      </c>
    </row>
    <row r="9" spans="1:14" s="9" customFormat="1" ht="13.1" thickBot="1" x14ac:dyDescent="0.25">
      <c r="A9" s="968" t="s">
        <v>2</v>
      </c>
      <c r="B9" s="969" t="s">
        <v>5</v>
      </c>
      <c r="C9" s="970" t="s">
        <v>5</v>
      </c>
      <c r="D9" s="969" t="s">
        <v>5</v>
      </c>
      <c r="E9" s="969" t="s">
        <v>5</v>
      </c>
      <c r="F9" s="1036" t="s">
        <v>34</v>
      </c>
      <c r="G9" s="1058">
        <f>G10+G57</f>
        <v>9450</v>
      </c>
      <c r="H9" s="1058">
        <f>+H10+H57</f>
        <v>14536.8</v>
      </c>
      <c r="I9" s="1058">
        <f>+G9+H9</f>
        <v>23986.799999999999</v>
      </c>
      <c r="J9" s="1076">
        <f>+J10+J57</f>
        <v>0</v>
      </c>
      <c r="K9" s="1076">
        <f>+I9+J9</f>
        <v>23986.799999999999</v>
      </c>
      <c r="L9" s="1242">
        <f>+L10+L57</f>
        <v>0</v>
      </c>
      <c r="M9" s="1242">
        <f>+K9+L9</f>
        <v>23986.799999999999</v>
      </c>
      <c r="N9" s="147" t="s">
        <v>293</v>
      </c>
    </row>
    <row r="10" spans="1:14" s="9" customFormat="1" ht="13.75" thickBot="1" x14ac:dyDescent="0.3">
      <c r="A10" s="934" t="s">
        <v>2</v>
      </c>
      <c r="B10" s="1454" t="s">
        <v>5</v>
      </c>
      <c r="C10" s="1455"/>
      <c r="D10" s="935" t="s">
        <v>5</v>
      </c>
      <c r="E10" s="936" t="s">
        <v>5</v>
      </c>
      <c r="F10" s="1037" t="s">
        <v>18</v>
      </c>
      <c r="G10" s="1060">
        <v>3410</v>
      </c>
      <c r="H10" s="1060">
        <f>+H11+H14+H17+H19+H21+H23+H25+H27+H29+H31+H33+H35+H37+H39+H41+H43+H45+H47+H49+H51+H55</f>
        <v>0</v>
      </c>
      <c r="I10" s="1060">
        <f t="shared" ref="I10:I145" si="0">+G10+H10</f>
        <v>3410</v>
      </c>
      <c r="J10" s="1078">
        <f>+J51+J53</f>
        <v>0</v>
      </c>
      <c r="K10" s="1078">
        <f t="shared" ref="K10:K145" si="1">+I10+J10</f>
        <v>3410</v>
      </c>
      <c r="L10" s="1244">
        <v>0</v>
      </c>
      <c r="M10" s="1244">
        <f t="shared" ref="M10:M73" si="2">+K10+L10</f>
        <v>3410</v>
      </c>
      <c r="N10" s="147"/>
    </row>
    <row r="11" spans="1:14" s="9" customFormat="1" x14ac:dyDescent="0.2">
      <c r="A11" s="189" t="s">
        <v>2</v>
      </c>
      <c r="B11" s="256" t="s">
        <v>67</v>
      </c>
      <c r="C11" s="256" t="s">
        <v>17</v>
      </c>
      <c r="D11" s="192" t="s">
        <v>5</v>
      </c>
      <c r="E11" s="192" t="s">
        <v>5</v>
      </c>
      <c r="F11" s="194" t="s">
        <v>20</v>
      </c>
      <c r="G11" s="1061">
        <f>SUM(G12:G13)</f>
        <v>200</v>
      </c>
      <c r="H11" s="1061">
        <f>SUM(H12:H13)</f>
        <v>0</v>
      </c>
      <c r="I11" s="1062">
        <f t="shared" si="0"/>
        <v>200</v>
      </c>
      <c r="J11" s="1077">
        <v>0</v>
      </c>
      <c r="K11" s="1077">
        <f t="shared" si="1"/>
        <v>200</v>
      </c>
      <c r="L11" s="1243">
        <v>0</v>
      </c>
      <c r="M11" s="1243">
        <f t="shared" si="2"/>
        <v>200</v>
      </c>
      <c r="N11" s="147"/>
    </row>
    <row r="12" spans="1:14" s="9" customFormat="1" x14ac:dyDescent="0.2">
      <c r="A12" s="235"/>
      <c r="B12" s="236"/>
      <c r="C12" s="236"/>
      <c r="D12" s="237">
        <v>3299</v>
      </c>
      <c r="E12" s="238">
        <v>5321</v>
      </c>
      <c r="F12" s="1038" t="s">
        <v>21</v>
      </c>
      <c r="G12" s="1063">
        <v>150</v>
      </c>
      <c r="H12" s="1063">
        <v>0</v>
      </c>
      <c r="I12" s="1063">
        <f t="shared" si="0"/>
        <v>150</v>
      </c>
      <c r="J12" s="1030">
        <v>0</v>
      </c>
      <c r="K12" s="1030">
        <f t="shared" si="1"/>
        <v>150</v>
      </c>
      <c r="L12" s="1239">
        <v>0</v>
      </c>
      <c r="M12" s="1239">
        <f t="shared" si="2"/>
        <v>150</v>
      </c>
      <c r="N12" s="147"/>
    </row>
    <row r="13" spans="1:14" s="9" customFormat="1" x14ac:dyDescent="0.2">
      <c r="A13" s="235"/>
      <c r="B13" s="236"/>
      <c r="C13" s="236"/>
      <c r="D13" s="237">
        <v>3299</v>
      </c>
      <c r="E13" s="238">
        <v>5331</v>
      </c>
      <c r="F13" s="1038" t="s">
        <v>19</v>
      </c>
      <c r="G13" s="1063">
        <v>50</v>
      </c>
      <c r="H13" s="1063">
        <v>0</v>
      </c>
      <c r="I13" s="1063">
        <f t="shared" si="0"/>
        <v>50</v>
      </c>
      <c r="J13" s="1030">
        <v>0</v>
      </c>
      <c r="K13" s="1030">
        <f t="shared" si="1"/>
        <v>50</v>
      </c>
      <c r="L13" s="1239">
        <v>0</v>
      </c>
      <c r="M13" s="1239">
        <f t="shared" si="2"/>
        <v>50</v>
      </c>
      <c r="N13" s="147"/>
    </row>
    <row r="14" spans="1:14" s="9" customFormat="1" x14ac:dyDescent="0.2">
      <c r="A14" s="972" t="s">
        <v>2</v>
      </c>
      <c r="B14" s="824" t="s">
        <v>68</v>
      </c>
      <c r="C14" s="824" t="s">
        <v>17</v>
      </c>
      <c r="D14" s="445" t="s">
        <v>5</v>
      </c>
      <c r="E14" s="445" t="s">
        <v>5</v>
      </c>
      <c r="F14" s="1039" t="s">
        <v>22</v>
      </c>
      <c r="G14" s="1064">
        <f>SUM(G15:G16)</f>
        <v>120</v>
      </c>
      <c r="H14" s="1064">
        <f>SUM(H15:H16)</f>
        <v>-120</v>
      </c>
      <c r="I14" s="1064">
        <f t="shared" si="0"/>
        <v>0</v>
      </c>
      <c r="J14" s="1031">
        <v>0</v>
      </c>
      <c r="K14" s="1031">
        <f t="shared" si="1"/>
        <v>0</v>
      </c>
      <c r="L14" s="1241">
        <v>0</v>
      </c>
      <c r="M14" s="1241">
        <f t="shared" si="2"/>
        <v>0</v>
      </c>
      <c r="N14" s="147"/>
    </row>
    <row r="15" spans="1:14" s="9" customFormat="1" x14ac:dyDescent="0.2">
      <c r="A15" s="235"/>
      <c r="B15" s="236"/>
      <c r="C15" s="236"/>
      <c r="D15" s="237">
        <v>3299</v>
      </c>
      <c r="E15" s="238">
        <v>5321</v>
      </c>
      <c r="F15" s="1038" t="s">
        <v>21</v>
      </c>
      <c r="G15" s="1063">
        <v>60</v>
      </c>
      <c r="H15" s="1063">
        <v>-60</v>
      </c>
      <c r="I15" s="1063">
        <f t="shared" si="0"/>
        <v>0</v>
      </c>
      <c r="J15" s="1030">
        <v>0</v>
      </c>
      <c r="K15" s="1030">
        <f t="shared" si="1"/>
        <v>0</v>
      </c>
      <c r="L15" s="1239">
        <v>0</v>
      </c>
      <c r="M15" s="1239">
        <f t="shared" si="2"/>
        <v>0</v>
      </c>
      <c r="N15" s="147"/>
    </row>
    <row r="16" spans="1:14" s="9" customFormat="1" x14ac:dyDescent="0.2">
      <c r="A16" s="235"/>
      <c r="B16" s="236"/>
      <c r="C16" s="236"/>
      <c r="D16" s="237">
        <v>3299</v>
      </c>
      <c r="E16" s="238">
        <v>5331</v>
      </c>
      <c r="F16" s="1038" t="s">
        <v>19</v>
      </c>
      <c r="G16" s="1063">
        <v>60</v>
      </c>
      <c r="H16" s="1063">
        <v>-60</v>
      </c>
      <c r="I16" s="1063">
        <f t="shared" si="0"/>
        <v>0</v>
      </c>
      <c r="J16" s="1030">
        <v>0</v>
      </c>
      <c r="K16" s="1030">
        <f t="shared" si="1"/>
        <v>0</v>
      </c>
      <c r="L16" s="1239">
        <v>0</v>
      </c>
      <c r="M16" s="1239">
        <f t="shared" si="2"/>
        <v>0</v>
      </c>
      <c r="N16" s="147"/>
    </row>
    <row r="17" spans="1:14" s="9" customFormat="1" ht="20.95" x14ac:dyDescent="0.2">
      <c r="A17" s="972" t="s">
        <v>2</v>
      </c>
      <c r="B17" s="824" t="s">
        <v>69</v>
      </c>
      <c r="C17" s="824" t="s">
        <v>38</v>
      </c>
      <c r="D17" s="445" t="s">
        <v>5</v>
      </c>
      <c r="E17" s="445" t="s">
        <v>5</v>
      </c>
      <c r="F17" s="1039" t="s">
        <v>39</v>
      </c>
      <c r="G17" s="1064">
        <v>0</v>
      </c>
      <c r="H17" s="1064">
        <f>+H18</f>
        <v>20</v>
      </c>
      <c r="I17" s="1064">
        <f t="shared" si="0"/>
        <v>20</v>
      </c>
      <c r="J17" s="1031">
        <v>0</v>
      </c>
      <c r="K17" s="1031">
        <f t="shared" si="1"/>
        <v>20</v>
      </c>
      <c r="L17" s="1241">
        <v>0</v>
      </c>
      <c r="M17" s="1241">
        <f t="shared" si="2"/>
        <v>20</v>
      </c>
      <c r="N17" s="147"/>
    </row>
    <row r="18" spans="1:14" s="9" customFormat="1" x14ac:dyDescent="0.2">
      <c r="A18" s="235"/>
      <c r="B18" s="236"/>
      <c r="C18" s="236"/>
      <c r="D18" s="237">
        <v>3421</v>
      </c>
      <c r="E18" s="238">
        <v>5321</v>
      </c>
      <c r="F18" s="1040" t="s">
        <v>21</v>
      </c>
      <c r="G18" s="1063">
        <v>0</v>
      </c>
      <c r="H18" s="1063">
        <v>20</v>
      </c>
      <c r="I18" s="1063">
        <f t="shared" si="0"/>
        <v>20</v>
      </c>
      <c r="J18" s="1030">
        <v>0</v>
      </c>
      <c r="K18" s="1030">
        <f t="shared" si="1"/>
        <v>20</v>
      </c>
      <c r="L18" s="1239">
        <v>0</v>
      </c>
      <c r="M18" s="1239">
        <f t="shared" si="2"/>
        <v>20</v>
      </c>
      <c r="N18" s="147"/>
    </row>
    <row r="19" spans="1:14" s="9" customFormat="1" ht="20.95" x14ac:dyDescent="0.2">
      <c r="A19" s="972" t="s">
        <v>2</v>
      </c>
      <c r="B19" s="824" t="s">
        <v>70</v>
      </c>
      <c r="C19" s="824" t="s">
        <v>40</v>
      </c>
      <c r="D19" s="445" t="s">
        <v>5</v>
      </c>
      <c r="E19" s="445" t="s">
        <v>5</v>
      </c>
      <c r="F19" s="1039" t="s">
        <v>41</v>
      </c>
      <c r="G19" s="1064">
        <v>0</v>
      </c>
      <c r="H19" s="1064">
        <f t="shared" ref="H19" si="3">+H20</f>
        <v>60</v>
      </c>
      <c r="I19" s="1064">
        <f t="shared" si="0"/>
        <v>60</v>
      </c>
      <c r="J19" s="1031">
        <v>0</v>
      </c>
      <c r="K19" s="1031">
        <f t="shared" si="1"/>
        <v>60</v>
      </c>
      <c r="L19" s="1241">
        <v>0</v>
      </c>
      <c r="M19" s="1241">
        <f t="shared" si="2"/>
        <v>60</v>
      </c>
      <c r="N19" s="147"/>
    </row>
    <row r="20" spans="1:14" s="9" customFormat="1" x14ac:dyDescent="0.2">
      <c r="A20" s="235"/>
      <c r="B20" s="236"/>
      <c r="C20" s="236"/>
      <c r="D20" s="237">
        <v>3421</v>
      </c>
      <c r="E20" s="238">
        <v>5331</v>
      </c>
      <c r="F20" s="1040" t="s">
        <v>19</v>
      </c>
      <c r="G20" s="1063">
        <v>0</v>
      </c>
      <c r="H20" s="1063">
        <v>60</v>
      </c>
      <c r="I20" s="1063">
        <f t="shared" si="0"/>
        <v>60</v>
      </c>
      <c r="J20" s="1030">
        <v>0</v>
      </c>
      <c r="K20" s="1030">
        <f t="shared" si="1"/>
        <v>60</v>
      </c>
      <c r="L20" s="1239">
        <v>0</v>
      </c>
      <c r="M20" s="1239">
        <f t="shared" si="2"/>
        <v>60</v>
      </c>
      <c r="N20" s="147"/>
    </row>
    <row r="21" spans="1:14" s="9" customFormat="1" ht="20.95" x14ac:dyDescent="0.2">
      <c r="A21" s="972" t="s">
        <v>2</v>
      </c>
      <c r="B21" s="824" t="s">
        <v>71</v>
      </c>
      <c r="C21" s="824" t="s">
        <v>42</v>
      </c>
      <c r="D21" s="445" t="s">
        <v>5</v>
      </c>
      <c r="E21" s="445" t="s">
        <v>5</v>
      </c>
      <c r="F21" s="1039" t="s">
        <v>43</v>
      </c>
      <c r="G21" s="1064">
        <v>0</v>
      </c>
      <c r="H21" s="1064">
        <f t="shared" ref="H21" si="4">+H22</f>
        <v>20</v>
      </c>
      <c r="I21" s="1064">
        <f t="shared" si="0"/>
        <v>20</v>
      </c>
      <c r="J21" s="1031">
        <v>0</v>
      </c>
      <c r="K21" s="1031">
        <f t="shared" si="1"/>
        <v>20</v>
      </c>
      <c r="L21" s="1241">
        <v>0</v>
      </c>
      <c r="M21" s="1241">
        <f t="shared" si="2"/>
        <v>20</v>
      </c>
      <c r="N21" s="147"/>
    </row>
    <row r="22" spans="1:14" s="9" customFormat="1" x14ac:dyDescent="0.2">
      <c r="A22" s="235"/>
      <c r="B22" s="236"/>
      <c r="C22" s="236"/>
      <c r="D22" s="237">
        <v>3421</v>
      </c>
      <c r="E22" s="238">
        <v>5321</v>
      </c>
      <c r="F22" s="1040" t="s">
        <v>21</v>
      </c>
      <c r="G22" s="1063">
        <v>0</v>
      </c>
      <c r="H22" s="1063">
        <v>20</v>
      </c>
      <c r="I22" s="1063">
        <f t="shared" si="0"/>
        <v>20</v>
      </c>
      <c r="J22" s="1030">
        <v>0</v>
      </c>
      <c r="K22" s="1030">
        <f t="shared" si="1"/>
        <v>20</v>
      </c>
      <c r="L22" s="1239">
        <v>0</v>
      </c>
      <c r="M22" s="1239">
        <f t="shared" si="2"/>
        <v>20</v>
      </c>
      <c r="N22" s="147"/>
    </row>
    <row r="23" spans="1:14" s="9" customFormat="1" x14ac:dyDescent="0.2">
      <c r="A23" s="975" t="s">
        <v>3</v>
      </c>
      <c r="B23" s="976" t="s">
        <v>101</v>
      </c>
      <c r="C23" s="976" t="s">
        <v>102</v>
      </c>
      <c r="D23" s="977" t="s">
        <v>5</v>
      </c>
      <c r="E23" s="977" t="s">
        <v>5</v>
      </c>
      <c r="F23" s="1041" t="s">
        <v>103</v>
      </c>
      <c r="G23" s="1064">
        <v>0</v>
      </c>
      <c r="H23" s="1064">
        <f>H24</f>
        <v>20</v>
      </c>
      <c r="I23" s="1064">
        <f t="shared" si="0"/>
        <v>20</v>
      </c>
      <c r="J23" s="1031">
        <v>0</v>
      </c>
      <c r="K23" s="1031">
        <f t="shared" si="1"/>
        <v>20</v>
      </c>
      <c r="L23" s="1241">
        <v>0</v>
      </c>
      <c r="M23" s="1241">
        <f t="shared" si="2"/>
        <v>20</v>
      </c>
      <c r="N23" s="147"/>
    </row>
    <row r="24" spans="1:14" s="9" customFormat="1" x14ac:dyDescent="0.2">
      <c r="A24" s="979"/>
      <c r="B24" s="980"/>
      <c r="C24" s="980"/>
      <c r="D24" s="981">
        <v>3299</v>
      </c>
      <c r="E24" s="981">
        <v>5321</v>
      </c>
      <c r="F24" s="1042" t="s">
        <v>21</v>
      </c>
      <c r="G24" s="1063">
        <v>0</v>
      </c>
      <c r="H24" s="1063">
        <v>20</v>
      </c>
      <c r="I24" s="1063">
        <f t="shared" si="0"/>
        <v>20</v>
      </c>
      <c r="J24" s="1030">
        <v>0</v>
      </c>
      <c r="K24" s="1030">
        <f t="shared" si="1"/>
        <v>20</v>
      </c>
      <c r="L24" s="1239">
        <v>0</v>
      </c>
      <c r="M24" s="1239">
        <f t="shared" si="2"/>
        <v>20</v>
      </c>
      <c r="N24" s="147"/>
    </row>
    <row r="25" spans="1:14" s="9" customFormat="1" x14ac:dyDescent="0.2">
      <c r="A25" s="972" t="s">
        <v>2</v>
      </c>
      <c r="B25" s="824" t="s">
        <v>72</v>
      </c>
      <c r="C25" s="824" t="s">
        <v>17</v>
      </c>
      <c r="D25" s="445" t="s">
        <v>5</v>
      </c>
      <c r="E25" s="445" t="s">
        <v>5</v>
      </c>
      <c r="F25" s="1039" t="s">
        <v>23</v>
      </c>
      <c r="G25" s="1064">
        <f>+G26</f>
        <v>90</v>
      </c>
      <c r="H25" s="1064">
        <f>+H26</f>
        <v>-65</v>
      </c>
      <c r="I25" s="1064">
        <f t="shared" si="0"/>
        <v>25</v>
      </c>
      <c r="J25" s="1031">
        <v>0</v>
      </c>
      <c r="K25" s="1031">
        <f t="shared" si="1"/>
        <v>25</v>
      </c>
      <c r="L25" s="1241">
        <v>0</v>
      </c>
      <c r="M25" s="1241">
        <f t="shared" si="2"/>
        <v>25</v>
      </c>
      <c r="N25" s="147"/>
    </row>
    <row r="26" spans="1:14" s="9" customFormat="1" x14ac:dyDescent="0.2">
      <c r="A26" s="235"/>
      <c r="B26" s="236"/>
      <c r="C26" s="236"/>
      <c r="D26" s="237">
        <v>3299</v>
      </c>
      <c r="E26" s="238">
        <v>5331</v>
      </c>
      <c r="F26" s="1038" t="s">
        <v>19</v>
      </c>
      <c r="G26" s="1063">
        <v>90</v>
      </c>
      <c r="H26" s="1063">
        <v>-65</v>
      </c>
      <c r="I26" s="1063">
        <f t="shared" si="0"/>
        <v>25</v>
      </c>
      <c r="J26" s="1030">
        <v>0</v>
      </c>
      <c r="K26" s="1030">
        <f t="shared" si="1"/>
        <v>25</v>
      </c>
      <c r="L26" s="1239">
        <v>0</v>
      </c>
      <c r="M26" s="1239">
        <f t="shared" si="2"/>
        <v>25</v>
      </c>
      <c r="N26" s="147"/>
    </row>
    <row r="27" spans="1:14" s="9" customFormat="1" x14ac:dyDescent="0.2">
      <c r="A27" s="972" t="s">
        <v>2</v>
      </c>
      <c r="B27" s="824" t="s">
        <v>118</v>
      </c>
      <c r="C27" s="824" t="s">
        <v>122</v>
      </c>
      <c r="D27" s="445" t="s">
        <v>5</v>
      </c>
      <c r="E27" s="445" t="s">
        <v>5</v>
      </c>
      <c r="F27" s="1039" t="s">
        <v>120</v>
      </c>
      <c r="G27" s="1064">
        <f>+G28</f>
        <v>0</v>
      </c>
      <c r="H27" s="1064">
        <f>+H28</f>
        <v>50</v>
      </c>
      <c r="I27" s="1064">
        <f t="shared" si="0"/>
        <v>50</v>
      </c>
      <c r="J27" s="1031">
        <v>0</v>
      </c>
      <c r="K27" s="1031">
        <f t="shared" si="1"/>
        <v>50</v>
      </c>
      <c r="L27" s="1241">
        <v>0</v>
      </c>
      <c r="M27" s="1241">
        <f t="shared" si="2"/>
        <v>50</v>
      </c>
      <c r="N27" s="147"/>
    </row>
    <row r="28" spans="1:14" s="9" customFormat="1" x14ac:dyDescent="0.2">
      <c r="A28" s="235"/>
      <c r="B28" s="236"/>
      <c r="C28" s="236"/>
      <c r="D28" s="237">
        <v>3299</v>
      </c>
      <c r="E28" s="238">
        <v>5321</v>
      </c>
      <c r="F28" s="1038" t="s">
        <v>21</v>
      </c>
      <c r="G28" s="1063">
        <v>0</v>
      </c>
      <c r="H28" s="1063">
        <v>50</v>
      </c>
      <c r="I28" s="1063">
        <f t="shared" si="0"/>
        <v>50</v>
      </c>
      <c r="J28" s="1030">
        <v>0</v>
      </c>
      <c r="K28" s="1030">
        <f t="shared" si="1"/>
        <v>50</v>
      </c>
      <c r="L28" s="1239">
        <v>0</v>
      </c>
      <c r="M28" s="1239">
        <f t="shared" si="2"/>
        <v>50</v>
      </c>
      <c r="N28" s="147"/>
    </row>
    <row r="29" spans="1:14" s="9" customFormat="1" ht="20.95" x14ac:dyDescent="0.2">
      <c r="A29" s="972" t="s">
        <v>2</v>
      </c>
      <c r="B29" s="824" t="s">
        <v>119</v>
      </c>
      <c r="C29" s="824" t="s">
        <v>58</v>
      </c>
      <c r="D29" s="445" t="s">
        <v>5</v>
      </c>
      <c r="E29" s="445" t="s">
        <v>5</v>
      </c>
      <c r="F29" s="1039" t="s">
        <v>121</v>
      </c>
      <c r="G29" s="1064">
        <f>+G30</f>
        <v>0</v>
      </c>
      <c r="H29" s="1064">
        <f>+H30</f>
        <v>15</v>
      </c>
      <c r="I29" s="1064">
        <f t="shared" si="0"/>
        <v>15</v>
      </c>
      <c r="J29" s="1031">
        <v>0</v>
      </c>
      <c r="K29" s="1031">
        <f t="shared" si="1"/>
        <v>15</v>
      </c>
      <c r="L29" s="1241">
        <v>0</v>
      </c>
      <c r="M29" s="1241">
        <f t="shared" si="2"/>
        <v>15</v>
      </c>
      <c r="N29" s="147"/>
    </row>
    <row r="30" spans="1:14" s="9" customFormat="1" x14ac:dyDescent="0.2">
      <c r="A30" s="235"/>
      <c r="B30" s="236"/>
      <c r="C30" s="236"/>
      <c r="D30" s="237">
        <v>3122</v>
      </c>
      <c r="E30" s="238">
        <v>5331</v>
      </c>
      <c r="F30" s="1038" t="s">
        <v>19</v>
      </c>
      <c r="G30" s="1063">
        <v>0</v>
      </c>
      <c r="H30" s="1063">
        <v>15</v>
      </c>
      <c r="I30" s="1063">
        <f t="shared" si="0"/>
        <v>15</v>
      </c>
      <c r="J30" s="1030">
        <v>0</v>
      </c>
      <c r="K30" s="1030">
        <f t="shared" si="1"/>
        <v>15</v>
      </c>
      <c r="L30" s="1239">
        <v>0</v>
      </c>
      <c r="M30" s="1239">
        <f t="shared" si="2"/>
        <v>15</v>
      </c>
      <c r="N30" s="147"/>
    </row>
    <row r="31" spans="1:14" s="9" customFormat="1" x14ac:dyDescent="0.2">
      <c r="A31" s="972" t="s">
        <v>2</v>
      </c>
      <c r="B31" s="824" t="s">
        <v>73</v>
      </c>
      <c r="C31" s="824" t="s">
        <v>17</v>
      </c>
      <c r="D31" s="445" t="s">
        <v>5</v>
      </c>
      <c r="E31" s="445" t="s">
        <v>5</v>
      </c>
      <c r="F31" s="1039" t="s">
        <v>6</v>
      </c>
      <c r="G31" s="1064">
        <f>+G32</f>
        <v>2000</v>
      </c>
      <c r="H31" s="1064">
        <f>+H32</f>
        <v>-2000</v>
      </c>
      <c r="I31" s="1064">
        <f t="shared" si="0"/>
        <v>0</v>
      </c>
      <c r="J31" s="1031">
        <v>0</v>
      </c>
      <c r="K31" s="1031">
        <f t="shared" si="1"/>
        <v>0</v>
      </c>
      <c r="L31" s="1241">
        <v>0</v>
      </c>
      <c r="M31" s="1241">
        <f t="shared" si="2"/>
        <v>0</v>
      </c>
      <c r="N31" s="147"/>
    </row>
    <row r="32" spans="1:14" s="9" customFormat="1" x14ac:dyDescent="0.2">
      <c r="A32" s="235"/>
      <c r="B32" s="236"/>
      <c r="C32" s="236"/>
      <c r="D32" s="237">
        <v>3299</v>
      </c>
      <c r="E32" s="237">
        <v>5331</v>
      </c>
      <c r="F32" s="1038" t="s">
        <v>19</v>
      </c>
      <c r="G32" s="1063">
        <v>2000</v>
      </c>
      <c r="H32" s="1063">
        <v>-2000</v>
      </c>
      <c r="I32" s="1063">
        <f t="shared" si="0"/>
        <v>0</v>
      </c>
      <c r="J32" s="1030">
        <v>0</v>
      </c>
      <c r="K32" s="1030">
        <f t="shared" si="1"/>
        <v>0</v>
      </c>
      <c r="L32" s="1239">
        <v>0</v>
      </c>
      <c r="M32" s="1239">
        <f t="shared" si="2"/>
        <v>0</v>
      </c>
      <c r="N32" s="147"/>
    </row>
    <row r="33" spans="1:14" s="9" customFormat="1" ht="20.95" x14ac:dyDescent="0.2">
      <c r="A33" s="972" t="s">
        <v>2</v>
      </c>
      <c r="B33" s="824" t="s">
        <v>82</v>
      </c>
      <c r="C33" s="824" t="s">
        <v>48</v>
      </c>
      <c r="D33" s="445" t="s">
        <v>5</v>
      </c>
      <c r="E33" s="445" t="s">
        <v>5</v>
      </c>
      <c r="F33" s="1039" t="s">
        <v>49</v>
      </c>
      <c r="G33" s="1064">
        <v>0</v>
      </c>
      <c r="H33" s="1064">
        <f>+H34</f>
        <v>430</v>
      </c>
      <c r="I33" s="1064">
        <f t="shared" si="0"/>
        <v>430</v>
      </c>
      <c r="J33" s="1031">
        <v>0</v>
      </c>
      <c r="K33" s="1031">
        <f t="shared" si="1"/>
        <v>430</v>
      </c>
      <c r="L33" s="1241">
        <v>0</v>
      </c>
      <c r="M33" s="1241">
        <f t="shared" si="2"/>
        <v>430</v>
      </c>
      <c r="N33" s="147"/>
    </row>
    <row r="34" spans="1:14" s="9" customFormat="1" x14ac:dyDescent="0.2">
      <c r="A34" s="235"/>
      <c r="B34" s="236"/>
      <c r="C34" s="236"/>
      <c r="D34" s="237">
        <v>3123</v>
      </c>
      <c r="E34" s="237">
        <v>5331</v>
      </c>
      <c r="F34" s="1038" t="s">
        <v>19</v>
      </c>
      <c r="G34" s="1063">
        <v>0</v>
      </c>
      <c r="H34" s="1063">
        <v>430</v>
      </c>
      <c r="I34" s="1063">
        <f t="shared" si="0"/>
        <v>430</v>
      </c>
      <c r="J34" s="1030">
        <v>0</v>
      </c>
      <c r="K34" s="1030">
        <f t="shared" si="1"/>
        <v>430</v>
      </c>
      <c r="L34" s="1239">
        <v>0</v>
      </c>
      <c r="M34" s="1239">
        <f t="shared" si="2"/>
        <v>430</v>
      </c>
      <c r="N34" s="147"/>
    </row>
    <row r="35" spans="1:14" s="9" customFormat="1" ht="20.95" x14ac:dyDescent="0.2">
      <c r="A35" s="972" t="s">
        <v>2</v>
      </c>
      <c r="B35" s="824" t="s">
        <v>83</v>
      </c>
      <c r="C35" s="824" t="s">
        <v>50</v>
      </c>
      <c r="D35" s="445" t="s">
        <v>5</v>
      </c>
      <c r="E35" s="445" t="s">
        <v>5</v>
      </c>
      <c r="F35" s="1039" t="s">
        <v>51</v>
      </c>
      <c r="G35" s="1064">
        <v>0</v>
      </c>
      <c r="H35" s="1064">
        <f t="shared" ref="H35" si="5">+H36</f>
        <v>480</v>
      </c>
      <c r="I35" s="1064">
        <f t="shared" si="0"/>
        <v>480</v>
      </c>
      <c r="J35" s="1031">
        <v>0</v>
      </c>
      <c r="K35" s="1031">
        <f t="shared" si="1"/>
        <v>480</v>
      </c>
      <c r="L35" s="1241">
        <v>0</v>
      </c>
      <c r="M35" s="1241">
        <f t="shared" si="2"/>
        <v>480</v>
      </c>
      <c r="N35" s="147"/>
    </row>
    <row r="36" spans="1:14" s="9" customFormat="1" x14ac:dyDescent="0.2">
      <c r="A36" s="235"/>
      <c r="B36" s="236"/>
      <c r="C36" s="236"/>
      <c r="D36" s="237">
        <v>3123</v>
      </c>
      <c r="E36" s="237">
        <v>5331</v>
      </c>
      <c r="F36" s="1038" t="s">
        <v>19</v>
      </c>
      <c r="G36" s="1063">
        <v>0</v>
      </c>
      <c r="H36" s="1063">
        <v>480</v>
      </c>
      <c r="I36" s="1063">
        <f t="shared" si="0"/>
        <v>480</v>
      </c>
      <c r="J36" s="1030">
        <v>0</v>
      </c>
      <c r="K36" s="1030">
        <f t="shared" si="1"/>
        <v>480</v>
      </c>
      <c r="L36" s="1239">
        <v>0</v>
      </c>
      <c r="M36" s="1239">
        <f t="shared" si="2"/>
        <v>480</v>
      </c>
      <c r="N36" s="147"/>
    </row>
    <row r="37" spans="1:14" s="9" customFormat="1" ht="20.95" x14ac:dyDescent="0.2">
      <c r="A37" s="972" t="s">
        <v>2</v>
      </c>
      <c r="B37" s="824" t="s">
        <v>84</v>
      </c>
      <c r="C37" s="824" t="s">
        <v>52</v>
      </c>
      <c r="D37" s="445" t="s">
        <v>5</v>
      </c>
      <c r="E37" s="445" t="s">
        <v>5</v>
      </c>
      <c r="F37" s="1039" t="s">
        <v>53</v>
      </c>
      <c r="G37" s="1064">
        <v>0</v>
      </c>
      <c r="H37" s="1064">
        <f t="shared" ref="H37" si="6">+H38</f>
        <v>70</v>
      </c>
      <c r="I37" s="1064">
        <f t="shared" si="0"/>
        <v>70</v>
      </c>
      <c r="J37" s="1031">
        <v>0</v>
      </c>
      <c r="K37" s="1031">
        <f t="shared" si="1"/>
        <v>70</v>
      </c>
      <c r="L37" s="1241">
        <v>0</v>
      </c>
      <c r="M37" s="1241">
        <f t="shared" si="2"/>
        <v>70</v>
      </c>
      <c r="N37" s="147"/>
    </row>
    <row r="38" spans="1:14" s="9" customFormat="1" x14ac:dyDescent="0.2">
      <c r="A38" s="235"/>
      <c r="B38" s="236"/>
      <c r="C38" s="236"/>
      <c r="D38" s="237">
        <v>3123</v>
      </c>
      <c r="E38" s="237">
        <v>5331</v>
      </c>
      <c r="F38" s="1038" t="s">
        <v>19</v>
      </c>
      <c r="G38" s="1063">
        <v>0</v>
      </c>
      <c r="H38" s="1063">
        <v>70</v>
      </c>
      <c r="I38" s="1063">
        <f t="shared" si="0"/>
        <v>70</v>
      </c>
      <c r="J38" s="1030">
        <v>0</v>
      </c>
      <c r="K38" s="1030">
        <f t="shared" si="1"/>
        <v>70</v>
      </c>
      <c r="L38" s="1239">
        <v>0</v>
      </c>
      <c r="M38" s="1239">
        <f t="shared" si="2"/>
        <v>70</v>
      </c>
      <c r="N38" s="147"/>
    </row>
    <row r="39" spans="1:14" s="9" customFormat="1" ht="20.95" x14ac:dyDescent="0.2">
      <c r="A39" s="972" t="s">
        <v>2</v>
      </c>
      <c r="B39" s="824" t="s">
        <v>85</v>
      </c>
      <c r="C39" s="824" t="s">
        <v>54</v>
      </c>
      <c r="D39" s="445" t="s">
        <v>5</v>
      </c>
      <c r="E39" s="445" t="s">
        <v>5</v>
      </c>
      <c r="F39" s="1039" t="s">
        <v>55</v>
      </c>
      <c r="G39" s="1064">
        <v>0</v>
      </c>
      <c r="H39" s="1064">
        <f t="shared" ref="H39" si="7">+H40</f>
        <v>120</v>
      </c>
      <c r="I39" s="1064">
        <f t="shared" si="0"/>
        <v>120</v>
      </c>
      <c r="J39" s="1031">
        <v>0</v>
      </c>
      <c r="K39" s="1031">
        <f t="shared" si="1"/>
        <v>120</v>
      </c>
      <c r="L39" s="1241">
        <v>0</v>
      </c>
      <c r="M39" s="1241">
        <f t="shared" si="2"/>
        <v>120</v>
      </c>
      <c r="N39" s="147"/>
    </row>
    <row r="40" spans="1:14" s="9" customFormat="1" x14ac:dyDescent="0.2">
      <c r="A40" s="235"/>
      <c r="B40" s="236"/>
      <c r="C40" s="236"/>
      <c r="D40" s="237">
        <v>3122</v>
      </c>
      <c r="E40" s="237">
        <v>5331</v>
      </c>
      <c r="F40" s="1038" t="s">
        <v>19</v>
      </c>
      <c r="G40" s="1063">
        <v>0</v>
      </c>
      <c r="H40" s="1063">
        <v>120</v>
      </c>
      <c r="I40" s="1063">
        <f t="shared" si="0"/>
        <v>120</v>
      </c>
      <c r="J40" s="1030">
        <v>0</v>
      </c>
      <c r="K40" s="1030">
        <f t="shared" si="1"/>
        <v>120</v>
      </c>
      <c r="L40" s="1239">
        <v>0</v>
      </c>
      <c r="M40" s="1239">
        <f t="shared" si="2"/>
        <v>120</v>
      </c>
      <c r="N40" s="147"/>
    </row>
    <row r="41" spans="1:14" s="9" customFormat="1" ht="20.95" x14ac:dyDescent="0.2">
      <c r="A41" s="972" t="s">
        <v>2</v>
      </c>
      <c r="B41" s="824" t="s">
        <v>86</v>
      </c>
      <c r="C41" s="824" t="s">
        <v>56</v>
      </c>
      <c r="D41" s="445" t="s">
        <v>5</v>
      </c>
      <c r="E41" s="445" t="s">
        <v>5</v>
      </c>
      <c r="F41" s="1039" t="s">
        <v>57</v>
      </c>
      <c r="G41" s="1064">
        <v>0</v>
      </c>
      <c r="H41" s="1064">
        <f t="shared" ref="H41" si="8">+H42</f>
        <v>330</v>
      </c>
      <c r="I41" s="1064">
        <f t="shared" si="0"/>
        <v>330</v>
      </c>
      <c r="J41" s="1031">
        <v>0</v>
      </c>
      <c r="K41" s="1031">
        <f t="shared" si="1"/>
        <v>330</v>
      </c>
      <c r="L41" s="1241">
        <v>0</v>
      </c>
      <c r="M41" s="1241">
        <f t="shared" si="2"/>
        <v>330</v>
      </c>
      <c r="N41" s="147"/>
    </row>
    <row r="42" spans="1:14" s="9" customFormat="1" x14ac:dyDescent="0.2">
      <c r="A42" s="235"/>
      <c r="B42" s="236"/>
      <c r="C42" s="236"/>
      <c r="D42" s="237">
        <v>3123</v>
      </c>
      <c r="E42" s="237">
        <v>5331</v>
      </c>
      <c r="F42" s="1038" t="s">
        <v>19</v>
      </c>
      <c r="G42" s="1063">
        <v>0</v>
      </c>
      <c r="H42" s="1063">
        <v>330</v>
      </c>
      <c r="I42" s="1063">
        <f t="shared" si="0"/>
        <v>330</v>
      </c>
      <c r="J42" s="1030">
        <v>0</v>
      </c>
      <c r="K42" s="1030">
        <f t="shared" si="1"/>
        <v>330</v>
      </c>
      <c r="L42" s="1239">
        <v>0</v>
      </c>
      <c r="M42" s="1239">
        <f t="shared" si="2"/>
        <v>330</v>
      </c>
      <c r="N42" s="147"/>
    </row>
    <row r="43" spans="1:14" s="9" customFormat="1" ht="20.95" x14ac:dyDescent="0.2">
      <c r="A43" s="972" t="s">
        <v>2</v>
      </c>
      <c r="B43" s="824" t="s">
        <v>87</v>
      </c>
      <c r="C43" s="824" t="s">
        <v>58</v>
      </c>
      <c r="D43" s="445" t="s">
        <v>5</v>
      </c>
      <c r="E43" s="445" t="s">
        <v>5</v>
      </c>
      <c r="F43" s="1039" t="s">
        <v>59</v>
      </c>
      <c r="G43" s="1064">
        <v>0</v>
      </c>
      <c r="H43" s="1064">
        <f t="shared" ref="H43" si="9">+H44</f>
        <v>230</v>
      </c>
      <c r="I43" s="1064">
        <f t="shared" si="0"/>
        <v>230</v>
      </c>
      <c r="J43" s="1031">
        <v>0</v>
      </c>
      <c r="K43" s="1031">
        <f t="shared" si="1"/>
        <v>230</v>
      </c>
      <c r="L43" s="1241">
        <v>0</v>
      </c>
      <c r="M43" s="1241">
        <f t="shared" si="2"/>
        <v>230</v>
      </c>
      <c r="N43" s="147"/>
    </row>
    <row r="44" spans="1:14" s="9" customFormat="1" x14ac:dyDescent="0.2">
      <c r="A44" s="235"/>
      <c r="B44" s="236"/>
      <c r="C44" s="236"/>
      <c r="D44" s="237">
        <v>3122</v>
      </c>
      <c r="E44" s="237">
        <v>5331</v>
      </c>
      <c r="F44" s="1038" t="s">
        <v>19</v>
      </c>
      <c r="G44" s="1063">
        <v>0</v>
      </c>
      <c r="H44" s="1063">
        <v>230</v>
      </c>
      <c r="I44" s="1063">
        <f t="shared" si="0"/>
        <v>230</v>
      </c>
      <c r="J44" s="1030">
        <v>0</v>
      </c>
      <c r="K44" s="1030">
        <f t="shared" si="1"/>
        <v>230</v>
      </c>
      <c r="L44" s="1239">
        <v>0</v>
      </c>
      <c r="M44" s="1239">
        <f t="shared" si="2"/>
        <v>230</v>
      </c>
      <c r="N44" s="147"/>
    </row>
    <row r="45" spans="1:14" s="9" customFormat="1" ht="20.95" x14ac:dyDescent="0.2">
      <c r="A45" s="972" t="s">
        <v>2</v>
      </c>
      <c r="B45" s="824" t="s">
        <v>88</v>
      </c>
      <c r="C45" s="824" t="s">
        <v>60</v>
      </c>
      <c r="D45" s="445" t="s">
        <v>5</v>
      </c>
      <c r="E45" s="445" t="s">
        <v>5</v>
      </c>
      <c r="F45" s="1039" t="s">
        <v>61</v>
      </c>
      <c r="G45" s="1064">
        <v>0</v>
      </c>
      <c r="H45" s="1064">
        <f t="shared" ref="H45" si="10">+H46</f>
        <v>160</v>
      </c>
      <c r="I45" s="1064">
        <f t="shared" si="0"/>
        <v>160</v>
      </c>
      <c r="J45" s="1031">
        <v>0</v>
      </c>
      <c r="K45" s="1031">
        <f t="shared" si="1"/>
        <v>160</v>
      </c>
      <c r="L45" s="1241">
        <v>0</v>
      </c>
      <c r="M45" s="1241">
        <f t="shared" si="2"/>
        <v>160</v>
      </c>
      <c r="N45" s="147"/>
    </row>
    <row r="46" spans="1:14" s="9" customFormat="1" x14ac:dyDescent="0.2">
      <c r="A46" s="235"/>
      <c r="B46" s="236"/>
      <c r="C46" s="236"/>
      <c r="D46" s="237">
        <v>3122</v>
      </c>
      <c r="E46" s="237">
        <v>5331</v>
      </c>
      <c r="F46" s="1038" t="s">
        <v>19</v>
      </c>
      <c r="G46" s="1063">
        <v>0</v>
      </c>
      <c r="H46" s="1063">
        <v>160</v>
      </c>
      <c r="I46" s="1063">
        <f t="shared" si="0"/>
        <v>160</v>
      </c>
      <c r="J46" s="1030">
        <v>0</v>
      </c>
      <c r="K46" s="1030">
        <f t="shared" si="1"/>
        <v>160</v>
      </c>
      <c r="L46" s="1239">
        <v>0</v>
      </c>
      <c r="M46" s="1239">
        <f t="shared" si="2"/>
        <v>160</v>
      </c>
      <c r="N46" s="147"/>
    </row>
    <row r="47" spans="1:14" s="9" customFormat="1" ht="20.95" x14ac:dyDescent="0.2">
      <c r="A47" s="972" t="s">
        <v>2</v>
      </c>
      <c r="B47" s="824" t="s">
        <v>89</v>
      </c>
      <c r="C47" s="824" t="s">
        <v>62</v>
      </c>
      <c r="D47" s="445" t="s">
        <v>5</v>
      </c>
      <c r="E47" s="445" t="s">
        <v>5</v>
      </c>
      <c r="F47" s="1039" t="s">
        <v>63</v>
      </c>
      <c r="G47" s="1064">
        <v>0</v>
      </c>
      <c r="H47" s="1064">
        <f t="shared" ref="H47" si="11">+H48</f>
        <v>150</v>
      </c>
      <c r="I47" s="1064">
        <f t="shared" si="0"/>
        <v>150</v>
      </c>
      <c r="J47" s="1031">
        <v>0</v>
      </c>
      <c r="K47" s="1031">
        <f t="shared" si="1"/>
        <v>150</v>
      </c>
      <c r="L47" s="1241">
        <v>0</v>
      </c>
      <c r="M47" s="1241">
        <f t="shared" si="2"/>
        <v>150</v>
      </c>
      <c r="N47" s="147"/>
    </row>
    <row r="48" spans="1:14" s="9" customFormat="1" x14ac:dyDescent="0.2">
      <c r="A48" s="235"/>
      <c r="B48" s="236"/>
      <c r="C48" s="236"/>
      <c r="D48" s="237">
        <v>3123</v>
      </c>
      <c r="E48" s="237">
        <v>5331</v>
      </c>
      <c r="F48" s="1038" t="s">
        <v>19</v>
      </c>
      <c r="G48" s="1063">
        <v>0</v>
      </c>
      <c r="H48" s="1063">
        <v>150</v>
      </c>
      <c r="I48" s="1063">
        <f t="shared" si="0"/>
        <v>150</v>
      </c>
      <c r="J48" s="1030">
        <v>0</v>
      </c>
      <c r="K48" s="1030">
        <f t="shared" si="1"/>
        <v>150</v>
      </c>
      <c r="L48" s="1239">
        <v>0</v>
      </c>
      <c r="M48" s="1239">
        <f t="shared" si="2"/>
        <v>150</v>
      </c>
      <c r="N48" s="147"/>
    </row>
    <row r="49" spans="1:14" s="9" customFormat="1" ht="20.95" x14ac:dyDescent="0.2">
      <c r="A49" s="972" t="s">
        <v>2</v>
      </c>
      <c r="B49" s="824" t="s">
        <v>90</v>
      </c>
      <c r="C49" s="824" t="s">
        <v>64</v>
      </c>
      <c r="D49" s="445" t="s">
        <v>5</v>
      </c>
      <c r="E49" s="445" t="s">
        <v>5</v>
      </c>
      <c r="F49" s="1039" t="s">
        <v>65</v>
      </c>
      <c r="G49" s="1064">
        <v>0</v>
      </c>
      <c r="H49" s="1064">
        <f t="shared" ref="H49" si="12">+H50</f>
        <v>30</v>
      </c>
      <c r="I49" s="1064">
        <f t="shared" si="0"/>
        <v>30</v>
      </c>
      <c r="J49" s="1031">
        <v>0</v>
      </c>
      <c r="K49" s="1031">
        <f t="shared" si="1"/>
        <v>30</v>
      </c>
      <c r="L49" s="1241">
        <v>0</v>
      </c>
      <c r="M49" s="1241">
        <f t="shared" si="2"/>
        <v>30</v>
      </c>
      <c r="N49" s="147"/>
    </row>
    <row r="50" spans="1:14" s="9" customFormat="1" x14ac:dyDescent="0.2">
      <c r="A50" s="235"/>
      <c r="B50" s="236"/>
      <c r="C50" s="236"/>
      <c r="D50" s="237">
        <v>3123</v>
      </c>
      <c r="E50" s="237">
        <v>5331</v>
      </c>
      <c r="F50" s="1038" t="s">
        <v>19</v>
      </c>
      <c r="G50" s="1063">
        <v>0</v>
      </c>
      <c r="H50" s="1063">
        <v>30</v>
      </c>
      <c r="I50" s="1063">
        <f t="shared" si="0"/>
        <v>30</v>
      </c>
      <c r="J50" s="1030">
        <v>0</v>
      </c>
      <c r="K50" s="1030">
        <f t="shared" si="1"/>
        <v>30</v>
      </c>
      <c r="L50" s="1239">
        <v>0</v>
      </c>
      <c r="M50" s="1239">
        <f t="shared" si="2"/>
        <v>30</v>
      </c>
      <c r="N50" s="147"/>
    </row>
    <row r="51" spans="1:14" s="9" customFormat="1" x14ac:dyDescent="0.2">
      <c r="A51" s="972" t="s">
        <v>2</v>
      </c>
      <c r="B51" s="824" t="s">
        <v>74</v>
      </c>
      <c r="C51" s="824" t="s">
        <v>17</v>
      </c>
      <c r="D51" s="445" t="s">
        <v>5</v>
      </c>
      <c r="E51" s="445" t="s">
        <v>5</v>
      </c>
      <c r="F51" s="1039" t="s">
        <v>7</v>
      </c>
      <c r="G51" s="1064">
        <f>+G52</f>
        <v>500</v>
      </c>
      <c r="H51" s="1064">
        <v>0</v>
      </c>
      <c r="I51" s="1064">
        <f t="shared" si="0"/>
        <v>500</v>
      </c>
      <c r="J51" s="1031">
        <f>+J52</f>
        <v>-50</v>
      </c>
      <c r="K51" s="1031">
        <f t="shared" si="1"/>
        <v>450</v>
      </c>
      <c r="L51" s="1241">
        <v>0</v>
      </c>
      <c r="M51" s="1241">
        <f t="shared" si="2"/>
        <v>450</v>
      </c>
      <c r="N51" s="147"/>
    </row>
    <row r="52" spans="1:14" s="9" customFormat="1" x14ac:dyDescent="0.2">
      <c r="A52" s="235"/>
      <c r="B52" s="236"/>
      <c r="C52" s="236"/>
      <c r="D52" s="237">
        <v>3299</v>
      </c>
      <c r="E52" s="237">
        <v>5331</v>
      </c>
      <c r="F52" s="1038" t="s">
        <v>19</v>
      </c>
      <c r="G52" s="1063">
        <v>500</v>
      </c>
      <c r="H52" s="1063">
        <v>0</v>
      </c>
      <c r="I52" s="1063">
        <f t="shared" si="0"/>
        <v>500</v>
      </c>
      <c r="J52" s="1030">
        <v>-50</v>
      </c>
      <c r="K52" s="1030">
        <f t="shared" si="1"/>
        <v>450</v>
      </c>
      <c r="L52" s="1239">
        <v>0</v>
      </c>
      <c r="M52" s="1239">
        <f t="shared" si="2"/>
        <v>450</v>
      </c>
      <c r="N52" s="147"/>
    </row>
    <row r="53" spans="1:14" s="9" customFormat="1" ht="20.95" x14ac:dyDescent="0.2">
      <c r="A53" s="972" t="s">
        <v>2</v>
      </c>
      <c r="B53" s="824" t="s">
        <v>165</v>
      </c>
      <c r="C53" s="824" t="s">
        <v>17</v>
      </c>
      <c r="D53" s="445" t="s">
        <v>5</v>
      </c>
      <c r="E53" s="445" t="s">
        <v>5</v>
      </c>
      <c r="F53" s="1039" t="s">
        <v>170</v>
      </c>
      <c r="G53" s="1064">
        <v>0</v>
      </c>
      <c r="H53" s="1064">
        <v>0</v>
      </c>
      <c r="I53" s="1064">
        <f t="shared" si="0"/>
        <v>0</v>
      </c>
      <c r="J53" s="1031">
        <f>+J54</f>
        <v>50</v>
      </c>
      <c r="K53" s="1031">
        <f t="shared" si="1"/>
        <v>50</v>
      </c>
      <c r="L53" s="1241">
        <v>0</v>
      </c>
      <c r="M53" s="1241">
        <f t="shared" si="2"/>
        <v>50</v>
      </c>
      <c r="N53" s="147"/>
    </row>
    <row r="54" spans="1:14" s="9" customFormat="1" x14ac:dyDescent="0.2">
      <c r="A54" s="235"/>
      <c r="B54" s="236"/>
      <c r="C54" s="236"/>
      <c r="D54" s="237">
        <v>3299</v>
      </c>
      <c r="E54" s="237">
        <v>5332</v>
      </c>
      <c r="F54" s="1038" t="s">
        <v>167</v>
      </c>
      <c r="G54" s="1063">
        <v>0</v>
      </c>
      <c r="H54" s="1063">
        <v>0</v>
      </c>
      <c r="I54" s="1063">
        <v>0</v>
      </c>
      <c r="J54" s="1030">
        <v>50</v>
      </c>
      <c r="K54" s="1030">
        <f t="shared" si="1"/>
        <v>50</v>
      </c>
      <c r="L54" s="1239">
        <v>0</v>
      </c>
      <c r="M54" s="1239">
        <f t="shared" si="2"/>
        <v>50</v>
      </c>
      <c r="N54" s="147"/>
    </row>
    <row r="55" spans="1:14" s="9" customFormat="1" x14ac:dyDescent="0.2">
      <c r="A55" s="972" t="s">
        <v>2</v>
      </c>
      <c r="B55" s="824" t="s">
        <v>75</v>
      </c>
      <c r="C55" s="824" t="s">
        <v>17</v>
      </c>
      <c r="D55" s="445" t="s">
        <v>5</v>
      </c>
      <c r="E55" s="445" t="s">
        <v>5</v>
      </c>
      <c r="F55" s="1039" t="s">
        <v>8</v>
      </c>
      <c r="G55" s="1064">
        <f>+G56</f>
        <v>500</v>
      </c>
      <c r="H55" s="1064">
        <v>0</v>
      </c>
      <c r="I55" s="1064">
        <f t="shared" si="0"/>
        <v>500</v>
      </c>
      <c r="J55" s="1031">
        <v>0</v>
      </c>
      <c r="K55" s="1031">
        <f t="shared" si="1"/>
        <v>500</v>
      </c>
      <c r="L55" s="1241">
        <v>0</v>
      </c>
      <c r="M55" s="1241">
        <f t="shared" si="2"/>
        <v>500</v>
      </c>
      <c r="N55" s="147"/>
    </row>
    <row r="56" spans="1:14" s="9" customFormat="1" ht="13.1" thickBot="1" x14ac:dyDescent="0.25">
      <c r="A56" s="197"/>
      <c r="B56" s="259"/>
      <c r="C56" s="259"/>
      <c r="D56" s="200">
        <v>3299</v>
      </c>
      <c r="E56" s="983">
        <v>5321</v>
      </c>
      <c r="F56" s="202" t="s">
        <v>21</v>
      </c>
      <c r="G56" s="1065">
        <v>500</v>
      </c>
      <c r="H56" s="1065">
        <v>0</v>
      </c>
      <c r="I56" s="1065">
        <f t="shared" si="0"/>
        <v>500</v>
      </c>
      <c r="J56" s="1079">
        <v>0</v>
      </c>
      <c r="K56" s="1079">
        <f t="shared" si="1"/>
        <v>500</v>
      </c>
      <c r="L56" s="1245">
        <v>0</v>
      </c>
      <c r="M56" s="1245">
        <f t="shared" si="2"/>
        <v>500</v>
      </c>
      <c r="N56" s="147"/>
    </row>
    <row r="57" spans="1:14" s="9" customFormat="1" ht="13.6" thickBot="1" x14ac:dyDescent="0.35">
      <c r="A57" s="934" t="s">
        <v>2</v>
      </c>
      <c r="B57" s="1456" t="s">
        <v>5</v>
      </c>
      <c r="C57" s="1457"/>
      <c r="D57" s="935" t="s">
        <v>5</v>
      </c>
      <c r="E57" s="935" t="s">
        <v>5</v>
      </c>
      <c r="F57" s="1037" t="s">
        <v>25</v>
      </c>
      <c r="G57" s="1060">
        <v>6040</v>
      </c>
      <c r="H57" s="1060">
        <f>+H58+H131+H140+H158+H173+H176</f>
        <v>14536.8</v>
      </c>
      <c r="I57" s="1060">
        <f t="shared" si="0"/>
        <v>20576.8</v>
      </c>
      <c r="J57" s="1078">
        <f>+J58+J131+J140+J158+J173+J176</f>
        <v>0</v>
      </c>
      <c r="K57" s="1078">
        <f t="shared" si="1"/>
        <v>20576.8</v>
      </c>
      <c r="L57" s="1244">
        <f>+L58+L131+L140+L158+L173+L176</f>
        <v>0</v>
      </c>
      <c r="M57" s="1244">
        <f t="shared" si="2"/>
        <v>20576.8</v>
      </c>
      <c r="N57" s="147" t="s">
        <v>293</v>
      </c>
    </row>
    <row r="58" spans="1:14" s="9" customFormat="1" ht="13.1" thickBot="1" x14ac:dyDescent="0.25">
      <c r="A58" s="984" t="s">
        <v>2</v>
      </c>
      <c r="B58" s="1458" t="s">
        <v>5</v>
      </c>
      <c r="C58" s="1458"/>
      <c r="D58" s="985" t="s">
        <v>5</v>
      </c>
      <c r="E58" s="985" t="s">
        <v>5</v>
      </c>
      <c r="F58" s="1043" t="s">
        <v>26</v>
      </c>
      <c r="G58" s="1066">
        <f>+G59</f>
        <v>2810</v>
      </c>
      <c r="H58" s="1066">
        <f>+H59+H73</f>
        <v>2200</v>
      </c>
      <c r="I58" s="1066">
        <f t="shared" si="0"/>
        <v>5010</v>
      </c>
      <c r="J58" s="1080">
        <f>+J73+J75+J77+J79+J81+J83+J85+J87</f>
        <v>0</v>
      </c>
      <c r="K58" s="1080">
        <f t="shared" si="1"/>
        <v>5010</v>
      </c>
      <c r="L58" s="1246">
        <f>+L89+L91+L93+L95+L97+L99+L101+L103+L105+L107+L109+L111+L113+L115+L117+L119+L121+L123+L125+L127+L129+L59</f>
        <v>0</v>
      </c>
      <c r="M58" s="1246">
        <f t="shared" si="2"/>
        <v>5010</v>
      </c>
      <c r="N58" s="147" t="s">
        <v>293</v>
      </c>
    </row>
    <row r="59" spans="1:14" s="9" customFormat="1" x14ac:dyDescent="0.2">
      <c r="A59" s="229" t="s">
        <v>3</v>
      </c>
      <c r="B59" s="134" t="s">
        <v>76</v>
      </c>
      <c r="C59" s="134" t="s">
        <v>17</v>
      </c>
      <c r="D59" s="230" t="s">
        <v>5</v>
      </c>
      <c r="E59" s="230" t="s">
        <v>5</v>
      </c>
      <c r="F59" s="1044" t="s">
        <v>26</v>
      </c>
      <c r="G59" s="1067">
        <f>+G60</f>
        <v>2810</v>
      </c>
      <c r="H59" s="1067">
        <v>1700</v>
      </c>
      <c r="I59" s="1067">
        <f t="shared" si="0"/>
        <v>4510</v>
      </c>
      <c r="J59" s="1077">
        <f>+J60</f>
        <v>-880</v>
      </c>
      <c r="K59" s="1077">
        <f t="shared" si="1"/>
        <v>3630</v>
      </c>
      <c r="L59" s="1243">
        <f>+L60</f>
        <v>-2650</v>
      </c>
      <c r="M59" s="1243">
        <f t="shared" si="2"/>
        <v>980</v>
      </c>
      <c r="N59" s="147" t="s">
        <v>293</v>
      </c>
    </row>
    <row r="60" spans="1:14" s="9" customFormat="1" x14ac:dyDescent="0.2">
      <c r="A60" s="235"/>
      <c r="B60" s="236"/>
      <c r="C60" s="236"/>
      <c r="D60" s="237">
        <v>3419</v>
      </c>
      <c r="E60" s="238">
        <v>5229</v>
      </c>
      <c r="F60" s="1038" t="s">
        <v>24</v>
      </c>
      <c r="G60" s="1063">
        <v>2810</v>
      </c>
      <c r="H60" s="1063">
        <v>1700</v>
      </c>
      <c r="I60" s="1063">
        <f t="shared" si="0"/>
        <v>4510</v>
      </c>
      <c r="J60" s="1030">
        <v>-880</v>
      </c>
      <c r="K60" s="1030">
        <f t="shared" si="1"/>
        <v>3630</v>
      </c>
      <c r="L60" s="1239">
        <v>-2650</v>
      </c>
      <c r="M60" s="1239">
        <f t="shared" si="2"/>
        <v>980</v>
      </c>
      <c r="N60" s="147"/>
    </row>
    <row r="61" spans="1:14" s="9" customFormat="1" x14ac:dyDescent="0.2">
      <c r="A61" s="972" t="s">
        <v>2</v>
      </c>
      <c r="B61" s="824" t="s">
        <v>175</v>
      </c>
      <c r="C61" s="824" t="s">
        <v>17</v>
      </c>
      <c r="D61" s="445" t="s">
        <v>5</v>
      </c>
      <c r="E61" s="445" t="s">
        <v>5</v>
      </c>
      <c r="F61" s="1039" t="s">
        <v>188</v>
      </c>
      <c r="G61" s="1064">
        <v>0</v>
      </c>
      <c r="H61" s="1064"/>
      <c r="I61" s="1064">
        <v>0</v>
      </c>
      <c r="J61" s="1031">
        <f>+J62</f>
        <v>200</v>
      </c>
      <c r="K61" s="1031">
        <f t="shared" si="1"/>
        <v>200</v>
      </c>
      <c r="L61" s="1241">
        <v>0</v>
      </c>
      <c r="M61" s="1241">
        <f t="shared" si="2"/>
        <v>200</v>
      </c>
      <c r="N61" s="147"/>
    </row>
    <row r="62" spans="1:14" s="9" customFormat="1" x14ac:dyDescent="0.2">
      <c r="A62" s="235"/>
      <c r="B62" s="236"/>
      <c r="C62" s="236"/>
      <c r="D62" s="237">
        <v>3419</v>
      </c>
      <c r="E62" s="238">
        <v>5222</v>
      </c>
      <c r="F62" s="1038" t="s">
        <v>94</v>
      </c>
      <c r="G62" s="1063">
        <v>0</v>
      </c>
      <c r="H62" s="1063"/>
      <c r="I62" s="1063">
        <v>0</v>
      </c>
      <c r="J62" s="1030">
        <v>200</v>
      </c>
      <c r="K62" s="1030">
        <f t="shared" si="1"/>
        <v>200</v>
      </c>
      <c r="L62" s="1239">
        <v>0</v>
      </c>
      <c r="M62" s="1239">
        <f t="shared" si="2"/>
        <v>200</v>
      </c>
      <c r="N62" s="147"/>
    </row>
    <row r="63" spans="1:14" s="9" customFormat="1" x14ac:dyDescent="0.2">
      <c r="A63" s="972" t="s">
        <v>2</v>
      </c>
      <c r="B63" s="824" t="s">
        <v>176</v>
      </c>
      <c r="C63" s="824" t="s">
        <v>17</v>
      </c>
      <c r="D63" s="445" t="s">
        <v>5</v>
      </c>
      <c r="E63" s="445" t="s">
        <v>5</v>
      </c>
      <c r="F63" s="1083" t="s">
        <v>182</v>
      </c>
      <c r="G63" s="1064">
        <v>0</v>
      </c>
      <c r="H63" s="1064"/>
      <c r="I63" s="1064">
        <v>0</v>
      </c>
      <c r="J63" s="1031">
        <f t="shared" ref="J63" si="13">+J64</f>
        <v>100</v>
      </c>
      <c r="K63" s="1031">
        <f t="shared" si="1"/>
        <v>100</v>
      </c>
      <c r="L63" s="1241">
        <v>0</v>
      </c>
      <c r="M63" s="1241">
        <f t="shared" si="2"/>
        <v>100</v>
      </c>
      <c r="N63" s="147"/>
    </row>
    <row r="64" spans="1:14" s="9" customFormat="1" x14ac:dyDescent="0.2">
      <c r="A64" s="235"/>
      <c r="B64" s="236"/>
      <c r="C64" s="236"/>
      <c r="D64" s="237">
        <v>3419</v>
      </c>
      <c r="E64" s="238">
        <v>5222</v>
      </c>
      <c r="F64" s="1038" t="s">
        <v>94</v>
      </c>
      <c r="G64" s="1063">
        <v>0</v>
      </c>
      <c r="H64" s="1063"/>
      <c r="I64" s="1063">
        <v>0</v>
      </c>
      <c r="J64" s="1030">
        <v>100</v>
      </c>
      <c r="K64" s="1030">
        <f t="shared" si="1"/>
        <v>100</v>
      </c>
      <c r="L64" s="1239">
        <v>0</v>
      </c>
      <c r="M64" s="1239">
        <f t="shared" si="2"/>
        <v>100</v>
      </c>
      <c r="N64" s="147"/>
    </row>
    <row r="65" spans="1:14" s="9" customFormat="1" x14ac:dyDescent="0.2">
      <c r="A65" s="972" t="s">
        <v>2</v>
      </c>
      <c r="B65" s="824" t="s">
        <v>177</v>
      </c>
      <c r="C65" s="824" t="s">
        <v>17</v>
      </c>
      <c r="D65" s="445" t="s">
        <v>5</v>
      </c>
      <c r="E65" s="445" t="s">
        <v>5</v>
      </c>
      <c r="F65" s="1083" t="s">
        <v>183</v>
      </c>
      <c r="G65" s="1064">
        <v>0</v>
      </c>
      <c r="H65" s="1064"/>
      <c r="I65" s="1064">
        <v>0</v>
      </c>
      <c r="J65" s="1031">
        <f t="shared" ref="J65" si="14">+J66</f>
        <v>100</v>
      </c>
      <c r="K65" s="1031">
        <f t="shared" si="1"/>
        <v>100</v>
      </c>
      <c r="L65" s="1241">
        <v>0</v>
      </c>
      <c r="M65" s="1241">
        <f t="shared" si="2"/>
        <v>100</v>
      </c>
      <c r="N65" s="147"/>
    </row>
    <row r="66" spans="1:14" s="9" customFormat="1" x14ac:dyDescent="0.2">
      <c r="A66" s="235"/>
      <c r="B66" s="236"/>
      <c r="C66" s="236"/>
      <c r="D66" s="237">
        <v>3419</v>
      </c>
      <c r="E66" s="238">
        <v>5222</v>
      </c>
      <c r="F66" s="1038" t="s">
        <v>94</v>
      </c>
      <c r="G66" s="1063">
        <v>0</v>
      </c>
      <c r="H66" s="1063"/>
      <c r="I66" s="1063">
        <v>0</v>
      </c>
      <c r="J66" s="1030">
        <v>100</v>
      </c>
      <c r="K66" s="1030">
        <f t="shared" si="1"/>
        <v>100</v>
      </c>
      <c r="L66" s="1239">
        <v>0</v>
      </c>
      <c r="M66" s="1239">
        <f t="shared" si="2"/>
        <v>100</v>
      </c>
      <c r="N66" s="147"/>
    </row>
    <row r="67" spans="1:14" s="9" customFormat="1" x14ac:dyDescent="0.2">
      <c r="A67" s="972" t="s">
        <v>2</v>
      </c>
      <c r="B67" s="824" t="s">
        <v>178</v>
      </c>
      <c r="C67" s="824" t="s">
        <v>17</v>
      </c>
      <c r="D67" s="445" t="s">
        <v>5</v>
      </c>
      <c r="E67" s="445" t="s">
        <v>5</v>
      </c>
      <c r="F67" s="1039" t="s">
        <v>184</v>
      </c>
      <c r="G67" s="1064">
        <v>0</v>
      </c>
      <c r="H67" s="1064"/>
      <c r="I67" s="1064">
        <v>0</v>
      </c>
      <c r="J67" s="1031">
        <f t="shared" ref="J67" si="15">+J68</f>
        <v>300</v>
      </c>
      <c r="K67" s="1031">
        <f t="shared" si="1"/>
        <v>300</v>
      </c>
      <c r="L67" s="1241">
        <v>0</v>
      </c>
      <c r="M67" s="1241">
        <f t="shared" si="2"/>
        <v>300</v>
      </c>
      <c r="N67" s="147"/>
    </row>
    <row r="68" spans="1:14" s="9" customFormat="1" x14ac:dyDescent="0.2">
      <c r="A68" s="235"/>
      <c r="B68" s="236"/>
      <c r="C68" s="236"/>
      <c r="D68" s="237">
        <v>3419</v>
      </c>
      <c r="E68" s="238">
        <v>5332</v>
      </c>
      <c r="F68" s="1038" t="s">
        <v>167</v>
      </c>
      <c r="G68" s="1063">
        <v>0</v>
      </c>
      <c r="H68" s="1063"/>
      <c r="I68" s="1063">
        <v>0</v>
      </c>
      <c r="J68" s="1030">
        <v>300</v>
      </c>
      <c r="K68" s="1030">
        <f t="shared" si="1"/>
        <v>300</v>
      </c>
      <c r="L68" s="1239">
        <v>0</v>
      </c>
      <c r="M68" s="1239">
        <f t="shared" si="2"/>
        <v>300</v>
      </c>
      <c r="N68" s="147"/>
    </row>
    <row r="69" spans="1:14" s="9" customFormat="1" x14ac:dyDescent="0.2">
      <c r="A69" s="972" t="s">
        <v>2</v>
      </c>
      <c r="B69" s="824" t="s">
        <v>179</v>
      </c>
      <c r="C69" s="824" t="s">
        <v>17</v>
      </c>
      <c r="D69" s="445" t="s">
        <v>5</v>
      </c>
      <c r="E69" s="445" t="s">
        <v>5</v>
      </c>
      <c r="F69" s="1083" t="s">
        <v>185</v>
      </c>
      <c r="G69" s="1064">
        <v>0</v>
      </c>
      <c r="H69" s="1064"/>
      <c r="I69" s="1064">
        <v>0</v>
      </c>
      <c r="J69" s="1031">
        <f t="shared" ref="J69" si="16">+J70</f>
        <v>100</v>
      </c>
      <c r="K69" s="1031">
        <f t="shared" si="1"/>
        <v>100</v>
      </c>
      <c r="L69" s="1241">
        <v>0</v>
      </c>
      <c r="M69" s="1241">
        <f t="shared" si="2"/>
        <v>100</v>
      </c>
      <c r="N69" s="147"/>
    </row>
    <row r="70" spans="1:14" s="9" customFormat="1" x14ac:dyDescent="0.2">
      <c r="A70" s="235"/>
      <c r="B70" s="236"/>
      <c r="C70" s="236"/>
      <c r="D70" s="237">
        <v>3419</v>
      </c>
      <c r="E70" s="238">
        <v>5222</v>
      </c>
      <c r="F70" s="1038" t="s">
        <v>94</v>
      </c>
      <c r="G70" s="1063">
        <v>0</v>
      </c>
      <c r="H70" s="1063"/>
      <c r="I70" s="1063">
        <v>0</v>
      </c>
      <c r="J70" s="1030">
        <v>100</v>
      </c>
      <c r="K70" s="1030">
        <f t="shared" si="1"/>
        <v>100</v>
      </c>
      <c r="L70" s="1239">
        <v>0</v>
      </c>
      <c r="M70" s="1239">
        <f t="shared" si="2"/>
        <v>100</v>
      </c>
      <c r="N70" s="147"/>
    </row>
    <row r="71" spans="1:14" s="9" customFormat="1" x14ac:dyDescent="0.2">
      <c r="A71" s="972" t="s">
        <v>2</v>
      </c>
      <c r="B71" s="824" t="s">
        <v>180</v>
      </c>
      <c r="C71" s="824" t="s">
        <v>17</v>
      </c>
      <c r="D71" s="445" t="s">
        <v>5</v>
      </c>
      <c r="E71" s="445" t="s">
        <v>5</v>
      </c>
      <c r="F71" s="1083" t="s">
        <v>189</v>
      </c>
      <c r="G71" s="1064">
        <v>0</v>
      </c>
      <c r="H71" s="1064"/>
      <c r="I71" s="1064">
        <v>0</v>
      </c>
      <c r="J71" s="1031">
        <f t="shared" ref="J71" si="17">+J72</f>
        <v>80</v>
      </c>
      <c r="K71" s="1031">
        <f t="shared" si="1"/>
        <v>80</v>
      </c>
      <c r="L71" s="1241">
        <v>0</v>
      </c>
      <c r="M71" s="1241">
        <f t="shared" si="2"/>
        <v>80</v>
      </c>
      <c r="N71" s="147"/>
    </row>
    <row r="72" spans="1:14" s="9" customFormat="1" x14ac:dyDescent="0.2">
      <c r="A72" s="235"/>
      <c r="B72" s="236"/>
      <c r="C72" s="236"/>
      <c r="D72" s="237">
        <v>3419</v>
      </c>
      <c r="E72" s="238">
        <v>5222</v>
      </c>
      <c r="F72" s="1038" t="s">
        <v>94</v>
      </c>
      <c r="G72" s="1063">
        <v>0</v>
      </c>
      <c r="H72" s="1063"/>
      <c r="I72" s="1063">
        <v>0</v>
      </c>
      <c r="J72" s="1030">
        <v>80</v>
      </c>
      <c r="K72" s="1030">
        <f t="shared" si="1"/>
        <v>80</v>
      </c>
      <c r="L72" s="1239">
        <v>0</v>
      </c>
      <c r="M72" s="1239">
        <f t="shared" si="2"/>
        <v>80</v>
      </c>
      <c r="N72" s="147"/>
    </row>
    <row r="73" spans="1:14" s="9" customFormat="1" x14ac:dyDescent="0.2">
      <c r="A73" s="975" t="s">
        <v>2</v>
      </c>
      <c r="B73" s="976" t="s">
        <v>136</v>
      </c>
      <c r="C73" s="976" t="s">
        <v>17</v>
      </c>
      <c r="D73" s="977" t="s">
        <v>5</v>
      </c>
      <c r="E73" s="977" t="s">
        <v>5</v>
      </c>
      <c r="F73" s="1045" t="s">
        <v>137</v>
      </c>
      <c r="G73" s="1064">
        <v>0</v>
      </c>
      <c r="H73" s="1064">
        <f>+H74</f>
        <v>500</v>
      </c>
      <c r="I73" s="1064">
        <f t="shared" si="0"/>
        <v>500</v>
      </c>
      <c r="J73" s="1031">
        <f>+J74</f>
        <v>-500</v>
      </c>
      <c r="K73" s="1031">
        <f t="shared" si="1"/>
        <v>0</v>
      </c>
      <c r="L73" s="1241">
        <v>0</v>
      </c>
      <c r="M73" s="1241">
        <f t="shared" si="2"/>
        <v>0</v>
      </c>
      <c r="N73" s="147"/>
    </row>
    <row r="74" spans="1:14" s="9" customFormat="1" x14ac:dyDescent="0.2">
      <c r="A74" s="988"/>
      <c r="B74" s="989"/>
      <c r="C74" s="989"/>
      <c r="D74" s="990">
        <v>3419</v>
      </c>
      <c r="E74" s="981">
        <v>5229</v>
      </c>
      <c r="F74" s="1042" t="s">
        <v>24</v>
      </c>
      <c r="G74" s="1063">
        <v>0</v>
      </c>
      <c r="H74" s="1063">
        <v>500</v>
      </c>
      <c r="I74" s="1063">
        <f t="shared" si="0"/>
        <v>500</v>
      </c>
      <c r="J74" s="1030">
        <v>-500</v>
      </c>
      <c r="K74" s="1030">
        <f t="shared" si="1"/>
        <v>0</v>
      </c>
      <c r="L74" s="1239">
        <v>0</v>
      </c>
      <c r="M74" s="1239">
        <f t="shared" ref="M74:M178" si="18">+K74+L74</f>
        <v>0</v>
      </c>
      <c r="N74" s="147"/>
    </row>
    <row r="75" spans="1:14" s="9" customFormat="1" ht="20.95" x14ac:dyDescent="0.2">
      <c r="A75" s="975" t="s">
        <v>2</v>
      </c>
      <c r="B75" s="976" t="s">
        <v>191</v>
      </c>
      <c r="C75" s="976" t="s">
        <v>17</v>
      </c>
      <c r="D75" s="977" t="s">
        <v>5</v>
      </c>
      <c r="E75" s="977" t="s">
        <v>5</v>
      </c>
      <c r="F75" s="1041" t="s">
        <v>214</v>
      </c>
      <c r="G75" s="1064">
        <v>0</v>
      </c>
      <c r="H75" s="1064"/>
      <c r="I75" s="1064">
        <v>0</v>
      </c>
      <c r="J75" s="1031">
        <f>+J76</f>
        <v>57.4</v>
      </c>
      <c r="K75" s="1031">
        <f t="shared" si="1"/>
        <v>57.4</v>
      </c>
      <c r="L75" s="1241">
        <v>0</v>
      </c>
      <c r="M75" s="1241">
        <f t="shared" si="18"/>
        <v>57.4</v>
      </c>
      <c r="N75" s="147"/>
    </row>
    <row r="76" spans="1:14" s="9" customFormat="1" x14ac:dyDescent="0.2">
      <c r="A76" s="988"/>
      <c r="B76" s="989"/>
      <c r="C76" s="989"/>
      <c r="D76" s="990">
        <v>3419</v>
      </c>
      <c r="E76" s="981">
        <v>5222</v>
      </c>
      <c r="F76" s="1050" t="s">
        <v>94</v>
      </c>
      <c r="G76" s="1063">
        <v>0</v>
      </c>
      <c r="H76" s="1063"/>
      <c r="I76" s="1063">
        <v>0</v>
      </c>
      <c r="J76" s="1030">
        <v>57.4</v>
      </c>
      <c r="K76" s="1030">
        <f t="shared" si="1"/>
        <v>57.4</v>
      </c>
      <c r="L76" s="1239">
        <v>0</v>
      </c>
      <c r="M76" s="1239">
        <f t="shared" si="18"/>
        <v>57.4</v>
      </c>
      <c r="N76" s="147"/>
    </row>
    <row r="77" spans="1:14" s="9" customFormat="1" ht="20.95" x14ac:dyDescent="0.25">
      <c r="A77" s="975" t="s">
        <v>2</v>
      </c>
      <c r="B77" s="976" t="s">
        <v>192</v>
      </c>
      <c r="C77" s="976" t="s">
        <v>17</v>
      </c>
      <c r="D77" s="977" t="s">
        <v>5</v>
      </c>
      <c r="E77" s="977" t="s">
        <v>5</v>
      </c>
      <c r="F77" s="1041" t="s">
        <v>196</v>
      </c>
      <c r="G77" s="1064">
        <v>0</v>
      </c>
      <c r="H77" s="1064"/>
      <c r="I77" s="1064">
        <v>0</v>
      </c>
      <c r="J77" s="1031">
        <f t="shared" ref="J77" si="19">+J78</f>
        <v>141.6</v>
      </c>
      <c r="K77" s="1031">
        <f t="shared" si="1"/>
        <v>141.6</v>
      </c>
      <c r="L77" s="1241">
        <v>0</v>
      </c>
      <c r="M77" s="1241">
        <f t="shared" si="18"/>
        <v>141.6</v>
      </c>
      <c r="N77" s="147"/>
    </row>
    <row r="78" spans="1:14" s="9" customFormat="1" x14ac:dyDescent="0.2">
      <c r="A78" s="988"/>
      <c r="B78" s="989"/>
      <c r="C78" s="989"/>
      <c r="D78" s="990">
        <v>3419</v>
      </c>
      <c r="E78" s="981">
        <v>5222</v>
      </c>
      <c r="F78" s="1050" t="s">
        <v>94</v>
      </c>
      <c r="G78" s="1063">
        <v>0</v>
      </c>
      <c r="H78" s="1063"/>
      <c r="I78" s="1063">
        <v>0</v>
      </c>
      <c r="J78" s="1030">
        <v>141.6</v>
      </c>
      <c r="K78" s="1030">
        <f t="shared" si="1"/>
        <v>141.6</v>
      </c>
      <c r="L78" s="1239">
        <v>0</v>
      </c>
      <c r="M78" s="1239">
        <f t="shared" si="18"/>
        <v>141.6</v>
      </c>
      <c r="N78" s="147"/>
    </row>
    <row r="79" spans="1:14" s="9" customFormat="1" ht="20.95" x14ac:dyDescent="0.2">
      <c r="A79" s="975" t="s">
        <v>2</v>
      </c>
      <c r="B79" s="976" t="s">
        <v>193</v>
      </c>
      <c r="C79" s="976" t="s">
        <v>17</v>
      </c>
      <c r="D79" s="977" t="s">
        <v>5</v>
      </c>
      <c r="E79" s="977" t="s">
        <v>5</v>
      </c>
      <c r="F79" s="1041" t="s">
        <v>197</v>
      </c>
      <c r="G79" s="1064">
        <v>0</v>
      </c>
      <c r="H79" s="1064"/>
      <c r="I79" s="1064">
        <v>0</v>
      </c>
      <c r="J79" s="1031">
        <f t="shared" ref="J79" si="20">+J80</f>
        <v>67.900000000000006</v>
      </c>
      <c r="K79" s="1031">
        <f t="shared" si="1"/>
        <v>67.900000000000006</v>
      </c>
      <c r="L79" s="1241">
        <v>0</v>
      </c>
      <c r="M79" s="1241">
        <f t="shared" si="18"/>
        <v>67.900000000000006</v>
      </c>
      <c r="N79" s="147"/>
    </row>
    <row r="80" spans="1:14" s="9" customFormat="1" x14ac:dyDescent="0.2">
      <c r="A80" s="988"/>
      <c r="B80" s="989"/>
      <c r="C80" s="989"/>
      <c r="D80" s="990">
        <v>3419</v>
      </c>
      <c r="E80" s="981">
        <v>5222</v>
      </c>
      <c r="F80" s="1050" t="s">
        <v>94</v>
      </c>
      <c r="G80" s="1063">
        <v>0</v>
      </c>
      <c r="H80" s="1063"/>
      <c r="I80" s="1063">
        <v>0</v>
      </c>
      <c r="J80" s="1030">
        <v>67.900000000000006</v>
      </c>
      <c r="K80" s="1030">
        <f t="shared" si="1"/>
        <v>67.900000000000006</v>
      </c>
      <c r="L80" s="1239">
        <v>0</v>
      </c>
      <c r="M80" s="1239">
        <f t="shared" si="18"/>
        <v>67.900000000000006</v>
      </c>
      <c r="N80" s="147"/>
    </row>
    <row r="81" spans="1:14" s="9" customFormat="1" ht="20.95" x14ac:dyDescent="0.2">
      <c r="A81" s="975" t="s">
        <v>2</v>
      </c>
      <c r="B81" s="976" t="s">
        <v>194</v>
      </c>
      <c r="C81" s="976" t="s">
        <v>17</v>
      </c>
      <c r="D81" s="977" t="s">
        <v>5</v>
      </c>
      <c r="E81" s="977" t="s">
        <v>5</v>
      </c>
      <c r="F81" s="1041" t="s">
        <v>209</v>
      </c>
      <c r="G81" s="1064">
        <v>0</v>
      </c>
      <c r="H81" s="1064"/>
      <c r="I81" s="1064">
        <v>0</v>
      </c>
      <c r="J81" s="1031">
        <f t="shared" ref="J81" si="21">+J82</f>
        <v>36.299999999999997</v>
      </c>
      <c r="K81" s="1031">
        <f t="shared" si="1"/>
        <v>36.299999999999997</v>
      </c>
      <c r="L81" s="1241">
        <v>0</v>
      </c>
      <c r="M81" s="1241">
        <f t="shared" si="18"/>
        <v>36.299999999999997</v>
      </c>
      <c r="N81" s="147"/>
    </row>
    <row r="82" spans="1:14" s="9" customFormat="1" x14ac:dyDescent="0.2">
      <c r="A82" s="988"/>
      <c r="B82" s="989"/>
      <c r="C82" s="989"/>
      <c r="D82" s="990">
        <v>3419</v>
      </c>
      <c r="E82" s="981">
        <v>5222</v>
      </c>
      <c r="F82" s="1050" t="s">
        <v>94</v>
      </c>
      <c r="G82" s="1063">
        <v>0</v>
      </c>
      <c r="H82" s="1063"/>
      <c r="I82" s="1063">
        <v>0</v>
      </c>
      <c r="J82" s="1030">
        <v>36.299999999999997</v>
      </c>
      <c r="K82" s="1030">
        <f t="shared" si="1"/>
        <v>36.299999999999997</v>
      </c>
      <c r="L82" s="1239">
        <v>0</v>
      </c>
      <c r="M82" s="1239">
        <f t="shared" si="18"/>
        <v>36.299999999999997</v>
      </c>
      <c r="N82" s="147"/>
    </row>
    <row r="83" spans="1:14" s="9" customFormat="1" ht="20.95" x14ac:dyDescent="0.2">
      <c r="A83" s="975" t="s">
        <v>2</v>
      </c>
      <c r="B83" s="976" t="s">
        <v>195</v>
      </c>
      <c r="C83" s="976" t="s">
        <v>17</v>
      </c>
      <c r="D83" s="977" t="s">
        <v>5</v>
      </c>
      <c r="E83" s="977" t="s">
        <v>5</v>
      </c>
      <c r="F83" s="1041" t="s">
        <v>210</v>
      </c>
      <c r="G83" s="1064">
        <v>0</v>
      </c>
      <c r="H83" s="1064"/>
      <c r="I83" s="1064">
        <v>0</v>
      </c>
      <c r="J83" s="1031">
        <f t="shared" ref="J83" si="22">+J84</f>
        <v>46.8</v>
      </c>
      <c r="K83" s="1031">
        <f t="shared" si="1"/>
        <v>46.8</v>
      </c>
      <c r="L83" s="1241">
        <v>0</v>
      </c>
      <c r="M83" s="1241">
        <f t="shared" si="18"/>
        <v>46.8</v>
      </c>
      <c r="N83" s="147"/>
    </row>
    <row r="84" spans="1:14" s="9" customFormat="1" x14ac:dyDescent="0.2">
      <c r="A84" s="988"/>
      <c r="B84" s="989"/>
      <c r="C84" s="989"/>
      <c r="D84" s="990">
        <v>3419</v>
      </c>
      <c r="E84" s="981">
        <v>5222</v>
      </c>
      <c r="F84" s="1050" t="s">
        <v>94</v>
      </c>
      <c r="G84" s="1063">
        <v>0</v>
      </c>
      <c r="H84" s="1063"/>
      <c r="I84" s="1063">
        <v>0</v>
      </c>
      <c r="J84" s="1030">
        <v>46.8</v>
      </c>
      <c r="K84" s="1030">
        <f t="shared" si="1"/>
        <v>46.8</v>
      </c>
      <c r="L84" s="1239">
        <v>0</v>
      </c>
      <c r="M84" s="1239">
        <f t="shared" si="18"/>
        <v>46.8</v>
      </c>
      <c r="N84" s="147"/>
    </row>
    <row r="85" spans="1:14" s="9" customFormat="1" ht="20.95" x14ac:dyDescent="0.25">
      <c r="A85" s="975" t="s">
        <v>2</v>
      </c>
      <c r="B85" s="976" t="s">
        <v>198</v>
      </c>
      <c r="C85" s="976" t="s">
        <v>17</v>
      </c>
      <c r="D85" s="977" t="s">
        <v>5</v>
      </c>
      <c r="E85" s="977" t="s">
        <v>5</v>
      </c>
      <c r="F85" s="1041" t="s">
        <v>211</v>
      </c>
      <c r="G85" s="1064">
        <v>0</v>
      </c>
      <c r="H85" s="1064"/>
      <c r="I85" s="1064">
        <v>0</v>
      </c>
      <c r="J85" s="1031">
        <f t="shared" ref="J85" si="23">+J86</f>
        <v>110</v>
      </c>
      <c r="K85" s="1031">
        <f t="shared" si="1"/>
        <v>110</v>
      </c>
      <c r="L85" s="1241">
        <v>0</v>
      </c>
      <c r="M85" s="1241">
        <f t="shared" si="18"/>
        <v>110</v>
      </c>
      <c r="N85" s="147"/>
    </row>
    <row r="86" spans="1:14" s="9" customFormat="1" x14ac:dyDescent="0.2">
      <c r="A86" s="988"/>
      <c r="B86" s="989"/>
      <c r="C86" s="989"/>
      <c r="D86" s="990">
        <v>3419</v>
      </c>
      <c r="E86" s="981">
        <v>5222</v>
      </c>
      <c r="F86" s="1050" t="s">
        <v>94</v>
      </c>
      <c r="G86" s="1063">
        <v>0</v>
      </c>
      <c r="H86" s="1063"/>
      <c r="I86" s="1063">
        <v>0</v>
      </c>
      <c r="J86" s="1030">
        <v>110</v>
      </c>
      <c r="K86" s="1030">
        <f t="shared" si="1"/>
        <v>110</v>
      </c>
      <c r="L86" s="1239">
        <v>0</v>
      </c>
      <c r="M86" s="1239">
        <f t="shared" si="18"/>
        <v>110</v>
      </c>
      <c r="N86" s="147"/>
    </row>
    <row r="87" spans="1:14" s="9" customFormat="1" x14ac:dyDescent="0.25">
      <c r="A87" s="975" t="s">
        <v>2</v>
      </c>
      <c r="B87" s="976" t="s">
        <v>199</v>
      </c>
      <c r="C87" s="976" t="s">
        <v>17</v>
      </c>
      <c r="D87" s="977" t="s">
        <v>5</v>
      </c>
      <c r="E87" s="977" t="s">
        <v>5</v>
      </c>
      <c r="F87" s="1041" t="s">
        <v>212</v>
      </c>
      <c r="G87" s="1064">
        <v>0</v>
      </c>
      <c r="H87" s="1064"/>
      <c r="I87" s="1064">
        <v>0</v>
      </c>
      <c r="J87" s="1031">
        <f t="shared" ref="J87" si="24">+J88</f>
        <v>40</v>
      </c>
      <c r="K87" s="1031">
        <f t="shared" si="1"/>
        <v>40</v>
      </c>
      <c r="L87" s="1241">
        <v>0</v>
      </c>
      <c r="M87" s="1241">
        <f t="shared" si="18"/>
        <v>40</v>
      </c>
      <c r="N87" s="147"/>
    </row>
    <row r="88" spans="1:14" s="9" customFormat="1" x14ac:dyDescent="0.2">
      <c r="A88" s="998"/>
      <c r="B88" s="999"/>
      <c r="C88" s="999"/>
      <c r="D88" s="1000">
        <v>3419</v>
      </c>
      <c r="E88" s="1018">
        <v>5222</v>
      </c>
      <c r="F88" s="1094" t="s">
        <v>94</v>
      </c>
      <c r="G88" s="1071">
        <v>0</v>
      </c>
      <c r="H88" s="1071"/>
      <c r="I88" s="1071">
        <v>0</v>
      </c>
      <c r="J88" s="1079">
        <v>40</v>
      </c>
      <c r="K88" s="1079">
        <f t="shared" si="1"/>
        <v>40</v>
      </c>
      <c r="L88" s="1239">
        <v>0</v>
      </c>
      <c r="M88" s="1239">
        <f t="shared" si="18"/>
        <v>40</v>
      </c>
      <c r="N88" s="147"/>
    </row>
    <row r="89" spans="1:14" s="9" customFormat="1" ht="20.95" x14ac:dyDescent="0.2">
      <c r="A89" s="975" t="s">
        <v>2</v>
      </c>
      <c r="B89" s="976" t="s">
        <v>233</v>
      </c>
      <c r="C89" s="976" t="s">
        <v>17</v>
      </c>
      <c r="D89" s="445" t="s">
        <v>5</v>
      </c>
      <c r="E89" s="445" t="s">
        <v>5</v>
      </c>
      <c r="F89" s="1041" t="s">
        <v>261</v>
      </c>
      <c r="G89" s="1064">
        <v>0</v>
      </c>
      <c r="H89" s="1064"/>
      <c r="I89" s="1064"/>
      <c r="J89" s="1031"/>
      <c r="K89" s="1031">
        <v>0</v>
      </c>
      <c r="L89" s="1031">
        <f t="shared" ref="L89" si="25">+L90</f>
        <v>180</v>
      </c>
      <c r="M89" s="1031">
        <f t="shared" si="18"/>
        <v>180</v>
      </c>
      <c r="N89" s="147" t="s">
        <v>293</v>
      </c>
    </row>
    <row r="90" spans="1:14" s="9" customFormat="1" x14ac:dyDescent="0.2">
      <c r="A90" s="1217"/>
      <c r="B90" s="1218"/>
      <c r="C90" s="1218"/>
      <c r="D90" s="981">
        <v>3419</v>
      </c>
      <c r="E90" s="238">
        <v>5222</v>
      </c>
      <c r="F90" s="1040" t="s">
        <v>94</v>
      </c>
      <c r="G90" s="1063">
        <v>0</v>
      </c>
      <c r="H90" s="1063"/>
      <c r="I90" s="1063"/>
      <c r="J90" s="1030"/>
      <c r="K90" s="1030">
        <v>0</v>
      </c>
      <c r="L90" s="1030">
        <v>180</v>
      </c>
      <c r="M90" s="1030">
        <f t="shared" si="18"/>
        <v>180</v>
      </c>
      <c r="N90" s="1024"/>
    </row>
    <row r="91" spans="1:14" s="9" customFormat="1" ht="20.95" x14ac:dyDescent="0.2">
      <c r="A91" s="975" t="s">
        <v>2</v>
      </c>
      <c r="B91" s="976" t="s">
        <v>243</v>
      </c>
      <c r="C91" s="976" t="s">
        <v>17</v>
      </c>
      <c r="D91" s="445" t="s">
        <v>5</v>
      </c>
      <c r="E91" s="445" t="s">
        <v>5</v>
      </c>
      <c r="F91" s="1041" t="s">
        <v>267</v>
      </c>
      <c r="G91" s="1064">
        <v>0</v>
      </c>
      <c r="H91" s="1064"/>
      <c r="I91" s="1064"/>
      <c r="J91" s="1031"/>
      <c r="K91" s="1031">
        <v>0</v>
      </c>
      <c r="L91" s="1031">
        <f t="shared" ref="L91" si="26">+L92</f>
        <v>300</v>
      </c>
      <c r="M91" s="1031">
        <f t="shared" si="18"/>
        <v>300</v>
      </c>
      <c r="N91" s="147" t="s">
        <v>293</v>
      </c>
    </row>
    <row r="92" spans="1:14" s="9" customFormat="1" x14ac:dyDescent="0.2">
      <c r="A92" s="1217"/>
      <c r="B92" s="1218"/>
      <c r="C92" s="1218"/>
      <c r="D92" s="981">
        <v>3419</v>
      </c>
      <c r="E92" s="238">
        <v>5222</v>
      </c>
      <c r="F92" s="1040" t="s">
        <v>94</v>
      </c>
      <c r="G92" s="1063">
        <v>0</v>
      </c>
      <c r="H92" s="1063"/>
      <c r="I92" s="1063"/>
      <c r="J92" s="1030"/>
      <c r="K92" s="1030">
        <v>0</v>
      </c>
      <c r="L92" s="1030">
        <v>300</v>
      </c>
      <c r="M92" s="1030">
        <f t="shared" si="18"/>
        <v>300</v>
      </c>
      <c r="N92" s="1024"/>
    </row>
    <row r="93" spans="1:14" s="9" customFormat="1" ht="31.45" x14ac:dyDescent="0.2">
      <c r="A93" s="975" t="s">
        <v>2</v>
      </c>
      <c r="B93" s="976" t="s">
        <v>244</v>
      </c>
      <c r="C93" s="976" t="s">
        <v>17</v>
      </c>
      <c r="D93" s="445" t="s">
        <v>5</v>
      </c>
      <c r="E93" s="445" t="s">
        <v>5</v>
      </c>
      <c r="F93" s="1041" t="s">
        <v>294</v>
      </c>
      <c r="G93" s="1064">
        <v>0</v>
      </c>
      <c r="H93" s="1064"/>
      <c r="I93" s="1064"/>
      <c r="J93" s="1031"/>
      <c r="K93" s="1031">
        <v>0</v>
      </c>
      <c r="L93" s="1031">
        <f t="shared" ref="L93" si="27">+L94</f>
        <v>300</v>
      </c>
      <c r="M93" s="1031">
        <f t="shared" ref="M93:M96" si="28">+K93+L93</f>
        <v>300</v>
      </c>
      <c r="N93" s="147" t="s">
        <v>293</v>
      </c>
    </row>
    <row r="94" spans="1:14" s="9" customFormat="1" x14ac:dyDescent="0.2">
      <c r="A94" s="1217"/>
      <c r="B94" s="1218"/>
      <c r="C94" s="1218"/>
      <c r="D94" s="981">
        <v>3419</v>
      </c>
      <c r="E94" s="238">
        <v>5222</v>
      </c>
      <c r="F94" s="1040" t="s">
        <v>94</v>
      </c>
      <c r="G94" s="1063">
        <v>0</v>
      </c>
      <c r="H94" s="1063"/>
      <c r="I94" s="1063"/>
      <c r="J94" s="1030"/>
      <c r="K94" s="1030">
        <v>0</v>
      </c>
      <c r="L94" s="1030">
        <v>300</v>
      </c>
      <c r="M94" s="1030">
        <f t="shared" si="28"/>
        <v>300</v>
      </c>
      <c r="N94" s="1024"/>
    </row>
    <row r="95" spans="1:14" s="9" customFormat="1" ht="20.95" x14ac:dyDescent="0.2">
      <c r="A95" s="975" t="s">
        <v>2</v>
      </c>
      <c r="B95" s="976" t="s">
        <v>245</v>
      </c>
      <c r="C95" s="976" t="s">
        <v>17</v>
      </c>
      <c r="D95" s="445" t="s">
        <v>5</v>
      </c>
      <c r="E95" s="445" t="s">
        <v>5</v>
      </c>
      <c r="F95" s="1041" t="s">
        <v>262</v>
      </c>
      <c r="G95" s="1064">
        <v>0</v>
      </c>
      <c r="H95" s="1064"/>
      <c r="I95" s="1064"/>
      <c r="J95" s="1031"/>
      <c r="K95" s="1031">
        <v>0</v>
      </c>
      <c r="L95" s="1031">
        <f t="shared" ref="L95" si="29">+L96</f>
        <v>80</v>
      </c>
      <c r="M95" s="1031">
        <f t="shared" si="28"/>
        <v>80</v>
      </c>
      <c r="N95" s="147" t="s">
        <v>293</v>
      </c>
    </row>
    <row r="96" spans="1:14" s="9" customFormat="1" x14ac:dyDescent="0.2">
      <c r="A96" s="1217"/>
      <c r="B96" s="1218"/>
      <c r="C96" s="1218"/>
      <c r="D96" s="981">
        <v>3419</v>
      </c>
      <c r="E96" s="238">
        <v>5222</v>
      </c>
      <c r="F96" s="1040" t="s">
        <v>94</v>
      </c>
      <c r="G96" s="1063">
        <v>0</v>
      </c>
      <c r="H96" s="1063"/>
      <c r="I96" s="1063"/>
      <c r="J96" s="1030"/>
      <c r="K96" s="1030">
        <v>0</v>
      </c>
      <c r="L96" s="1030">
        <v>80</v>
      </c>
      <c r="M96" s="1030">
        <f t="shared" si="28"/>
        <v>80</v>
      </c>
      <c r="N96" s="1024"/>
    </row>
    <row r="97" spans="1:14" s="9" customFormat="1" ht="20.95" x14ac:dyDescent="0.2">
      <c r="A97" s="975" t="s">
        <v>2</v>
      </c>
      <c r="B97" s="976" t="s">
        <v>246</v>
      </c>
      <c r="C97" s="976" t="s">
        <v>17</v>
      </c>
      <c r="D97" s="445" t="s">
        <v>5</v>
      </c>
      <c r="E97" s="445" t="s">
        <v>5</v>
      </c>
      <c r="F97" s="1041" t="s">
        <v>260</v>
      </c>
      <c r="G97" s="1064">
        <v>0</v>
      </c>
      <c r="H97" s="1064"/>
      <c r="I97" s="1064"/>
      <c r="J97" s="1031"/>
      <c r="K97" s="1031">
        <v>0</v>
      </c>
      <c r="L97" s="1031">
        <f>+L98</f>
        <v>70</v>
      </c>
      <c r="M97" s="1031">
        <f>+K97+L97</f>
        <v>70</v>
      </c>
      <c r="N97" s="147" t="s">
        <v>293</v>
      </c>
    </row>
    <row r="98" spans="1:14" s="9" customFormat="1" x14ac:dyDescent="0.2">
      <c r="A98" s="1217"/>
      <c r="B98" s="1218"/>
      <c r="C98" s="1218"/>
      <c r="D98" s="981">
        <v>3419</v>
      </c>
      <c r="E98" s="238">
        <v>5222</v>
      </c>
      <c r="F98" s="1040" t="s">
        <v>94</v>
      </c>
      <c r="G98" s="1063">
        <v>0</v>
      </c>
      <c r="H98" s="1063"/>
      <c r="I98" s="1063"/>
      <c r="J98" s="1030"/>
      <c r="K98" s="1030">
        <v>0</v>
      </c>
      <c r="L98" s="1030">
        <v>70</v>
      </c>
      <c r="M98" s="1030">
        <f>+K98+L98</f>
        <v>70</v>
      </c>
      <c r="N98" s="1024"/>
    </row>
    <row r="99" spans="1:14" s="9" customFormat="1" ht="20.95" x14ac:dyDescent="0.2">
      <c r="A99" s="975" t="s">
        <v>2</v>
      </c>
      <c r="B99" s="976" t="s">
        <v>251</v>
      </c>
      <c r="C99" s="976" t="s">
        <v>17</v>
      </c>
      <c r="D99" s="445" t="s">
        <v>5</v>
      </c>
      <c r="E99" s="445" t="s">
        <v>5</v>
      </c>
      <c r="F99" s="1041" t="s">
        <v>254</v>
      </c>
      <c r="G99" s="1064">
        <v>0</v>
      </c>
      <c r="H99" s="1064"/>
      <c r="I99" s="1064"/>
      <c r="J99" s="1031"/>
      <c r="K99" s="1031">
        <v>0</v>
      </c>
      <c r="L99" s="1031">
        <f t="shared" ref="L99" si="30">+L100</f>
        <v>50</v>
      </c>
      <c r="M99" s="1031">
        <f t="shared" ref="M99:M130" si="31">+K99+L99</f>
        <v>50</v>
      </c>
      <c r="N99" s="147" t="s">
        <v>293</v>
      </c>
    </row>
    <row r="100" spans="1:14" s="9" customFormat="1" x14ac:dyDescent="0.2">
      <c r="A100" s="1217"/>
      <c r="B100" s="1218"/>
      <c r="C100" s="1218"/>
      <c r="D100" s="981">
        <v>3419</v>
      </c>
      <c r="E100" s="238">
        <v>5222</v>
      </c>
      <c r="F100" s="1040" t="s">
        <v>94</v>
      </c>
      <c r="G100" s="1063">
        <v>0</v>
      </c>
      <c r="H100" s="1063"/>
      <c r="I100" s="1063"/>
      <c r="J100" s="1030"/>
      <c r="K100" s="1030">
        <v>0</v>
      </c>
      <c r="L100" s="1030">
        <v>50</v>
      </c>
      <c r="M100" s="1030">
        <f t="shared" si="31"/>
        <v>50</v>
      </c>
      <c r="N100" s="1024"/>
    </row>
    <row r="101" spans="1:14" s="9" customFormat="1" ht="20.95" x14ac:dyDescent="0.2">
      <c r="A101" s="975" t="s">
        <v>2</v>
      </c>
      <c r="B101" s="976" t="s">
        <v>252</v>
      </c>
      <c r="C101" s="976" t="s">
        <v>17</v>
      </c>
      <c r="D101" s="445" t="s">
        <v>5</v>
      </c>
      <c r="E101" s="445" t="s">
        <v>5</v>
      </c>
      <c r="F101" s="1041" t="s">
        <v>263</v>
      </c>
      <c r="G101" s="1064">
        <v>0</v>
      </c>
      <c r="H101" s="1064"/>
      <c r="I101" s="1064"/>
      <c r="J101" s="1031"/>
      <c r="K101" s="1031">
        <v>0</v>
      </c>
      <c r="L101" s="1031">
        <f t="shared" ref="L101" si="32">+L102</f>
        <v>50</v>
      </c>
      <c r="M101" s="1031">
        <f t="shared" si="31"/>
        <v>50</v>
      </c>
      <c r="N101" s="147" t="s">
        <v>293</v>
      </c>
    </row>
    <row r="102" spans="1:14" s="9" customFormat="1" x14ac:dyDescent="0.2">
      <c r="A102" s="1217"/>
      <c r="B102" s="1218"/>
      <c r="C102" s="1218"/>
      <c r="D102" s="981">
        <v>3419</v>
      </c>
      <c r="E102" s="238">
        <v>5222</v>
      </c>
      <c r="F102" s="1040" t="s">
        <v>94</v>
      </c>
      <c r="G102" s="1063">
        <v>0</v>
      </c>
      <c r="H102" s="1063"/>
      <c r="I102" s="1063"/>
      <c r="J102" s="1030"/>
      <c r="K102" s="1030">
        <v>0</v>
      </c>
      <c r="L102" s="1030">
        <v>50</v>
      </c>
      <c r="M102" s="1030">
        <f t="shared" si="31"/>
        <v>50</v>
      </c>
      <c r="N102" s="1024"/>
    </row>
    <row r="103" spans="1:14" s="9" customFormat="1" ht="31.45" x14ac:dyDescent="0.2">
      <c r="A103" s="975" t="s">
        <v>2</v>
      </c>
      <c r="B103" s="976" t="s">
        <v>253</v>
      </c>
      <c r="C103" s="976" t="s">
        <v>17</v>
      </c>
      <c r="D103" s="445" t="s">
        <v>5</v>
      </c>
      <c r="E103" s="445" t="s">
        <v>5</v>
      </c>
      <c r="F103" s="1041" t="s">
        <v>259</v>
      </c>
      <c r="G103" s="1064">
        <v>0</v>
      </c>
      <c r="H103" s="1064"/>
      <c r="I103" s="1064"/>
      <c r="J103" s="1031"/>
      <c r="K103" s="1031">
        <v>0</v>
      </c>
      <c r="L103" s="1031">
        <f t="shared" ref="L103" si="33">+L104</f>
        <v>100</v>
      </c>
      <c r="M103" s="1031">
        <f t="shared" si="31"/>
        <v>100</v>
      </c>
      <c r="N103" s="147" t="s">
        <v>293</v>
      </c>
    </row>
    <row r="104" spans="1:14" s="9" customFormat="1" x14ac:dyDescent="0.2">
      <c r="A104" s="1217"/>
      <c r="B104" s="1218"/>
      <c r="C104" s="1218"/>
      <c r="D104" s="981">
        <v>3419</v>
      </c>
      <c r="E104" s="238">
        <v>5229</v>
      </c>
      <c r="F104" s="1040" t="s">
        <v>24</v>
      </c>
      <c r="G104" s="1063">
        <v>0</v>
      </c>
      <c r="H104" s="1063"/>
      <c r="I104" s="1063"/>
      <c r="J104" s="1030"/>
      <c r="K104" s="1030">
        <v>0</v>
      </c>
      <c r="L104" s="1030">
        <v>100</v>
      </c>
      <c r="M104" s="1030">
        <f t="shared" si="31"/>
        <v>100</v>
      </c>
      <c r="N104" s="1024"/>
    </row>
    <row r="105" spans="1:14" s="9" customFormat="1" ht="20.95" x14ac:dyDescent="0.2">
      <c r="A105" s="975" t="s">
        <v>2</v>
      </c>
      <c r="B105" s="976" t="s">
        <v>255</v>
      </c>
      <c r="C105" s="976" t="s">
        <v>17</v>
      </c>
      <c r="D105" s="445" t="s">
        <v>5</v>
      </c>
      <c r="E105" s="445" t="s">
        <v>5</v>
      </c>
      <c r="F105" s="1041" t="s">
        <v>265</v>
      </c>
      <c r="G105" s="1064">
        <v>0</v>
      </c>
      <c r="H105" s="1064"/>
      <c r="I105" s="1064"/>
      <c r="J105" s="1031"/>
      <c r="K105" s="1031">
        <v>0</v>
      </c>
      <c r="L105" s="1031">
        <f t="shared" ref="L105" si="34">+L106</f>
        <v>60</v>
      </c>
      <c r="M105" s="1031">
        <f t="shared" si="31"/>
        <v>60</v>
      </c>
      <c r="N105" s="147" t="s">
        <v>293</v>
      </c>
    </row>
    <row r="106" spans="1:14" s="9" customFormat="1" x14ac:dyDescent="0.2">
      <c r="A106" s="1217"/>
      <c r="B106" s="1218"/>
      <c r="C106" s="1218"/>
      <c r="D106" s="981">
        <v>3419</v>
      </c>
      <c r="E106" s="238">
        <v>5222</v>
      </c>
      <c r="F106" s="1040" t="s">
        <v>94</v>
      </c>
      <c r="G106" s="1063">
        <v>0</v>
      </c>
      <c r="H106" s="1063"/>
      <c r="I106" s="1063"/>
      <c r="J106" s="1030"/>
      <c r="K106" s="1030">
        <v>0</v>
      </c>
      <c r="L106" s="1030">
        <v>60</v>
      </c>
      <c r="M106" s="1030">
        <f t="shared" si="31"/>
        <v>60</v>
      </c>
      <c r="N106" s="1024"/>
    </row>
    <row r="107" spans="1:14" s="9" customFormat="1" ht="20.95" x14ac:dyDescent="0.2">
      <c r="A107" s="975" t="s">
        <v>2</v>
      </c>
      <c r="B107" s="976" t="s">
        <v>256</v>
      </c>
      <c r="C107" s="976" t="s">
        <v>17</v>
      </c>
      <c r="D107" s="445" t="s">
        <v>5</v>
      </c>
      <c r="E107" s="445" t="s">
        <v>5</v>
      </c>
      <c r="F107" s="1041" t="s">
        <v>269</v>
      </c>
      <c r="G107" s="1064">
        <v>0</v>
      </c>
      <c r="H107" s="1064"/>
      <c r="I107" s="1064"/>
      <c r="J107" s="1031"/>
      <c r="K107" s="1031">
        <v>0</v>
      </c>
      <c r="L107" s="1031">
        <f t="shared" ref="L107" si="35">+L108</f>
        <v>90</v>
      </c>
      <c r="M107" s="1031">
        <f t="shared" si="31"/>
        <v>90</v>
      </c>
      <c r="N107" s="147" t="s">
        <v>293</v>
      </c>
    </row>
    <row r="108" spans="1:14" s="9" customFormat="1" x14ac:dyDescent="0.2">
      <c r="A108" s="1217"/>
      <c r="B108" s="1218"/>
      <c r="C108" s="1218"/>
      <c r="D108" s="981">
        <v>3419</v>
      </c>
      <c r="E108" s="238">
        <v>5222</v>
      </c>
      <c r="F108" s="1040" t="s">
        <v>94</v>
      </c>
      <c r="G108" s="1063">
        <v>0</v>
      </c>
      <c r="H108" s="1063"/>
      <c r="I108" s="1063"/>
      <c r="J108" s="1030"/>
      <c r="K108" s="1030">
        <v>0</v>
      </c>
      <c r="L108" s="1030">
        <v>90</v>
      </c>
      <c r="M108" s="1030">
        <f t="shared" si="31"/>
        <v>90</v>
      </c>
      <c r="N108" s="1024"/>
    </row>
    <row r="109" spans="1:14" s="9" customFormat="1" ht="20.95" x14ac:dyDescent="0.2">
      <c r="A109" s="975" t="s">
        <v>2</v>
      </c>
      <c r="B109" s="976" t="s">
        <v>257</v>
      </c>
      <c r="C109" s="976" t="s">
        <v>17</v>
      </c>
      <c r="D109" s="445" t="s">
        <v>5</v>
      </c>
      <c r="E109" s="445" t="s">
        <v>5</v>
      </c>
      <c r="F109" s="1041" t="s">
        <v>271</v>
      </c>
      <c r="G109" s="1064">
        <v>0</v>
      </c>
      <c r="H109" s="1064"/>
      <c r="I109" s="1064"/>
      <c r="J109" s="1031"/>
      <c r="K109" s="1031">
        <v>0</v>
      </c>
      <c r="L109" s="1031">
        <f t="shared" ref="L109" si="36">+L110</f>
        <v>200</v>
      </c>
      <c r="M109" s="1031">
        <f t="shared" si="31"/>
        <v>200</v>
      </c>
      <c r="N109" s="147" t="s">
        <v>293</v>
      </c>
    </row>
    <row r="110" spans="1:14" s="9" customFormat="1" x14ac:dyDescent="0.2">
      <c r="A110" s="1217"/>
      <c r="B110" s="1218"/>
      <c r="C110" s="1218"/>
      <c r="D110" s="981">
        <v>3419</v>
      </c>
      <c r="E110" s="238">
        <v>5222</v>
      </c>
      <c r="F110" s="1040" t="s">
        <v>94</v>
      </c>
      <c r="G110" s="1063">
        <v>0</v>
      </c>
      <c r="H110" s="1063"/>
      <c r="I110" s="1063"/>
      <c r="J110" s="1030"/>
      <c r="K110" s="1030">
        <v>0</v>
      </c>
      <c r="L110" s="1030">
        <v>200</v>
      </c>
      <c r="M110" s="1030">
        <f t="shared" si="31"/>
        <v>200</v>
      </c>
      <c r="N110" s="1024"/>
    </row>
    <row r="111" spans="1:14" s="9" customFormat="1" x14ac:dyDescent="0.2">
      <c r="A111" s="975" t="s">
        <v>2</v>
      </c>
      <c r="B111" s="976" t="s">
        <v>258</v>
      </c>
      <c r="C111" s="976" t="s">
        <v>17</v>
      </c>
      <c r="D111" s="445" t="s">
        <v>5</v>
      </c>
      <c r="E111" s="445" t="s">
        <v>5</v>
      </c>
      <c r="F111" s="1041" t="s">
        <v>273</v>
      </c>
      <c r="G111" s="1064">
        <v>0</v>
      </c>
      <c r="H111" s="1064"/>
      <c r="I111" s="1064"/>
      <c r="J111" s="1031"/>
      <c r="K111" s="1031">
        <v>0</v>
      </c>
      <c r="L111" s="1031">
        <f t="shared" ref="L111" si="37">+L112</f>
        <v>80</v>
      </c>
      <c r="M111" s="1031">
        <f t="shared" si="31"/>
        <v>80</v>
      </c>
      <c r="N111" s="147" t="s">
        <v>293</v>
      </c>
    </row>
    <row r="112" spans="1:14" s="9" customFormat="1" x14ac:dyDescent="0.2">
      <c r="A112" s="1217"/>
      <c r="B112" s="1218"/>
      <c r="C112" s="1218"/>
      <c r="D112" s="981">
        <v>3419</v>
      </c>
      <c r="E112" s="238">
        <v>5222</v>
      </c>
      <c r="F112" s="1040" t="s">
        <v>94</v>
      </c>
      <c r="G112" s="1063">
        <v>0</v>
      </c>
      <c r="H112" s="1063"/>
      <c r="I112" s="1063"/>
      <c r="J112" s="1030"/>
      <c r="K112" s="1030">
        <v>0</v>
      </c>
      <c r="L112" s="1030">
        <v>80</v>
      </c>
      <c r="M112" s="1030">
        <f t="shared" si="31"/>
        <v>80</v>
      </c>
      <c r="N112" s="1024"/>
    </row>
    <row r="113" spans="1:14" s="9" customFormat="1" ht="20.95" x14ac:dyDescent="0.2">
      <c r="A113" s="975" t="s">
        <v>2</v>
      </c>
      <c r="B113" s="976" t="s">
        <v>264</v>
      </c>
      <c r="C113" s="976" t="s">
        <v>17</v>
      </c>
      <c r="D113" s="445" t="s">
        <v>5</v>
      </c>
      <c r="E113" s="445" t="s">
        <v>5</v>
      </c>
      <c r="F113" s="1041" t="s">
        <v>275</v>
      </c>
      <c r="G113" s="1064">
        <v>0</v>
      </c>
      <c r="H113" s="1064"/>
      <c r="I113" s="1064"/>
      <c r="J113" s="1031"/>
      <c r="K113" s="1031">
        <v>0</v>
      </c>
      <c r="L113" s="1031">
        <f t="shared" ref="L113" si="38">+L114</f>
        <v>150</v>
      </c>
      <c r="M113" s="1031">
        <f t="shared" si="31"/>
        <v>150</v>
      </c>
      <c r="N113" s="147" t="s">
        <v>293</v>
      </c>
    </row>
    <row r="114" spans="1:14" s="9" customFormat="1" x14ac:dyDescent="0.2">
      <c r="A114" s="1217"/>
      <c r="B114" s="1218"/>
      <c r="C114" s="1218"/>
      <c r="D114" s="981">
        <v>3419</v>
      </c>
      <c r="E114" s="238">
        <v>5222</v>
      </c>
      <c r="F114" s="1040" t="s">
        <v>94</v>
      </c>
      <c r="G114" s="1063">
        <v>0</v>
      </c>
      <c r="H114" s="1063"/>
      <c r="I114" s="1063"/>
      <c r="J114" s="1030"/>
      <c r="K114" s="1030">
        <v>0</v>
      </c>
      <c r="L114" s="1030">
        <v>150</v>
      </c>
      <c r="M114" s="1030">
        <f t="shared" si="31"/>
        <v>150</v>
      </c>
      <c r="N114" s="1024"/>
    </row>
    <row r="115" spans="1:14" s="9" customFormat="1" ht="20.95" x14ac:dyDescent="0.2">
      <c r="A115" s="975" t="s">
        <v>2</v>
      </c>
      <c r="B115" s="976" t="s">
        <v>266</v>
      </c>
      <c r="C115" s="976" t="s">
        <v>17</v>
      </c>
      <c r="D115" s="445" t="s">
        <v>5</v>
      </c>
      <c r="E115" s="445" t="s">
        <v>5</v>
      </c>
      <c r="F115" s="1041" t="s">
        <v>277</v>
      </c>
      <c r="G115" s="1064">
        <v>0</v>
      </c>
      <c r="H115" s="1064"/>
      <c r="I115" s="1064"/>
      <c r="J115" s="1031"/>
      <c r="K115" s="1031">
        <v>0</v>
      </c>
      <c r="L115" s="1031">
        <f t="shared" ref="L115" si="39">+L116</f>
        <v>100</v>
      </c>
      <c r="M115" s="1031">
        <f t="shared" si="31"/>
        <v>100</v>
      </c>
      <c r="N115" s="147" t="s">
        <v>293</v>
      </c>
    </row>
    <row r="116" spans="1:14" s="9" customFormat="1" x14ac:dyDescent="0.2">
      <c r="A116" s="1217"/>
      <c r="B116" s="1218"/>
      <c r="C116" s="1218"/>
      <c r="D116" s="981">
        <v>3419</v>
      </c>
      <c r="E116" s="238">
        <v>5222</v>
      </c>
      <c r="F116" s="1040" t="s">
        <v>94</v>
      </c>
      <c r="G116" s="1063">
        <v>0</v>
      </c>
      <c r="H116" s="1063"/>
      <c r="I116" s="1063"/>
      <c r="J116" s="1030"/>
      <c r="K116" s="1030">
        <v>0</v>
      </c>
      <c r="L116" s="1030">
        <v>100</v>
      </c>
      <c r="M116" s="1030">
        <f t="shared" si="31"/>
        <v>100</v>
      </c>
      <c r="N116" s="1024"/>
    </row>
    <row r="117" spans="1:14" s="9" customFormat="1" ht="20.95" x14ac:dyDescent="0.25">
      <c r="A117" s="975" t="s">
        <v>2</v>
      </c>
      <c r="B117" s="976" t="s">
        <v>268</v>
      </c>
      <c r="C117" s="976" t="s">
        <v>17</v>
      </c>
      <c r="D117" s="445" t="s">
        <v>5</v>
      </c>
      <c r="E117" s="445" t="s">
        <v>5</v>
      </c>
      <c r="F117" s="1041" t="s">
        <v>279</v>
      </c>
      <c r="G117" s="1064">
        <v>0</v>
      </c>
      <c r="H117" s="1064"/>
      <c r="I117" s="1064"/>
      <c r="J117" s="1031"/>
      <c r="K117" s="1031">
        <v>0</v>
      </c>
      <c r="L117" s="1031">
        <f t="shared" ref="L117" si="40">+L118</f>
        <v>200</v>
      </c>
      <c r="M117" s="1031">
        <f t="shared" si="31"/>
        <v>200</v>
      </c>
      <c r="N117" s="147" t="s">
        <v>293</v>
      </c>
    </row>
    <row r="118" spans="1:14" s="9" customFormat="1" x14ac:dyDescent="0.2">
      <c r="A118" s="1217"/>
      <c r="B118" s="1218"/>
      <c r="C118" s="1218"/>
      <c r="D118" s="981">
        <v>3419</v>
      </c>
      <c r="E118" s="238">
        <v>5222</v>
      </c>
      <c r="F118" s="1040" t="s">
        <v>94</v>
      </c>
      <c r="G118" s="1063">
        <v>0</v>
      </c>
      <c r="H118" s="1063"/>
      <c r="I118" s="1063"/>
      <c r="J118" s="1030"/>
      <c r="K118" s="1030">
        <v>0</v>
      </c>
      <c r="L118" s="1030">
        <v>200</v>
      </c>
      <c r="M118" s="1030">
        <f t="shared" si="31"/>
        <v>200</v>
      </c>
      <c r="N118" s="1024"/>
    </row>
    <row r="119" spans="1:14" s="9" customFormat="1" ht="20.95" x14ac:dyDescent="0.2">
      <c r="A119" s="975" t="s">
        <v>2</v>
      </c>
      <c r="B119" s="976" t="s">
        <v>270</v>
      </c>
      <c r="C119" s="976" t="s">
        <v>17</v>
      </c>
      <c r="D119" s="445" t="s">
        <v>5</v>
      </c>
      <c r="E119" s="445" t="s">
        <v>5</v>
      </c>
      <c r="F119" s="1041" t="s">
        <v>281</v>
      </c>
      <c r="G119" s="1064">
        <v>0</v>
      </c>
      <c r="H119" s="1064"/>
      <c r="I119" s="1064"/>
      <c r="J119" s="1031"/>
      <c r="K119" s="1031">
        <v>0</v>
      </c>
      <c r="L119" s="1031">
        <f t="shared" ref="L119" si="41">+L120</f>
        <v>90</v>
      </c>
      <c r="M119" s="1031">
        <f t="shared" si="31"/>
        <v>90</v>
      </c>
      <c r="N119" s="147" t="s">
        <v>293</v>
      </c>
    </row>
    <row r="120" spans="1:14" s="9" customFormat="1" x14ac:dyDescent="0.2">
      <c r="A120" s="1217"/>
      <c r="B120" s="1218"/>
      <c r="C120" s="1218"/>
      <c r="D120" s="981">
        <v>3419</v>
      </c>
      <c r="E120" s="238">
        <v>5222</v>
      </c>
      <c r="F120" s="1040" t="s">
        <v>94</v>
      </c>
      <c r="G120" s="1063">
        <v>0</v>
      </c>
      <c r="H120" s="1063"/>
      <c r="I120" s="1063"/>
      <c r="J120" s="1030"/>
      <c r="K120" s="1030">
        <v>0</v>
      </c>
      <c r="L120" s="1030">
        <v>90</v>
      </c>
      <c r="M120" s="1030">
        <f t="shared" si="31"/>
        <v>90</v>
      </c>
      <c r="N120" s="1024"/>
    </row>
    <row r="121" spans="1:14" s="9" customFormat="1" ht="20.95" x14ac:dyDescent="0.2">
      <c r="A121" s="975" t="s">
        <v>2</v>
      </c>
      <c r="B121" s="976" t="s">
        <v>272</v>
      </c>
      <c r="C121" s="976" t="s">
        <v>17</v>
      </c>
      <c r="D121" s="445" t="s">
        <v>5</v>
      </c>
      <c r="E121" s="445" t="s">
        <v>5</v>
      </c>
      <c r="F121" s="1041" t="s">
        <v>282</v>
      </c>
      <c r="G121" s="1064">
        <v>0</v>
      </c>
      <c r="H121" s="1064"/>
      <c r="I121" s="1064"/>
      <c r="J121" s="1031"/>
      <c r="K121" s="1031">
        <v>0</v>
      </c>
      <c r="L121" s="1031">
        <f t="shared" ref="L121" si="42">+L122</f>
        <v>100</v>
      </c>
      <c r="M121" s="1031">
        <f t="shared" si="31"/>
        <v>100</v>
      </c>
      <c r="N121" s="147" t="s">
        <v>293</v>
      </c>
    </row>
    <row r="122" spans="1:14" s="9" customFormat="1" x14ac:dyDescent="0.2">
      <c r="A122" s="1217"/>
      <c r="B122" s="1218"/>
      <c r="C122" s="1218"/>
      <c r="D122" s="981">
        <v>3419</v>
      </c>
      <c r="E122" s="238">
        <v>5222</v>
      </c>
      <c r="F122" s="1040" t="s">
        <v>94</v>
      </c>
      <c r="G122" s="1063">
        <v>0</v>
      </c>
      <c r="H122" s="1063"/>
      <c r="I122" s="1063"/>
      <c r="J122" s="1030"/>
      <c r="K122" s="1030">
        <v>0</v>
      </c>
      <c r="L122" s="1030">
        <v>100</v>
      </c>
      <c r="M122" s="1030">
        <f t="shared" si="31"/>
        <v>100</v>
      </c>
      <c r="N122" s="1024"/>
    </row>
    <row r="123" spans="1:14" s="9" customFormat="1" ht="31.45" x14ac:dyDescent="0.2">
      <c r="A123" s="975" t="s">
        <v>2</v>
      </c>
      <c r="B123" s="976" t="s">
        <v>274</v>
      </c>
      <c r="C123" s="976" t="s">
        <v>17</v>
      </c>
      <c r="D123" s="445" t="s">
        <v>5</v>
      </c>
      <c r="E123" s="445" t="s">
        <v>5</v>
      </c>
      <c r="F123" s="1041" t="s">
        <v>283</v>
      </c>
      <c r="G123" s="1064">
        <v>0</v>
      </c>
      <c r="H123" s="1064"/>
      <c r="I123" s="1064"/>
      <c r="J123" s="1031"/>
      <c r="K123" s="1031">
        <v>0</v>
      </c>
      <c r="L123" s="1031">
        <f t="shared" ref="L123" si="43">+L124</f>
        <v>50</v>
      </c>
      <c r="M123" s="1031">
        <f t="shared" si="31"/>
        <v>50</v>
      </c>
      <c r="N123" s="147" t="s">
        <v>293</v>
      </c>
    </row>
    <row r="124" spans="1:14" s="9" customFormat="1" x14ac:dyDescent="0.2">
      <c r="A124" s="1217"/>
      <c r="B124" s="1218"/>
      <c r="C124" s="1218"/>
      <c r="D124" s="981">
        <v>3419</v>
      </c>
      <c r="E124" s="238">
        <v>5222</v>
      </c>
      <c r="F124" s="1040" t="s">
        <v>94</v>
      </c>
      <c r="G124" s="1063">
        <v>0</v>
      </c>
      <c r="H124" s="1063"/>
      <c r="I124" s="1063"/>
      <c r="J124" s="1030"/>
      <c r="K124" s="1030">
        <v>0</v>
      </c>
      <c r="L124" s="1030">
        <v>50</v>
      </c>
      <c r="M124" s="1030">
        <f t="shared" si="31"/>
        <v>50</v>
      </c>
      <c r="N124" s="1024"/>
    </row>
    <row r="125" spans="1:14" s="9" customFormat="1" x14ac:dyDescent="0.2">
      <c r="A125" s="975" t="s">
        <v>2</v>
      </c>
      <c r="B125" s="976" t="s">
        <v>276</v>
      </c>
      <c r="C125" s="976" t="s">
        <v>17</v>
      </c>
      <c r="D125" s="445" t="s">
        <v>5</v>
      </c>
      <c r="E125" s="445" t="s">
        <v>5</v>
      </c>
      <c r="F125" s="1041" t="s">
        <v>295</v>
      </c>
      <c r="G125" s="1064">
        <v>0</v>
      </c>
      <c r="H125" s="1064"/>
      <c r="I125" s="1064"/>
      <c r="J125" s="1031"/>
      <c r="K125" s="1031">
        <v>0</v>
      </c>
      <c r="L125" s="1031">
        <f t="shared" ref="L125" si="44">+L126</f>
        <v>150</v>
      </c>
      <c r="M125" s="1031">
        <f t="shared" si="31"/>
        <v>150</v>
      </c>
      <c r="N125" s="147" t="s">
        <v>293</v>
      </c>
    </row>
    <row r="126" spans="1:14" s="9" customFormat="1" x14ac:dyDescent="0.2">
      <c r="A126" s="1217"/>
      <c r="B126" s="1218"/>
      <c r="C126" s="1218"/>
      <c r="D126" s="981">
        <v>3419</v>
      </c>
      <c r="E126" s="238">
        <v>5222</v>
      </c>
      <c r="F126" s="1040" t="s">
        <v>94</v>
      </c>
      <c r="G126" s="1063">
        <v>0</v>
      </c>
      <c r="H126" s="1063"/>
      <c r="I126" s="1063"/>
      <c r="J126" s="1030"/>
      <c r="K126" s="1030">
        <v>0</v>
      </c>
      <c r="L126" s="1030">
        <v>150</v>
      </c>
      <c r="M126" s="1030">
        <f t="shared" si="31"/>
        <v>150</v>
      </c>
      <c r="N126" s="1024"/>
    </row>
    <row r="127" spans="1:14" s="9" customFormat="1" x14ac:dyDescent="0.2">
      <c r="A127" s="975" t="s">
        <v>2</v>
      </c>
      <c r="B127" s="976" t="s">
        <v>278</v>
      </c>
      <c r="C127" s="976" t="s">
        <v>17</v>
      </c>
      <c r="D127" s="445" t="s">
        <v>5</v>
      </c>
      <c r="E127" s="445" t="s">
        <v>5</v>
      </c>
      <c r="F127" s="1041" t="s">
        <v>286</v>
      </c>
      <c r="G127" s="1064">
        <v>0</v>
      </c>
      <c r="H127" s="1064"/>
      <c r="I127" s="1064"/>
      <c r="J127" s="1031"/>
      <c r="K127" s="1031">
        <v>0</v>
      </c>
      <c r="L127" s="1031">
        <f>+L128</f>
        <v>200</v>
      </c>
      <c r="M127" s="1031">
        <f t="shared" si="31"/>
        <v>200</v>
      </c>
      <c r="N127" s="147" t="s">
        <v>293</v>
      </c>
    </row>
    <row r="128" spans="1:14" s="9" customFormat="1" x14ac:dyDescent="0.2">
      <c r="A128" s="1217"/>
      <c r="B128" s="1218"/>
      <c r="C128" s="1218"/>
      <c r="D128" s="981">
        <v>3419</v>
      </c>
      <c r="E128" s="238">
        <v>5222</v>
      </c>
      <c r="F128" s="1040" t="s">
        <v>94</v>
      </c>
      <c r="G128" s="1063">
        <v>0</v>
      </c>
      <c r="H128" s="1063"/>
      <c r="I128" s="1063"/>
      <c r="J128" s="1030"/>
      <c r="K128" s="1030">
        <v>0</v>
      </c>
      <c r="L128" s="1030">
        <v>200</v>
      </c>
      <c r="M128" s="1030">
        <f t="shared" si="31"/>
        <v>200</v>
      </c>
      <c r="N128" s="1024"/>
    </row>
    <row r="129" spans="1:14" s="9" customFormat="1" ht="20.95" x14ac:dyDescent="0.2">
      <c r="A129" s="975" t="s">
        <v>2</v>
      </c>
      <c r="B129" s="976" t="s">
        <v>280</v>
      </c>
      <c r="C129" s="976" t="s">
        <v>17</v>
      </c>
      <c r="D129" s="445" t="s">
        <v>5</v>
      </c>
      <c r="E129" s="445" t="s">
        <v>5</v>
      </c>
      <c r="F129" s="1041" t="s">
        <v>284</v>
      </c>
      <c r="G129" s="1064">
        <v>0</v>
      </c>
      <c r="H129" s="1064"/>
      <c r="I129" s="1064"/>
      <c r="J129" s="1031"/>
      <c r="K129" s="1031">
        <v>0</v>
      </c>
      <c r="L129" s="1031">
        <f t="shared" ref="L129" si="45">+L130</f>
        <v>50</v>
      </c>
      <c r="M129" s="1031">
        <f t="shared" si="31"/>
        <v>50</v>
      </c>
      <c r="N129" s="147" t="s">
        <v>293</v>
      </c>
    </row>
    <row r="130" spans="1:14" s="9" customFormat="1" ht="13.1" thickBot="1" x14ac:dyDescent="0.25">
      <c r="A130" s="1217"/>
      <c r="B130" s="1218"/>
      <c r="C130" s="1218"/>
      <c r="D130" s="981">
        <v>3419</v>
      </c>
      <c r="E130" s="238">
        <v>5222</v>
      </c>
      <c r="F130" s="1263" t="s">
        <v>94</v>
      </c>
      <c r="G130" s="1110">
        <v>0</v>
      </c>
      <c r="H130" s="1110"/>
      <c r="I130" s="1110"/>
      <c r="J130" s="1090"/>
      <c r="K130" s="1090">
        <v>0</v>
      </c>
      <c r="L130" s="1079">
        <v>50</v>
      </c>
      <c r="M130" s="1079">
        <f t="shared" si="31"/>
        <v>50</v>
      </c>
      <c r="N130" s="1024"/>
    </row>
    <row r="131" spans="1:14" s="9" customFormat="1" ht="13.75" thickBot="1" x14ac:dyDescent="0.3">
      <c r="A131" s="984" t="s">
        <v>3</v>
      </c>
      <c r="B131" s="1458" t="s">
        <v>5</v>
      </c>
      <c r="C131" s="1459"/>
      <c r="D131" s="985" t="s">
        <v>5</v>
      </c>
      <c r="E131" s="985" t="s">
        <v>5</v>
      </c>
      <c r="F131" s="1043" t="s">
        <v>27</v>
      </c>
      <c r="G131" s="1066">
        <f>+G132</f>
        <v>200</v>
      </c>
      <c r="H131" s="1066">
        <f>+H132+H134+H136</f>
        <v>200</v>
      </c>
      <c r="I131" s="1066">
        <f t="shared" si="0"/>
        <v>400</v>
      </c>
      <c r="J131" s="1080">
        <f>+J132+J134+J136</f>
        <v>0</v>
      </c>
      <c r="K131" s="1080">
        <f t="shared" si="1"/>
        <v>400</v>
      </c>
      <c r="L131" s="1246">
        <f>+L132+L134+L136+L138</f>
        <v>0</v>
      </c>
      <c r="M131" s="1246">
        <f t="shared" si="18"/>
        <v>400</v>
      </c>
      <c r="N131" s="147" t="s">
        <v>293</v>
      </c>
    </row>
    <row r="132" spans="1:14" s="9" customFormat="1" x14ac:dyDescent="0.2">
      <c r="A132" s="1012" t="s">
        <v>2</v>
      </c>
      <c r="B132" s="1013" t="s">
        <v>77</v>
      </c>
      <c r="C132" s="1013" t="s">
        <v>17</v>
      </c>
      <c r="D132" s="1084" t="s">
        <v>5</v>
      </c>
      <c r="E132" s="1084" t="s">
        <v>5</v>
      </c>
      <c r="F132" s="1085" t="s">
        <v>9</v>
      </c>
      <c r="G132" s="1067">
        <f>+G133</f>
        <v>200</v>
      </c>
      <c r="H132" s="1067">
        <f>H133</f>
        <v>-200</v>
      </c>
      <c r="I132" s="1067">
        <f t="shared" si="0"/>
        <v>0</v>
      </c>
      <c r="J132" s="1077">
        <v>0</v>
      </c>
      <c r="K132" s="1077">
        <f t="shared" si="1"/>
        <v>0</v>
      </c>
      <c r="L132" s="1243">
        <v>0</v>
      </c>
      <c r="M132" s="1243">
        <f t="shared" si="18"/>
        <v>0</v>
      </c>
      <c r="N132" s="147"/>
    </row>
    <row r="133" spans="1:14" s="9" customFormat="1" x14ac:dyDescent="0.2">
      <c r="A133" s="988"/>
      <c r="B133" s="989"/>
      <c r="C133" s="989"/>
      <c r="D133" s="990">
        <v>3419</v>
      </c>
      <c r="E133" s="981">
        <v>5229</v>
      </c>
      <c r="F133" s="1042" t="s">
        <v>24</v>
      </c>
      <c r="G133" s="1063">
        <v>200</v>
      </c>
      <c r="H133" s="1063">
        <v>-200</v>
      </c>
      <c r="I133" s="1063">
        <f t="shared" si="0"/>
        <v>0</v>
      </c>
      <c r="J133" s="1030">
        <v>0</v>
      </c>
      <c r="K133" s="1030">
        <f t="shared" si="1"/>
        <v>0</v>
      </c>
      <c r="L133" s="1239">
        <v>0</v>
      </c>
      <c r="M133" s="1239">
        <f t="shared" si="18"/>
        <v>0</v>
      </c>
      <c r="N133" s="147"/>
    </row>
    <row r="134" spans="1:14" s="9" customFormat="1" ht="20.95" x14ac:dyDescent="0.2">
      <c r="A134" s="972" t="s">
        <v>2</v>
      </c>
      <c r="B134" s="824" t="s">
        <v>126</v>
      </c>
      <c r="C134" s="824" t="s">
        <v>17</v>
      </c>
      <c r="D134" s="445" t="s">
        <v>5</v>
      </c>
      <c r="E134" s="445" t="s">
        <v>5</v>
      </c>
      <c r="F134" s="1047" t="s">
        <v>127</v>
      </c>
      <c r="G134" s="1064">
        <v>0</v>
      </c>
      <c r="H134" s="1064">
        <f>H135</f>
        <v>200</v>
      </c>
      <c r="I134" s="1064">
        <f t="shared" si="0"/>
        <v>200</v>
      </c>
      <c r="J134" s="1031">
        <v>0</v>
      </c>
      <c r="K134" s="1031">
        <f t="shared" si="1"/>
        <v>200</v>
      </c>
      <c r="L134" s="1241">
        <v>0</v>
      </c>
      <c r="M134" s="1241">
        <f t="shared" si="18"/>
        <v>200</v>
      </c>
      <c r="N134" s="147"/>
    </row>
    <row r="135" spans="1:14" s="9" customFormat="1" x14ac:dyDescent="0.2">
      <c r="A135" s="994"/>
      <c r="B135" s="995"/>
      <c r="C135" s="995"/>
      <c r="D135" s="238">
        <v>3419</v>
      </c>
      <c r="E135" s="238">
        <v>5222</v>
      </c>
      <c r="F135" s="1038" t="s">
        <v>94</v>
      </c>
      <c r="G135" s="1063">
        <v>0</v>
      </c>
      <c r="H135" s="1063">
        <v>200</v>
      </c>
      <c r="I135" s="1063">
        <f t="shared" si="0"/>
        <v>200</v>
      </c>
      <c r="J135" s="1030">
        <v>0</v>
      </c>
      <c r="K135" s="1030">
        <f t="shared" si="1"/>
        <v>200</v>
      </c>
      <c r="L135" s="1239">
        <v>0</v>
      </c>
      <c r="M135" s="1239">
        <f t="shared" si="18"/>
        <v>200</v>
      </c>
      <c r="N135" s="147"/>
    </row>
    <row r="136" spans="1:14" s="9" customFormat="1" x14ac:dyDescent="0.2">
      <c r="A136" s="975" t="s">
        <v>2</v>
      </c>
      <c r="B136" s="996" t="s">
        <v>161</v>
      </c>
      <c r="C136" s="996" t="s">
        <v>17</v>
      </c>
      <c r="D136" s="445" t="s">
        <v>5</v>
      </c>
      <c r="E136" s="445" t="s">
        <v>5</v>
      </c>
      <c r="F136" s="1048" t="s">
        <v>138</v>
      </c>
      <c r="G136" s="1069">
        <v>0</v>
      </c>
      <c r="H136" s="1069">
        <v>200</v>
      </c>
      <c r="I136" s="1064">
        <f t="shared" si="0"/>
        <v>200</v>
      </c>
      <c r="J136" s="1031">
        <v>0</v>
      </c>
      <c r="K136" s="1031">
        <f t="shared" si="1"/>
        <v>200</v>
      </c>
      <c r="L136" s="1241">
        <f>+L137</f>
        <v>-200</v>
      </c>
      <c r="M136" s="1241">
        <f t="shared" si="18"/>
        <v>0</v>
      </c>
      <c r="N136" s="147" t="s">
        <v>293</v>
      </c>
    </row>
    <row r="137" spans="1:14" s="9" customFormat="1" x14ac:dyDescent="0.2">
      <c r="A137" s="998"/>
      <c r="B137" s="999"/>
      <c r="C137" s="999"/>
      <c r="D137" s="1000">
        <v>3419</v>
      </c>
      <c r="E137" s="1000">
        <v>5229</v>
      </c>
      <c r="F137" s="1049" t="s">
        <v>24</v>
      </c>
      <c r="G137" s="1070">
        <v>0</v>
      </c>
      <c r="H137" s="1070">
        <v>200</v>
      </c>
      <c r="I137" s="1071">
        <f t="shared" si="0"/>
        <v>200</v>
      </c>
      <c r="J137" s="1079">
        <v>0</v>
      </c>
      <c r="K137" s="1079">
        <f t="shared" si="1"/>
        <v>200</v>
      </c>
      <c r="L137" s="1245">
        <v>-200</v>
      </c>
      <c r="M137" s="1245">
        <f t="shared" si="18"/>
        <v>0</v>
      </c>
      <c r="N137" s="147"/>
    </row>
    <row r="138" spans="1:14" s="9" customFormat="1" ht="20.95" x14ac:dyDescent="0.2">
      <c r="A138" s="975" t="s">
        <v>2</v>
      </c>
      <c r="B138" s="976" t="s">
        <v>232</v>
      </c>
      <c r="C138" s="976" t="s">
        <v>17</v>
      </c>
      <c r="D138" s="445" t="s">
        <v>5</v>
      </c>
      <c r="E138" s="445" t="s">
        <v>5</v>
      </c>
      <c r="F138" s="1041" t="s">
        <v>285</v>
      </c>
      <c r="G138" s="1064">
        <v>0</v>
      </c>
      <c r="H138" s="1064"/>
      <c r="I138" s="1064"/>
      <c r="J138" s="1031"/>
      <c r="K138" s="1031">
        <v>0</v>
      </c>
      <c r="L138" s="1031">
        <f t="shared" ref="L138" si="46">+L139</f>
        <v>200</v>
      </c>
      <c r="M138" s="1031">
        <f t="shared" si="18"/>
        <v>200</v>
      </c>
      <c r="N138" s="147" t="s">
        <v>293</v>
      </c>
    </row>
    <row r="139" spans="1:14" s="9" customFormat="1" ht="13.1" thickBot="1" x14ac:dyDescent="0.25">
      <c r="A139" s="1022"/>
      <c r="B139" s="1023"/>
      <c r="C139" s="1023"/>
      <c r="D139" s="1005">
        <v>3419</v>
      </c>
      <c r="E139" s="983">
        <v>5222</v>
      </c>
      <c r="F139" s="1212" t="s">
        <v>94</v>
      </c>
      <c r="G139" s="1262">
        <v>0</v>
      </c>
      <c r="H139" s="1262"/>
      <c r="I139" s="1065"/>
      <c r="J139" s="1032"/>
      <c r="K139" s="1032">
        <v>0</v>
      </c>
      <c r="L139" s="1079">
        <v>200</v>
      </c>
      <c r="M139" s="1079">
        <f t="shared" si="18"/>
        <v>200</v>
      </c>
      <c r="N139" s="147"/>
    </row>
    <row r="140" spans="1:14" s="9" customFormat="1" ht="13.75" thickBot="1" x14ac:dyDescent="0.3">
      <c r="A140" s="1257" t="s">
        <v>3</v>
      </c>
      <c r="B140" s="1499" t="s">
        <v>5</v>
      </c>
      <c r="C140" s="1500"/>
      <c r="D140" s="1258" t="s">
        <v>5</v>
      </c>
      <c r="E140" s="1258" t="s">
        <v>5</v>
      </c>
      <c r="F140" s="1259" t="s">
        <v>10</v>
      </c>
      <c r="G140" s="1105">
        <f>+G141+G143</f>
        <v>1500</v>
      </c>
      <c r="H140" s="1105">
        <f>+H141+H143+H145+H150+H154</f>
        <v>1200</v>
      </c>
      <c r="I140" s="1105">
        <f t="shared" si="0"/>
        <v>2700</v>
      </c>
      <c r="J140" s="1260">
        <f>+J145+J147+J150+J152+J154+J156</f>
        <v>0</v>
      </c>
      <c r="K140" s="1260">
        <f t="shared" si="1"/>
        <v>2700</v>
      </c>
      <c r="L140" s="1246">
        <v>0</v>
      </c>
      <c r="M140" s="1246">
        <f t="shared" si="18"/>
        <v>2700</v>
      </c>
      <c r="N140" s="147"/>
    </row>
    <row r="141" spans="1:14" s="9" customFormat="1" x14ac:dyDescent="0.2">
      <c r="A141" s="189" t="s">
        <v>2</v>
      </c>
      <c r="B141" s="256" t="s">
        <v>78</v>
      </c>
      <c r="C141" s="256" t="s">
        <v>17</v>
      </c>
      <c r="D141" s="192" t="s">
        <v>5</v>
      </c>
      <c r="E141" s="192" t="s">
        <v>5</v>
      </c>
      <c r="F141" s="194" t="s">
        <v>10</v>
      </c>
      <c r="G141" s="1061">
        <f>+G142</f>
        <v>1000</v>
      </c>
      <c r="H141" s="1061">
        <v>0</v>
      </c>
      <c r="I141" s="1061">
        <f t="shared" si="0"/>
        <v>1000</v>
      </c>
      <c r="J141" s="1077">
        <v>0</v>
      </c>
      <c r="K141" s="1077">
        <f t="shared" si="1"/>
        <v>1000</v>
      </c>
      <c r="L141" s="1243">
        <v>0</v>
      </c>
      <c r="M141" s="1243">
        <f t="shared" si="18"/>
        <v>1000</v>
      </c>
      <c r="N141" s="147"/>
    </row>
    <row r="142" spans="1:14" s="9" customFormat="1" x14ac:dyDescent="0.2">
      <c r="A142" s="235"/>
      <c r="B142" s="236"/>
      <c r="C142" s="236"/>
      <c r="D142" s="237">
        <v>3419</v>
      </c>
      <c r="E142" s="238">
        <v>5221</v>
      </c>
      <c r="F142" s="1038" t="s">
        <v>28</v>
      </c>
      <c r="G142" s="1063">
        <v>1000</v>
      </c>
      <c r="H142" s="1063">
        <v>0</v>
      </c>
      <c r="I142" s="1063">
        <f t="shared" si="0"/>
        <v>1000</v>
      </c>
      <c r="J142" s="1030">
        <v>0</v>
      </c>
      <c r="K142" s="1030">
        <f t="shared" si="1"/>
        <v>1000</v>
      </c>
      <c r="L142" s="1261">
        <v>0</v>
      </c>
      <c r="M142" s="1239">
        <f t="shared" si="18"/>
        <v>1000</v>
      </c>
      <c r="N142" s="147"/>
    </row>
    <row r="143" spans="1:14" s="9" customFormat="1" x14ac:dyDescent="0.2">
      <c r="A143" s="972" t="s">
        <v>2</v>
      </c>
      <c r="B143" s="824" t="s">
        <v>79</v>
      </c>
      <c r="C143" s="824" t="s">
        <v>17</v>
      </c>
      <c r="D143" s="445" t="s">
        <v>5</v>
      </c>
      <c r="E143" s="445" t="s">
        <v>5</v>
      </c>
      <c r="F143" s="1039" t="s">
        <v>11</v>
      </c>
      <c r="G143" s="1064">
        <f>+G144</f>
        <v>500</v>
      </c>
      <c r="H143" s="1064">
        <v>0</v>
      </c>
      <c r="I143" s="1064">
        <f t="shared" si="0"/>
        <v>500</v>
      </c>
      <c r="J143" s="1031">
        <v>0</v>
      </c>
      <c r="K143" s="1031">
        <f t="shared" si="1"/>
        <v>500</v>
      </c>
      <c r="L143" s="1243">
        <v>0</v>
      </c>
      <c r="M143" s="1241">
        <f t="shared" si="18"/>
        <v>500</v>
      </c>
      <c r="N143" s="147"/>
    </row>
    <row r="144" spans="1:14" s="9" customFormat="1" x14ac:dyDescent="0.2">
      <c r="A144" s="972"/>
      <c r="B144" s="824"/>
      <c r="C144" s="824"/>
      <c r="D144" s="238">
        <v>3419</v>
      </c>
      <c r="E144" s="238">
        <v>5221</v>
      </c>
      <c r="F144" s="1038" t="s">
        <v>28</v>
      </c>
      <c r="G144" s="1063">
        <v>500</v>
      </c>
      <c r="H144" s="1063">
        <v>0</v>
      </c>
      <c r="I144" s="1063">
        <f t="shared" si="0"/>
        <v>500</v>
      </c>
      <c r="J144" s="1030">
        <v>0</v>
      </c>
      <c r="K144" s="1030">
        <f t="shared" si="1"/>
        <v>500</v>
      </c>
      <c r="L144" s="1261">
        <v>0</v>
      </c>
      <c r="M144" s="1239">
        <f t="shared" si="18"/>
        <v>500</v>
      </c>
      <c r="N144" s="147"/>
    </row>
    <row r="145" spans="1:14" s="9" customFormat="1" x14ac:dyDescent="0.2">
      <c r="A145" s="975" t="s">
        <v>2</v>
      </c>
      <c r="B145" s="976" t="s">
        <v>163</v>
      </c>
      <c r="C145" s="976" t="s">
        <v>17</v>
      </c>
      <c r="D145" s="445" t="s">
        <v>5</v>
      </c>
      <c r="E145" s="445" t="s">
        <v>5</v>
      </c>
      <c r="F145" s="1041" t="s">
        <v>139</v>
      </c>
      <c r="G145" s="1064">
        <v>0</v>
      </c>
      <c r="H145" s="1064">
        <v>600</v>
      </c>
      <c r="I145" s="1064">
        <f t="shared" si="0"/>
        <v>600</v>
      </c>
      <c r="J145" s="1031">
        <f>+J146</f>
        <v>-600</v>
      </c>
      <c r="K145" s="1031">
        <f t="shared" si="1"/>
        <v>0</v>
      </c>
      <c r="L145" s="1243">
        <v>0</v>
      </c>
      <c r="M145" s="1241">
        <f t="shared" si="18"/>
        <v>0</v>
      </c>
      <c r="N145" s="147"/>
    </row>
    <row r="146" spans="1:14" s="9" customFormat="1" x14ac:dyDescent="0.2">
      <c r="A146" s="975"/>
      <c r="B146" s="976"/>
      <c r="C146" s="976"/>
      <c r="D146" s="981">
        <v>3419</v>
      </c>
      <c r="E146" s="981">
        <v>5221</v>
      </c>
      <c r="F146" s="1042" t="s">
        <v>28</v>
      </c>
      <c r="G146" s="1063">
        <v>0</v>
      </c>
      <c r="H146" s="1063">
        <v>600</v>
      </c>
      <c r="I146" s="1063">
        <f t="shared" ref="I146:I178" si="47">+G146+H146</f>
        <v>600</v>
      </c>
      <c r="J146" s="1030">
        <v>-600</v>
      </c>
      <c r="K146" s="1030">
        <f t="shared" ref="K146:K178" si="48">+I146+J146</f>
        <v>0</v>
      </c>
      <c r="L146" s="1261">
        <v>0</v>
      </c>
      <c r="M146" s="1239">
        <f t="shared" si="18"/>
        <v>0</v>
      </c>
      <c r="N146" s="147"/>
    </row>
    <row r="147" spans="1:14" s="9" customFormat="1" x14ac:dyDescent="0.2">
      <c r="A147" s="975" t="s">
        <v>2</v>
      </c>
      <c r="B147" s="976" t="s">
        <v>203</v>
      </c>
      <c r="C147" s="976" t="s">
        <v>17</v>
      </c>
      <c r="D147" s="977" t="s">
        <v>5</v>
      </c>
      <c r="E147" s="977" t="s">
        <v>5</v>
      </c>
      <c r="F147" s="1041" t="s">
        <v>204</v>
      </c>
      <c r="G147" s="1064">
        <f>SUM(G148:G149)</f>
        <v>0</v>
      </c>
      <c r="H147" s="1064">
        <f t="shared" ref="H147:J147" si="49">SUM(H148:H149)</f>
        <v>0</v>
      </c>
      <c r="I147" s="1064">
        <f t="shared" si="49"/>
        <v>0</v>
      </c>
      <c r="J147" s="1064">
        <f t="shared" si="49"/>
        <v>600</v>
      </c>
      <c r="K147" s="1031">
        <f t="shared" si="48"/>
        <v>600</v>
      </c>
      <c r="L147" s="1243">
        <v>0</v>
      </c>
      <c r="M147" s="1241">
        <f t="shared" si="18"/>
        <v>600</v>
      </c>
      <c r="N147" s="147"/>
    </row>
    <row r="148" spans="1:14" s="9" customFormat="1" x14ac:dyDescent="0.2">
      <c r="A148" s="975"/>
      <c r="B148" s="976"/>
      <c r="C148" s="976"/>
      <c r="D148" s="981">
        <v>3419</v>
      </c>
      <c r="E148" s="981">
        <v>5221</v>
      </c>
      <c r="F148" s="1042" t="s">
        <v>28</v>
      </c>
      <c r="G148" s="1063">
        <v>0</v>
      </c>
      <c r="H148" s="1063"/>
      <c r="I148" s="1063">
        <v>0</v>
      </c>
      <c r="J148" s="1030">
        <v>502.35500000000002</v>
      </c>
      <c r="K148" s="1030">
        <f t="shared" si="48"/>
        <v>502.35500000000002</v>
      </c>
      <c r="L148" s="1261">
        <v>0</v>
      </c>
      <c r="M148" s="1239">
        <f t="shared" si="18"/>
        <v>502.35500000000002</v>
      </c>
      <c r="N148" s="147"/>
    </row>
    <row r="149" spans="1:14" s="9" customFormat="1" x14ac:dyDescent="0.2">
      <c r="A149" s="975"/>
      <c r="B149" s="976"/>
      <c r="C149" s="976"/>
      <c r="D149" s="981">
        <v>3419</v>
      </c>
      <c r="E149" s="981">
        <v>6321</v>
      </c>
      <c r="F149" s="1042" t="s">
        <v>206</v>
      </c>
      <c r="G149" s="1063">
        <v>0</v>
      </c>
      <c r="H149" s="1063"/>
      <c r="I149" s="1063">
        <v>0</v>
      </c>
      <c r="J149" s="1030">
        <v>97.644999999999996</v>
      </c>
      <c r="K149" s="1030">
        <f t="shared" si="48"/>
        <v>97.644999999999996</v>
      </c>
      <c r="L149" s="1261">
        <v>0</v>
      </c>
      <c r="M149" s="1239">
        <f t="shared" si="18"/>
        <v>97.644999999999996</v>
      </c>
      <c r="N149" s="147"/>
    </row>
    <row r="150" spans="1:14" s="9" customFormat="1" x14ac:dyDescent="0.2">
      <c r="A150" s="975" t="s">
        <v>2</v>
      </c>
      <c r="B150" s="976" t="s">
        <v>140</v>
      </c>
      <c r="C150" s="976" t="s">
        <v>17</v>
      </c>
      <c r="D150" s="445" t="s">
        <v>5</v>
      </c>
      <c r="E150" s="445" t="s">
        <v>5</v>
      </c>
      <c r="F150" s="1041" t="s">
        <v>141</v>
      </c>
      <c r="G150" s="1064">
        <v>0</v>
      </c>
      <c r="H150" s="1064">
        <v>400</v>
      </c>
      <c r="I150" s="1064">
        <f t="shared" si="47"/>
        <v>400</v>
      </c>
      <c r="J150" s="1031">
        <f>+J151</f>
        <v>-300</v>
      </c>
      <c r="K150" s="1031">
        <f t="shared" si="48"/>
        <v>100</v>
      </c>
      <c r="L150" s="1243">
        <v>0</v>
      </c>
      <c r="M150" s="1241">
        <f t="shared" si="18"/>
        <v>100</v>
      </c>
      <c r="N150" s="147"/>
    </row>
    <row r="151" spans="1:14" s="9" customFormat="1" x14ac:dyDescent="0.2">
      <c r="A151" s="975"/>
      <c r="B151" s="976"/>
      <c r="C151" s="976"/>
      <c r="D151" s="981">
        <v>3419</v>
      </c>
      <c r="E151" s="981">
        <v>5329</v>
      </c>
      <c r="F151" s="1050" t="s">
        <v>142</v>
      </c>
      <c r="G151" s="1063">
        <v>0</v>
      </c>
      <c r="H151" s="1063">
        <v>400</v>
      </c>
      <c r="I151" s="1063">
        <f t="shared" si="47"/>
        <v>400</v>
      </c>
      <c r="J151" s="1030">
        <v>-300</v>
      </c>
      <c r="K151" s="1030">
        <f t="shared" si="48"/>
        <v>100</v>
      </c>
      <c r="L151" s="1261">
        <v>0</v>
      </c>
      <c r="M151" s="1239">
        <f t="shared" si="18"/>
        <v>100</v>
      </c>
      <c r="N151" s="147"/>
    </row>
    <row r="152" spans="1:14" s="9" customFormat="1" ht="20.95" x14ac:dyDescent="0.2">
      <c r="A152" s="975" t="s">
        <v>2</v>
      </c>
      <c r="B152" s="976" t="s">
        <v>207</v>
      </c>
      <c r="C152" s="976" t="s">
        <v>17</v>
      </c>
      <c r="D152" s="977" t="s">
        <v>5</v>
      </c>
      <c r="E152" s="977" t="s">
        <v>5</v>
      </c>
      <c r="F152" s="1041" t="s">
        <v>213</v>
      </c>
      <c r="G152" s="1064">
        <v>0</v>
      </c>
      <c r="H152" s="1064"/>
      <c r="I152" s="1064">
        <v>0</v>
      </c>
      <c r="J152" s="1031">
        <f>+J153</f>
        <v>300</v>
      </c>
      <c r="K152" s="1031">
        <f t="shared" si="48"/>
        <v>300</v>
      </c>
      <c r="L152" s="1243">
        <v>0</v>
      </c>
      <c r="M152" s="1241">
        <f t="shared" si="18"/>
        <v>300</v>
      </c>
      <c r="N152" s="147"/>
    </row>
    <row r="153" spans="1:14" s="9" customFormat="1" x14ac:dyDescent="0.2">
      <c r="A153" s="975"/>
      <c r="B153" s="976"/>
      <c r="C153" s="976"/>
      <c r="D153" s="981">
        <v>3419</v>
      </c>
      <c r="E153" s="981">
        <v>5329</v>
      </c>
      <c r="F153" s="1057" t="s">
        <v>202</v>
      </c>
      <c r="G153" s="1063">
        <v>0</v>
      </c>
      <c r="H153" s="1063"/>
      <c r="I153" s="1063">
        <v>0</v>
      </c>
      <c r="J153" s="1030">
        <v>300</v>
      </c>
      <c r="K153" s="1030">
        <f t="shared" si="48"/>
        <v>300</v>
      </c>
      <c r="L153" s="1261">
        <v>0</v>
      </c>
      <c r="M153" s="1239">
        <f t="shared" si="18"/>
        <v>300</v>
      </c>
      <c r="N153" s="147"/>
    </row>
    <row r="154" spans="1:14" s="9" customFormat="1" x14ac:dyDescent="0.2">
      <c r="A154" s="975" t="s">
        <v>2</v>
      </c>
      <c r="B154" s="976" t="s">
        <v>143</v>
      </c>
      <c r="C154" s="976" t="s">
        <v>144</v>
      </c>
      <c r="D154" s="445" t="s">
        <v>5</v>
      </c>
      <c r="E154" s="445" t="s">
        <v>5</v>
      </c>
      <c r="F154" s="1041" t="s">
        <v>145</v>
      </c>
      <c r="G154" s="1064">
        <v>0</v>
      </c>
      <c r="H154" s="1064">
        <v>200</v>
      </c>
      <c r="I154" s="1064">
        <f t="shared" si="47"/>
        <v>200</v>
      </c>
      <c r="J154" s="1031">
        <f>+J155</f>
        <v>-200</v>
      </c>
      <c r="K154" s="1031">
        <f t="shared" si="48"/>
        <v>0</v>
      </c>
      <c r="L154" s="1243">
        <v>0</v>
      </c>
      <c r="M154" s="1241">
        <f t="shared" si="18"/>
        <v>0</v>
      </c>
      <c r="N154" s="147"/>
    </row>
    <row r="155" spans="1:14" s="9" customFormat="1" x14ac:dyDescent="0.2">
      <c r="A155" s="1091"/>
      <c r="B155" s="1092"/>
      <c r="C155" s="1092"/>
      <c r="D155" s="1018">
        <v>3419</v>
      </c>
      <c r="E155" s="1018">
        <v>5329</v>
      </c>
      <c r="F155" s="1094" t="s">
        <v>142</v>
      </c>
      <c r="G155" s="1071">
        <v>0</v>
      </c>
      <c r="H155" s="1071">
        <v>200</v>
      </c>
      <c r="I155" s="1071">
        <f t="shared" si="47"/>
        <v>200</v>
      </c>
      <c r="J155" s="1079">
        <v>-200</v>
      </c>
      <c r="K155" s="1079">
        <f t="shared" si="48"/>
        <v>0</v>
      </c>
      <c r="L155" s="1261">
        <v>0</v>
      </c>
      <c r="M155" s="1239">
        <f t="shared" si="18"/>
        <v>0</v>
      </c>
      <c r="N155" s="147"/>
    </row>
    <row r="156" spans="1:14" s="9" customFormat="1" x14ac:dyDescent="0.2">
      <c r="A156" s="975" t="s">
        <v>2</v>
      </c>
      <c r="B156" s="976" t="s">
        <v>200</v>
      </c>
      <c r="C156" s="976" t="s">
        <v>144</v>
      </c>
      <c r="D156" s="977" t="s">
        <v>5</v>
      </c>
      <c r="E156" s="977" t="s">
        <v>5</v>
      </c>
      <c r="F156" s="1045" t="s">
        <v>201</v>
      </c>
      <c r="G156" s="1064">
        <v>0</v>
      </c>
      <c r="H156" s="1064"/>
      <c r="I156" s="1064">
        <v>0</v>
      </c>
      <c r="J156" s="1031">
        <f>+J157</f>
        <v>200</v>
      </c>
      <c r="K156" s="1031">
        <f t="shared" si="48"/>
        <v>200</v>
      </c>
      <c r="L156" s="1243">
        <v>0</v>
      </c>
      <c r="M156" s="1241">
        <f t="shared" si="18"/>
        <v>200</v>
      </c>
      <c r="N156" s="147"/>
    </row>
    <row r="157" spans="1:14" s="9" customFormat="1" ht="13.1" thickBot="1" x14ac:dyDescent="0.25">
      <c r="A157" s="1012"/>
      <c r="B157" s="1013"/>
      <c r="C157" s="1013"/>
      <c r="D157" s="1014">
        <v>3419</v>
      </c>
      <c r="E157" s="1014">
        <v>5329</v>
      </c>
      <c r="F157" s="1057" t="s">
        <v>202</v>
      </c>
      <c r="G157" s="1089">
        <v>0</v>
      </c>
      <c r="H157" s="1089"/>
      <c r="I157" s="1089">
        <v>0</v>
      </c>
      <c r="J157" s="1090">
        <v>200</v>
      </c>
      <c r="K157" s="1090">
        <f t="shared" si="48"/>
        <v>200</v>
      </c>
      <c r="L157" s="1264">
        <v>0</v>
      </c>
      <c r="M157" s="1245">
        <f t="shared" si="18"/>
        <v>200</v>
      </c>
      <c r="N157" s="147"/>
    </row>
    <row r="158" spans="1:14" s="9" customFormat="1" ht="13.75" thickBot="1" x14ac:dyDescent="0.3">
      <c r="A158" s="984" t="s">
        <v>3</v>
      </c>
      <c r="B158" s="1458" t="s">
        <v>5</v>
      </c>
      <c r="C158" s="1459"/>
      <c r="D158" s="985" t="s">
        <v>5</v>
      </c>
      <c r="E158" s="985" t="s">
        <v>5</v>
      </c>
      <c r="F158" s="1043" t="s">
        <v>29</v>
      </c>
      <c r="G158" s="1066">
        <f>+G159+G161</f>
        <v>1530</v>
      </c>
      <c r="H158" s="1066">
        <f>+H159+H161+H165+H167+H169</f>
        <v>4436.8</v>
      </c>
      <c r="I158" s="1066">
        <f t="shared" si="47"/>
        <v>5966.8</v>
      </c>
      <c r="J158" s="1080">
        <f>+J161+J163+J169+J171</f>
        <v>0</v>
      </c>
      <c r="K158" s="1080">
        <f t="shared" si="48"/>
        <v>5966.8</v>
      </c>
      <c r="L158" s="1246">
        <v>0</v>
      </c>
      <c r="M158" s="1246">
        <f t="shared" si="18"/>
        <v>5966.8</v>
      </c>
      <c r="N158" s="147"/>
    </row>
    <row r="159" spans="1:14" s="9" customFormat="1" x14ac:dyDescent="0.2">
      <c r="A159" s="189" t="s">
        <v>2</v>
      </c>
      <c r="B159" s="256" t="s">
        <v>80</v>
      </c>
      <c r="C159" s="256" t="s">
        <v>17</v>
      </c>
      <c r="D159" s="192" t="s">
        <v>5</v>
      </c>
      <c r="E159" s="192" t="s">
        <v>5</v>
      </c>
      <c r="F159" s="1052" t="s">
        <v>29</v>
      </c>
      <c r="G159" s="1061">
        <f>+G160</f>
        <v>1230</v>
      </c>
      <c r="H159" s="1061">
        <v>0</v>
      </c>
      <c r="I159" s="1061">
        <f t="shared" si="47"/>
        <v>1230</v>
      </c>
      <c r="J159" s="1077">
        <v>0</v>
      </c>
      <c r="K159" s="1077">
        <f t="shared" si="48"/>
        <v>1230</v>
      </c>
      <c r="L159" s="1243">
        <v>0</v>
      </c>
      <c r="M159" s="1243">
        <f t="shared" si="18"/>
        <v>1230</v>
      </c>
      <c r="N159" s="147"/>
    </row>
    <row r="160" spans="1:14" s="9" customFormat="1" x14ac:dyDescent="0.2">
      <c r="A160" s="972"/>
      <c r="B160" s="824"/>
      <c r="C160" s="824"/>
      <c r="D160" s="238">
        <v>3419</v>
      </c>
      <c r="E160" s="238">
        <v>5229</v>
      </c>
      <c r="F160" s="1038" t="s">
        <v>24</v>
      </c>
      <c r="G160" s="1063">
        <v>1230</v>
      </c>
      <c r="H160" s="1063">
        <v>0</v>
      </c>
      <c r="I160" s="1063">
        <f t="shared" si="47"/>
        <v>1230</v>
      </c>
      <c r="J160" s="1030">
        <v>0</v>
      </c>
      <c r="K160" s="1030">
        <f t="shared" si="48"/>
        <v>1230</v>
      </c>
      <c r="L160" s="1261">
        <v>0</v>
      </c>
      <c r="M160" s="1239">
        <f t="shared" si="18"/>
        <v>1230</v>
      </c>
      <c r="N160" s="147"/>
    </row>
    <row r="161" spans="1:14" s="9" customFormat="1" x14ac:dyDescent="0.2">
      <c r="A161" s="972" t="s">
        <v>2</v>
      </c>
      <c r="B161" s="824" t="s">
        <v>81</v>
      </c>
      <c r="C161" s="824" t="s">
        <v>17</v>
      </c>
      <c r="D161" s="445" t="s">
        <v>5</v>
      </c>
      <c r="E161" s="445" t="s">
        <v>5</v>
      </c>
      <c r="F161" s="1039" t="s">
        <v>12</v>
      </c>
      <c r="G161" s="1064">
        <f>+G162</f>
        <v>300</v>
      </c>
      <c r="H161" s="1064">
        <v>0</v>
      </c>
      <c r="I161" s="1064">
        <f t="shared" si="47"/>
        <v>300</v>
      </c>
      <c r="J161" s="1031">
        <f>+J162</f>
        <v>-200</v>
      </c>
      <c r="K161" s="1031">
        <f t="shared" si="48"/>
        <v>100</v>
      </c>
      <c r="L161" s="1243">
        <v>0</v>
      </c>
      <c r="M161" s="1241">
        <f t="shared" si="18"/>
        <v>100</v>
      </c>
      <c r="N161" s="147"/>
    </row>
    <row r="162" spans="1:14" s="9" customFormat="1" x14ac:dyDescent="0.2">
      <c r="A162" s="972"/>
      <c r="B162" s="824"/>
      <c r="C162" s="824"/>
      <c r="D162" s="238">
        <v>3419</v>
      </c>
      <c r="E162" s="238">
        <v>5229</v>
      </c>
      <c r="F162" s="1038" t="s">
        <v>24</v>
      </c>
      <c r="G162" s="1063">
        <v>300</v>
      </c>
      <c r="H162" s="1063">
        <v>0</v>
      </c>
      <c r="I162" s="1063">
        <f t="shared" si="47"/>
        <v>300</v>
      </c>
      <c r="J162" s="1030">
        <v>-200</v>
      </c>
      <c r="K162" s="1030">
        <f t="shared" si="48"/>
        <v>100</v>
      </c>
      <c r="L162" s="1261">
        <v>0</v>
      </c>
      <c r="M162" s="1239">
        <f t="shared" si="18"/>
        <v>100</v>
      </c>
      <c r="N162" s="147"/>
    </row>
    <row r="163" spans="1:14" s="9" customFormat="1" ht="20.95" x14ac:dyDescent="0.2">
      <c r="A163" s="972" t="s">
        <v>2</v>
      </c>
      <c r="B163" s="824" t="s">
        <v>181</v>
      </c>
      <c r="C163" s="824" t="s">
        <v>17</v>
      </c>
      <c r="D163" s="445" t="s">
        <v>5</v>
      </c>
      <c r="E163" s="445" t="s">
        <v>5</v>
      </c>
      <c r="F163" s="1039" t="s">
        <v>190</v>
      </c>
      <c r="G163" s="1064">
        <v>0</v>
      </c>
      <c r="H163" s="1064"/>
      <c r="I163" s="1064">
        <v>0</v>
      </c>
      <c r="J163" s="1031">
        <f>+J164</f>
        <v>200</v>
      </c>
      <c r="K163" s="1031">
        <f t="shared" si="48"/>
        <v>200</v>
      </c>
      <c r="L163" s="1243">
        <v>0</v>
      </c>
      <c r="M163" s="1241">
        <f t="shared" si="18"/>
        <v>200</v>
      </c>
      <c r="N163" s="147"/>
    </row>
    <row r="164" spans="1:14" s="9" customFormat="1" x14ac:dyDescent="0.2">
      <c r="A164" s="972"/>
      <c r="B164" s="824"/>
      <c r="C164" s="824"/>
      <c r="D164" s="238">
        <v>3419</v>
      </c>
      <c r="E164" s="238">
        <v>5222</v>
      </c>
      <c r="F164" s="1040" t="s">
        <v>94</v>
      </c>
      <c r="G164" s="1063">
        <v>0</v>
      </c>
      <c r="H164" s="1063"/>
      <c r="I164" s="1063">
        <v>0</v>
      </c>
      <c r="J164" s="1030">
        <v>200</v>
      </c>
      <c r="K164" s="1030">
        <f t="shared" si="48"/>
        <v>200</v>
      </c>
      <c r="L164" s="1261">
        <v>0</v>
      </c>
      <c r="M164" s="1239">
        <f t="shared" si="18"/>
        <v>200</v>
      </c>
      <c r="N164" s="147"/>
    </row>
    <row r="165" spans="1:14" s="9" customFormat="1" ht="20.95" x14ac:dyDescent="0.2">
      <c r="A165" s="972" t="s">
        <v>2</v>
      </c>
      <c r="B165" s="824" t="s">
        <v>95</v>
      </c>
      <c r="C165" s="824" t="s">
        <v>17</v>
      </c>
      <c r="D165" s="445" t="s">
        <v>5</v>
      </c>
      <c r="E165" s="445" t="s">
        <v>5</v>
      </c>
      <c r="F165" s="1039" t="s">
        <v>96</v>
      </c>
      <c r="G165" s="1063">
        <v>0</v>
      </c>
      <c r="H165" s="1064">
        <f>+H166</f>
        <v>4000</v>
      </c>
      <c r="I165" s="1064">
        <f t="shared" si="47"/>
        <v>4000</v>
      </c>
      <c r="J165" s="1031">
        <v>0</v>
      </c>
      <c r="K165" s="1031">
        <f t="shared" si="48"/>
        <v>4000</v>
      </c>
      <c r="L165" s="1243">
        <v>0</v>
      </c>
      <c r="M165" s="1241">
        <f t="shared" si="18"/>
        <v>4000</v>
      </c>
      <c r="N165" s="147"/>
    </row>
    <row r="166" spans="1:14" s="9" customFormat="1" x14ac:dyDescent="0.2">
      <c r="A166" s="994"/>
      <c r="B166" s="995"/>
      <c r="C166" s="995"/>
      <c r="D166" s="238">
        <v>3419</v>
      </c>
      <c r="E166" s="238">
        <v>5222</v>
      </c>
      <c r="F166" s="1040" t="s">
        <v>94</v>
      </c>
      <c r="G166" s="1063">
        <v>0</v>
      </c>
      <c r="H166" s="1063">
        <v>4000</v>
      </c>
      <c r="I166" s="1063">
        <f t="shared" si="47"/>
        <v>4000</v>
      </c>
      <c r="J166" s="1030">
        <v>0</v>
      </c>
      <c r="K166" s="1030">
        <f t="shared" si="48"/>
        <v>4000</v>
      </c>
      <c r="L166" s="1261">
        <v>0</v>
      </c>
      <c r="M166" s="1239">
        <f t="shared" si="18"/>
        <v>4000</v>
      </c>
      <c r="N166" s="147"/>
    </row>
    <row r="167" spans="1:14" s="9" customFormat="1" x14ac:dyDescent="0.2">
      <c r="A167" s="975" t="s">
        <v>2</v>
      </c>
      <c r="B167" s="976" t="s">
        <v>111</v>
      </c>
      <c r="C167" s="976" t="s">
        <v>17</v>
      </c>
      <c r="D167" s="977" t="s">
        <v>5</v>
      </c>
      <c r="E167" s="977" t="s">
        <v>5</v>
      </c>
      <c r="F167" s="1041" t="s">
        <v>112</v>
      </c>
      <c r="G167" s="1064">
        <f>G168</f>
        <v>0</v>
      </c>
      <c r="H167" s="1064">
        <f>H168</f>
        <v>36.799999999999997</v>
      </c>
      <c r="I167" s="1064">
        <f t="shared" si="47"/>
        <v>36.799999999999997</v>
      </c>
      <c r="J167" s="1031">
        <v>0</v>
      </c>
      <c r="K167" s="1031">
        <f t="shared" si="48"/>
        <v>36.799999999999997</v>
      </c>
      <c r="L167" s="1243">
        <v>0</v>
      </c>
      <c r="M167" s="1241">
        <f t="shared" si="18"/>
        <v>36.799999999999997</v>
      </c>
      <c r="N167" s="147"/>
    </row>
    <row r="168" spans="1:14" x14ac:dyDescent="0.2">
      <c r="A168" s="975"/>
      <c r="B168" s="976"/>
      <c r="C168" s="976"/>
      <c r="D168" s="990">
        <v>3419</v>
      </c>
      <c r="E168" s="981">
        <v>5492</v>
      </c>
      <c r="F168" s="1042" t="s">
        <v>113</v>
      </c>
      <c r="G168" s="1063">
        <v>0</v>
      </c>
      <c r="H168" s="1063">
        <v>36.799999999999997</v>
      </c>
      <c r="I168" s="1063">
        <f t="shared" si="47"/>
        <v>36.799999999999997</v>
      </c>
      <c r="J168" s="1030">
        <v>0</v>
      </c>
      <c r="K168" s="1030">
        <f t="shared" si="48"/>
        <v>36.799999999999997</v>
      </c>
      <c r="L168" s="1261">
        <v>0</v>
      </c>
      <c r="M168" s="1239">
        <f t="shared" si="18"/>
        <v>36.799999999999997</v>
      </c>
      <c r="N168" s="825"/>
    </row>
    <row r="169" spans="1:14" x14ac:dyDescent="0.2">
      <c r="A169" s="975" t="s">
        <v>2</v>
      </c>
      <c r="B169" s="976" t="s">
        <v>146</v>
      </c>
      <c r="C169" s="976" t="s">
        <v>17</v>
      </c>
      <c r="D169" s="445" t="s">
        <v>5</v>
      </c>
      <c r="E169" s="445" t="s">
        <v>5</v>
      </c>
      <c r="F169" s="1045" t="s">
        <v>147</v>
      </c>
      <c r="G169" s="1064">
        <v>0</v>
      </c>
      <c r="H169" s="1064">
        <v>400</v>
      </c>
      <c r="I169" s="1064">
        <f t="shared" si="47"/>
        <v>400</v>
      </c>
      <c r="J169" s="1031">
        <f>+J170</f>
        <v>-400</v>
      </c>
      <c r="K169" s="1031">
        <f t="shared" si="48"/>
        <v>0</v>
      </c>
      <c r="L169" s="1243">
        <v>0</v>
      </c>
      <c r="M169" s="1241">
        <f t="shared" si="18"/>
        <v>0</v>
      </c>
      <c r="N169" s="825"/>
    </row>
    <row r="170" spans="1:14" x14ac:dyDescent="0.2">
      <c r="A170" s="1091"/>
      <c r="B170" s="1092"/>
      <c r="C170" s="1092"/>
      <c r="D170" s="1018">
        <v>3419</v>
      </c>
      <c r="E170" s="1018">
        <v>5229</v>
      </c>
      <c r="F170" s="1056" t="s">
        <v>24</v>
      </c>
      <c r="G170" s="1071">
        <v>0</v>
      </c>
      <c r="H170" s="1071">
        <v>400</v>
      </c>
      <c r="I170" s="1071">
        <f t="shared" si="47"/>
        <v>400</v>
      </c>
      <c r="J170" s="1079">
        <v>-400</v>
      </c>
      <c r="K170" s="1079">
        <f t="shared" si="48"/>
        <v>0</v>
      </c>
      <c r="L170" s="1261">
        <v>0</v>
      </c>
      <c r="M170" s="1239">
        <f t="shared" si="18"/>
        <v>0</v>
      </c>
      <c r="N170" s="825"/>
    </row>
    <row r="171" spans="1:14" x14ac:dyDescent="0.2">
      <c r="A171" s="975" t="s">
        <v>2</v>
      </c>
      <c r="B171" s="976" t="s">
        <v>186</v>
      </c>
      <c r="C171" s="976" t="s">
        <v>17</v>
      </c>
      <c r="D171" s="977" t="s">
        <v>5</v>
      </c>
      <c r="E171" s="977" t="s">
        <v>5</v>
      </c>
      <c r="F171" s="1045" t="s">
        <v>187</v>
      </c>
      <c r="G171" s="1064">
        <v>0</v>
      </c>
      <c r="H171" s="1064"/>
      <c r="I171" s="1064">
        <v>0</v>
      </c>
      <c r="J171" s="1031">
        <f>+J172</f>
        <v>400</v>
      </c>
      <c r="K171" s="1031">
        <f t="shared" si="48"/>
        <v>400</v>
      </c>
      <c r="L171" s="1243">
        <v>0</v>
      </c>
      <c r="M171" s="1241">
        <f t="shared" si="18"/>
        <v>400</v>
      </c>
      <c r="N171" s="825"/>
    </row>
    <row r="172" spans="1:14" ht="13.1" thickBot="1" x14ac:dyDescent="0.25">
      <c r="A172" s="1086"/>
      <c r="B172" s="1087"/>
      <c r="C172" s="1087"/>
      <c r="D172" s="1088">
        <v>3419</v>
      </c>
      <c r="E172" s="238">
        <v>5222</v>
      </c>
      <c r="F172" s="1040" t="s">
        <v>94</v>
      </c>
      <c r="G172" s="1089">
        <v>0</v>
      </c>
      <c r="H172" s="1089"/>
      <c r="I172" s="1089">
        <v>0</v>
      </c>
      <c r="J172" s="1090">
        <v>400</v>
      </c>
      <c r="K172" s="1079">
        <f t="shared" si="48"/>
        <v>400</v>
      </c>
      <c r="L172" s="1264">
        <v>0</v>
      </c>
      <c r="M172" s="1245">
        <f t="shared" si="18"/>
        <v>400</v>
      </c>
      <c r="N172" s="825"/>
    </row>
    <row r="173" spans="1:14" ht="13.75" thickBot="1" x14ac:dyDescent="0.25">
      <c r="A173" s="1009" t="s">
        <v>2</v>
      </c>
      <c r="B173" s="1460" t="s">
        <v>5</v>
      </c>
      <c r="C173" s="1461"/>
      <c r="D173" s="1010" t="s">
        <v>5</v>
      </c>
      <c r="E173" s="1010" t="s">
        <v>5</v>
      </c>
      <c r="F173" s="1054" t="s">
        <v>148</v>
      </c>
      <c r="G173" s="1066">
        <v>0</v>
      </c>
      <c r="H173" s="1066">
        <f>+H174</f>
        <v>5500</v>
      </c>
      <c r="I173" s="1066">
        <f t="shared" si="47"/>
        <v>5500</v>
      </c>
      <c r="J173" s="1080">
        <f>+J174</f>
        <v>0</v>
      </c>
      <c r="K173" s="1080">
        <f t="shared" si="48"/>
        <v>5500</v>
      </c>
      <c r="L173" s="1246">
        <v>0</v>
      </c>
      <c r="M173" s="1246">
        <f t="shared" si="18"/>
        <v>5500</v>
      </c>
      <c r="N173" s="825"/>
    </row>
    <row r="174" spans="1:14" x14ac:dyDescent="0.2">
      <c r="A174" s="1012"/>
      <c r="B174" s="1013" t="s">
        <v>149</v>
      </c>
      <c r="C174" s="1013" t="s">
        <v>17</v>
      </c>
      <c r="D174" s="445" t="s">
        <v>5</v>
      </c>
      <c r="E174" s="445" t="s">
        <v>5</v>
      </c>
      <c r="F174" s="1055" t="s">
        <v>150</v>
      </c>
      <c r="G174" s="1067">
        <v>0</v>
      </c>
      <c r="H174" s="1067">
        <v>5500</v>
      </c>
      <c r="I174" s="1067">
        <f t="shared" si="47"/>
        <v>5500</v>
      </c>
      <c r="J174" s="1077">
        <v>0</v>
      </c>
      <c r="K174" s="1077">
        <f t="shared" si="48"/>
        <v>5500</v>
      </c>
      <c r="L174" s="1243">
        <v>0</v>
      </c>
      <c r="M174" s="1243">
        <f t="shared" si="18"/>
        <v>5500</v>
      </c>
      <c r="N174" s="825"/>
    </row>
    <row r="175" spans="1:14" ht="13.1" thickBot="1" x14ac:dyDescent="0.25">
      <c r="A175" s="1016"/>
      <c r="B175" s="1017"/>
      <c r="C175" s="1017"/>
      <c r="D175" s="1018">
        <v>3419</v>
      </c>
      <c r="E175" s="1018">
        <v>5229</v>
      </c>
      <c r="F175" s="1056" t="s">
        <v>24</v>
      </c>
      <c r="G175" s="1072">
        <v>0</v>
      </c>
      <c r="H175" s="1072">
        <v>5500</v>
      </c>
      <c r="I175" s="1071">
        <f t="shared" si="47"/>
        <v>5500</v>
      </c>
      <c r="J175" s="1079">
        <v>0</v>
      </c>
      <c r="K175" s="1079">
        <f t="shared" si="48"/>
        <v>5500</v>
      </c>
      <c r="L175" s="1264">
        <v>0</v>
      </c>
      <c r="M175" s="1245">
        <f t="shared" si="18"/>
        <v>5500</v>
      </c>
      <c r="N175" s="825"/>
    </row>
    <row r="176" spans="1:14" ht="13.75" thickBot="1" x14ac:dyDescent="0.25">
      <c r="A176" s="1009" t="s">
        <v>2</v>
      </c>
      <c r="B176" s="1460" t="s">
        <v>5</v>
      </c>
      <c r="C176" s="1461"/>
      <c r="D176" s="1010" t="s">
        <v>5</v>
      </c>
      <c r="E176" s="1010" t="s">
        <v>5</v>
      </c>
      <c r="F176" s="1054" t="s">
        <v>151</v>
      </c>
      <c r="G176" s="1066">
        <v>0</v>
      </c>
      <c r="H176" s="1066">
        <f>+H177</f>
        <v>1000</v>
      </c>
      <c r="I176" s="1066">
        <f t="shared" si="47"/>
        <v>1000</v>
      </c>
      <c r="J176" s="1080">
        <f>+J177</f>
        <v>0</v>
      </c>
      <c r="K176" s="1080">
        <f t="shared" si="48"/>
        <v>1000</v>
      </c>
      <c r="L176" s="1246">
        <v>0</v>
      </c>
      <c r="M176" s="1246">
        <f t="shared" si="18"/>
        <v>1000</v>
      </c>
      <c r="N176" s="825"/>
    </row>
    <row r="177" spans="1:14" x14ac:dyDescent="0.2">
      <c r="A177" s="1020"/>
      <c r="B177" s="1013" t="s">
        <v>152</v>
      </c>
      <c r="C177" s="1013" t="s">
        <v>17</v>
      </c>
      <c r="D177" s="445" t="s">
        <v>5</v>
      </c>
      <c r="E177" s="445" t="s">
        <v>5</v>
      </c>
      <c r="F177" s="1057" t="s">
        <v>153</v>
      </c>
      <c r="G177" s="1067">
        <v>0</v>
      </c>
      <c r="H177" s="1067">
        <v>1000</v>
      </c>
      <c r="I177" s="1067">
        <f t="shared" si="47"/>
        <v>1000</v>
      </c>
      <c r="J177" s="1077">
        <v>0</v>
      </c>
      <c r="K177" s="1077">
        <f t="shared" si="48"/>
        <v>1000</v>
      </c>
      <c r="L177" s="1254">
        <v>0</v>
      </c>
      <c r="M177" s="1254">
        <f t="shared" si="18"/>
        <v>1000</v>
      </c>
      <c r="N177" s="825"/>
    </row>
    <row r="178" spans="1:14" ht="13.1" thickBot="1" x14ac:dyDescent="0.25">
      <c r="A178" s="1022"/>
      <c r="B178" s="1023"/>
      <c r="C178" s="1023"/>
      <c r="D178" s="1005">
        <v>3419</v>
      </c>
      <c r="E178" s="1005">
        <v>5229</v>
      </c>
      <c r="F178" s="1053" t="s">
        <v>24</v>
      </c>
      <c r="G178" s="1073">
        <v>0</v>
      </c>
      <c r="H178" s="1073">
        <v>1000</v>
      </c>
      <c r="I178" s="1065">
        <f t="shared" si="47"/>
        <v>1000</v>
      </c>
      <c r="J178" s="1032">
        <v>0</v>
      </c>
      <c r="K178" s="1032">
        <f t="shared" si="48"/>
        <v>1000</v>
      </c>
      <c r="L178" s="1265">
        <v>0</v>
      </c>
      <c r="M178" s="1240">
        <f t="shared" si="18"/>
        <v>1000</v>
      </c>
      <c r="N178" s="825"/>
    </row>
    <row r="179" spans="1:14" x14ac:dyDescent="0.2">
      <c r="A179" s="713"/>
      <c r="B179" s="713"/>
      <c r="C179" s="713"/>
      <c r="D179" s="713"/>
      <c r="E179" s="713"/>
      <c r="F179" s="713"/>
      <c r="H179" s="713"/>
      <c r="J179" s="1024"/>
      <c r="K179" s="1024"/>
      <c r="L179" s="825"/>
      <c r="M179" s="825"/>
      <c r="N179" s="825"/>
    </row>
    <row r="180" spans="1:14" x14ac:dyDescent="0.2">
      <c r="A180" s="713"/>
      <c r="B180" s="1099"/>
      <c r="C180" s="713"/>
      <c r="D180" s="713"/>
      <c r="E180" s="1100"/>
      <c r="F180" s="1099">
        <v>41787</v>
      </c>
      <c r="H180" s="713"/>
      <c r="J180" s="1024"/>
      <c r="K180" s="1024"/>
    </row>
    <row r="181" spans="1:14" x14ac:dyDescent="0.2">
      <c r="A181" s="713"/>
      <c r="B181" s="713"/>
      <c r="C181" s="713"/>
      <c r="D181" s="713"/>
      <c r="E181" s="713"/>
      <c r="F181" s="713"/>
      <c r="H181" s="713"/>
      <c r="J181" s="1024"/>
      <c r="K181" s="1024"/>
    </row>
    <row r="182" spans="1:14" x14ac:dyDescent="0.2">
      <c r="A182" s="713"/>
      <c r="B182" s="713"/>
      <c r="C182" s="713"/>
      <c r="D182" s="713"/>
      <c r="E182" s="713"/>
      <c r="F182" s="713"/>
      <c r="H182" s="713"/>
      <c r="J182" s="1024"/>
      <c r="K182" s="1024"/>
    </row>
    <row r="183" spans="1:14" x14ac:dyDescent="0.2">
      <c r="A183" s="713"/>
      <c r="B183" s="713"/>
      <c r="C183" s="713"/>
      <c r="D183" s="713"/>
      <c r="E183" s="713"/>
      <c r="F183" s="713"/>
      <c r="H183" s="713"/>
      <c r="J183" s="1024"/>
      <c r="K183" s="1024"/>
    </row>
    <row r="184" spans="1:14" x14ac:dyDescent="0.2">
      <c r="A184" s="713"/>
      <c r="B184" s="713"/>
      <c r="C184" s="713"/>
      <c r="D184" s="713"/>
      <c r="E184" s="713"/>
      <c r="F184" s="713"/>
      <c r="H184" s="713"/>
      <c r="J184" s="1024"/>
      <c r="K184" s="1024"/>
    </row>
    <row r="185" spans="1:14" x14ac:dyDescent="0.2">
      <c r="A185" s="713"/>
      <c r="B185" s="713"/>
      <c r="C185" s="713"/>
      <c r="D185" s="713"/>
      <c r="E185" s="713"/>
      <c r="F185" s="713"/>
      <c r="H185" s="713"/>
      <c r="J185" s="1024"/>
      <c r="K185" s="1024"/>
    </row>
    <row r="186" spans="1:14" x14ac:dyDescent="0.2">
      <c r="A186" s="713"/>
      <c r="B186" s="713"/>
      <c r="C186" s="713"/>
      <c r="D186" s="713"/>
      <c r="E186" s="713"/>
      <c r="F186" s="713"/>
      <c r="H186" s="713"/>
      <c r="J186" s="1024"/>
      <c r="K186" s="1024"/>
    </row>
    <row r="187" spans="1:14" x14ac:dyDescent="0.2">
      <c r="A187" s="713"/>
      <c r="B187" s="713"/>
      <c r="C187" s="713"/>
      <c r="D187" s="713"/>
      <c r="E187" s="713"/>
      <c r="F187" s="713"/>
      <c r="H187" s="713"/>
      <c r="J187" s="1024"/>
      <c r="K187" s="1024"/>
    </row>
    <row r="188" spans="1:14" x14ac:dyDescent="0.2">
      <c r="A188" s="713"/>
      <c r="B188" s="713"/>
      <c r="C188" s="713"/>
      <c r="D188" s="713"/>
      <c r="E188" s="713"/>
      <c r="F188" s="713"/>
      <c r="H188" s="713"/>
      <c r="J188" s="1024"/>
      <c r="K188" s="1024"/>
    </row>
    <row r="189" spans="1:14" x14ac:dyDescent="0.2">
      <c r="A189" s="713"/>
      <c r="B189" s="713"/>
      <c r="C189" s="713"/>
      <c r="D189" s="713"/>
      <c r="E189" s="713"/>
      <c r="F189" s="713"/>
      <c r="H189" s="713"/>
      <c r="J189" s="1024"/>
      <c r="K189" s="1024"/>
    </row>
    <row r="190" spans="1:14" x14ac:dyDescent="0.2">
      <c r="A190" s="713"/>
      <c r="B190" s="713"/>
      <c r="C190" s="713"/>
      <c r="D190" s="713"/>
      <c r="E190" s="713"/>
      <c r="F190" s="713"/>
      <c r="H190" s="713"/>
      <c r="J190" s="1024"/>
      <c r="K190" s="1024"/>
    </row>
    <row r="191" spans="1:14" x14ac:dyDescent="0.2">
      <c r="A191" s="713"/>
      <c r="B191" s="713"/>
      <c r="C191" s="713"/>
      <c r="D191" s="713"/>
      <c r="E191" s="713"/>
      <c r="F191" s="713"/>
      <c r="H191" s="713"/>
      <c r="J191" s="1024"/>
      <c r="K191" s="1024"/>
    </row>
    <row r="192" spans="1:14" x14ac:dyDescent="0.2">
      <c r="A192" s="713"/>
      <c r="B192" s="713"/>
      <c r="C192" s="713"/>
      <c r="D192" s="713"/>
      <c r="E192" s="713"/>
      <c r="F192" s="713"/>
      <c r="H192" s="713"/>
      <c r="J192" s="1024"/>
      <c r="K192" s="1024"/>
    </row>
    <row r="193" spans="1:11" x14ac:dyDescent="0.2">
      <c r="A193" s="713"/>
      <c r="B193" s="713"/>
      <c r="C193" s="713"/>
      <c r="D193" s="713"/>
      <c r="E193" s="713"/>
      <c r="F193" s="713"/>
      <c r="H193" s="713"/>
      <c r="J193" s="1024"/>
      <c r="K193" s="1024"/>
    </row>
    <row r="194" spans="1:11" x14ac:dyDescent="0.2">
      <c r="A194" s="713"/>
      <c r="B194" s="713"/>
      <c r="C194" s="713"/>
      <c r="D194" s="713"/>
      <c r="E194" s="713"/>
      <c r="F194" s="713"/>
      <c r="H194" s="713"/>
      <c r="J194" s="1024"/>
      <c r="K194" s="1024"/>
    </row>
    <row r="195" spans="1:11" x14ac:dyDescent="0.2">
      <c r="A195" s="713"/>
      <c r="B195" s="713"/>
      <c r="C195" s="713"/>
      <c r="D195" s="713"/>
      <c r="E195" s="713"/>
      <c r="F195" s="713"/>
      <c r="H195" s="713"/>
      <c r="J195" s="1024"/>
      <c r="K195" s="1024"/>
    </row>
    <row r="196" spans="1:11" x14ac:dyDescent="0.2">
      <c r="A196" s="713"/>
      <c r="B196" s="713"/>
      <c r="C196" s="713"/>
      <c r="D196" s="713"/>
      <c r="E196" s="713"/>
      <c r="F196" s="713"/>
      <c r="G196" s="713"/>
      <c r="H196" s="713"/>
      <c r="J196" s="1024"/>
      <c r="K196" s="1024"/>
    </row>
    <row r="197" spans="1:11" x14ac:dyDescent="0.2">
      <c r="A197" s="713"/>
      <c r="B197" s="713"/>
      <c r="C197" s="713"/>
      <c r="D197" s="713"/>
      <c r="E197" s="713"/>
      <c r="F197" s="713"/>
      <c r="G197" s="713"/>
      <c r="H197" s="713"/>
      <c r="J197" s="1024"/>
      <c r="K197" s="1024"/>
    </row>
    <row r="198" spans="1:11" x14ac:dyDescent="0.2">
      <c r="A198" s="713"/>
      <c r="B198" s="713"/>
      <c r="C198" s="713"/>
      <c r="D198" s="713"/>
      <c r="E198" s="713"/>
      <c r="F198" s="713"/>
      <c r="G198" s="713"/>
      <c r="H198" s="713"/>
      <c r="J198" s="1024"/>
      <c r="K198" s="1024"/>
    </row>
    <row r="199" spans="1:11" x14ac:dyDescent="0.2">
      <c r="A199" s="713"/>
      <c r="B199" s="713"/>
      <c r="C199" s="713"/>
      <c r="D199" s="713"/>
      <c r="E199" s="713"/>
      <c r="F199" s="713"/>
      <c r="G199" s="713"/>
      <c r="H199" s="713"/>
      <c r="J199" s="1024"/>
      <c r="K199" s="1024"/>
    </row>
    <row r="200" spans="1:11" x14ac:dyDescent="0.2">
      <c r="A200" s="713"/>
      <c r="B200" s="713"/>
      <c r="C200" s="713"/>
      <c r="D200" s="713"/>
      <c r="E200" s="713"/>
      <c r="F200" s="713"/>
      <c r="G200" s="713"/>
      <c r="H200" s="713"/>
      <c r="J200" s="1024"/>
      <c r="K200" s="1024"/>
    </row>
    <row r="201" spans="1:11" x14ac:dyDescent="0.2">
      <c r="A201" s="713"/>
      <c r="B201" s="713"/>
      <c r="C201" s="713"/>
      <c r="D201" s="713"/>
      <c r="E201" s="713"/>
      <c r="F201" s="713"/>
      <c r="G201" s="713"/>
      <c r="H201" s="713"/>
      <c r="J201" s="1024"/>
      <c r="K201" s="1024"/>
    </row>
    <row r="202" spans="1:11" x14ac:dyDescent="0.2">
      <c r="A202" s="713"/>
      <c r="B202" s="713"/>
      <c r="C202" s="713"/>
      <c r="D202" s="713"/>
      <c r="E202" s="713"/>
      <c r="F202" s="713"/>
      <c r="G202" s="713"/>
      <c r="H202" s="713"/>
      <c r="J202" s="1024"/>
      <c r="K202" s="1024"/>
    </row>
    <row r="203" spans="1:11" x14ac:dyDescent="0.2">
      <c r="A203" s="713"/>
      <c r="B203" s="713"/>
      <c r="C203" s="713"/>
      <c r="D203" s="713"/>
      <c r="E203" s="713"/>
      <c r="F203" s="713"/>
      <c r="G203" s="713"/>
      <c r="H203" s="713"/>
      <c r="J203" s="1024"/>
      <c r="K203" s="1024"/>
    </row>
    <row r="204" spans="1:11" x14ac:dyDescent="0.2">
      <c r="A204" s="713"/>
      <c r="B204" s="713"/>
      <c r="C204" s="713"/>
      <c r="D204" s="713"/>
      <c r="E204" s="713"/>
      <c r="F204" s="713"/>
      <c r="G204" s="713"/>
      <c r="H204" s="713"/>
      <c r="J204" s="1024"/>
      <c r="K204" s="1024"/>
    </row>
    <row r="205" spans="1:11" x14ac:dyDescent="0.2">
      <c r="A205" s="713"/>
      <c r="B205" s="713"/>
      <c r="C205" s="713"/>
      <c r="D205" s="713"/>
      <c r="E205" s="713"/>
      <c r="F205" s="713"/>
      <c r="G205" s="713"/>
      <c r="H205" s="713"/>
      <c r="J205" s="1024"/>
      <c r="K205" s="1024"/>
    </row>
    <row r="206" spans="1:11" x14ac:dyDescent="0.2">
      <c r="A206" s="713"/>
      <c r="B206" s="713"/>
      <c r="C206" s="713"/>
      <c r="D206" s="713"/>
      <c r="E206" s="713"/>
      <c r="F206" s="713"/>
      <c r="G206" s="713"/>
      <c r="H206" s="713"/>
      <c r="J206" s="1024"/>
      <c r="K206" s="1024"/>
    </row>
    <row r="207" spans="1:11" x14ac:dyDescent="0.2">
      <c r="A207" s="713"/>
      <c r="B207" s="713"/>
      <c r="C207" s="713"/>
      <c r="D207" s="713"/>
      <c r="E207" s="713"/>
      <c r="F207" s="713"/>
      <c r="G207" s="713"/>
      <c r="H207" s="713"/>
      <c r="J207" s="1024"/>
      <c r="K207" s="1024"/>
    </row>
    <row r="208" spans="1:11" x14ac:dyDescent="0.2">
      <c r="A208" s="713"/>
      <c r="B208" s="713"/>
      <c r="C208" s="713"/>
      <c r="D208" s="713"/>
      <c r="E208" s="713"/>
      <c r="F208" s="713"/>
      <c r="G208" s="713"/>
      <c r="H208" s="713"/>
      <c r="J208" s="1024"/>
      <c r="K208" s="1024"/>
    </row>
    <row r="209" spans="1:11" x14ac:dyDescent="0.2">
      <c r="A209" s="713"/>
      <c r="B209" s="713"/>
      <c r="C209" s="713"/>
      <c r="D209" s="713"/>
      <c r="E209" s="713"/>
      <c r="F209" s="713"/>
      <c r="G209" s="713"/>
      <c r="H209" s="713"/>
      <c r="J209" s="1024"/>
      <c r="K209" s="1024"/>
    </row>
    <row r="210" spans="1:11" x14ac:dyDescent="0.2">
      <c r="A210" s="713"/>
      <c r="B210" s="713"/>
      <c r="C210" s="713"/>
      <c r="D210" s="713"/>
      <c r="E210" s="713"/>
      <c r="F210" s="713"/>
      <c r="G210" s="713"/>
      <c r="H210" s="713"/>
      <c r="J210" s="1024"/>
      <c r="K210" s="1024"/>
    </row>
    <row r="211" spans="1:11" x14ac:dyDescent="0.2">
      <c r="A211" s="713"/>
      <c r="B211" s="713"/>
      <c r="C211" s="713"/>
      <c r="D211" s="713"/>
      <c r="E211" s="713"/>
      <c r="F211" s="713"/>
      <c r="G211" s="713"/>
      <c r="H211" s="713"/>
      <c r="J211" s="1024"/>
      <c r="K211" s="1024"/>
    </row>
    <row r="212" spans="1:11" x14ac:dyDescent="0.2">
      <c r="A212" s="713"/>
      <c r="B212" s="713"/>
      <c r="C212" s="713"/>
      <c r="D212" s="713"/>
      <c r="E212" s="713"/>
      <c r="F212" s="713"/>
      <c r="G212" s="713"/>
      <c r="H212" s="713"/>
      <c r="J212" s="1024"/>
      <c r="K212" s="1024"/>
    </row>
    <row r="213" spans="1:11" x14ac:dyDescent="0.2">
      <c r="A213" s="713"/>
      <c r="B213" s="713"/>
      <c r="C213" s="713"/>
      <c r="D213" s="713"/>
      <c r="E213" s="713"/>
      <c r="F213" s="713"/>
      <c r="G213" s="713"/>
      <c r="H213" s="713"/>
      <c r="J213" s="1024"/>
      <c r="K213" s="1024"/>
    </row>
    <row r="214" spans="1:11" x14ac:dyDescent="0.2">
      <c r="A214" s="713"/>
      <c r="B214" s="713"/>
      <c r="C214" s="713"/>
      <c r="D214" s="713"/>
      <c r="E214" s="713"/>
      <c r="F214" s="713"/>
      <c r="G214" s="713"/>
      <c r="H214" s="713"/>
      <c r="J214" s="1024"/>
      <c r="K214" s="1024"/>
    </row>
    <row r="215" spans="1:11" x14ac:dyDescent="0.2">
      <c r="A215" s="713"/>
      <c r="B215" s="713"/>
      <c r="C215" s="713"/>
      <c r="D215" s="713"/>
      <c r="E215" s="713"/>
      <c r="F215" s="713"/>
      <c r="G215" s="713"/>
      <c r="H215" s="713"/>
      <c r="J215" s="1024"/>
      <c r="K215" s="1024"/>
    </row>
    <row r="216" spans="1:11" x14ac:dyDescent="0.2">
      <c r="A216" s="713"/>
      <c r="B216" s="713"/>
      <c r="C216" s="713"/>
      <c r="D216" s="713"/>
      <c r="E216" s="713"/>
      <c r="F216" s="713"/>
      <c r="G216" s="713"/>
      <c r="H216" s="713"/>
      <c r="J216" s="1024"/>
      <c r="K216" s="1024"/>
    </row>
    <row r="217" spans="1:11" x14ac:dyDescent="0.2">
      <c r="A217" s="713"/>
      <c r="B217" s="713"/>
      <c r="C217" s="713"/>
      <c r="D217" s="713"/>
      <c r="E217" s="713"/>
      <c r="F217" s="713"/>
      <c r="G217" s="713"/>
      <c r="H217" s="713"/>
      <c r="J217" s="1024"/>
      <c r="K217" s="1024"/>
    </row>
    <row r="218" spans="1:11" x14ac:dyDescent="0.2">
      <c r="A218" s="713"/>
      <c r="B218" s="713"/>
      <c r="C218" s="713"/>
      <c r="D218" s="713"/>
      <c r="E218" s="713"/>
      <c r="F218" s="713"/>
      <c r="G218" s="713"/>
      <c r="H218" s="713"/>
      <c r="J218" s="1024"/>
      <c r="K218" s="1024"/>
    </row>
    <row r="219" spans="1:11" x14ac:dyDescent="0.2">
      <c r="A219" s="713"/>
      <c r="B219" s="713"/>
      <c r="C219" s="713"/>
      <c r="D219" s="713"/>
      <c r="E219" s="713"/>
      <c r="F219" s="713"/>
      <c r="G219" s="713"/>
      <c r="H219" s="713"/>
      <c r="J219" s="1024"/>
      <c r="K219" s="1024"/>
    </row>
    <row r="220" spans="1:11" x14ac:dyDescent="0.2">
      <c r="A220" s="713"/>
      <c r="B220" s="713"/>
      <c r="C220" s="713"/>
      <c r="D220" s="713"/>
      <c r="E220" s="713"/>
      <c r="F220" s="713"/>
      <c r="G220" s="713"/>
      <c r="H220" s="713"/>
      <c r="J220" s="1024"/>
      <c r="K220" s="1024"/>
    </row>
    <row r="221" spans="1:11" x14ac:dyDescent="0.2">
      <c r="A221" s="713"/>
      <c r="B221" s="713"/>
      <c r="C221" s="713"/>
      <c r="D221" s="713"/>
      <c r="E221" s="713"/>
      <c r="F221" s="713"/>
      <c r="G221" s="713"/>
      <c r="H221" s="713"/>
      <c r="J221" s="1024"/>
      <c r="K221" s="1024"/>
    </row>
    <row r="222" spans="1:11" x14ac:dyDescent="0.2">
      <c r="A222" s="713"/>
      <c r="B222" s="713"/>
      <c r="C222" s="713"/>
      <c r="D222" s="713"/>
      <c r="E222" s="713"/>
      <c r="F222" s="713"/>
      <c r="G222" s="713"/>
      <c r="H222" s="713"/>
      <c r="J222" s="1024"/>
      <c r="K222" s="1024"/>
    </row>
    <row r="223" spans="1:11" x14ac:dyDescent="0.2">
      <c r="A223" s="713"/>
      <c r="B223" s="713"/>
      <c r="C223" s="713"/>
      <c r="D223" s="713"/>
      <c r="E223" s="713"/>
      <c r="F223" s="713"/>
      <c r="G223" s="713"/>
      <c r="H223" s="713"/>
      <c r="J223" s="1024"/>
      <c r="K223" s="1024"/>
    </row>
    <row r="224" spans="1:11" x14ac:dyDescent="0.2">
      <c r="A224" s="713"/>
      <c r="B224" s="713"/>
      <c r="C224" s="713"/>
      <c r="D224" s="713"/>
      <c r="E224" s="713"/>
      <c r="F224" s="713"/>
      <c r="G224" s="713"/>
      <c r="H224" s="713"/>
      <c r="J224" s="1024"/>
      <c r="K224" s="1024"/>
    </row>
    <row r="225" spans="1:11" x14ac:dyDescent="0.2">
      <c r="A225" s="713"/>
      <c r="B225" s="713"/>
      <c r="C225" s="713"/>
      <c r="D225" s="713"/>
      <c r="E225" s="713"/>
      <c r="F225" s="713"/>
      <c r="G225" s="713"/>
      <c r="H225" s="713"/>
      <c r="J225" s="1024"/>
      <c r="K225" s="1024"/>
    </row>
    <row r="226" spans="1:11" x14ac:dyDescent="0.2">
      <c r="A226" s="713"/>
      <c r="B226" s="713"/>
      <c r="C226" s="713"/>
      <c r="D226" s="713"/>
      <c r="E226" s="713"/>
      <c r="F226" s="713"/>
      <c r="G226" s="713"/>
      <c r="H226" s="713"/>
      <c r="J226" s="1024"/>
      <c r="K226" s="1024"/>
    </row>
    <row r="227" spans="1:11" x14ac:dyDescent="0.2">
      <c r="A227" s="713"/>
      <c r="B227" s="713"/>
      <c r="C227" s="713"/>
      <c r="D227" s="713"/>
      <c r="E227" s="713"/>
      <c r="F227" s="713"/>
      <c r="G227" s="713"/>
      <c r="H227" s="713"/>
      <c r="J227" s="1024"/>
      <c r="K227" s="1024"/>
    </row>
    <row r="228" spans="1:11" x14ac:dyDescent="0.2">
      <c r="A228" s="713"/>
      <c r="B228" s="713"/>
      <c r="C228" s="713"/>
      <c r="D228" s="713"/>
      <c r="E228" s="713"/>
      <c r="F228" s="713"/>
      <c r="G228" s="713"/>
      <c r="H228" s="713"/>
      <c r="J228" s="1024"/>
      <c r="K228" s="1024"/>
    </row>
    <row r="229" spans="1:11" x14ac:dyDescent="0.2">
      <c r="A229" s="713"/>
      <c r="B229" s="713"/>
      <c r="C229" s="713"/>
      <c r="D229" s="713"/>
      <c r="E229" s="713"/>
      <c r="F229" s="713"/>
      <c r="G229" s="713"/>
      <c r="H229" s="713"/>
      <c r="J229" s="1024"/>
      <c r="K229" s="1024"/>
    </row>
    <row r="230" spans="1:11" x14ac:dyDescent="0.2">
      <c r="A230" s="713"/>
      <c r="B230" s="713"/>
      <c r="C230" s="713"/>
      <c r="D230" s="713"/>
      <c r="E230" s="713"/>
      <c r="F230" s="713"/>
      <c r="G230" s="713"/>
      <c r="H230" s="713"/>
      <c r="J230" s="1024"/>
      <c r="K230" s="1024"/>
    </row>
    <row r="231" spans="1:11" x14ac:dyDescent="0.2">
      <c r="A231" s="713"/>
      <c r="B231" s="713"/>
      <c r="C231" s="713"/>
      <c r="D231" s="713"/>
      <c r="E231" s="713"/>
      <c r="F231" s="713"/>
      <c r="G231" s="713"/>
      <c r="H231" s="713"/>
      <c r="J231" s="1024"/>
      <c r="K231" s="1024"/>
    </row>
    <row r="232" spans="1:11" x14ac:dyDescent="0.2">
      <c r="A232" s="713"/>
      <c r="B232" s="713"/>
      <c r="C232" s="713"/>
      <c r="D232" s="713"/>
      <c r="E232" s="713"/>
      <c r="F232" s="713"/>
      <c r="G232" s="713"/>
      <c r="H232" s="713"/>
      <c r="J232" s="1024"/>
      <c r="K232" s="1024"/>
    </row>
    <row r="233" spans="1:11" x14ac:dyDescent="0.2">
      <c r="A233" s="713"/>
      <c r="B233" s="713"/>
      <c r="C233" s="713"/>
      <c r="D233" s="713"/>
      <c r="E233" s="713"/>
      <c r="F233" s="713"/>
      <c r="G233" s="713"/>
      <c r="H233" s="713"/>
      <c r="J233" s="1024"/>
      <c r="K233" s="1024"/>
    </row>
    <row r="234" spans="1:11" x14ac:dyDescent="0.2">
      <c r="A234" s="713"/>
      <c r="B234" s="713"/>
      <c r="C234" s="713"/>
      <c r="D234" s="713"/>
      <c r="E234" s="713"/>
      <c r="F234" s="713"/>
      <c r="G234" s="713"/>
      <c r="H234" s="713"/>
      <c r="J234" s="1024"/>
      <c r="K234" s="1024"/>
    </row>
    <row r="235" spans="1:11" x14ac:dyDescent="0.2">
      <c r="A235" s="713"/>
      <c r="B235" s="713"/>
      <c r="C235" s="713"/>
      <c r="D235" s="713"/>
      <c r="E235" s="713"/>
      <c r="F235" s="713"/>
      <c r="G235" s="713"/>
      <c r="H235" s="713"/>
      <c r="J235" s="1024"/>
      <c r="K235" s="1024"/>
    </row>
    <row r="236" spans="1:11" x14ac:dyDescent="0.2">
      <c r="A236" s="713"/>
      <c r="B236" s="713"/>
      <c r="C236" s="713"/>
      <c r="D236" s="713"/>
      <c r="E236" s="713"/>
      <c r="F236" s="713"/>
      <c r="G236" s="713"/>
      <c r="H236" s="713"/>
      <c r="J236" s="1024"/>
      <c r="K236" s="1024"/>
    </row>
    <row r="237" spans="1:11" x14ac:dyDescent="0.2">
      <c r="A237" s="713"/>
      <c r="B237" s="713"/>
      <c r="C237" s="713"/>
      <c r="D237" s="713"/>
      <c r="E237" s="713"/>
      <c r="F237" s="713"/>
      <c r="G237" s="713"/>
      <c r="H237" s="713"/>
      <c r="J237" s="1024"/>
      <c r="K237" s="1024"/>
    </row>
    <row r="238" spans="1:11" x14ac:dyDescent="0.2">
      <c r="A238" s="713"/>
      <c r="B238" s="713"/>
      <c r="C238" s="713"/>
      <c r="D238" s="713"/>
      <c r="E238" s="713"/>
      <c r="F238" s="713"/>
      <c r="G238" s="713"/>
      <c r="H238" s="713"/>
      <c r="J238" s="1024"/>
      <c r="K238" s="1024"/>
    </row>
    <row r="239" spans="1:11" x14ac:dyDescent="0.2">
      <c r="A239" s="713"/>
      <c r="B239" s="713"/>
      <c r="C239" s="713"/>
      <c r="D239" s="713"/>
      <c r="E239" s="713"/>
      <c r="F239" s="713"/>
      <c r="G239" s="713"/>
      <c r="H239" s="713"/>
      <c r="J239" s="1024"/>
      <c r="K239" s="1024"/>
    </row>
    <row r="240" spans="1:11" x14ac:dyDescent="0.2">
      <c r="A240" s="713"/>
      <c r="B240" s="713"/>
      <c r="C240" s="713"/>
      <c r="D240" s="713"/>
      <c r="E240" s="713"/>
      <c r="F240" s="713"/>
      <c r="G240" s="713"/>
      <c r="H240" s="713"/>
      <c r="J240" s="1024"/>
      <c r="K240" s="1024"/>
    </row>
    <row r="241" spans="1:11" x14ac:dyDescent="0.2">
      <c r="A241" s="713"/>
      <c r="B241" s="713"/>
      <c r="C241" s="713"/>
      <c r="D241" s="713"/>
      <c r="E241" s="713"/>
      <c r="F241" s="713"/>
      <c r="G241" s="713"/>
      <c r="H241" s="713"/>
      <c r="J241" s="1024"/>
      <c r="K241" s="1024"/>
    </row>
    <row r="242" spans="1:11" x14ac:dyDescent="0.2">
      <c r="A242" s="713"/>
      <c r="B242" s="713"/>
      <c r="C242" s="713"/>
      <c r="D242" s="713"/>
      <c r="E242" s="713"/>
      <c r="F242" s="713"/>
      <c r="G242" s="713"/>
      <c r="H242" s="713"/>
      <c r="J242" s="1024"/>
      <c r="K242" s="1024"/>
    </row>
    <row r="243" spans="1:11" x14ac:dyDescent="0.2">
      <c r="A243" s="713"/>
      <c r="B243" s="713"/>
      <c r="C243" s="713"/>
      <c r="D243" s="713"/>
      <c r="E243" s="713"/>
      <c r="F243" s="713"/>
      <c r="G243" s="713"/>
      <c r="H243" s="713"/>
      <c r="J243" s="1024"/>
      <c r="K243" s="1024"/>
    </row>
    <row r="244" spans="1:11" x14ac:dyDescent="0.2">
      <c r="A244" s="713"/>
      <c r="B244" s="713"/>
      <c r="C244" s="713"/>
      <c r="D244" s="713"/>
      <c r="E244" s="713"/>
      <c r="F244" s="713"/>
      <c r="G244" s="713"/>
      <c r="H244" s="713"/>
      <c r="J244" s="1024"/>
      <c r="K244" s="1024"/>
    </row>
    <row r="245" spans="1:11" x14ac:dyDescent="0.2">
      <c r="A245" s="713"/>
      <c r="B245" s="713"/>
      <c r="C245" s="713"/>
      <c r="D245" s="713"/>
      <c r="E245" s="713"/>
      <c r="F245" s="713"/>
      <c r="G245" s="713"/>
      <c r="H245" s="713"/>
      <c r="J245" s="1024"/>
      <c r="K245" s="1024"/>
    </row>
    <row r="246" spans="1:11" x14ac:dyDescent="0.2">
      <c r="A246" s="713"/>
      <c r="B246" s="713"/>
      <c r="C246" s="713"/>
      <c r="D246" s="713"/>
      <c r="E246" s="713"/>
      <c r="F246" s="713"/>
      <c r="G246" s="713"/>
      <c r="H246" s="713"/>
      <c r="J246" s="1024"/>
      <c r="K246" s="1024"/>
    </row>
    <row r="247" spans="1:11" x14ac:dyDescent="0.2">
      <c r="A247" s="713"/>
      <c r="B247" s="713"/>
      <c r="C247" s="713"/>
      <c r="D247" s="713"/>
      <c r="E247" s="713"/>
      <c r="F247" s="713"/>
      <c r="G247" s="713"/>
      <c r="H247" s="713"/>
      <c r="J247" s="1024"/>
      <c r="K247" s="1024"/>
    </row>
    <row r="248" spans="1:11" x14ac:dyDescent="0.2">
      <c r="G248" s="1"/>
      <c r="I248" s="1"/>
      <c r="J248" s="825"/>
      <c r="K248" s="825"/>
    </row>
    <row r="249" spans="1:11" x14ac:dyDescent="0.2">
      <c r="G249" s="1"/>
      <c r="I249" s="1"/>
      <c r="J249" s="825"/>
      <c r="K249" s="825"/>
    </row>
    <row r="250" spans="1:11" x14ac:dyDescent="0.2">
      <c r="G250" s="1"/>
      <c r="I250" s="1"/>
      <c r="J250" s="825"/>
      <c r="K250" s="825"/>
    </row>
    <row r="251" spans="1:11" x14ac:dyDescent="0.2">
      <c r="G251" s="1"/>
      <c r="I251" s="1"/>
      <c r="J251" s="825"/>
      <c r="K251" s="825"/>
    </row>
    <row r="252" spans="1:11" x14ac:dyDescent="0.2">
      <c r="G252" s="1"/>
      <c r="I252" s="1"/>
      <c r="J252" s="825"/>
      <c r="K252" s="825"/>
    </row>
    <row r="253" spans="1:11" x14ac:dyDescent="0.2">
      <c r="G253" s="1"/>
      <c r="I253" s="1"/>
      <c r="J253" s="825"/>
      <c r="K253" s="825"/>
    </row>
    <row r="254" spans="1:11" x14ac:dyDescent="0.2">
      <c r="G254" s="1"/>
      <c r="I254" s="1"/>
      <c r="J254" s="825"/>
      <c r="K254" s="825"/>
    </row>
    <row r="255" spans="1:11" x14ac:dyDescent="0.2">
      <c r="G255" s="1"/>
      <c r="I255" s="1"/>
      <c r="J255" s="825"/>
      <c r="K255" s="825"/>
    </row>
  </sheetData>
  <mergeCells count="13">
    <mergeCell ref="B10:C10"/>
    <mergeCell ref="B176:C176"/>
    <mergeCell ref="B57:C57"/>
    <mergeCell ref="B58:C58"/>
    <mergeCell ref="B131:C131"/>
    <mergeCell ref="B140:C140"/>
    <mergeCell ref="B158:C158"/>
    <mergeCell ref="B173:C173"/>
    <mergeCell ref="A2:H2"/>
    <mergeCell ref="A4:H4"/>
    <mergeCell ref="H5:H8"/>
    <mergeCell ref="J6:J8"/>
    <mergeCell ref="L7:L8"/>
  </mergeCells>
  <pageMargins left="0.7" right="0.7" top="0.78740157499999996" bottom="0.78740157499999996" header="0.3" footer="0.3"/>
  <pageSetup paperSize="9" scale="76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273"/>
  <sheetViews>
    <sheetView zoomScaleNormal="100" workbookViewId="0">
      <selection activeCell="S4" sqref="S4"/>
    </sheetView>
  </sheetViews>
  <sheetFormatPr defaultRowHeight="12.45" x14ac:dyDescent="0.2"/>
  <cols>
    <col min="1" max="1" width="3.21875" style="1" customWidth="1"/>
    <col min="2" max="2" width="9.21875" style="1" customWidth="1"/>
    <col min="3" max="4" width="4.77734375" style="1" customWidth="1"/>
    <col min="5" max="5" width="8" style="1" customWidth="1"/>
    <col min="6" max="6" width="40.77734375" style="1" customWidth="1"/>
    <col min="7" max="7" width="8.44140625" style="949" customWidth="1"/>
    <col min="8" max="8" width="8.21875" style="1" hidden="1" customWidth="1"/>
    <col min="9" max="9" width="8.6640625" style="713" hidden="1" customWidth="1"/>
    <col min="10" max="12" width="0" style="1" hidden="1" customWidth="1"/>
    <col min="13" max="14" width="8.77734375" style="1"/>
    <col min="15" max="15" width="9.88671875" style="825" bestFit="1" customWidth="1"/>
    <col min="16" max="18" width="8.77734375" style="825"/>
    <col min="19" max="253" width="8.77734375" style="1"/>
    <col min="254" max="255" width="3.21875" style="1" customWidth="1"/>
    <col min="256" max="256" width="9.21875" style="1" customWidth="1"/>
    <col min="257" max="258" width="4.77734375" style="1" customWidth="1"/>
    <col min="259" max="259" width="8" style="1" customWidth="1"/>
    <col min="260" max="260" width="40.77734375" style="1" customWidth="1"/>
    <col min="261" max="261" width="8.44140625" style="1" customWidth="1"/>
    <col min="262" max="263" width="7.5546875" style="1" customWidth="1"/>
    <col min="264" max="509" width="8.77734375" style="1"/>
    <col min="510" max="511" width="3.21875" style="1" customWidth="1"/>
    <col min="512" max="512" width="9.21875" style="1" customWidth="1"/>
    <col min="513" max="514" width="4.77734375" style="1" customWidth="1"/>
    <col min="515" max="515" width="8" style="1" customWidth="1"/>
    <col min="516" max="516" width="40.77734375" style="1" customWidth="1"/>
    <col min="517" max="517" width="8.44140625" style="1" customWidth="1"/>
    <col min="518" max="519" width="7.5546875" style="1" customWidth="1"/>
    <col min="520" max="765" width="8.77734375" style="1"/>
    <col min="766" max="767" width="3.21875" style="1" customWidth="1"/>
    <col min="768" max="768" width="9.21875" style="1" customWidth="1"/>
    <col min="769" max="770" width="4.77734375" style="1" customWidth="1"/>
    <col min="771" max="771" width="8" style="1" customWidth="1"/>
    <col min="772" max="772" width="40.77734375" style="1" customWidth="1"/>
    <col min="773" max="773" width="8.44140625" style="1" customWidth="1"/>
    <col min="774" max="775" width="7.5546875" style="1" customWidth="1"/>
    <col min="776" max="1021" width="8.77734375" style="1"/>
    <col min="1022" max="1023" width="3.21875" style="1" customWidth="1"/>
    <col min="1024" max="1024" width="9.21875" style="1" customWidth="1"/>
    <col min="1025" max="1026" width="4.77734375" style="1" customWidth="1"/>
    <col min="1027" max="1027" width="8" style="1" customWidth="1"/>
    <col min="1028" max="1028" width="40.77734375" style="1" customWidth="1"/>
    <col min="1029" max="1029" width="8.44140625" style="1" customWidth="1"/>
    <col min="1030" max="1031" width="7.5546875" style="1" customWidth="1"/>
    <col min="1032" max="1277" width="8.77734375" style="1"/>
    <col min="1278" max="1279" width="3.21875" style="1" customWidth="1"/>
    <col min="1280" max="1280" width="9.21875" style="1" customWidth="1"/>
    <col min="1281" max="1282" width="4.77734375" style="1" customWidth="1"/>
    <col min="1283" max="1283" width="8" style="1" customWidth="1"/>
    <col min="1284" max="1284" width="40.77734375" style="1" customWidth="1"/>
    <col min="1285" max="1285" width="8.44140625" style="1" customWidth="1"/>
    <col min="1286" max="1287" width="7.5546875" style="1" customWidth="1"/>
    <col min="1288" max="1533" width="8.77734375" style="1"/>
    <col min="1534" max="1535" width="3.21875" style="1" customWidth="1"/>
    <col min="1536" max="1536" width="9.21875" style="1" customWidth="1"/>
    <col min="1537" max="1538" width="4.77734375" style="1" customWidth="1"/>
    <col min="1539" max="1539" width="8" style="1" customWidth="1"/>
    <col min="1540" max="1540" width="40.77734375" style="1" customWidth="1"/>
    <col min="1541" max="1541" width="8.44140625" style="1" customWidth="1"/>
    <col min="1542" max="1543" width="7.5546875" style="1" customWidth="1"/>
    <col min="1544" max="1789" width="8.77734375" style="1"/>
    <col min="1790" max="1791" width="3.21875" style="1" customWidth="1"/>
    <col min="1792" max="1792" width="9.21875" style="1" customWidth="1"/>
    <col min="1793" max="1794" width="4.77734375" style="1" customWidth="1"/>
    <col min="1795" max="1795" width="8" style="1" customWidth="1"/>
    <col min="1796" max="1796" width="40.77734375" style="1" customWidth="1"/>
    <col min="1797" max="1797" width="8.44140625" style="1" customWidth="1"/>
    <col min="1798" max="1799" width="7.5546875" style="1" customWidth="1"/>
    <col min="1800" max="2045" width="8.77734375" style="1"/>
    <col min="2046" max="2047" width="3.21875" style="1" customWidth="1"/>
    <col min="2048" max="2048" width="9.21875" style="1" customWidth="1"/>
    <col min="2049" max="2050" width="4.77734375" style="1" customWidth="1"/>
    <col min="2051" max="2051" width="8" style="1" customWidth="1"/>
    <col min="2052" max="2052" width="40.77734375" style="1" customWidth="1"/>
    <col min="2053" max="2053" width="8.44140625" style="1" customWidth="1"/>
    <col min="2054" max="2055" width="7.5546875" style="1" customWidth="1"/>
    <col min="2056" max="2301" width="8.77734375" style="1"/>
    <col min="2302" max="2303" width="3.21875" style="1" customWidth="1"/>
    <col min="2304" max="2304" width="9.21875" style="1" customWidth="1"/>
    <col min="2305" max="2306" width="4.77734375" style="1" customWidth="1"/>
    <col min="2307" max="2307" width="8" style="1" customWidth="1"/>
    <col min="2308" max="2308" width="40.77734375" style="1" customWidth="1"/>
    <col min="2309" max="2309" width="8.44140625" style="1" customWidth="1"/>
    <col min="2310" max="2311" width="7.5546875" style="1" customWidth="1"/>
    <col min="2312" max="2557" width="8.77734375" style="1"/>
    <col min="2558" max="2559" width="3.21875" style="1" customWidth="1"/>
    <col min="2560" max="2560" width="9.21875" style="1" customWidth="1"/>
    <col min="2561" max="2562" width="4.77734375" style="1" customWidth="1"/>
    <col min="2563" max="2563" width="8" style="1" customWidth="1"/>
    <col min="2564" max="2564" width="40.77734375" style="1" customWidth="1"/>
    <col min="2565" max="2565" width="8.44140625" style="1" customWidth="1"/>
    <col min="2566" max="2567" width="7.5546875" style="1" customWidth="1"/>
    <col min="2568" max="2813" width="8.77734375" style="1"/>
    <col min="2814" max="2815" width="3.21875" style="1" customWidth="1"/>
    <col min="2816" max="2816" width="9.21875" style="1" customWidth="1"/>
    <col min="2817" max="2818" width="4.77734375" style="1" customWidth="1"/>
    <col min="2819" max="2819" width="8" style="1" customWidth="1"/>
    <col min="2820" max="2820" width="40.77734375" style="1" customWidth="1"/>
    <col min="2821" max="2821" width="8.44140625" style="1" customWidth="1"/>
    <col min="2822" max="2823" width="7.5546875" style="1" customWidth="1"/>
    <col min="2824" max="3069" width="8.77734375" style="1"/>
    <col min="3070" max="3071" width="3.21875" style="1" customWidth="1"/>
    <col min="3072" max="3072" width="9.21875" style="1" customWidth="1"/>
    <col min="3073" max="3074" width="4.77734375" style="1" customWidth="1"/>
    <col min="3075" max="3075" width="8" style="1" customWidth="1"/>
    <col min="3076" max="3076" width="40.77734375" style="1" customWidth="1"/>
    <col min="3077" max="3077" width="8.44140625" style="1" customWidth="1"/>
    <col min="3078" max="3079" width="7.5546875" style="1" customWidth="1"/>
    <col min="3080" max="3325" width="8.77734375" style="1"/>
    <col min="3326" max="3327" width="3.21875" style="1" customWidth="1"/>
    <col min="3328" max="3328" width="9.21875" style="1" customWidth="1"/>
    <col min="3329" max="3330" width="4.77734375" style="1" customWidth="1"/>
    <col min="3331" max="3331" width="8" style="1" customWidth="1"/>
    <col min="3332" max="3332" width="40.77734375" style="1" customWidth="1"/>
    <col min="3333" max="3333" width="8.44140625" style="1" customWidth="1"/>
    <col min="3334" max="3335" width="7.5546875" style="1" customWidth="1"/>
    <col min="3336" max="3581" width="8.77734375" style="1"/>
    <col min="3582" max="3583" width="3.21875" style="1" customWidth="1"/>
    <col min="3584" max="3584" width="9.21875" style="1" customWidth="1"/>
    <col min="3585" max="3586" width="4.77734375" style="1" customWidth="1"/>
    <col min="3587" max="3587" width="8" style="1" customWidth="1"/>
    <col min="3588" max="3588" width="40.77734375" style="1" customWidth="1"/>
    <col min="3589" max="3589" width="8.44140625" style="1" customWidth="1"/>
    <col min="3590" max="3591" width="7.5546875" style="1" customWidth="1"/>
    <col min="3592" max="3837" width="8.77734375" style="1"/>
    <col min="3838" max="3839" width="3.21875" style="1" customWidth="1"/>
    <col min="3840" max="3840" width="9.21875" style="1" customWidth="1"/>
    <col min="3841" max="3842" width="4.77734375" style="1" customWidth="1"/>
    <col min="3843" max="3843" width="8" style="1" customWidth="1"/>
    <col min="3844" max="3844" width="40.77734375" style="1" customWidth="1"/>
    <col min="3845" max="3845" width="8.44140625" style="1" customWidth="1"/>
    <col min="3846" max="3847" width="7.5546875" style="1" customWidth="1"/>
    <col min="3848" max="4093" width="8.77734375" style="1"/>
    <col min="4094" max="4095" width="3.21875" style="1" customWidth="1"/>
    <col min="4096" max="4096" width="9.21875" style="1" customWidth="1"/>
    <col min="4097" max="4098" width="4.77734375" style="1" customWidth="1"/>
    <col min="4099" max="4099" width="8" style="1" customWidth="1"/>
    <col min="4100" max="4100" width="40.77734375" style="1" customWidth="1"/>
    <col min="4101" max="4101" width="8.44140625" style="1" customWidth="1"/>
    <col min="4102" max="4103" width="7.5546875" style="1" customWidth="1"/>
    <col min="4104" max="4349" width="8.77734375" style="1"/>
    <col min="4350" max="4351" width="3.21875" style="1" customWidth="1"/>
    <col min="4352" max="4352" width="9.21875" style="1" customWidth="1"/>
    <col min="4353" max="4354" width="4.77734375" style="1" customWidth="1"/>
    <col min="4355" max="4355" width="8" style="1" customWidth="1"/>
    <col min="4356" max="4356" width="40.77734375" style="1" customWidth="1"/>
    <col min="4357" max="4357" width="8.44140625" style="1" customWidth="1"/>
    <col min="4358" max="4359" width="7.5546875" style="1" customWidth="1"/>
    <col min="4360" max="4605" width="8.77734375" style="1"/>
    <col min="4606" max="4607" width="3.21875" style="1" customWidth="1"/>
    <col min="4608" max="4608" width="9.21875" style="1" customWidth="1"/>
    <col min="4609" max="4610" width="4.77734375" style="1" customWidth="1"/>
    <col min="4611" max="4611" width="8" style="1" customWidth="1"/>
    <col min="4612" max="4612" width="40.77734375" style="1" customWidth="1"/>
    <col min="4613" max="4613" width="8.44140625" style="1" customWidth="1"/>
    <col min="4614" max="4615" width="7.5546875" style="1" customWidth="1"/>
    <col min="4616" max="4861" width="8.77734375" style="1"/>
    <col min="4862" max="4863" width="3.21875" style="1" customWidth="1"/>
    <col min="4864" max="4864" width="9.21875" style="1" customWidth="1"/>
    <col min="4865" max="4866" width="4.77734375" style="1" customWidth="1"/>
    <col min="4867" max="4867" width="8" style="1" customWidth="1"/>
    <col min="4868" max="4868" width="40.77734375" style="1" customWidth="1"/>
    <col min="4869" max="4869" width="8.44140625" style="1" customWidth="1"/>
    <col min="4870" max="4871" width="7.5546875" style="1" customWidth="1"/>
    <col min="4872" max="5117" width="8.77734375" style="1"/>
    <col min="5118" max="5119" width="3.21875" style="1" customWidth="1"/>
    <col min="5120" max="5120" width="9.21875" style="1" customWidth="1"/>
    <col min="5121" max="5122" width="4.77734375" style="1" customWidth="1"/>
    <col min="5123" max="5123" width="8" style="1" customWidth="1"/>
    <col min="5124" max="5124" width="40.77734375" style="1" customWidth="1"/>
    <col min="5125" max="5125" width="8.44140625" style="1" customWidth="1"/>
    <col min="5126" max="5127" width="7.5546875" style="1" customWidth="1"/>
    <col min="5128" max="5373" width="8.77734375" style="1"/>
    <col min="5374" max="5375" width="3.21875" style="1" customWidth="1"/>
    <col min="5376" max="5376" width="9.21875" style="1" customWidth="1"/>
    <col min="5377" max="5378" width="4.77734375" style="1" customWidth="1"/>
    <col min="5379" max="5379" width="8" style="1" customWidth="1"/>
    <col min="5380" max="5380" width="40.77734375" style="1" customWidth="1"/>
    <col min="5381" max="5381" width="8.44140625" style="1" customWidth="1"/>
    <col min="5382" max="5383" width="7.5546875" style="1" customWidth="1"/>
    <col min="5384" max="5629" width="8.77734375" style="1"/>
    <col min="5630" max="5631" width="3.21875" style="1" customWidth="1"/>
    <col min="5632" max="5632" width="9.21875" style="1" customWidth="1"/>
    <col min="5633" max="5634" width="4.77734375" style="1" customWidth="1"/>
    <col min="5635" max="5635" width="8" style="1" customWidth="1"/>
    <col min="5636" max="5636" width="40.77734375" style="1" customWidth="1"/>
    <col min="5637" max="5637" width="8.44140625" style="1" customWidth="1"/>
    <col min="5638" max="5639" width="7.5546875" style="1" customWidth="1"/>
    <col min="5640" max="5885" width="8.77734375" style="1"/>
    <col min="5886" max="5887" width="3.21875" style="1" customWidth="1"/>
    <col min="5888" max="5888" width="9.21875" style="1" customWidth="1"/>
    <col min="5889" max="5890" width="4.77734375" style="1" customWidth="1"/>
    <col min="5891" max="5891" width="8" style="1" customWidth="1"/>
    <col min="5892" max="5892" width="40.77734375" style="1" customWidth="1"/>
    <col min="5893" max="5893" width="8.44140625" style="1" customWidth="1"/>
    <col min="5894" max="5895" width="7.5546875" style="1" customWidth="1"/>
    <col min="5896" max="6141" width="8.77734375" style="1"/>
    <col min="6142" max="6143" width="3.21875" style="1" customWidth="1"/>
    <col min="6144" max="6144" width="9.21875" style="1" customWidth="1"/>
    <col min="6145" max="6146" width="4.77734375" style="1" customWidth="1"/>
    <col min="6147" max="6147" width="8" style="1" customWidth="1"/>
    <col min="6148" max="6148" width="40.77734375" style="1" customWidth="1"/>
    <col min="6149" max="6149" width="8.44140625" style="1" customWidth="1"/>
    <col min="6150" max="6151" width="7.5546875" style="1" customWidth="1"/>
    <col min="6152" max="6397" width="8.77734375" style="1"/>
    <col min="6398" max="6399" width="3.21875" style="1" customWidth="1"/>
    <col min="6400" max="6400" width="9.21875" style="1" customWidth="1"/>
    <col min="6401" max="6402" width="4.77734375" style="1" customWidth="1"/>
    <col min="6403" max="6403" width="8" style="1" customWidth="1"/>
    <col min="6404" max="6404" width="40.77734375" style="1" customWidth="1"/>
    <col min="6405" max="6405" width="8.44140625" style="1" customWidth="1"/>
    <col min="6406" max="6407" width="7.5546875" style="1" customWidth="1"/>
    <col min="6408" max="6653" width="8.77734375" style="1"/>
    <col min="6654" max="6655" width="3.21875" style="1" customWidth="1"/>
    <col min="6656" max="6656" width="9.21875" style="1" customWidth="1"/>
    <col min="6657" max="6658" width="4.77734375" style="1" customWidth="1"/>
    <col min="6659" max="6659" width="8" style="1" customWidth="1"/>
    <col min="6660" max="6660" width="40.77734375" style="1" customWidth="1"/>
    <col min="6661" max="6661" width="8.44140625" style="1" customWidth="1"/>
    <col min="6662" max="6663" width="7.5546875" style="1" customWidth="1"/>
    <col min="6664" max="6909" width="8.77734375" style="1"/>
    <col min="6910" max="6911" width="3.21875" style="1" customWidth="1"/>
    <col min="6912" max="6912" width="9.21875" style="1" customWidth="1"/>
    <col min="6913" max="6914" width="4.77734375" style="1" customWidth="1"/>
    <col min="6915" max="6915" width="8" style="1" customWidth="1"/>
    <col min="6916" max="6916" width="40.77734375" style="1" customWidth="1"/>
    <col min="6917" max="6917" width="8.44140625" style="1" customWidth="1"/>
    <col min="6918" max="6919" width="7.5546875" style="1" customWidth="1"/>
    <col min="6920" max="7165" width="8.77734375" style="1"/>
    <col min="7166" max="7167" width="3.21875" style="1" customWidth="1"/>
    <col min="7168" max="7168" width="9.21875" style="1" customWidth="1"/>
    <col min="7169" max="7170" width="4.77734375" style="1" customWidth="1"/>
    <col min="7171" max="7171" width="8" style="1" customWidth="1"/>
    <col min="7172" max="7172" width="40.77734375" style="1" customWidth="1"/>
    <col min="7173" max="7173" width="8.44140625" style="1" customWidth="1"/>
    <col min="7174" max="7175" width="7.5546875" style="1" customWidth="1"/>
    <col min="7176" max="7421" width="8.77734375" style="1"/>
    <col min="7422" max="7423" width="3.21875" style="1" customWidth="1"/>
    <col min="7424" max="7424" width="9.21875" style="1" customWidth="1"/>
    <col min="7425" max="7426" width="4.77734375" style="1" customWidth="1"/>
    <col min="7427" max="7427" width="8" style="1" customWidth="1"/>
    <col min="7428" max="7428" width="40.77734375" style="1" customWidth="1"/>
    <col min="7429" max="7429" width="8.44140625" style="1" customWidth="1"/>
    <col min="7430" max="7431" width="7.5546875" style="1" customWidth="1"/>
    <col min="7432" max="7677" width="8.77734375" style="1"/>
    <col min="7678" max="7679" width="3.21875" style="1" customWidth="1"/>
    <col min="7680" max="7680" width="9.21875" style="1" customWidth="1"/>
    <col min="7681" max="7682" width="4.77734375" style="1" customWidth="1"/>
    <col min="7683" max="7683" width="8" style="1" customWidth="1"/>
    <col min="7684" max="7684" width="40.77734375" style="1" customWidth="1"/>
    <col min="7685" max="7685" width="8.44140625" style="1" customWidth="1"/>
    <col min="7686" max="7687" width="7.5546875" style="1" customWidth="1"/>
    <col min="7688" max="7933" width="8.77734375" style="1"/>
    <col min="7934" max="7935" width="3.21875" style="1" customWidth="1"/>
    <col min="7936" max="7936" width="9.21875" style="1" customWidth="1"/>
    <col min="7937" max="7938" width="4.77734375" style="1" customWidth="1"/>
    <col min="7939" max="7939" width="8" style="1" customWidth="1"/>
    <col min="7940" max="7940" width="40.77734375" style="1" customWidth="1"/>
    <col min="7941" max="7941" width="8.44140625" style="1" customWidth="1"/>
    <col min="7942" max="7943" width="7.5546875" style="1" customWidth="1"/>
    <col min="7944" max="8189" width="8.77734375" style="1"/>
    <col min="8190" max="8191" width="3.21875" style="1" customWidth="1"/>
    <col min="8192" max="8192" width="9.21875" style="1" customWidth="1"/>
    <col min="8193" max="8194" width="4.77734375" style="1" customWidth="1"/>
    <col min="8195" max="8195" width="8" style="1" customWidth="1"/>
    <col min="8196" max="8196" width="40.77734375" style="1" customWidth="1"/>
    <col min="8197" max="8197" width="8.44140625" style="1" customWidth="1"/>
    <col min="8198" max="8199" width="7.5546875" style="1" customWidth="1"/>
    <col min="8200" max="8445" width="8.77734375" style="1"/>
    <col min="8446" max="8447" width="3.21875" style="1" customWidth="1"/>
    <col min="8448" max="8448" width="9.21875" style="1" customWidth="1"/>
    <col min="8449" max="8450" width="4.77734375" style="1" customWidth="1"/>
    <col min="8451" max="8451" width="8" style="1" customWidth="1"/>
    <col min="8452" max="8452" width="40.77734375" style="1" customWidth="1"/>
    <col min="8453" max="8453" width="8.44140625" style="1" customWidth="1"/>
    <col min="8454" max="8455" width="7.5546875" style="1" customWidth="1"/>
    <col min="8456" max="8701" width="8.77734375" style="1"/>
    <col min="8702" max="8703" width="3.21875" style="1" customWidth="1"/>
    <col min="8704" max="8704" width="9.21875" style="1" customWidth="1"/>
    <col min="8705" max="8706" width="4.77734375" style="1" customWidth="1"/>
    <col min="8707" max="8707" width="8" style="1" customWidth="1"/>
    <col min="8708" max="8708" width="40.77734375" style="1" customWidth="1"/>
    <col min="8709" max="8709" width="8.44140625" style="1" customWidth="1"/>
    <col min="8710" max="8711" width="7.5546875" style="1" customWidth="1"/>
    <col min="8712" max="8957" width="8.77734375" style="1"/>
    <col min="8958" max="8959" width="3.21875" style="1" customWidth="1"/>
    <col min="8960" max="8960" width="9.21875" style="1" customWidth="1"/>
    <col min="8961" max="8962" width="4.77734375" style="1" customWidth="1"/>
    <col min="8963" max="8963" width="8" style="1" customWidth="1"/>
    <col min="8964" max="8964" width="40.77734375" style="1" customWidth="1"/>
    <col min="8965" max="8965" width="8.44140625" style="1" customWidth="1"/>
    <col min="8966" max="8967" width="7.5546875" style="1" customWidth="1"/>
    <col min="8968" max="9213" width="8.77734375" style="1"/>
    <col min="9214" max="9215" width="3.21875" style="1" customWidth="1"/>
    <col min="9216" max="9216" width="9.21875" style="1" customWidth="1"/>
    <col min="9217" max="9218" width="4.77734375" style="1" customWidth="1"/>
    <col min="9219" max="9219" width="8" style="1" customWidth="1"/>
    <col min="9220" max="9220" width="40.77734375" style="1" customWidth="1"/>
    <col min="9221" max="9221" width="8.44140625" style="1" customWidth="1"/>
    <col min="9222" max="9223" width="7.5546875" style="1" customWidth="1"/>
    <col min="9224" max="9469" width="8.77734375" style="1"/>
    <col min="9470" max="9471" width="3.21875" style="1" customWidth="1"/>
    <col min="9472" max="9472" width="9.21875" style="1" customWidth="1"/>
    <col min="9473" max="9474" width="4.77734375" style="1" customWidth="1"/>
    <col min="9475" max="9475" width="8" style="1" customWidth="1"/>
    <col min="9476" max="9476" width="40.77734375" style="1" customWidth="1"/>
    <col min="9477" max="9477" width="8.44140625" style="1" customWidth="1"/>
    <col min="9478" max="9479" width="7.5546875" style="1" customWidth="1"/>
    <col min="9480" max="9725" width="8.77734375" style="1"/>
    <col min="9726" max="9727" width="3.21875" style="1" customWidth="1"/>
    <col min="9728" max="9728" width="9.21875" style="1" customWidth="1"/>
    <col min="9729" max="9730" width="4.77734375" style="1" customWidth="1"/>
    <col min="9731" max="9731" width="8" style="1" customWidth="1"/>
    <col min="9732" max="9732" width="40.77734375" style="1" customWidth="1"/>
    <col min="9733" max="9733" width="8.44140625" style="1" customWidth="1"/>
    <col min="9734" max="9735" width="7.5546875" style="1" customWidth="1"/>
    <col min="9736" max="9981" width="8.77734375" style="1"/>
    <col min="9982" max="9983" width="3.21875" style="1" customWidth="1"/>
    <col min="9984" max="9984" width="9.21875" style="1" customWidth="1"/>
    <col min="9985" max="9986" width="4.77734375" style="1" customWidth="1"/>
    <col min="9987" max="9987" width="8" style="1" customWidth="1"/>
    <col min="9988" max="9988" width="40.77734375" style="1" customWidth="1"/>
    <col min="9989" max="9989" width="8.44140625" style="1" customWidth="1"/>
    <col min="9990" max="9991" width="7.5546875" style="1" customWidth="1"/>
    <col min="9992" max="10237" width="8.77734375" style="1"/>
    <col min="10238" max="10239" width="3.21875" style="1" customWidth="1"/>
    <col min="10240" max="10240" width="9.21875" style="1" customWidth="1"/>
    <col min="10241" max="10242" width="4.77734375" style="1" customWidth="1"/>
    <col min="10243" max="10243" width="8" style="1" customWidth="1"/>
    <col min="10244" max="10244" width="40.77734375" style="1" customWidth="1"/>
    <col min="10245" max="10245" width="8.44140625" style="1" customWidth="1"/>
    <col min="10246" max="10247" width="7.5546875" style="1" customWidth="1"/>
    <col min="10248" max="10493" width="8.77734375" style="1"/>
    <col min="10494" max="10495" width="3.21875" style="1" customWidth="1"/>
    <col min="10496" max="10496" width="9.21875" style="1" customWidth="1"/>
    <col min="10497" max="10498" width="4.77734375" style="1" customWidth="1"/>
    <col min="10499" max="10499" width="8" style="1" customWidth="1"/>
    <col min="10500" max="10500" width="40.77734375" style="1" customWidth="1"/>
    <col min="10501" max="10501" width="8.44140625" style="1" customWidth="1"/>
    <col min="10502" max="10503" width="7.5546875" style="1" customWidth="1"/>
    <col min="10504" max="10749" width="8.77734375" style="1"/>
    <col min="10750" max="10751" width="3.21875" style="1" customWidth="1"/>
    <col min="10752" max="10752" width="9.21875" style="1" customWidth="1"/>
    <col min="10753" max="10754" width="4.77734375" style="1" customWidth="1"/>
    <col min="10755" max="10755" width="8" style="1" customWidth="1"/>
    <col min="10756" max="10756" width="40.77734375" style="1" customWidth="1"/>
    <col min="10757" max="10757" width="8.44140625" style="1" customWidth="1"/>
    <col min="10758" max="10759" width="7.5546875" style="1" customWidth="1"/>
    <col min="10760" max="11005" width="8.77734375" style="1"/>
    <col min="11006" max="11007" width="3.21875" style="1" customWidth="1"/>
    <col min="11008" max="11008" width="9.21875" style="1" customWidth="1"/>
    <col min="11009" max="11010" width="4.77734375" style="1" customWidth="1"/>
    <col min="11011" max="11011" width="8" style="1" customWidth="1"/>
    <col min="11012" max="11012" width="40.77734375" style="1" customWidth="1"/>
    <col min="11013" max="11013" width="8.44140625" style="1" customWidth="1"/>
    <col min="11014" max="11015" width="7.5546875" style="1" customWidth="1"/>
    <col min="11016" max="11261" width="8.77734375" style="1"/>
    <col min="11262" max="11263" width="3.21875" style="1" customWidth="1"/>
    <col min="11264" max="11264" width="9.21875" style="1" customWidth="1"/>
    <col min="11265" max="11266" width="4.77734375" style="1" customWidth="1"/>
    <col min="11267" max="11267" width="8" style="1" customWidth="1"/>
    <col min="11268" max="11268" width="40.77734375" style="1" customWidth="1"/>
    <col min="11269" max="11269" width="8.44140625" style="1" customWidth="1"/>
    <col min="11270" max="11271" width="7.5546875" style="1" customWidth="1"/>
    <col min="11272" max="11517" width="8.77734375" style="1"/>
    <col min="11518" max="11519" width="3.21875" style="1" customWidth="1"/>
    <col min="11520" max="11520" width="9.21875" style="1" customWidth="1"/>
    <col min="11521" max="11522" width="4.77734375" style="1" customWidth="1"/>
    <col min="11523" max="11523" width="8" style="1" customWidth="1"/>
    <col min="11524" max="11524" width="40.77734375" style="1" customWidth="1"/>
    <col min="11525" max="11525" width="8.44140625" style="1" customWidth="1"/>
    <col min="11526" max="11527" width="7.5546875" style="1" customWidth="1"/>
    <col min="11528" max="11773" width="8.77734375" style="1"/>
    <col min="11774" max="11775" width="3.21875" style="1" customWidth="1"/>
    <col min="11776" max="11776" width="9.21875" style="1" customWidth="1"/>
    <col min="11777" max="11778" width="4.77734375" style="1" customWidth="1"/>
    <col min="11779" max="11779" width="8" style="1" customWidth="1"/>
    <col min="11780" max="11780" width="40.77734375" style="1" customWidth="1"/>
    <col min="11781" max="11781" width="8.44140625" style="1" customWidth="1"/>
    <col min="11782" max="11783" width="7.5546875" style="1" customWidth="1"/>
    <col min="11784" max="12029" width="8.77734375" style="1"/>
    <col min="12030" max="12031" width="3.21875" style="1" customWidth="1"/>
    <col min="12032" max="12032" width="9.21875" style="1" customWidth="1"/>
    <col min="12033" max="12034" width="4.77734375" style="1" customWidth="1"/>
    <col min="12035" max="12035" width="8" style="1" customWidth="1"/>
    <col min="12036" max="12036" width="40.77734375" style="1" customWidth="1"/>
    <col min="12037" max="12037" width="8.44140625" style="1" customWidth="1"/>
    <col min="12038" max="12039" width="7.5546875" style="1" customWidth="1"/>
    <col min="12040" max="12285" width="8.77734375" style="1"/>
    <col min="12286" max="12287" width="3.21875" style="1" customWidth="1"/>
    <col min="12288" max="12288" width="9.21875" style="1" customWidth="1"/>
    <col min="12289" max="12290" width="4.77734375" style="1" customWidth="1"/>
    <col min="12291" max="12291" width="8" style="1" customWidth="1"/>
    <col min="12292" max="12292" width="40.77734375" style="1" customWidth="1"/>
    <col min="12293" max="12293" width="8.44140625" style="1" customWidth="1"/>
    <col min="12294" max="12295" width="7.5546875" style="1" customWidth="1"/>
    <col min="12296" max="12541" width="8.77734375" style="1"/>
    <col min="12542" max="12543" width="3.21875" style="1" customWidth="1"/>
    <col min="12544" max="12544" width="9.21875" style="1" customWidth="1"/>
    <col min="12545" max="12546" width="4.77734375" style="1" customWidth="1"/>
    <col min="12547" max="12547" width="8" style="1" customWidth="1"/>
    <col min="12548" max="12548" width="40.77734375" style="1" customWidth="1"/>
    <col min="12549" max="12549" width="8.44140625" style="1" customWidth="1"/>
    <col min="12550" max="12551" width="7.5546875" style="1" customWidth="1"/>
    <col min="12552" max="12797" width="8.77734375" style="1"/>
    <col min="12798" max="12799" width="3.21875" style="1" customWidth="1"/>
    <col min="12800" max="12800" width="9.21875" style="1" customWidth="1"/>
    <col min="12801" max="12802" width="4.77734375" style="1" customWidth="1"/>
    <col min="12803" max="12803" width="8" style="1" customWidth="1"/>
    <col min="12804" max="12804" width="40.77734375" style="1" customWidth="1"/>
    <col min="12805" max="12805" width="8.44140625" style="1" customWidth="1"/>
    <col min="12806" max="12807" width="7.5546875" style="1" customWidth="1"/>
    <col min="12808" max="13053" width="8.77734375" style="1"/>
    <col min="13054" max="13055" width="3.21875" style="1" customWidth="1"/>
    <col min="13056" max="13056" width="9.21875" style="1" customWidth="1"/>
    <col min="13057" max="13058" width="4.77734375" style="1" customWidth="1"/>
    <col min="13059" max="13059" width="8" style="1" customWidth="1"/>
    <col min="13060" max="13060" width="40.77734375" style="1" customWidth="1"/>
    <col min="13061" max="13061" width="8.44140625" style="1" customWidth="1"/>
    <col min="13062" max="13063" width="7.5546875" style="1" customWidth="1"/>
    <col min="13064" max="13309" width="8.77734375" style="1"/>
    <col min="13310" max="13311" width="3.21875" style="1" customWidth="1"/>
    <col min="13312" max="13312" width="9.21875" style="1" customWidth="1"/>
    <col min="13313" max="13314" width="4.77734375" style="1" customWidth="1"/>
    <col min="13315" max="13315" width="8" style="1" customWidth="1"/>
    <col min="13316" max="13316" width="40.77734375" style="1" customWidth="1"/>
    <col min="13317" max="13317" width="8.44140625" style="1" customWidth="1"/>
    <col min="13318" max="13319" width="7.5546875" style="1" customWidth="1"/>
    <col min="13320" max="13565" width="8.77734375" style="1"/>
    <col min="13566" max="13567" width="3.21875" style="1" customWidth="1"/>
    <col min="13568" max="13568" width="9.21875" style="1" customWidth="1"/>
    <col min="13569" max="13570" width="4.77734375" style="1" customWidth="1"/>
    <col min="13571" max="13571" width="8" style="1" customWidth="1"/>
    <col min="13572" max="13572" width="40.77734375" style="1" customWidth="1"/>
    <col min="13573" max="13573" width="8.44140625" style="1" customWidth="1"/>
    <col min="13574" max="13575" width="7.5546875" style="1" customWidth="1"/>
    <col min="13576" max="13821" width="8.77734375" style="1"/>
    <col min="13822" max="13823" width="3.21875" style="1" customWidth="1"/>
    <col min="13824" max="13824" width="9.21875" style="1" customWidth="1"/>
    <col min="13825" max="13826" width="4.77734375" style="1" customWidth="1"/>
    <col min="13827" max="13827" width="8" style="1" customWidth="1"/>
    <col min="13828" max="13828" width="40.77734375" style="1" customWidth="1"/>
    <col min="13829" max="13829" width="8.44140625" style="1" customWidth="1"/>
    <col min="13830" max="13831" width="7.5546875" style="1" customWidth="1"/>
    <col min="13832" max="14077" width="8.77734375" style="1"/>
    <col min="14078" max="14079" width="3.21875" style="1" customWidth="1"/>
    <col min="14080" max="14080" width="9.21875" style="1" customWidth="1"/>
    <col min="14081" max="14082" width="4.77734375" style="1" customWidth="1"/>
    <col min="14083" max="14083" width="8" style="1" customWidth="1"/>
    <col min="14084" max="14084" width="40.77734375" style="1" customWidth="1"/>
    <col min="14085" max="14085" width="8.44140625" style="1" customWidth="1"/>
    <col min="14086" max="14087" width="7.5546875" style="1" customWidth="1"/>
    <col min="14088" max="14333" width="8.77734375" style="1"/>
    <col min="14334" max="14335" width="3.21875" style="1" customWidth="1"/>
    <col min="14336" max="14336" width="9.21875" style="1" customWidth="1"/>
    <col min="14337" max="14338" width="4.77734375" style="1" customWidth="1"/>
    <col min="14339" max="14339" width="8" style="1" customWidth="1"/>
    <col min="14340" max="14340" width="40.77734375" style="1" customWidth="1"/>
    <col min="14341" max="14341" width="8.44140625" style="1" customWidth="1"/>
    <col min="14342" max="14343" width="7.5546875" style="1" customWidth="1"/>
    <col min="14344" max="14589" width="8.77734375" style="1"/>
    <col min="14590" max="14591" width="3.21875" style="1" customWidth="1"/>
    <col min="14592" max="14592" width="9.21875" style="1" customWidth="1"/>
    <col min="14593" max="14594" width="4.77734375" style="1" customWidth="1"/>
    <col min="14595" max="14595" width="8" style="1" customWidth="1"/>
    <col min="14596" max="14596" width="40.77734375" style="1" customWidth="1"/>
    <col min="14597" max="14597" width="8.44140625" style="1" customWidth="1"/>
    <col min="14598" max="14599" width="7.5546875" style="1" customWidth="1"/>
    <col min="14600" max="14845" width="8.77734375" style="1"/>
    <col min="14846" max="14847" width="3.21875" style="1" customWidth="1"/>
    <col min="14848" max="14848" width="9.21875" style="1" customWidth="1"/>
    <col min="14849" max="14850" width="4.77734375" style="1" customWidth="1"/>
    <col min="14851" max="14851" width="8" style="1" customWidth="1"/>
    <col min="14852" max="14852" width="40.77734375" style="1" customWidth="1"/>
    <col min="14853" max="14853" width="8.44140625" style="1" customWidth="1"/>
    <col min="14854" max="14855" width="7.5546875" style="1" customWidth="1"/>
    <col min="14856" max="15101" width="8.77734375" style="1"/>
    <col min="15102" max="15103" width="3.21875" style="1" customWidth="1"/>
    <col min="15104" max="15104" width="9.21875" style="1" customWidth="1"/>
    <col min="15105" max="15106" width="4.77734375" style="1" customWidth="1"/>
    <col min="15107" max="15107" width="8" style="1" customWidth="1"/>
    <col min="15108" max="15108" width="40.77734375" style="1" customWidth="1"/>
    <col min="15109" max="15109" width="8.44140625" style="1" customWidth="1"/>
    <col min="15110" max="15111" width="7.5546875" style="1" customWidth="1"/>
    <col min="15112" max="15357" width="8.77734375" style="1"/>
    <col min="15358" max="15359" width="3.21875" style="1" customWidth="1"/>
    <col min="15360" max="15360" width="9.21875" style="1" customWidth="1"/>
    <col min="15361" max="15362" width="4.77734375" style="1" customWidth="1"/>
    <col min="15363" max="15363" width="8" style="1" customWidth="1"/>
    <col min="15364" max="15364" width="40.77734375" style="1" customWidth="1"/>
    <col min="15365" max="15365" width="8.44140625" style="1" customWidth="1"/>
    <col min="15366" max="15367" width="7.5546875" style="1" customWidth="1"/>
    <col min="15368" max="15613" width="8.77734375" style="1"/>
    <col min="15614" max="15615" width="3.21875" style="1" customWidth="1"/>
    <col min="15616" max="15616" width="9.21875" style="1" customWidth="1"/>
    <col min="15617" max="15618" width="4.77734375" style="1" customWidth="1"/>
    <col min="15619" max="15619" width="8" style="1" customWidth="1"/>
    <col min="15620" max="15620" width="40.77734375" style="1" customWidth="1"/>
    <col min="15621" max="15621" width="8.44140625" style="1" customWidth="1"/>
    <col min="15622" max="15623" width="7.5546875" style="1" customWidth="1"/>
    <col min="15624" max="15869" width="8.77734375" style="1"/>
    <col min="15870" max="15871" width="3.21875" style="1" customWidth="1"/>
    <col min="15872" max="15872" width="9.21875" style="1" customWidth="1"/>
    <col min="15873" max="15874" width="4.77734375" style="1" customWidth="1"/>
    <col min="15875" max="15875" width="8" style="1" customWidth="1"/>
    <col min="15876" max="15876" width="40.77734375" style="1" customWidth="1"/>
    <col min="15877" max="15877" width="8.44140625" style="1" customWidth="1"/>
    <col min="15878" max="15879" width="7.5546875" style="1" customWidth="1"/>
    <col min="15880" max="16125" width="8.77734375" style="1"/>
    <col min="16126" max="16127" width="3.21875" style="1" customWidth="1"/>
    <col min="16128" max="16128" width="9.21875" style="1" customWidth="1"/>
    <col min="16129" max="16130" width="4.77734375" style="1" customWidth="1"/>
    <col min="16131" max="16131" width="8" style="1" customWidth="1"/>
    <col min="16132" max="16132" width="40.77734375" style="1" customWidth="1"/>
    <col min="16133" max="16133" width="8.44140625" style="1" customWidth="1"/>
    <col min="16134" max="16135" width="7.5546875" style="1" customWidth="1"/>
    <col min="16136" max="16382" width="8.77734375" style="1"/>
    <col min="16383" max="16384" width="9.21875" style="1" customWidth="1"/>
  </cols>
  <sheetData>
    <row r="1" spans="1:18" x14ac:dyDescent="0.25">
      <c r="H1" s="1357"/>
      <c r="I1" s="791"/>
      <c r="J1" s="825"/>
      <c r="K1" s="1033"/>
      <c r="L1" s="825"/>
      <c r="M1" s="825"/>
      <c r="N1" s="825"/>
    </row>
    <row r="2" spans="1:18" ht="17.7" x14ac:dyDescent="0.3">
      <c r="A2" s="1386" t="s">
        <v>30</v>
      </c>
      <c r="B2" s="1386"/>
      <c r="C2" s="1386"/>
      <c r="D2" s="1386"/>
      <c r="E2" s="1386"/>
      <c r="F2" s="1386"/>
      <c r="G2" s="1386"/>
      <c r="H2" s="1386"/>
      <c r="I2" s="792"/>
      <c r="J2" s="825"/>
      <c r="K2" s="825"/>
      <c r="L2" s="825"/>
      <c r="M2" s="825"/>
      <c r="N2" s="825"/>
    </row>
    <row r="3" spans="1:18" x14ac:dyDescent="0.25">
      <c r="A3" s="3"/>
      <c r="B3" s="3"/>
      <c r="C3" s="3"/>
      <c r="D3" s="3"/>
      <c r="E3" s="3"/>
      <c r="F3" s="3"/>
      <c r="G3" s="950"/>
      <c r="H3" s="4"/>
      <c r="I3" s="793"/>
      <c r="J3" s="825"/>
      <c r="K3" s="825"/>
      <c r="L3" s="825"/>
      <c r="M3" s="825"/>
      <c r="N3" s="825"/>
    </row>
    <row r="4" spans="1:18" ht="15.05" x14ac:dyDescent="0.25">
      <c r="A4" s="1387" t="s">
        <v>13</v>
      </c>
      <c r="B4" s="1387"/>
      <c r="C4" s="1387"/>
      <c r="D4" s="1387"/>
      <c r="E4" s="1387"/>
      <c r="F4" s="1387"/>
      <c r="G4" s="1387"/>
      <c r="H4" s="1387"/>
      <c r="I4" s="1359"/>
      <c r="J4" s="825"/>
      <c r="K4" s="825"/>
      <c r="L4" s="825"/>
      <c r="M4" s="825"/>
      <c r="N4" s="825"/>
    </row>
    <row r="5" spans="1:18" ht="16.05" thickBot="1" x14ac:dyDescent="0.4">
      <c r="A5" s="1478"/>
      <c r="B5" s="1479"/>
      <c r="C5" s="1479"/>
      <c r="D5" s="1479"/>
      <c r="E5" s="1479"/>
      <c r="F5" s="1479"/>
      <c r="G5" s="1479"/>
      <c r="H5" s="1479"/>
      <c r="I5" s="1359"/>
      <c r="J5" s="825"/>
      <c r="K5" s="825"/>
      <c r="L5" s="825"/>
      <c r="M5" s="825"/>
      <c r="N5" s="825"/>
    </row>
    <row r="6" spans="1:18" ht="13.1" thickBot="1" x14ac:dyDescent="0.25">
      <c r="A6" s="3"/>
      <c r="B6" s="3"/>
      <c r="C6" s="3"/>
      <c r="D6" s="3"/>
      <c r="E6" s="3"/>
      <c r="F6" s="3"/>
      <c r="G6" s="950"/>
      <c r="H6" s="1396" t="s">
        <v>160</v>
      </c>
      <c r="I6" s="793"/>
      <c r="J6" s="825"/>
      <c r="K6" s="825"/>
      <c r="L6" s="825"/>
      <c r="M6" s="825"/>
      <c r="N6" s="1469" t="s">
        <v>314</v>
      </c>
    </row>
    <row r="7" spans="1:18" s="9" customFormat="1" ht="16.399999999999999" thickBot="1" x14ac:dyDescent="0.35">
      <c r="A7" s="1489" t="s">
        <v>36</v>
      </c>
      <c r="B7" s="1490"/>
      <c r="C7" s="1490"/>
      <c r="D7" s="1490"/>
      <c r="E7" s="1490"/>
      <c r="F7" s="1490"/>
      <c r="G7" s="951"/>
      <c r="H7" s="1449"/>
      <c r="I7" s="795"/>
      <c r="J7" s="1396" t="s">
        <v>296</v>
      </c>
      <c r="K7" s="147"/>
      <c r="L7" s="147"/>
      <c r="M7" s="147"/>
      <c r="N7" s="1468"/>
      <c r="O7" s="147"/>
      <c r="P7" s="147"/>
      <c r="Q7" s="147"/>
      <c r="R7" s="147"/>
    </row>
    <row r="8" spans="1:18" s="9" customFormat="1" ht="12.95" customHeight="1" thickBot="1" x14ac:dyDescent="0.25">
      <c r="A8" s="102"/>
      <c r="B8" s="102"/>
      <c r="C8" s="102"/>
      <c r="D8" s="102"/>
      <c r="E8" s="102"/>
      <c r="F8" s="102"/>
      <c r="G8" s="952"/>
      <c r="H8" s="1449"/>
      <c r="I8" s="97"/>
      <c r="J8" s="1468"/>
      <c r="K8" s="97"/>
      <c r="L8" s="1469" t="s">
        <v>305</v>
      </c>
      <c r="M8" s="97"/>
      <c r="N8" s="1468"/>
      <c r="O8" s="97" t="s">
        <v>0</v>
      </c>
      <c r="P8" s="147"/>
      <c r="Q8" s="147"/>
      <c r="R8" s="147"/>
    </row>
    <row r="9" spans="1:18" s="9" customFormat="1" ht="12.95" customHeight="1" thickBot="1" x14ac:dyDescent="0.25">
      <c r="A9" s="98" t="s">
        <v>1</v>
      </c>
      <c r="B9" s="1358" t="s">
        <v>4</v>
      </c>
      <c r="C9" s="476"/>
      <c r="D9" s="99" t="s">
        <v>14</v>
      </c>
      <c r="E9" s="100" t="s">
        <v>15</v>
      </c>
      <c r="F9" s="100" t="s">
        <v>35</v>
      </c>
      <c r="G9" s="1074" t="s">
        <v>31</v>
      </c>
      <c r="H9" s="1466"/>
      <c r="I9" s="1035" t="s">
        <v>32</v>
      </c>
      <c r="J9" s="1397"/>
      <c r="K9" s="1035" t="s">
        <v>32</v>
      </c>
      <c r="L9" s="1465"/>
      <c r="M9" s="1035" t="s">
        <v>32</v>
      </c>
      <c r="N9" s="1397"/>
      <c r="O9" s="107" t="s">
        <v>32</v>
      </c>
      <c r="P9" s="147"/>
      <c r="Q9" s="147"/>
      <c r="R9" s="147"/>
    </row>
    <row r="10" spans="1:18" s="9" customFormat="1" ht="13.1" thickBot="1" x14ac:dyDescent="0.25">
      <c r="A10" s="108" t="s">
        <v>2</v>
      </c>
      <c r="B10" s="113" t="s">
        <v>5</v>
      </c>
      <c r="C10" s="477" t="s">
        <v>5</v>
      </c>
      <c r="D10" s="113" t="s">
        <v>5</v>
      </c>
      <c r="E10" s="113" t="s">
        <v>5</v>
      </c>
      <c r="F10" s="148" t="s">
        <v>34</v>
      </c>
      <c r="G10" s="1059">
        <f>G11+G62</f>
        <v>9450</v>
      </c>
      <c r="H10" s="1059">
        <f>+H11+H62</f>
        <v>14536.8</v>
      </c>
      <c r="I10" s="1059">
        <f>+G10+H10</f>
        <v>23986.799999999999</v>
      </c>
      <c r="J10" s="1269">
        <f>+J11+J62</f>
        <v>250</v>
      </c>
      <c r="K10" s="1269">
        <f>+I10+J10</f>
        <v>24236.799999999999</v>
      </c>
      <c r="L10" s="1269">
        <f>+L11+L62</f>
        <v>0</v>
      </c>
      <c r="M10" s="1269">
        <f>+K10+L10</f>
        <v>24236.799999999999</v>
      </c>
      <c r="N10" s="1269">
        <f>+N11+N62</f>
        <v>-5760</v>
      </c>
      <c r="O10" s="1242">
        <f>+M10+N10</f>
        <v>18476.8</v>
      </c>
      <c r="P10" s="147" t="s">
        <v>313</v>
      </c>
      <c r="Q10" s="147"/>
      <c r="R10" s="147"/>
    </row>
    <row r="11" spans="1:18" s="9" customFormat="1" ht="13.75" thickBot="1" x14ac:dyDescent="0.3">
      <c r="A11" s="1270" t="s">
        <v>2</v>
      </c>
      <c r="B11" s="1472" t="s">
        <v>5</v>
      </c>
      <c r="C11" s="1473"/>
      <c r="D11" s="1271" t="s">
        <v>5</v>
      </c>
      <c r="E11" s="1272" t="s">
        <v>5</v>
      </c>
      <c r="F11" s="1273" t="s">
        <v>18</v>
      </c>
      <c r="G11" s="1274">
        <v>3410</v>
      </c>
      <c r="H11" s="1274">
        <f>+H12+H15+H18+H20+H22+H24+H26+H28+H30+H32+H34+H36+H38+H40+H42+H44+H46+H48+H50+H52+H58</f>
        <v>0</v>
      </c>
      <c r="I11" s="1274">
        <f t="shared" ref="I11:I152" si="0">+G11+H11</f>
        <v>3410</v>
      </c>
      <c r="J11" s="1275">
        <f>+J60+J58+J54+J52</f>
        <v>250</v>
      </c>
      <c r="K11" s="1275">
        <f t="shared" ref="K11:K152" si="1">+I11+J11</f>
        <v>3660</v>
      </c>
      <c r="L11" s="1275">
        <f>+L54+L56</f>
        <v>0</v>
      </c>
      <c r="M11" s="1275">
        <f t="shared" ref="M11:M76" si="2">+K11+L11</f>
        <v>3660</v>
      </c>
      <c r="N11" s="1275">
        <v>0</v>
      </c>
      <c r="O11" s="1244">
        <f t="shared" ref="O11:O74" si="3">+M11+N11</f>
        <v>3660</v>
      </c>
      <c r="P11" s="147"/>
      <c r="Q11" s="147"/>
      <c r="R11" s="147"/>
    </row>
    <row r="12" spans="1:18" s="9" customFormat="1" x14ac:dyDescent="0.2">
      <c r="A12" s="71" t="s">
        <v>2</v>
      </c>
      <c r="B12" s="129" t="s">
        <v>67</v>
      </c>
      <c r="C12" s="129" t="s">
        <v>17</v>
      </c>
      <c r="D12" s="72" t="s">
        <v>5</v>
      </c>
      <c r="E12" s="72" t="s">
        <v>5</v>
      </c>
      <c r="F12" s="154" t="s">
        <v>20</v>
      </c>
      <c r="G12" s="1276">
        <f>SUM(G13:G14)</f>
        <v>200</v>
      </c>
      <c r="H12" s="1276">
        <f>SUM(H13:H14)</f>
        <v>0</v>
      </c>
      <c r="I12" s="1277">
        <f t="shared" si="0"/>
        <v>200</v>
      </c>
      <c r="J12" s="1278">
        <v>0</v>
      </c>
      <c r="K12" s="1278">
        <f t="shared" si="1"/>
        <v>200</v>
      </c>
      <c r="L12" s="1278">
        <v>0</v>
      </c>
      <c r="M12" s="1278">
        <f t="shared" si="2"/>
        <v>200</v>
      </c>
      <c r="N12" s="1278">
        <v>0</v>
      </c>
      <c r="O12" s="1243">
        <f t="shared" si="3"/>
        <v>200</v>
      </c>
      <c r="P12" s="147"/>
      <c r="Q12" s="147"/>
      <c r="R12" s="147"/>
    </row>
    <row r="13" spans="1:18" s="9" customFormat="1" x14ac:dyDescent="0.2">
      <c r="A13" s="47"/>
      <c r="B13" s="124"/>
      <c r="C13" s="124"/>
      <c r="D13" s="50">
        <v>3299</v>
      </c>
      <c r="E13" s="8">
        <v>5321</v>
      </c>
      <c r="F13" s="150" t="s">
        <v>21</v>
      </c>
      <c r="G13" s="1279">
        <v>150</v>
      </c>
      <c r="H13" s="1279">
        <v>0</v>
      </c>
      <c r="I13" s="1279">
        <f t="shared" si="0"/>
        <v>150</v>
      </c>
      <c r="J13" s="1280">
        <v>0</v>
      </c>
      <c r="K13" s="1280">
        <f t="shared" si="1"/>
        <v>150</v>
      </c>
      <c r="L13" s="1280">
        <v>0</v>
      </c>
      <c r="M13" s="1280">
        <f t="shared" si="2"/>
        <v>150</v>
      </c>
      <c r="N13" s="1280">
        <v>0</v>
      </c>
      <c r="O13" s="1239">
        <f t="shared" si="3"/>
        <v>150</v>
      </c>
      <c r="P13" s="147"/>
      <c r="Q13" s="147"/>
      <c r="R13" s="147"/>
    </row>
    <row r="14" spans="1:18" s="9" customFormat="1" x14ac:dyDescent="0.2">
      <c r="A14" s="47"/>
      <c r="B14" s="124"/>
      <c r="C14" s="124"/>
      <c r="D14" s="50">
        <v>3299</v>
      </c>
      <c r="E14" s="8">
        <v>5331</v>
      </c>
      <c r="F14" s="150" t="s">
        <v>19</v>
      </c>
      <c r="G14" s="1279">
        <v>50</v>
      </c>
      <c r="H14" s="1279">
        <v>0</v>
      </c>
      <c r="I14" s="1279">
        <f t="shared" si="0"/>
        <v>50</v>
      </c>
      <c r="J14" s="1280">
        <v>0</v>
      </c>
      <c r="K14" s="1280">
        <f t="shared" si="1"/>
        <v>50</v>
      </c>
      <c r="L14" s="1280">
        <v>0</v>
      </c>
      <c r="M14" s="1280">
        <f t="shared" si="2"/>
        <v>50</v>
      </c>
      <c r="N14" s="1280">
        <v>0</v>
      </c>
      <c r="O14" s="1239">
        <f t="shared" si="3"/>
        <v>50</v>
      </c>
      <c r="P14" s="147"/>
      <c r="Q14" s="147"/>
      <c r="R14" s="147"/>
    </row>
    <row r="15" spans="1:18" s="9" customFormat="1" x14ac:dyDescent="0.2">
      <c r="A15" s="35" t="s">
        <v>2</v>
      </c>
      <c r="B15" s="136" t="s">
        <v>68</v>
      </c>
      <c r="C15" s="136" t="s">
        <v>17</v>
      </c>
      <c r="D15" s="38" t="s">
        <v>5</v>
      </c>
      <c r="E15" s="38" t="s">
        <v>5</v>
      </c>
      <c r="F15" s="149" t="s">
        <v>22</v>
      </c>
      <c r="G15" s="1281">
        <f>SUM(G16:G17)</f>
        <v>120</v>
      </c>
      <c r="H15" s="1281">
        <f>SUM(H16:H17)</f>
        <v>-120</v>
      </c>
      <c r="I15" s="1281">
        <f t="shared" si="0"/>
        <v>0</v>
      </c>
      <c r="J15" s="1282">
        <v>0</v>
      </c>
      <c r="K15" s="1282">
        <f t="shared" si="1"/>
        <v>0</v>
      </c>
      <c r="L15" s="1282">
        <v>0</v>
      </c>
      <c r="M15" s="1282">
        <f t="shared" si="2"/>
        <v>0</v>
      </c>
      <c r="N15" s="1282">
        <v>0</v>
      </c>
      <c r="O15" s="1241">
        <f t="shared" si="3"/>
        <v>0</v>
      </c>
      <c r="P15" s="147"/>
      <c r="Q15" s="147"/>
      <c r="R15" s="147"/>
    </row>
    <row r="16" spans="1:18" s="9" customFormat="1" x14ac:dyDescent="0.2">
      <c r="A16" s="47"/>
      <c r="B16" s="124"/>
      <c r="C16" s="124"/>
      <c r="D16" s="50">
        <v>3299</v>
      </c>
      <c r="E16" s="8">
        <v>5321</v>
      </c>
      <c r="F16" s="150" t="s">
        <v>21</v>
      </c>
      <c r="G16" s="1279">
        <v>60</v>
      </c>
      <c r="H16" s="1279">
        <v>-60</v>
      </c>
      <c r="I16" s="1279">
        <f t="shared" si="0"/>
        <v>0</v>
      </c>
      <c r="J16" s="1280">
        <v>0</v>
      </c>
      <c r="K16" s="1280">
        <f t="shared" si="1"/>
        <v>0</v>
      </c>
      <c r="L16" s="1280">
        <v>0</v>
      </c>
      <c r="M16" s="1280">
        <f t="shared" si="2"/>
        <v>0</v>
      </c>
      <c r="N16" s="1280">
        <v>0</v>
      </c>
      <c r="O16" s="1239">
        <f t="shared" si="3"/>
        <v>0</v>
      </c>
      <c r="P16" s="147"/>
      <c r="Q16" s="147"/>
      <c r="R16" s="147"/>
    </row>
    <row r="17" spans="1:18" s="9" customFormat="1" x14ac:dyDescent="0.2">
      <c r="A17" s="47"/>
      <c r="B17" s="124"/>
      <c r="C17" s="124"/>
      <c r="D17" s="50">
        <v>3299</v>
      </c>
      <c r="E17" s="8">
        <v>5331</v>
      </c>
      <c r="F17" s="150" t="s">
        <v>19</v>
      </c>
      <c r="G17" s="1279">
        <v>60</v>
      </c>
      <c r="H17" s="1279">
        <v>-60</v>
      </c>
      <c r="I17" s="1279">
        <f t="shared" si="0"/>
        <v>0</v>
      </c>
      <c r="J17" s="1280">
        <v>0</v>
      </c>
      <c r="K17" s="1280">
        <f t="shared" si="1"/>
        <v>0</v>
      </c>
      <c r="L17" s="1280">
        <v>0</v>
      </c>
      <c r="M17" s="1280">
        <f t="shared" si="2"/>
        <v>0</v>
      </c>
      <c r="N17" s="1280">
        <v>0</v>
      </c>
      <c r="O17" s="1239">
        <f t="shared" si="3"/>
        <v>0</v>
      </c>
      <c r="P17" s="147"/>
      <c r="Q17" s="147"/>
      <c r="R17" s="147"/>
    </row>
    <row r="18" spans="1:18" s="9" customFormat="1" ht="20.95" x14ac:dyDescent="0.2">
      <c r="A18" s="35" t="s">
        <v>2</v>
      </c>
      <c r="B18" s="136" t="s">
        <v>69</v>
      </c>
      <c r="C18" s="136" t="s">
        <v>38</v>
      </c>
      <c r="D18" s="38" t="s">
        <v>5</v>
      </c>
      <c r="E18" s="38" t="s">
        <v>5</v>
      </c>
      <c r="F18" s="149" t="s">
        <v>39</v>
      </c>
      <c r="G18" s="1281">
        <v>0</v>
      </c>
      <c r="H18" s="1281">
        <f>+H19</f>
        <v>20</v>
      </c>
      <c r="I18" s="1281">
        <f t="shared" si="0"/>
        <v>20</v>
      </c>
      <c r="J18" s="1282">
        <v>0</v>
      </c>
      <c r="K18" s="1282">
        <f t="shared" si="1"/>
        <v>20</v>
      </c>
      <c r="L18" s="1282">
        <v>0</v>
      </c>
      <c r="M18" s="1282">
        <f t="shared" si="2"/>
        <v>20</v>
      </c>
      <c r="N18" s="1282">
        <v>0</v>
      </c>
      <c r="O18" s="1241">
        <f t="shared" si="3"/>
        <v>20</v>
      </c>
      <c r="P18" s="147"/>
      <c r="Q18" s="147"/>
      <c r="R18" s="147"/>
    </row>
    <row r="19" spans="1:18" s="9" customFormat="1" x14ac:dyDescent="0.2">
      <c r="A19" s="47"/>
      <c r="B19" s="124"/>
      <c r="C19" s="124"/>
      <c r="D19" s="50">
        <v>3421</v>
      </c>
      <c r="E19" s="8">
        <v>5321</v>
      </c>
      <c r="F19" s="1283" t="s">
        <v>21</v>
      </c>
      <c r="G19" s="1279">
        <v>0</v>
      </c>
      <c r="H19" s="1279">
        <v>20</v>
      </c>
      <c r="I19" s="1279">
        <f t="shared" si="0"/>
        <v>20</v>
      </c>
      <c r="J19" s="1280">
        <v>0</v>
      </c>
      <c r="K19" s="1280">
        <f t="shared" si="1"/>
        <v>20</v>
      </c>
      <c r="L19" s="1280">
        <v>0</v>
      </c>
      <c r="M19" s="1280">
        <f t="shared" si="2"/>
        <v>20</v>
      </c>
      <c r="N19" s="1280">
        <v>0</v>
      </c>
      <c r="O19" s="1239">
        <f t="shared" si="3"/>
        <v>20</v>
      </c>
      <c r="P19" s="147"/>
      <c r="Q19" s="147"/>
      <c r="R19" s="147"/>
    </row>
    <row r="20" spans="1:18" s="9" customFormat="1" ht="20.95" x14ac:dyDescent="0.2">
      <c r="A20" s="35" t="s">
        <v>2</v>
      </c>
      <c r="B20" s="136" t="s">
        <v>70</v>
      </c>
      <c r="C20" s="136" t="s">
        <v>40</v>
      </c>
      <c r="D20" s="38" t="s">
        <v>5</v>
      </c>
      <c r="E20" s="38" t="s">
        <v>5</v>
      </c>
      <c r="F20" s="149" t="s">
        <v>41</v>
      </c>
      <c r="G20" s="1281">
        <v>0</v>
      </c>
      <c r="H20" s="1281">
        <f t="shared" ref="H20" si="4">+H21</f>
        <v>60</v>
      </c>
      <c r="I20" s="1281">
        <f t="shared" si="0"/>
        <v>60</v>
      </c>
      <c r="J20" s="1282">
        <v>0</v>
      </c>
      <c r="K20" s="1282">
        <f t="shared" si="1"/>
        <v>60</v>
      </c>
      <c r="L20" s="1282">
        <v>0</v>
      </c>
      <c r="M20" s="1282">
        <f t="shared" si="2"/>
        <v>60</v>
      </c>
      <c r="N20" s="1282">
        <v>0</v>
      </c>
      <c r="O20" s="1241">
        <f t="shared" si="3"/>
        <v>60</v>
      </c>
      <c r="P20" s="147"/>
      <c r="Q20" s="147"/>
      <c r="R20" s="147"/>
    </row>
    <row r="21" spans="1:18" s="9" customFormat="1" x14ac:dyDescent="0.2">
      <c r="A21" s="47"/>
      <c r="B21" s="124"/>
      <c r="C21" s="124"/>
      <c r="D21" s="50">
        <v>3421</v>
      </c>
      <c r="E21" s="8">
        <v>5331</v>
      </c>
      <c r="F21" s="1283" t="s">
        <v>19</v>
      </c>
      <c r="G21" s="1279">
        <v>0</v>
      </c>
      <c r="H21" s="1279">
        <v>60</v>
      </c>
      <c r="I21" s="1279">
        <f t="shared" si="0"/>
        <v>60</v>
      </c>
      <c r="J21" s="1280">
        <v>0</v>
      </c>
      <c r="K21" s="1280">
        <f t="shared" si="1"/>
        <v>60</v>
      </c>
      <c r="L21" s="1280">
        <v>0</v>
      </c>
      <c r="M21" s="1280">
        <f t="shared" si="2"/>
        <v>60</v>
      </c>
      <c r="N21" s="1280">
        <v>0</v>
      </c>
      <c r="O21" s="1239">
        <f t="shared" si="3"/>
        <v>60</v>
      </c>
      <c r="P21" s="147"/>
      <c r="Q21" s="147"/>
      <c r="R21" s="147"/>
    </row>
    <row r="22" spans="1:18" s="9" customFormat="1" ht="20.95" x14ac:dyDescent="0.2">
      <c r="A22" s="35" t="s">
        <v>2</v>
      </c>
      <c r="B22" s="136" t="s">
        <v>71</v>
      </c>
      <c r="C22" s="136" t="s">
        <v>42</v>
      </c>
      <c r="D22" s="38" t="s">
        <v>5</v>
      </c>
      <c r="E22" s="38" t="s">
        <v>5</v>
      </c>
      <c r="F22" s="149" t="s">
        <v>43</v>
      </c>
      <c r="G22" s="1281">
        <v>0</v>
      </c>
      <c r="H22" s="1281">
        <f t="shared" ref="H22" si="5">+H23</f>
        <v>20</v>
      </c>
      <c r="I22" s="1281">
        <f t="shared" si="0"/>
        <v>20</v>
      </c>
      <c r="J22" s="1282">
        <v>0</v>
      </c>
      <c r="K22" s="1282">
        <f t="shared" si="1"/>
        <v>20</v>
      </c>
      <c r="L22" s="1282">
        <v>0</v>
      </c>
      <c r="M22" s="1282">
        <f t="shared" si="2"/>
        <v>20</v>
      </c>
      <c r="N22" s="1282">
        <v>0</v>
      </c>
      <c r="O22" s="1241">
        <f t="shared" si="3"/>
        <v>20</v>
      </c>
      <c r="P22" s="147"/>
      <c r="Q22" s="147"/>
      <c r="R22" s="147"/>
    </row>
    <row r="23" spans="1:18" s="9" customFormat="1" x14ac:dyDescent="0.2">
      <c r="A23" s="47"/>
      <c r="B23" s="124"/>
      <c r="C23" s="124"/>
      <c r="D23" s="50">
        <v>3421</v>
      </c>
      <c r="E23" s="8">
        <v>5321</v>
      </c>
      <c r="F23" s="1283" t="s">
        <v>21</v>
      </c>
      <c r="G23" s="1279">
        <v>0</v>
      </c>
      <c r="H23" s="1279">
        <v>20</v>
      </c>
      <c r="I23" s="1279">
        <f t="shared" si="0"/>
        <v>20</v>
      </c>
      <c r="J23" s="1280">
        <v>0</v>
      </c>
      <c r="K23" s="1280">
        <f t="shared" si="1"/>
        <v>20</v>
      </c>
      <c r="L23" s="1280">
        <v>0</v>
      </c>
      <c r="M23" s="1280">
        <f t="shared" si="2"/>
        <v>20</v>
      </c>
      <c r="N23" s="1280">
        <v>0</v>
      </c>
      <c r="O23" s="1239">
        <f t="shared" si="3"/>
        <v>20</v>
      </c>
      <c r="P23" s="147"/>
      <c r="Q23" s="147"/>
      <c r="R23" s="147"/>
    </row>
    <row r="24" spans="1:18" s="9" customFormat="1" x14ac:dyDescent="0.2">
      <c r="A24" s="355" t="s">
        <v>3</v>
      </c>
      <c r="B24" s="1284" t="s">
        <v>101</v>
      </c>
      <c r="C24" s="1284" t="s">
        <v>102</v>
      </c>
      <c r="D24" s="358" t="s">
        <v>5</v>
      </c>
      <c r="E24" s="358" t="s">
        <v>5</v>
      </c>
      <c r="F24" s="503" t="s">
        <v>103</v>
      </c>
      <c r="G24" s="1281">
        <v>0</v>
      </c>
      <c r="H24" s="1281">
        <f>H25</f>
        <v>20</v>
      </c>
      <c r="I24" s="1281">
        <f t="shared" si="0"/>
        <v>20</v>
      </c>
      <c r="J24" s="1282">
        <v>0</v>
      </c>
      <c r="K24" s="1282">
        <f t="shared" si="1"/>
        <v>20</v>
      </c>
      <c r="L24" s="1282">
        <v>0</v>
      </c>
      <c r="M24" s="1282">
        <f t="shared" si="2"/>
        <v>20</v>
      </c>
      <c r="N24" s="1282">
        <v>0</v>
      </c>
      <c r="O24" s="1241">
        <f t="shared" si="3"/>
        <v>20</v>
      </c>
      <c r="P24" s="147"/>
      <c r="Q24" s="147"/>
      <c r="R24" s="147"/>
    </row>
    <row r="25" spans="1:18" s="9" customFormat="1" x14ac:dyDescent="0.2">
      <c r="A25" s="382"/>
      <c r="B25" s="1285"/>
      <c r="C25" s="1285"/>
      <c r="D25" s="385">
        <v>3299</v>
      </c>
      <c r="E25" s="385">
        <v>5321</v>
      </c>
      <c r="F25" s="506" t="s">
        <v>21</v>
      </c>
      <c r="G25" s="1279">
        <v>0</v>
      </c>
      <c r="H25" s="1279">
        <v>20</v>
      </c>
      <c r="I25" s="1279">
        <f t="shared" si="0"/>
        <v>20</v>
      </c>
      <c r="J25" s="1280">
        <v>0</v>
      </c>
      <c r="K25" s="1280">
        <f t="shared" si="1"/>
        <v>20</v>
      </c>
      <c r="L25" s="1280">
        <v>0</v>
      </c>
      <c r="M25" s="1280">
        <f t="shared" si="2"/>
        <v>20</v>
      </c>
      <c r="N25" s="1280">
        <v>0</v>
      </c>
      <c r="O25" s="1239">
        <f t="shared" si="3"/>
        <v>20</v>
      </c>
      <c r="P25" s="147"/>
      <c r="Q25" s="147"/>
      <c r="R25" s="147"/>
    </row>
    <row r="26" spans="1:18" s="9" customFormat="1" x14ac:dyDescent="0.2">
      <c r="A26" s="35" t="s">
        <v>2</v>
      </c>
      <c r="B26" s="136" t="s">
        <v>72</v>
      </c>
      <c r="C26" s="136" t="s">
        <v>17</v>
      </c>
      <c r="D26" s="38" t="s">
        <v>5</v>
      </c>
      <c r="E26" s="38" t="s">
        <v>5</v>
      </c>
      <c r="F26" s="149" t="s">
        <v>23</v>
      </c>
      <c r="G26" s="1281">
        <f>+G27</f>
        <v>90</v>
      </c>
      <c r="H26" s="1281">
        <f>+H27</f>
        <v>-65</v>
      </c>
      <c r="I26" s="1281">
        <f t="shared" si="0"/>
        <v>25</v>
      </c>
      <c r="J26" s="1282">
        <v>0</v>
      </c>
      <c r="K26" s="1282">
        <f t="shared" si="1"/>
        <v>25</v>
      </c>
      <c r="L26" s="1282">
        <v>0</v>
      </c>
      <c r="M26" s="1282">
        <f t="shared" si="2"/>
        <v>25</v>
      </c>
      <c r="N26" s="1282">
        <v>0</v>
      </c>
      <c r="O26" s="1241">
        <f t="shared" si="3"/>
        <v>25</v>
      </c>
      <c r="P26" s="147"/>
      <c r="Q26" s="147"/>
      <c r="R26" s="147"/>
    </row>
    <row r="27" spans="1:18" s="9" customFormat="1" x14ac:dyDescent="0.2">
      <c r="A27" s="47"/>
      <c r="B27" s="124"/>
      <c r="C27" s="124"/>
      <c r="D27" s="50">
        <v>3299</v>
      </c>
      <c r="E27" s="8">
        <v>5331</v>
      </c>
      <c r="F27" s="150" t="s">
        <v>19</v>
      </c>
      <c r="G27" s="1279">
        <v>90</v>
      </c>
      <c r="H27" s="1279">
        <v>-65</v>
      </c>
      <c r="I27" s="1279">
        <f t="shared" si="0"/>
        <v>25</v>
      </c>
      <c r="J27" s="1280">
        <v>0</v>
      </c>
      <c r="K27" s="1280">
        <f t="shared" si="1"/>
        <v>25</v>
      </c>
      <c r="L27" s="1280">
        <v>0</v>
      </c>
      <c r="M27" s="1280">
        <f t="shared" si="2"/>
        <v>25</v>
      </c>
      <c r="N27" s="1280">
        <v>0</v>
      </c>
      <c r="O27" s="1239">
        <f t="shared" si="3"/>
        <v>25</v>
      </c>
      <c r="P27" s="147"/>
      <c r="Q27" s="147"/>
      <c r="R27" s="147"/>
    </row>
    <row r="28" spans="1:18" s="9" customFormat="1" x14ac:dyDescent="0.2">
      <c r="A28" s="35" t="s">
        <v>2</v>
      </c>
      <c r="B28" s="136" t="s">
        <v>118</v>
      </c>
      <c r="C28" s="136" t="s">
        <v>122</v>
      </c>
      <c r="D28" s="38" t="s">
        <v>5</v>
      </c>
      <c r="E28" s="38" t="s">
        <v>5</v>
      </c>
      <c r="F28" s="149" t="s">
        <v>120</v>
      </c>
      <c r="G28" s="1281">
        <f>+G29</f>
        <v>0</v>
      </c>
      <c r="H28" s="1281">
        <f>+H29</f>
        <v>50</v>
      </c>
      <c r="I28" s="1281">
        <f t="shared" si="0"/>
        <v>50</v>
      </c>
      <c r="J28" s="1282">
        <v>0</v>
      </c>
      <c r="K28" s="1282">
        <f t="shared" si="1"/>
        <v>50</v>
      </c>
      <c r="L28" s="1282">
        <v>0</v>
      </c>
      <c r="M28" s="1282">
        <f t="shared" si="2"/>
        <v>50</v>
      </c>
      <c r="N28" s="1282">
        <v>0</v>
      </c>
      <c r="O28" s="1241">
        <f t="shared" si="3"/>
        <v>50</v>
      </c>
      <c r="P28" s="147"/>
      <c r="Q28" s="147"/>
      <c r="R28" s="147"/>
    </row>
    <row r="29" spans="1:18" s="9" customFormat="1" x14ac:dyDescent="0.2">
      <c r="A29" s="47"/>
      <c r="B29" s="124"/>
      <c r="C29" s="124"/>
      <c r="D29" s="50">
        <v>3299</v>
      </c>
      <c r="E29" s="8">
        <v>5321</v>
      </c>
      <c r="F29" s="150" t="s">
        <v>21</v>
      </c>
      <c r="G29" s="1279">
        <v>0</v>
      </c>
      <c r="H29" s="1279">
        <v>50</v>
      </c>
      <c r="I29" s="1279">
        <f t="shared" si="0"/>
        <v>50</v>
      </c>
      <c r="J29" s="1280">
        <v>0</v>
      </c>
      <c r="K29" s="1280">
        <f t="shared" si="1"/>
        <v>50</v>
      </c>
      <c r="L29" s="1280">
        <v>0</v>
      </c>
      <c r="M29" s="1280">
        <f t="shared" si="2"/>
        <v>50</v>
      </c>
      <c r="N29" s="1280">
        <v>0</v>
      </c>
      <c r="O29" s="1239">
        <f t="shared" si="3"/>
        <v>50</v>
      </c>
      <c r="P29" s="147"/>
      <c r="Q29" s="147"/>
      <c r="R29" s="147"/>
    </row>
    <row r="30" spans="1:18" s="9" customFormat="1" ht="20.95" x14ac:dyDescent="0.2">
      <c r="A30" s="35" t="s">
        <v>2</v>
      </c>
      <c r="B30" s="136" t="s">
        <v>119</v>
      </c>
      <c r="C30" s="136" t="s">
        <v>58</v>
      </c>
      <c r="D30" s="38" t="s">
        <v>5</v>
      </c>
      <c r="E30" s="38" t="s">
        <v>5</v>
      </c>
      <c r="F30" s="149" t="s">
        <v>121</v>
      </c>
      <c r="G30" s="1281">
        <f>+G31</f>
        <v>0</v>
      </c>
      <c r="H30" s="1281">
        <f>+H31</f>
        <v>15</v>
      </c>
      <c r="I30" s="1281">
        <f t="shared" si="0"/>
        <v>15</v>
      </c>
      <c r="J30" s="1282">
        <v>0</v>
      </c>
      <c r="K30" s="1282">
        <f t="shared" si="1"/>
        <v>15</v>
      </c>
      <c r="L30" s="1282">
        <v>0</v>
      </c>
      <c r="M30" s="1282">
        <f t="shared" si="2"/>
        <v>15</v>
      </c>
      <c r="N30" s="1282">
        <v>0</v>
      </c>
      <c r="O30" s="1241">
        <f t="shared" si="3"/>
        <v>15</v>
      </c>
      <c r="P30" s="147"/>
      <c r="Q30" s="147"/>
      <c r="R30" s="147"/>
    </row>
    <row r="31" spans="1:18" s="9" customFormat="1" x14ac:dyDescent="0.2">
      <c r="A31" s="47"/>
      <c r="B31" s="124"/>
      <c r="C31" s="124"/>
      <c r="D31" s="50">
        <v>3122</v>
      </c>
      <c r="E31" s="8">
        <v>5331</v>
      </c>
      <c r="F31" s="150" t="s">
        <v>19</v>
      </c>
      <c r="G31" s="1279">
        <v>0</v>
      </c>
      <c r="H31" s="1279">
        <v>15</v>
      </c>
      <c r="I31" s="1279">
        <f t="shared" si="0"/>
        <v>15</v>
      </c>
      <c r="J31" s="1280">
        <v>0</v>
      </c>
      <c r="K31" s="1280">
        <f t="shared" si="1"/>
        <v>15</v>
      </c>
      <c r="L31" s="1280">
        <v>0</v>
      </c>
      <c r="M31" s="1280">
        <f t="shared" si="2"/>
        <v>15</v>
      </c>
      <c r="N31" s="1280">
        <v>0</v>
      </c>
      <c r="O31" s="1239">
        <f t="shared" si="3"/>
        <v>15</v>
      </c>
      <c r="P31" s="147"/>
      <c r="Q31" s="147"/>
      <c r="R31" s="147"/>
    </row>
    <row r="32" spans="1:18" s="9" customFormat="1" x14ac:dyDescent="0.2">
      <c r="A32" s="35" t="s">
        <v>2</v>
      </c>
      <c r="B32" s="136" t="s">
        <v>73</v>
      </c>
      <c r="C32" s="136" t="s">
        <v>17</v>
      </c>
      <c r="D32" s="38" t="s">
        <v>5</v>
      </c>
      <c r="E32" s="38" t="s">
        <v>5</v>
      </c>
      <c r="F32" s="149" t="s">
        <v>6</v>
      </c>
      <c r="G32" s="1281">
        <f>+G33</f>
        <v>2000</v>
      </c>
      <c r="H32" s="1281">
        <f>+H33</f>
        <v>-2000</v>
      </c>
      <c r="I32" s="1281">
        <f t="shared" si="0"/>
        <v>0</v>
      </c>
      <c r="J32" s="1282">
        <v>0</v>
      </c>
      <c r="K32" s="1282">
        <f t="shared" si="1"/>
        <v>0</v>
      </c>
      <c r="L32" s="1282">
        <v>0</v>
      </c>
      <c r="M32" s="1282">
        <f t="shared" si="2"/>
        <v>0</v>
      </c>
      <c r="N32" s="1282">
        <v>0</v>
      </c>
      <c r="O32" s="1241">
        <f t="shared" si="3"/>
        <v>0</v>
      </c>
      <c r="P32" s="147"/>
      <c r="Q32" s="147"/>
      <c r="R32" s="147"/>
    </row>
    <row r="33" spans="1:18" s="9" customFormat="1" x14ac:dyDescent="0.2">
      <c r="A33" s="47"/>
      <c r="B33" s="124"/>
      <c r="C33" s="124"/>
      <c r="D33" s="50">
        <v>3299</v>
      </c>
      <c r="E33" s="50">
        <v>5331</v>
      </c>
      <c r="F33" s="150" t="s">
        <v>19</v>
      </c>
      <c r="G33" s="1279">
        <v>2000</v>
      </c>
      <c r="H33" s="1279">
        <v>-2000</v>
      </c>
      <c r="I33" s="1279">
        <f t="shared" si="0"/>
        <v>0</v>
      </c>
      <c r="J33" s="1280">
        <v>0</v>
      </c>
      <c r="K33" s="1280">
        <f t="shared" si="1"/>
        <v>0</v>
      </c>
      <c r="L33" s="1280">
        <v>0</v>
      </c>
      <c r="M33" s="1280">
        <f t="shared" si="2"/>
        <v>0</v>
      </c>
      <c r="N33" s="1280">
        <v>0</v>
      </c>
      <c r="O33" s="1239">
        <f t="shared" si="3"/>
        <v>0</v>
      </c>
      <c r="P33" s="147"/>
      <c r="Q33" s="147"/>
      <c r="R33" s="147"/>
    </row>
    <row r="34" spans="1:18" s="9" customFormat="1" ht="20.95" x14ac:dyDescent="0.2">
      <c r="A34" s="35" t="s">
        <v>2</v>
      </c>
      <c r="B34" s="136" t="s">
        <v>82</v>
      </c>
      <c r="C34" s="136" t="s">
        <v>48</v>
      </c>
      <c r="D34" s="38" t="s">
        <v>5</v>
      </c>
      <c r="E34" s="38" t="s">
        <v>5</v>
      </c>
      <c r="F34" s="149" t="s">
        <v>49</v>
      </c>
      <c r="G34" s="1281">
        <v>0</v>
      </c>
      <c r="H34" s="1281">
        <f>+H35</f>
        <v>430</v>
      </c>
      <c r="I34" s="1281">
        <f t="shared" si="0"/>
        <v>430</v>
      </c>
      <c r="J34" s="1282">
        <v>0</v>
      </c>
      <c r="K34" s="1282">
        <f t="shared" si="1"/>
        <v>430</v>
      </c>
      <c r="L34" s="1282">
        <v>0</v>
      </c>
      <c r="M34" s="1282">
        <f t="shared" si="2"/>
        <v>430</v>
      </c>
      <c r="N34" s="1282">
        <v>0</v>
      </c>
      <c r="O34" s="1241">
        <f t="shared" si="3"/>
        <v>430</v>
      </c>
      <c r="P34" s="147"/>
      <c r="Q34" s="147"/>
      <c r="R34" s="147"/>
    </row>
    <row r="35" spans="1:18" s="9" customFormat="1" x14ac:dyDescent="0.2">
      <c r="A35" s="47"/>
      <c r="B35" s="124"/>
      <c r="C35" s="124"/>
      <c r="D35" s="50">
        <v>3123</v>
      </c>
      <c r="E35" s="50">
        <v>5331</v>
      </c>
      <c r="F35" s="150" t="s">
        <v>19</v>
      </c>
      <c r="G35" s="1279">
        <v>0</v>
      </c>
      <c r="H35" s="1279">
        <v>430</v>
      </c>
      <c r="I35" s="1279">
        <f t="shared" si="0"/>
        <v>430</v>
      </c>
      <c r="J35" s="1280">
        <v>0</v>
      </c>
      <c r="K35" s="1280">
        <f t="shared" si="1"/>
        <v>430</v>
      </c>
      <c r="L35" s="1280">
        <v>0</v>
      </c>
      <c r="M35" s="1280">
        <f t="shared" si="2"/>
        <v>430</v>
      </c>
      <c r="N35" s="1280">
        <v>0</v>
      </c>
      <c r="O35" s="1239">
        <f t="shared" si="3"/>
        <v>430</v>
      </c>
      <c r="P35" s="147"/>
      <c r="Q35" s="147"/>
      <c r="R35" s="147"/>
    </row>
    <row r="36" spans="1:18" s="9" customFormat="1" ht="20.95" x14ac:dyDescent="0.2">
      <c r="A36" s="35" t="s">
        <v>2</v>
      </c>
      <c r="B36" s="136" t="s">
        <v>83</v>
      </c>
      <c r="C36" s="136" t="s">
        <v>50</v>
      </c>
      <c r="D36" s="38" t="s">
        <v>5</v>
      </c>
      <c r="E36" s="38" t="s">
        <v>5</v>
      </c>
      <c r="F36" s="149" t="s">
        <v>51</v>
      </c>
      <c r="G36" s="1281">
        <v>0</v>
      </c>
      <c r="H36" s="1281">
        <f t="shared" ref="H36" si="6">+H37</f>
        <v>480</v>
      </c>
      <c r="I36" s="1281">
        <f t="shared" si="0"/>
        <v>480</v>
      </c>
      <c r="J36" s="1282">
        <v>0</v>
      </c>
      <c r="K36" s="1282">
        <f t="shared" si="1"/>
        <v>480</v>
      </c>
      <c r="L36" s="1282">
        <v>0</v>
      </c>
      <c r="M36" s="1282">
        <f t="shared" si="2"/>
        <v>480</v>
      </c>
      <c r="N36" s="1282">
        <v>0</v>
      </c>
      <c r="O36" s="1241">
        <f t="shared" si="3"/>
        <v>480</v>
      </c>
      <c r="P36" s="147"/>
      <c r="Q36" s="147"/>
      <c r="R36" s="147"/>
    </row>
    <row r="37" spans="1:18" s="9" customFormat="1" x14ac:dyDescent="0.2">
      <c r="A37" s="47"/>
      <c r="B37" s="124"/>
      <c r="C37" s="124"/>
      <c r="D37" s="50">
        <v>3123</v>
      </c>
      <c r="E37" s="50">
        <v>5331</v>
      </c>
      <c r="F37" s="150" t="s">
        <v>19</v>
      </c>
      <c r="G37" s="1279">
        <v>0</v>
      </c>
      <c r="H37" s="1279">
        <v>480</v>
      </c>
      <c r="I37" s="1279">
        <f t="shared" si="0"/>
        <v>480</v>
      </c>
      <c r="J37" s="1280">
        <v>0</v>
      </c>
      <c r="K37" s="1280">
        <f t="shared" si="1"/>
        <v>480</v>
      </c>
      <c r="L37" s="1280">
        <v>0</v>
      </c>
      <c r="M37" s="1280">
        <f t="shared" si="2"/>
        <v>480</v>
      </c>
      <c r="N37" s="1280">
        <v>0</v>
      </c>
      <c r="O37" s="1239">
        <f t="shared" si="3"/>
        <v>480</v>
      </c>
      <c r="P37" s="147"/>
      <c r="Q37" s="147"/>
      <c r="R37" s="147"/>
    </row>
    <row r="38" spans="1:18" s="9" customFormat="1" ht="20.95" x14ac:dyDescent="0.2">
      <c r="A38" s="35" t="s">
        <v>2</v>
      </c>
      <c r="B38" s="136" t="s">
        <v>84</v>
      </c>
      <c r="C38" s="136" t="s">
        <v>52</v>
      </c>
      <c r="D38" s="38" t="s">
        <v>5</v>
      </c>
      <c r="E38" s="38" t="s">
        <v>5</v>
      </c>
      <c r="F38" s="149" t="s">
        <v>53</v>
      </c>
      <c r="G38" s="1281">
        <v>0</v>
      </c>
      <c r="H38" s="1281">
        <f t="shared" ref="H38" si="7">+H39</f>
        <v>70</v>
      </c>
      <c r="I38" s="1281">
        <f t="shared" si="0"/>
        <v>70</v>
      </c>
      <c r="J38" s="1282">
        <v>0</v>
      </c>
      <c r="K38" s="1282">
        <f t="shared" si="1"/>
        <v>70</v>
      </c>
      <c r="L38" s="1282">
        <v>0</v>
      </c>
      <c r="M38" s="1282">
        <f t="shared" si="2"/>
        <v>70</v>
      </c>
      <c r="N38" s="1282">
        <v>0</v>
      </c>
      <c r="O38" s="1241">
        <f t="shared" si="3"/>
        <v>70</v>
      </c>
      <c r="P38" s="147"/>
      <c r="Q38" s="147"/>
      <c r="R38" s="147"/>
    </row>
    <row r="39" spans="1:18" s="9" customFormat="1" x14ac:dyDescent="0.2">
      <c r="A39" s="47"/>
      <c r="B39" s="124"/>
      <c r="C39" s="124"/>
      <c r="D39" s="50">
        <v>3123</v>
      </c>
      <c r="E39" s="50">
        <v>5331</v>
      </c>
      <c r="F39" s="150" t="s">
        <v>19</v>
      </c>
      <c r="G39" s="1279">
        <v>0</v>
      </c>
      <c r="H39" s="1279">
        <v>70</v>
      </c>
      <c r="I39" s="1279">
        <f t="shared" si="0"/>
        <v>70</v>
      </c>
      <c r="J39" s="1280">
        <v>0</v>
      </c>
      <c r="K39" s="1280">
        <f t="shared" si="1"/>
        <v>70</v>
      </c>
      <c r="L39" s="1280">
        <v>0</v>
      </c>
      <c r="M39" s="1280">
        <f t="shared" si="2"/>
        <v>70</v>
      </c>
      <c r="N39" s="1280">
        <v>0</v>
      </c>
      <c r="O39" s="1239">
        <f t="shared" si="3"/>
        <v>70</v>
      </c>
      <c r="P39" s="147"/>
      <c r="Q39" s="147"/>
      <c r="R39" s="147"/>
    </row>
    <row r="40" spans="1:18" s="9" customFormat="1" ht="20.95" x14ac:dyDescent="0.2">
      <c r="A40" s="35" t="s">
        <v>2</v>
      </c>
      <c r="B40" s="136" t="s">
        <v>85</v>
      </c>
      <c r="C40" s="136" t="s">
        <v>54</v>
      </c>
      <c r="D40" s="38" t="s">
        <v>5</v>
      </c>
      <c r="E40" s="38" t="s">
        <v>5</v>
      </c>
      <c r="F40" s="149" t="s">
        <v>55</v>
      </c>
      <c r="G40" s="1281">
        <v>0</v>
      </c>
      <c r="H40" s="1281">
        <f t="shared" ref="H40" si="8">+H41</f>
        <v>120</v>
      </c>
      <c r="I40" s="1281">
        <f t="shared" si="0"/>
        <v>120</v>
      </c>
      <c r="J40" s="1282">
        <v>0</v>
      </c>
      <c r="K40" s="1282">
        <f t="shared" si="1"/>
        <v>120</v>
      </c>
      <c r="L40" s="1282">
        <v>0</v>
      </c>
      <c r="M40" s="1282">
        <f t="shared" si="2"/>
        <v>120</v>
      </c>
      <c r="N40" s="1282">
        <v>0</v>
      </c>
      <c r="O40" s="1241">
        <f t="shared" si="3"/>
        <v>120</v>
      </c>
      <c r="P40" s="147"/>
      <c r="Q40" s="147"/>
      <c r="R40" s="147"/>
    </row>
    <row r="41" spans="1:18" s="9" customFormat="1" x14ac:dyDescent="0.2">
      <c r="A41" s="47"/>
      <c r="B41" s="124"/>
      <c r="C41" s="124"/>
      <c r="D41" s="50">
        <v>3122</v>
      </c>
      <c r="E41" s="50">
        <v>5331</v>
      </c>
      <c r="F41" s="150" t="s">
        <v>19</v>
      </c>
      <c r="G41" s="1279">
        <v>0</v>
      </c>
      <c r="H41" s="1279">
        <v>120</v>
      </c>
      <c r="I41" s="1279">
        <f t="shared" si="0"/>
        <v>120</v>
      </c>
      <c r="J41" s="1280">
        <v>0</v>
      </c>
      <c r="K41" s="1280">
        <f t="shared" si="1"/>
        <v>120</v>
      </c>
      <c r="L41" s="1280">
        <v>0</v>
      </c>
      <c r="M41" s="1280">
        <f t="shared" si="2"/>
        <v>120</v>
      </c>
      <c r="N41" s="1280">
        <v>0</v>
      </c>
      <c r="O41" s="1239">
        <f t="shared" si="3"/>
        <v>120</v>
      </c>
      <c r="P41" s="147"/>
      <c r="Q41" s="147"/>
      <c r="R41" s="147"/>
    </row>
    <row r="42" spans="1:18" s="9" customFormat="1" ht="20.95" x14ac:dyDescent="0.2">
      <c r="A42" s="35" t="s">
        <v>2</v>
      </c>
      <c r="B42" s="136" t="s">
        <v>86</v>
      </c>
      <c r="C42" s="136" t="s">
        <v>56</v>
      </c>
      <c r="D42" s="38" t="s">
        <v>5</v>
      </c>
      <c r="E42" s="38" t="s">
        <v>5</v>
      </c>
      <c r="F42" s="149" t="s">
        <v>57</v>
      </c>
      <c r="G42" s="1281">
        <v>0</v>
      </c>
      <c r="H42" s="1281">
        <f t="shared" ref="H42" si="9">+H43</f>
        <v>330</v>
      </c>
      <c r="I42" s="1281">
        <f t="shared" si="0"/>
        <v>330</v>
      </c>
      <c r="J42" s="1282">
        <v>0</v>
      </c>
      <c r="K42" s="1282">
        <f t="shared" si="1"/>
        <v>330</v>
      </c>
      <c r="L42" s="1282">
        <v>0</v>
      </c>
      <c r="M42" s="1282">
        <f t="shared" si="2"/>
        <v>330</v>
      </c>
      <c r="N42" s="1282">
        <v>0</v>
      </c>
      <c r="O42" s="1241">
        <f t="shared" si="3"/>
        <v>330</v>
      </c>
      <c r="P42" s="147"/>
      <c r="Q42" s="147"/>
      <c r="R42" s="147"/>
    </row>
    <row r="43" spans="1:18" s="9" customFormat="1" x14ac:dyDescent="0.2">
      <c r="A43" s="47"/>
      <c r="B43" s="124"/>
      <c r="C43" s="124"/>
      <c r="D43" s="50">
        <v>3123</v>
      </c>
      <c r="E43" s="50">
        <v>5331</v>
      </c>
      <c r="F43" s="150" t="s">
        <v>19</v>
      </c>
      <c r="G43" s="1279">
        <v>0</v>
      </c>
      <c r="H43" s="1279">
        <v>330</v>
      </c>
      <c r="I43" s="1279">
        <f t="shared" si="0"/>
        <v>330</v>
      </c>
      <c r="J43" s="1280">
        <v>0</v>
      </c>
      <c r="K43" s="1280">
        <f t="shared" si="1"/>
        <v>330</v>
      </c>
      <c r="L43" s="1280">
        <v>0</v>
      </c>
      <c r="M43" s="1280">
        <f t="shared" si="2"/>
        <v>330</v>
      </c>
      <c r="N43" s="1280">
        <v>0</v>
      </c>
      <c r="O43" s="1239">
        <f t="shared" si="3"/>
        <v>330</v>
      </c>
      <c r="P43" s="147"/>
      <c r="Q43" s="147"/>
      <c r="R43" s="147"/>
    </row>
    <row r="44" spans="1:18" s="9" customFormat="1" ht="20.95" x14ac:dyDescent="0.2">
      <c r="A44" s="35" t="s">
        <v>2</v>
      </c>
      <c r="B44" s="136" t="s">
        <v>87</v>
      </c>
      <c r="C44" s="136" t="s">
        <v>58</v>
      </c>
      <c r="D44" s="38" t="s">
        <v>5</v>
      </c>
      <c r="E44" s="38" t="s">
        <v>5</v>
      </c>
      <c r="F44" s="149" t="s">
        <v>59</v>
      </c>
      <c r="G44" s="1281">
        <v>0</v>
      </c>
      <c r="H44" s="1281">
        <f t="shared" ref="H44" si="10">+H45</f>
        <v>230</v>
      </c>
      <c r="I44" s="1281">
        <f t="shared" si="0"/>
        <v>230</v>
      </c>
      <c r="J44" s="1282">
        <v>0</v>
      </c>
      <c r="K44" s="1282">
        <f t="shared" si="1"/>
        <v>230</v>
      </c>
      <c r="L44" s="1282">
        <v>0</v>
      </c>
      <c r="M44" s="1282">
        <f t="shared" si="2"/>
        <v>230</v>
      </c>
      <c r="N44" s="1282">
        <v>0</v>
      </c>
      <c r="O44" s="1241">
        <f t="shared" si="3"/>
        <v>230</v>
      </c>
      <c r="P44" s="147"/>
      <c r="Q44" s="147"/>
      <c r="R44" s="147"/>
    </row>
    <row r="45" spans="1:18" s="9" customFormat="1" x14ac:dyDescent="0.2">
      <c r="A45" s="47"/>
      <c r="B45" s="124"/>
      <c r="C45" s="124"/>
      <c r="D45" s="50">
        <v>3122</v>
      </c>
      <c r="E45" s="50">
        <v>5331</v>
      </c>
      <c r="F45" s="150" t="s">
        <v>19</v>
      </c>
      <c r="G45" s="1279">
        <v>0</v>
      </c>
      <c r="H45" s="1279">
        <v>230</v>
      </c>
      <c r="I45" s="1279">
        <f t="shared" si="0"/>
        <v>230</v>
      </c>
      <c r="J45" s="1280">
        <v>0</v>
      </c>
      <c r="K45" s="1280">
        <f t="shared" si="1"/>
        <v>230</v>
      </c>
      <c r="L45" s="1280">
        <v>0</v>
      </c>
      <c r="M45" s="1280">
        <f t="shared" si="2"/>
        <v>230</v>
      </c>
      <c r="N45" s="1280">
        <v>0</v>
      </c>
      <c r="O45" s="1239">
        <f t="shared" si="3"/>
        <v>230</v>
      </c>
      <c r="P45" s="147"/>
      <c r="Q45" s="147"/>
      <c r="R45" s="147"/>
    </row>
    <row r="46" spans="1:18" s="9" customFormat="1" ht="20.95" x14ac:dyDescent="0.2">
      <c r="A46" s="35" t="s">
        <v>2</v>
      </c>
      <c r="B46" s="136" t="s">
        <v>88</v>
      </c>
      <c r="C46" s="136" t="s">
        <v>60</v>
      </c>
      <c r="D46" s="38" t="s">
        <v>5</v>
      </c>
      <c r="E46" s="38" t="s">
        <v>5</v>
      </c>
      <c r="F46" s="149" t="s">
        <v>61</v>
      </c>
      <c r="G46" s="1281">
        <v>0</v>
      </c>
      <c r="H46" s="1281">
        <f t="shared" ref="H46" si="11">+H47</f>
        <v>160</v>
      </c>
      <c r="I46" s="1281">
        <f t="shared" si="0"/>
        <v>160</v>
      </c>
      <c r="J46" s="1282">
        <v>0</v>
      </c>
      <c r="K46" s="1282">
        <f t="shared" si="1"/>
        <v>160</v>
      </c>
      <c r="L46" s="1282">
        <v>0</v>
      </c>
      <c r="M46" s="1282">
        <f t="shared" si="2"/>
        <v>160</v>
      </c>
      <c r="N46" s="1282">
        <v>0</v>
      </c>
      <c r="O46" s="1241">
        <f t="shared" si="3"/>
        <v>160</v>
      </c>
      <c r="P46" s="147"/>
      <c r="Q46" s="147"/>
      <c r="R46" s="147"/>
    </row>
    <row r="47" spans="1:18" s="9" customFormat="1" x14ac:dyDescent="0.2">
      <c r="A47" s="47"/>
      <c r="B47" s="124"/>
      <c r="C47" s="124"/>
      <c r="D47" s="50">
        <v>3122</v>
      </c>
      <c r="E47" s="50">
        <v>5331</v>
      </c>
      <c r="F47" s="150" t="s">
        <v>19</v>
      </c>
      <c r="G47" s="1279">
        <v>0</v>
      </c>
      <c r="H47" s="1279">
        <v>160</v>
      </c>
      <c r="I47" s="1279">
        <f t="shared" si="0"/>
        <v>160</v>
      </c>
      <c r="J47" s="1280">
        <v>0</v>
      </c>
      <c r="K47" s="1280">
        <f t="shared" si="1"/>
        <v>160</v>
      </c>
      <c r="L47" s="1280">
        <v>0</v>
      </c>
      <c r="M47" s="1280">
        <f t="shared" si="2"/>
        <v>160</v>
      </c>
      <c r="N47" s="1280">
        <v>0</v>
      </c>
      <c r="O47" s="1239">
        <f t="shared" si="3"/>
        <v>160</v>
      </c>
      <c r="P47" s="147"/>
      <c r="Q47" s="147"/>
      <c r="R47" s="147"/>
    </row>
    <row r="48" spans="1:18" s="9" customFormat="1" ht="20.95" x14ac:dyDescent="0.2">
      <c r="A48" s="35" t="s">
        <v>2</v>
      </c>
      <c r="B48" s="136" t="s">
        <v>89</v>
      </c>
      <c r="C48" s="136" t="s">
        <v>62</v>
      </c>
      <c r="D48" s="38" t="s">
        <v>5</v>
      </c>
      <c r="E48" s="38" t="s">
        <v>5</v>
      </c>
      <c r="F48" s="149" t="s">
        <v>63</v>
      </c>
      <c r="G48" s="1281">
        <v>0</v>
      </c>
      <c r="H48" s="1281">
        <f t="shared" ref="H48" si="12">+H49</f>
        <v>150</v>
      </c>
      <c r="I48" s="1281">
        <f t="shared" si="0"/>
        <v>150</v>
      </c>
      <c r="J48" s="1282">
        <v>0</v>
      </c>
      <c r="K48" s="1282">
        <f t="shared" si="1"/>
        <v>150</v>
      </c>
      <c r="L48" s="1282">
        <v>0</v>
      </c>
      <c r="M48" s="1282">
        <f t="shared" si="2"/>
        <v>150</v>
      </c>
      <c r="N48" s="1282">
        <v>0</v>
      </c>
      <c r="O48" s="1241">
        <f t="shared" si="3"/>
        <v>150</v>
      </c>
      <c r="P48" s="147"/>
      <c r="Q48" s="147"/>
      <c r="R48" s="147"/>
    </row>
    <row r="49" spans="1:18" s="9" customFormat="1" x14ac:dyDescent="0.2">
      <c r="A49" s="47"/>
      <c r="B49" s="124"/>
      <c r="C49" s="124"/>
      <c r="D49" s="50">
        <v>3123</v>
      </c>
      <c r="E49" s="50">
        <v>5331</v>
      </c>
      <c r="F49" s="150" t="s">
        <v>19</v>
      </c>
      <c r="G49" s="1279">
        <v>0</v>
      </c>
      <c r="H49" s="1279">
        <v>150</v>
      </c>
      <c r="I49" s="1279">
        <f t="shared" si="0"/>
        <v>150</v>
      </c>
      <c r="J49" s="1280">
        <v>0</v>
      </c>
      <c r="K49" s="1280">
        <f t="shared" si="1"/>
        <v>150</v>
      </c>
      <c r="L49" s="1280">
        <v>0</v>
      </c>
      <c r="M49" s="1280">
        <f t="shared" si="2"/>
        <v>150</v>
      </c>
      <c r="N49" s="1280">
        <v>0</v>
      </c>
      <c r="O49" s="1239">
        <f t="shared" si="3"/>
        <v>150</v>
      </c>
      <c r="P49" s="147"/>
      <c r="Q49" s="147"/>
      <c r="R49" s="147"/>
    </row>
    <row r="50" spans="1:18" s="9" customFormat="1" ht="20.95" x14ac:dyDescent="0.2">
      <c r="A50" s="35" t="s">
        <v>2</v>
      </c>
      <c r="B50" s="136" t="s">
        <v>90</v>
      </c>
      <c r="C50" s="136" t="s">
        <v>64</v>
      </c>
      <c r="D50" s="38" t="s">
        <v>5</v>
      </c>
      <c r="E50" s="38" t="s">
        <v>5</v>
      </c>
      <c r="F50" s="149" t="s">
        <v>65</v>
      </c>
      <c r="G50" s="1281">
        <v>0</v>
      </c>
      <c r="H50" s="1281">
        <f t="shared" ref="H50" si="13">+H51</f>
        <v>30</v>
      </c>
      <c r="I50" s="1281">
        <f t="shared" si="0"/>
        <v>30</v>
      </c>
      <c r="J50" s="1282">
        <v>0</v>
      </c>
      <c r="K50" s="1282">
        <f t="shared" si="1"/>
        <v>30</v>
      </c>
      <c r="L50" s="1282">
        <v>0</v>
      </c>
      <c r="M50" s="1282">
        <f t="shared" si="2"/>
        <v>30</v>
      </c>
      <c r="N50" s="1282">
        <v>0</v>
      </c>
      <c r="O50" s="1241">
        <f t="shared" si="3"/>
        <v>30</v>
      </c>
      <c r="P50" s="147"/>
      <c r="Q50" s="147"/>
      <c r="R50" s="147"/>
    </row>
    <row r="51" spans="1:18" s="9" customFormat="1" x14ac:dyDescent="0.2">
      <c r="A51" s="47"/>
      <c r="B51" s="124"/>
      <c r="C51" s="124"/>
      <c r="D51" s="50">
        <v>3123</v>
      </c>
      <c r="E51" s="50">
        <v>5331</v>
      </c>
      <c r="F51" s="150" t="s">
        <v>19</v>
      </c>
      <c r="G51" s="1279">
        <v>0</v>
      </c>
      <c r="H51" s="1279">
        <v>30</v>
      </c>
      <c r="I51" s="1279">
        <f t="shared" si="0"/>
        <v>30</v>
      </c>
      <c r="J51" s="1280">
        <v>0</v>
      </c>
      <c r="K51" s="1280">
        <f t="shared" si="1"/>
        <v>30</v>
      </c>
      <c r="L51" s="1280">
        <v>0</v>
      </c>
      <c r="M51" s="1280">
        <f t="shared" si="2"/>
        <v>30</v>
      </c>
      <c r="N51" s="1280">
        <v>0</v>
      </c>
      <c r="O51" s="1239">
        <f t="shared" si="3"/>
        <v>30</v>
      </c>
      <c r="P51" s="147"/>
      <c r="Q51" s="147"/>
      <c r="R51" s="147"/>
    </row>
    <row r="52" spans="1:18" s="9" customFormat="1" x14ac:dyDescent="0.2">
      <c r="A52" s="35" t="s">
        <v>2</v>
      </c>
      <c r="B52" s="136" t="s">
        <v>74</v>
      </c>
      <c r="C52" s="136" t="s">
        <v>17</v>
      </c>
      <c r="D52" s="38" t="s">
        <v>5</v>
      </c>
      <c r="E52" s="38" t="s">
        <v>5</v>
      </c>
      <c r="F52" s="149" t="s">
        <v>7</v>
      </c>
      <c r="G52" s="1281">
        <f>+G53</f>
        <v>500</v>
      </c>
      <c r="H52" s="1281">
        <v>0</v>
      </c>
      <c r="I52" s="1281">
        <f t="shared" si="0"/>
        <v>500</v>
      </c>
      <c r="J52" s="1282">
        <f>+J53</f>
        <v>-50</v>
      </c>
      <c r="K52" s="1282">
        <f t="shared" si="1"/>
        <v>450</v>
      </c>
      <c r="L52" s="1282">
        <v>0</v>
      </c>
      <c r="M52" s="1282">
        <f t="shared" si="2"/>
        <v>450</v>
      </c>
      <c r="N52" s="1282">
        <v>0</v>
      </c>
      <c r="O52" s="1241">
        <f t="shared" si="3"/>
        <v>450</v>
      </c>
      <c r="P52" s="147"/>
      <c r="Q52" s="147"/>
      <c r="R52" s="147"/>
    </row>
    <row r="53" spans="1:18" s="9" customFormat="1" x14ac:dyDescent="0.2">
      <c r="A53" s="47"/>
      <c r="B53" s="124"/>
      <c r="C53" s="124"/>
      <c r="D53" s="50">
        <v>3299</v>
      </c>
      <c r="E53" s="50">
        <v>5331</v>
      </c>
      <c r="F53" s="150" t="s">
        <v>19</v>
      </c>
      <c r="G53" s="1279">
        <v>500</v>
      </c>
      <c r="H53" s="1279">
        <v>0</v>
      </c>
      <c r="I53" s="1279">
        <f t="shared" si="0"/>
        <v>500</v>
      </c>
      <c r="J53" s="1280">
        <v>-50</v>
      </c>
      <c r="K53" s="1280">
        <f t="shared" si="1"/>
        <v>450</v>
      </c>
      <c r="L53" s="1280">
        <v>0</v>
      </c>
      <c r="M53" s="1280">
        <f t="shared" si="2"/>
        <v>450</v>
      </c>
      <c r="N53" s="1280">
        <v>0</v>
      </c>
      <c r="O53" s="1239">
        <f t="shared" si="3"/>
        <v>450</v>
      </c>
      <c r="P53" s="147"/>
      <c r="Q53" s="147"/>
      <c r="R53" s="147"/>
    </row>
    <row r="54" spans="1:18" s="9" customFormat="1" ht="20.95" x14ac:dyDescent="0.2">
      <c r="A54" s="35" t="s">
        <v>2</v>
      </c>
      <c r="B54" s="136" t="s">
        <v>165</v>
      </c>
      <c r="C54" s="824" t="s">
        <v>17</v>
      </c>
      <c r="D54" s="445" t="s">
        <v>5</v>
      </c>
      <c r="E54" s="445" t="s">
        <v>5</v>
      </c>
      <c r="F54" s="1039" t="s">
        <v>170</v>
      </c>
      <c r="G54" s="1064">
        <v>0</v>
      </c>
      <c r="H54" s="1064">
        <v>0</v>
      </c>
      <c r="I54" s="1064">
        <f t="shared" si="0"/>
        <v>0</v>
      </c>
      <c r="J54" s="1031">
        <f>+J55</f>
        <v>50</v>
      </c>
      <c r="K54" s="1031">
        <f t="shared" si="1"/>
        <v>50</v>
      </c>
      <c r="L54" s="1031">
        <f>+L55</f>
        <v>-50</v>
      </c>
      <c r="M54" s="1031">
        <f t="shared" si="2"/>
        <v>0</v>
      </c>
      <c r="N54" s="1282">
        <v>0</v>
      </c>
      <c r="O54" s="1241">
        <f t="shared" si="3"/>
        <v>0</v>
      </c>
      <c r="P54" s="147"/>
      <c r="Q54" s="147"/>
      <c r="R54" s="147"/>
    </row>
    <row r="55" spans="1:18" s="9" customFormat="1" x14ac:dyDescent="0.2">
      <c r="A55" s="47"/>
      <c r="B55" s="124"/>
      <c r="C55" s="236"/>
      <c r="D55" s="237">
        <v>3299</v>
      </c>
      <c r="E55" s="237">
        <v>5332</v>
      </c>
      <c r="F55" s="1038" t="s">
        <v>167</v>
      </c>
      <c r="G55" s="1063">
        <v>0</v>
      </c>
      <c r="H55" s="1063">
        <v>0</v>
      </c>
      <c r="I55" s="1063">
        <v>0</v>
      </c>
      <c r="J55" s="1030">
        <v>50</v>
      </c>
      <c r="K55" s="1030">
        <f t="shared" si="1"/>
        <v>50</v>
      </c>
      <c r="L55" s="1030">
        <v>-50</v>
      </c>
      <c r="M55" s="1030">
        <f t="shared" si="2"/>
        <v>0</v>
      </c>
      <c r="N55" s="1280">
        <v>0</v>
      </c>
      <c r="O55" s="1239">
        <f t="shared" si="3"/>
        <v>0</v>
      </c>
      <c r="P55" s="147"/>
      <c r="Q55" s="147"/>
      <c r="R55" s="147"/>
    </row>
    <row r="56" spans="1:18" s="9" customFormat="1" ht="20.95" x14ac:dyDescent="0.2">
      <c r="A56" s="35" t="s">
        <v>2</v>
      </c>
      <c r="B56" s="136" t="s">
        <v>165</v>
      </c>
      <c r="C56" s="824" t="s">
        <v>306</v>
      </c>
      <c r="D56" s="445" t="s">
        <v>5</v>
      </c>
      <c r="E56" s="445" t="s">
        <v>5</v>
      </c>
      <c r="F56" s="1039" t="s">
        <v>170</v>
      </c>
      <c r="G56" s="1064">
        <v>0</v>
      </c>
      <c r="H56" s="1064">
        <v>0</v>
      </c>
      <c r="I56" s="1064">
        <f t="shared" ref="I56" si="14">+G56+H56</f>
        <v>0</v>
      </c>
      <c r="J56" s="1031">
        <f>+J57</f>
        <v>0</v>
      </c>
      <c r="K56" s="1031">
        <f t="shared" si="1"/>
        <v>0</v>
      </c>
      <c r="L56" s="1031">
        <f>+L57</f>
        <v>50</v>
      </c>
      <c r="M56" s="1031">
        <f t="shared" si="2"/>
        <v>50</v>
      </c>
      <c r="N56" s="1282">
        <v>0</v>
      </c>
      <c r="O56" s="1241">
        <f t="shared" si="3"/>
        <v>50</v>
      </c>
      <c r="P56" s="147"/>
      <c r="Q56" s="147"/>
      <c r="R56" s="147"/>
    </row>
    <row r="57" spans="1:18" s="9" customFormat="1" x14ac:dyDescent="0.2">
      <c r="A57" s="47"/>
      <c r="B57" s="124"/>
      <c r="C57" s="236"/>
      <c r="D57" s="237">
        <v>3299</v>
      </c>
      <c r="E57" s="237">
        <v>5332</v>
      </c>
      <c r="F57" s="1038" t="s">
        <v>167</v>
      </c>
      <c r="G57" s="1063">
        <v>0</v>
      </c>
      <c r="H57" s="1063">
        <v>0</v>
      </c>
      <c r="I57" s="1063">
        <v>0</v>
      </c>
      <c r="J57" s="1030">
        <v>0</v>
      </c>
      <c r="K57" s="1030">
        <f t="shared" si="1"/>
        <v>0</v>
      </c>
      <c r="L57" s="1030">
        <v>50</v>
      </c>
      <c r="M57" s="1030">
        <f t="shared" si="2"/>
        <v>50</v>
      </c>
      <c r="N57" s="1280">
        <v>0</v>
      </c>
      <c r="O57" s="1239">
        <f t="shared" si="3"/>
        <v>50</v>
      </c>
      <c r="P57" s="147"/>
      <c r="Q57" s="147"/>
      <c r="R57" s="147"/>
    </row>
    <row r="58" spans="1:18" s="9" customFormat="1" x14ac:dyDescent="0.2">
      <c r="A58" s="35" t="s">
        <v>2</v>
      </c>
      <c r="B58" s="136" t="s">
        <v>75</v>
      </c>
      <c r="C58" s="824" t="s">
        <v>17</v>
      </c>
      <c r="D58" s="445" t="s">
        <v>5</v>
      </c>
      <c r="E58" s="445" t="s">
        <v>5</v>
      </c>
      <c r="F58" s="1039" t="s">
        <v>8</v>
      </c>
      <c r="G58" s="1064">
        <f>+G59</f>
        <v>500</v>
      </c>
      <c r="H58" s="1064">
        <v>0</v>
      </c>
      <c r="I58" s="1064">
        <f t="shared" si="0"/>
        <v>500</v>
      </c>
      <c r="J58" s="1031">
        <v>0</v>
      </c>
      <c r="K58" s="1031">
        <f t="shared" si="1"/>
        <v>500</v>
      </c>
      <c r="L58" s="1031">
        <v>0</v>
      </c>
      <c r="M58" s="1031">
        <f t="shared" si="2"/>
        <v>500</v>
      </c>
      <c r="N58" s="1282">
        <v>0</v>
      </c>
      <c r="O58" s="1241">
        <f t="shared" si="3"/>
        <v>500</v>
      </c>
      <c r="P58" s="147"/>
      <c r="Q58" s="147"/>
      <c r="R58" s="147"/>
    </row>
    <row r="59" spans="1:18" s="9" customFormat="1" x14ac:dyDescent="0.2">
      <c r="A59" s="67"/>
      <c r="B59" s="1342"/>
      <c r="C59" s="1342"/>
      <c r="D59" s="70">
        <v>3299</v>
      </c>
      <c r="E59" s="1343">
        <v>5321</v>
      </c>
      <c r="F59" s="153" t="s">
        <v>21</v>
      </c>
      <c r="G59" s="1302">
        <v>500</v>
      </c>
      <c r="H59" s="1302">
        <v>0</v>
      </c>
      <c r="I59" s="1302">
        <f t="shared" si="0"/>
        <v>500</v>
      </c>
      <c r="J59" s="1287">
        <v>0</v>
      </c>
      <c r="K59" s="1287">
        <f t="shared" si="1"/>
        <v>500</v>
      </c>
      <c r="L59" s="1280">
        <v>0</v>
      </c>
      <c r="M59" s="1280">
        <f t="shared" si="2"/>
        <v>500</v>
      </c>
      <c r="N59" s="1280">
        <v>0</v>
      </c>
      <c r="O59" s="1239">
        <f t="shared" si="3"/>
        <v>500</v>
      </c>
      <c r="P59" s="147"/>
      <c r="Q59" s="147"/>
      <c r="R59" s="147"/>
    </row>
    <row r="60" spans="1:18" s="9" customFormat="1" ht="20.95" x14ac:dyDescent="0.2">
      <c r="A60" s="972" t="s">
        <v>2</v>
      </c>
      <c r="B60" s="824" t="s">
        <v>217</v>
      </c>
      <c r="C60" s="824" t="s">
        <v>17</v>
      </c>
      <c r="D60" s="445" t="s">
        <v>5</v>
      </c>
      <c r="E60" s="445" t="s">
        <v>5</v>
      </c>
      <c r="F60" s="1039" t="s">
        <v>218</v>
      </c>
      <c r="G60" s="1281">
        <v>0</v>
      </c>
      <c r="H60" s="1281"/>
      <c r="I60" s="1281">
        <v>0</v>
      </c>
      <c r="J60" s="1031">
        <f>+J61</f>
        <v>250</v>
      </c>
      <c r="K60" s="1031">
        <f t="shared" si="1"/>
        <v>250</v>
      </c>
      <c r="L60" s="1282">
        <v>0</v>
      </c>
      <c r="M60" s="1282">
        <f t="shared" si="2"/>
        <v>250</v>
      </c>
      <c r="N60" s="1282">
        <v>0</v>
      </c>
      <c r="O60" s="1241">
        <f t="shared" si="3"/>
        <v>250</v>
      </c>
      <c r="P60" s="147"/>
      <c r="Q60" s="147"/>
      <c r="R60" s="147"/>
    </row>
    <row r="61" spans="1:18" s="9" customFormat="1" ht="13.1" thickBot="1" x14ac:dyDescent="0.25">
      <c r="A61" s="261"/>
      <c r="B61" s="1107"/>
      <c r="C61" s="1107"/>
      <c r="D61" s="1108">
        <v>3299</v>
      </c>
      <c r="E61" s="262">
        <v>5222</v>
      </c>
      <c r="F61" s="1109" t="s">
        <v>94</v>
      </c>
      <c r="G61" s="1316">
        <v>0</v>
      </c>
      <c r="H61" s="1316"/>
      <c r="I61" s="1316">
        <v>0</v>
      </c>
      <c r="J61" s="1090">
        <v>250</v>
      </c>
      <c r="K61" s="1090">
        <f t="shared" si="1"/>
        <v>250</v>
      </c>
      <c r="L61" s="1287">
        <v>0</v>
      </c>
      <c r="M61" s="1287">
        <f t="shared" si="2"/>
        <v>250</v>
      </c>
      <c r="N61" s="1287">
        <v>0</v>
      </c>
      <c r="O61" s="1245">
        <f t="shared" si="3"/>
        <v>250</v>
      </c>
      <c r="P61" s="147"/>
      <c r="Q61" s="147"/>
      <c r="R61" s="147"/>
    </row>
    <row r="62" spans="1:18" s="9" customFormat="1" ht="13.75" thickBot="1" x14ac:dyDescent="0.3">
      <c r="A62" s="1270" t="s">
        <v>2</v>
      </c>
      <c r="B62" s="1474" t="s">
        <v>5</v>
      </c>
      <c r="C62" s="1475"/>
      <c r="D62" s="1271" t="s">
        <v>5</v>
      </c>
      <c r="E62" s="1271" t="s">
        <v>5</v>
      </c>
      <c r="F62" s="1273" t="s">
        <v>25</v>
      </c>
      <c r="G62" s="1274">
        <v>6040</v>
      </c>
      <c r="H62" s="1274">
        <f>+H63+H138+H147+H165+H180+H193</f>
        <v>14536.8</v>
      </c>
      <c r="I62" s="1274">
        <f t="shared" si="0"/>
        <v>20576.8</v>
      </c>
      <c r="J62" s="1275">
        <f>+J63+J138+J147+J165+J180+J193</f>
        <v>0</v>
      </c>
      <c r="K62" s="1275">
        <f t="shared" si="1"/>
        <v>20576.8</v>
      </c>
      <c r="L62" s="1275">
        <v>0</v>
      </c>
      <c r="M62" s="1275">
        <f t="shared" si="2"/>
        <v>20576.8</v>
      </c>
      <c r="N62" s="1275">
        <f>+N63+N138+N147+N165+N180+N193</f>
        <v>-5760</v>
      </c>
      <c r="O62" s="1244">
        <f t="shared" si="3"/>
        <v>14816.8</v>
      </c>
      <c r="P62" s="147" t="s">
        <v>313</v>
      </c>
      <c r="Q62" s="147"/>
      <c r="R62" s="147"/>
    </row>
    <row r="63" spans="1:18" s="9" customFormat="1" ht="13.1" thickBot="1" x14ac:dyDescent="0.25">
      <c r="A63" s="1289" t="s">
        <v>2</v>
      </c>
      <c r="B63" s="1476" t="s">
        <v>5</v>
      </c>
      <c r="C63" s="1476"/>
      <c r="D63" s="1290" t="s">
        <v>5</v>
      </c>
      <c r="E63" s="1290" t="s">
        <v>5</v>
      </c>
      <c r="F63" s="1291" t="s">
        <v>26</v>
      </c>
      <c r="G63" s="1292">
        <f>+G64</f>
        <v>2810</v>
      </c>
      <c r="H63" s="1292">
        <f>+H64+H80</f>
        <v>2200</v>
      </c>
      <c r="I63" s="1292">
        <f t="shared" si="0"/>
        <v>5010</v>
      </c>
      <c r="J63" s="1293">
        <f>+J80+J82+J84+J86+J88+J90+J92+J94</f>
        <v>0</v>
      </c>
      <c r="K63" s="1293">
        <f t="shared" si="1"/>
        <v>5010</v>
      </c>
      <c r="L63" s="1293">
        <v>0</v>
      </c>
      <c r="M63" s="1293">
        <f t="shared" si="2"/>
        <v>5010</v>
      </c>
      <c r="N63" s="1379">
        <f>+N64+N72+N74+N96+N98+N100+N102+N104+N106+N108+N110+N112+N114+N116+N118+N120+N122+N124+N126+N128+N130+N132+N134+N136</f>
        <v>-730</v>
      </c>
      <c r="O63" s="1379">
        <f t="shared" si="3"/>
        <v>4280</v>
      </c>
      <c r="P63" s="1178" t="s">
        <v>311</v>
      </c>
      <c r="Q63" s="147"/>
      <c r="R63" s="147"/>
    </row>
    <row r="64" spans="1:18" s="9" customFormat="1" x14ac:dyDescent="0.2">
      <c r="A64" s="26" t="s">
        <v>3</v>
      </c>
      <c r="B64" s="121" t="s">
        <v>76</v>
      </c>
      <c r="C64" s="121" t="s">
        <v>17</v>
      </c>
      <c r="D64" s="29" t="s">
        <v>5</v>
      </c>
      <c r="E64" s="29" t="s">
        <v>5</v>
      </c>
      <c r="F64" s="151" t="s">
        <v>26</v>
      </c>
      <c r="G64" s="1294">
        <f>+G65</f>
        <v>2810</v>
      </c>
      <c r="H64" s="1294">
        <v>1700</v>
      </c>
      <c r="I64" s="1294">
        <f t="shared" si="0"/>
        <v>4510</v>
      </c>
      <c r="J64" s="1278">
        <f>+J65</f>
        <v>-880</v>
      </c>
      <c r="K64" s="1278">
        <f t="shared" si="1"/>
        <v>3630</v>
      </c>
      <c r="L64" s="1278">
        <v>0</v>
      </c>
      <c r="M64" s="1278">
        <f t="shared" si="2"/>
        <v>3630</v>
      </c>
      <c r="N64" s="1177">
        <f>+N65</f>
        <v>-3380</v>
      </c>
      <c r="O64" s="1177">
        <f t="shared" si="3"/>
        <v>250</v>
      </c>
      <c r="P64" s="1178" t="s">
        <v>311</v>
      </c>
      <c r="Q64" s="596">
        <v>-2650</v>
      </c>
      <c r="R64" s="596" t="s">
        <v>293</v>
      </c>
    </row>
    <row r="65" spans="1:18" s="9" customFormat="1" x14ac:dyDescent="0.2">
      <c r="A65" s="47"/>
      <c r="B65" s="124"/>
      <c r="C65" s="124"/>
      <c r="D65" s="50">
        <v>3419</v>
      </c>
      <c r="E65" s="8">
        <v>5229</v>
      </c>
      <c r="F65" s="150" t="s">
        <v>24</v>
      </c>
      <c r="G65" s="1279">
        <v>2810</v>
      </c>
      <c r="H65" s="1279">
        <v>1700</v>
      </c>
      <c r="I65" s="1279">
        <f t="shared" si="0"/>
        <v>4510</v>
      </c>
      <c r="J65" s="1280">
        <v>-880</v>
      </c>
      <c r="K65" s="1280">
        <f t="shared" si="1"/>
        <v>3630</v>
      </c>
      <c r="L65" s="1280">
        <v>0</v>
      </c>
      <c r="M65" s="1280">
        <f t="shared" si="2"/>
        <v>3630</v>
      </c>
      <c r="N65" s="1185">
        <v>-3380</v>
      </c>
      <c r="O65" s="1185">
        <f t="shared" si="3"/>
        <v>250</v>
      </c>
      <c r="P65" s="1178"/>
      <c r="Q65" s="1178">
        <v>-730</v>
      </c>
      <c r="R65" s="1178" t="s">
        <v>289</v>
      </c>
    </row>
    <row r="66" spans="1:18" s="9" customFormat="1" x14ac:dyDescent="0.2">
      <c r="A66" s="35" t="s">
        <v>2</v>
      </c>
      <c r="B66" s="136" t="s">
        <v>175</v>
      </c>
      <c r="C66" s="136" t="s">
        <v>17</v>
      </c>
      <c r="D66" s="38" t="s">
        <v>5</v>
      </c>
      <c r="E66" s="38" t="s">
        <v>5</v>
      </c>
      <c r="F66" s="149" t="s">
        <v>188</v>
      </c>
      <c r="G66" s="1281">
        <v>0</v>
      </c>
      <c r="H66" s="1281"/>
      <c r="I66" s="1281">
        <v>0</v>
      </c>
      <c r="J66" s="1282">
        <f>+J67</f>
        <v>200</v>
      </c>
      <c r="K66" s="1282">
        <f t="shared" si="1"/>
        <v>200</v>
      </c>
      <c r="L66" s="1282">
        <v>0</v>
      </c>
      <c r="M66" s="1282">
        <f t="shared" si="2"/>
        <v>200</v>
      </c>
      <c r="N66" s="1282">
        <v>0</v>
      </c>
      <c r="O66" s="1241">
        <f t="shared" si="3"/>
        <v>200</v>
      </c>
      <c r="P66" s="147"/>
      <c r="Q66" s="147"/>
      <c r="R66" s="147"/>
    </row>
    <row r="67" spans="1:18" s="9" customFormat="1" x14ac:dyDescent="0.2">
      <c r="A67" s="47"/>
      <c r="B67" s="124"/>
      <c r="C67" s="124"/>
      <c r="D67" s="50">
        <v>3419</v>
      </c>
      <c r="E67" s="8">
        <v>5222</v>
      </c>
      <c r="F67" s="150" t="s">
        <v>94</v>
      </c>
      <c r="G67" s="1279">
        <v>0</v>
      </c>
      <c r="H67" s="1279"/>
      <c r="I67" s="1279">
        <v>0</v>
      </c>
      <c r="J67" s="1280">
        <v>200</v>
      </c>
      <c r="K67" s="1280">
        <f t="shared" si="1"/>
        <v>200</v>
      </c>
      <c r="L67" s="1280">
        <v>0</v>
      </c>
      <c r="M67" s="1280">
        <f t="shared" si="2"/>
        <v>200</v>
      </c>
      <c r="N67" s="1280">
        <v>0</v>
      </c>
      <c r="O67" s="1239">
        <f t="shared" si="3"/>
        <v>200</v>
      </c>
      <c r="P67" s="147"/>
      <c r="Q67" s="147"/>
      <c r="R67" s="147"/>
    </row>
    <row r="68" spans="1:18" s="9" customFormat="1" x14ac:dyDescent="0.2">
      <c r="A68" s="35" t="s">
        <v>2</v>
      </c>
      <c r="B68" s="136" t="s">
        <v>176</v>
      </c>
      <c r="C68" s="136" t="s">
        <v>17</v>
      </c>
      <c r="D68" s="38" t="s">
        <v>5</v>
      </c>
      <c r="E68" s="38" t="s">
        <v>5</v>
      </c>
      <c r="F68" s="1295" t="s">
        <v>182</v>
      </c>
      <c r="G68" s="1281">
        <v>0</v>
      </c>
      <c r="H68" s="1281"/>
      <c r="I68" s="1281">
        <v>0</v>
      </c>
      <c r="J68" s="1282">
        <f t="shared" ref="J68" si="15">+J69</f>
        <v>100</v>
      </c>
      <c r="K68" s="1282">
        <f t="shared" si="1"/>
        <v>100</v>
      </c>
      <c r="L68" s="1282">
        <v>0</v>
      </c>
      <c r="M68" s="1282">
        <f t="shared" si="2"/>
        <v>100</v>
      </c>
      <c r="N68" s="1282">
        <v>0</v>
      </c>
      <c r="O68" s="1241">
        <f t="shared" si="3"/>
        <v>100</v>
      </c>
      <c r="P68" s="147"/>
      <c r="Q68" s="147"/>
      <c r="R68" s="147"/>
    </row>
    <row r="69" spans="1:18" s="9" customFormat="1" x14ac:dyDescent="0.2">
      <c r="A69" s="47"/>
      <c r="B69" s="124"/>
      <c r="C69" s="124"/>
      <c r="D69" s="50">
        <v>3419</v>
      </c>
      <c r="E69" s="8">
        <v>5222</v>
      </c>
      <c r="F69" s="150" t="s">
        <v>94</v>
      </c>
      <c r="G69" s="1279">
        <v>0</v>
      </c>
      <c r="H69" s="1279"/>
      <c r="I69" s="1279">
        <v>0</v>
      </c>
      <c r="J69" s="1280">
        <v>100</v>
      </c>
      <c r="K69" s="1280">
        <f t="shared" si="1"/>
        <v>100</v>
      </c>
      <c r="L69" s="1280">
        <v>0</v>
      </c>
      <c r="M69" s="1280">
        <f t="shared" si="2"/>
        <v>100</v>
      </c>
      <c r="N69" s="1280">
        <v>0</v>
      </c>
      <c r="O69" s="1239">
        <f t="shared" si="3"/>
        <v>100</v>
      </c>
      <c r="P69" s="147"/>
      <c r="Q69" s="147"/>
      <c r="R69" s="147"/>
    </row>
    <row r="70" spans="1:18" s="9" customFormat="1" x14ac:dyDescent="0.2">
      <c r="A70" s="35" t="s">
        <v>2</v>
      </c>
      <c r="B70" s="136" t="s">
        <v>177</v>
      </c>
      <c r="C70" s="136" t="s">
        <v>17</v>
      </c>
      <c r="D70" s="38" t="s">
        <v>5</v>
      </c>
      <c r="E70" s="38" t="s">
        <v>5</v>
      </c>
      <c r="F70" s="1295" t="s">
        <v>183</v>
      </c>
      <c r="G70" s="1281">
        <v>0</v>
      </c>
      <c r="H70" s="1281"/>
      <c r="I70" s="1281">
        <v>0</v>
      </c>
      <c r="J70" s="1282">
        <f t="shared" ref="J70" si="16">+J71</f>
        <v>100</v>
      </c>
      <c r="K70" s="1282">
        <f t="shared" si="1"/>
        <v>100</v>
      </c>
      <c r="L70" s="1282">
        <v>0</v>
      </c>
      <c r="M70" s="1282">
        <f t="shared" si="2"/>
        <v>100</v>
      </c>
      <c r="N70" s="1282">
        <v>0</v>
      </c>
      <c r="O70" s="1241">
        <f t="shared" si="3"/>
        <v>100</v>
      </c>
      <c r="P70" s="147"/>
      <c r="Q70" s="147"/>
      <c r="R70" s="147"/>
    </row>
    <row r="71" spans="1:18" s="9" customFormat="1" x14ac:dyDescent="0.2">
      <c r="A71" s="47"/>
      <c r="B71" s="124"/>
      <c r="C71" s="124"/>
      <c r="D71" s="50">
        <v>3419</v>
      </c>
      <c r="E71" s="8">
        <v>5222</v>
      </c>
      <c r="F71" s="150" t="s">
        <v>94</v>
      </c>
      <c r="G71" s="1279">
        <v>0</v>
      </c>
      <c r="H71" s="1279"/>
      <c r="I71" s="1279">
        <v>0</v>
      </c>
      <c r="J71" s="1280">
        <v>100</v>
      </c>
      <c r="K71" s="1280">
        <f t="shared" si="1"/>
        <v>100</v>
      </c>
      <c r="L71" s="1280">
        <v>0</v>
      </c>
      <c r="M71" s="1280">
        <f t="shared" si="2"/>
        <v>100</v>
      </c>
      <c r="N71" s="1280">
        <v>0</v>
      </c>
      <c r="O71" s="1239">
        <f t="shared" si="3"/>
        <v>100</v>
      </c>
      <c r="P71" s="147"/>
      <c r="Q71" s="147"/>
      <c r="R71" s="147"/>
    </row>
    <row r="72" spans="1:18" s="9" customFormat="1" x14ac:dyDescent="0.2">
      <c r="A72" s="35" t="s">
        <v>2</v>
      </c>
      <c r="B72" s="136" t="s">
        <v>178</v>
      </c>
      <c r="C72" s="136" t="s">
        <v>17</v>
      </c>
      <c r="D72" s="38" t="s">
        <v>5</v>
      </c>
      <c r="E72" s="38" t="s">
        <v>5</v>
      </c>
      <c r="F72" s="149" t="s">
        <v>184</v>
      </c>
      <c r="G72" s="1281">
        <v>0</v>
      </c>
      <c r="H72" s="1281"/>
      <c r="I72" s="1281">
        <v>0</v>
      </c>
      <c r="J72" s="1282">
        <f t="shared" ref="J72:J74" si="17">+J73</f>
        <v>300</v>
      </c>
      <c r="K72" s="1282">
        <f t="shared" si="1"/>
        <v>300</v>
      </c>
      <c r="L72" s="1282">
        <v>0</v>
      </c>
      <c r="M72" s="1282">
        <f t="shared" si="2"/>
        <v>300</v>
      </c>
      <c r="N72" s="1351">
        <f>+N73</f>
        <v>-300</v>
      </c>
      <c r="O72" s="1241">
        <f t="shared" si="3"/>
        <v>0</v>
      </c>
      <c r="P72" s="147" t="s">
        <v>309</v>
      </c>
      <c r="Q72" s="147"/>
      <c r="R72" s="147"/>
    </row>
    <row r="73" spans="1:18" s="9" customFormat="1" x14ac:dyDescent="0.2">
      <c r="A73" s="47"/>
      <c r="B73" s="124"/>
      <c r="C73" s="124"/>
      <c r="D73" s="50">
        <v>3419</v>
      </c>
      <c r="E73" s="8">
        <v>5332</v>
      </c>
      <c r="F73" s="150" t="s">
        <v>167</v>
      </c>
      <c r="G73" s="1279">
        <v>0</v>
      </c>
      <c r="H73" s="1279"/>
      <c r="I73" s="1279">
        <v>0</v>
      </c>
      <c r="J73" s="1280">
        <v>300</v>
      </c>
      <c r="K73" s="1280">
        <f t="shared" si="1"/>
        <v>300</v>
      </c>
      <c r="L73" s="1280">
        <v>0</v>
      </c>
      <c r="M73" s="1280">
        <f t="shared" si="2"/>
        <v>300</v>
      </c>
      <c r="N73" s="1350">
        <v>-300</v>
      </c>
      <c r="O73" s="1239">
        <f t="shared" si="3"/>
        <v>0</v>
      </c>
      <c r="P73" s="147"/>
      <c r="Q73" s="147"/>
      <c r="R73" s="147"/>
    </row>
    <row r="74" spans="1:18" s="9" customFormat="1" x14ac:dyDescent="0.2">
      <c r="A74" s="35" t="s">
        <v>2</v>
      </c>
      <c r="B74" s="136" t="s">
        <v>178</v>
      </c>
      <c r="C74" s="797" t="s">
        <v>306</v>
      </c>
      <c r="D74" s="38" t="s">
        <v>5</v>
      </c>
      <c r="E74" s="38" t="s">
        <v>5</v>
      </c>
      <c r="F74" s="149" t="s">
        <v>184</v>
      </c>
      <c r="G74" s="1281">
        <v>0</v>
      </c>
      <c r="H74" s="1281"/>
      <c r="I74" s="1281">
        <v>0</v>
      </c>
      <c r="J74" s="1282">
        <f t="shared" si="17"/>
        <v>300</v>
      </c>
      <c r="K74" s="1282">
        <v>0</v>
      </c>
      <c r="L74" s="1282">
        <v>0</v>
      </c>
      <c r="M74" s="1282">
        <f t="shared" si="2"/>
        <v>0</v>
      </c>
      <c r="N74" s="1351">
        <f>+N75</f>
        <v>300</v>
      </c>
      <c r="O74" s="1241">
        <f t="shared" si="3"/>
        <v>300</v>
      </c>
      <c r="P74" s="147" t="s">
        <v>309</v>
      </c>
      <c r="Q74" s="147"/>
      <c r="R74" s="147"/>
    </row>
    <row r="75" spans="1:18" s="9" customFormat="1" x14ac:dyDescent="0.2">
      <c r="A75" s="47"/>
      <c r="B75" s="124"/>
      <c r="C75" s="124"/>
      <c r="D75" s="50">
        <v>3419</v>
      </c>
      <c r="E75" s="8">
        <v>5332</v>
      </c>
      <c r="F75" s="150" t="s">
        <v>167</v>
      </c>
      <c r="G75" s="1279">
        <v>0</v>
      </c>
      <c r="H75" s="1279"/>
      <c r="I75" s="1279">
        <v>0</v>
      </c>
      <c r="J75" s="1280">
        <v>300</v>
      </c>
      <c r="K75" s="1280">
        <v>0</v>
      </c>
      <c r="L75" s="1280">
        <v>0</v>
      </c>
      <c r="M75" s="1280">
        <f t="shared" si="2"/>
        <v>0</v>
      </c>
      <c r="N75" s="1350">
        <v>300</v>
      </c>
      <c r="O75" s="1239">
        <f t="shared" ref="O75:O182" si="18">+M75+N75</f>
        <v>300</v>
      </c>
      <c r="P75" s="147"/>
      <c r="Q75" s="147"/>
      <c r="R75" s="147"/>
    </row>
    <row r="76" spans="1:18" s="9" customFormat="1" x14ac:dyDescent="0.2">
      <c r="A76" s="35" t="s">
        <v>2</v>
      </c>
      <c r="B76" s="136" t="s">
        <v>179</v>
      </c>
      <c r="C76" s="136" t="s">
        <v>17</v>
      </c>
      <c r="D76" s="38" t="s">
        <v>5</v>
      </c>
      <c r="E76" s="38" t="s">
        <v>5</v>
      </c>
      <c r="F76" s="1295" t="s">
        <v>185</v>
      </c>
      <c r="G76" s="1281">
        <v>0</v>
      </c>
      <c r="H76" s="1281"/>
      <c r="I76" s="1281">
        <v>0</v>
      </c>
      <c r="J76" s="1282">
        <f t="shared" ref="J76" si="19">+J77</f>
        <v>100</v>
      </c>
      <c r="K76" s="1282">
        <f t="shared" si="1"/>
        <v>100</v>
      </c>
      <c r="L76" s="1282">
        <v>0</v>
      </c>
      <c r="M76" s="1282">
        <f t="shared" si="2"/>
        <v>100</v>
      </c>
      <c r="N76" s="1282">
        <v>0</v>
      </c>
      <c r="O76" s="1241">
        <f t="shared" si="18"/>
        <v>100</v>
      </c>
      <c r="P76" s="147"/>
      <c r="Q76" s="147"/>
      <c r="R76" s="147"/>
    </row>
    <row r="77" spans="1:18" s="9" customFormat="1" x14ac:dyDescent="0.2">
      <c r="A77" s="47"/>
      <c r="B77" s="124"/>
      <c r="C77" s="124"/>
      <c r="D77" s="50">
        <v>3419</v>
      </c>
      <c r="E77" s="8">
        <v>5222</v>
      </c>
      <c r="F77" s="150" t="s">
        <v>94</v>
      </c>
      <c r="G77" s="1279">
        <v>0</v>
      </c>
      <c r="H77" s="1279"/>
      <c r="I77" s="1279">
        <v>0</v>
      </c>
      <c r="J77" s="1280">
        <v>100</v>
      </c>
      <c r="K77" s="1280">
        <f t="shared" si="1"/>
        <v>100</v>
      </c>
      <c r="L77" s="1280">
        <v>0</v>
      </c>
      <c r="M77" s="1280">
        <f t="shared" ref="M77:M194" si="20">+K77+L77</f>
        <v>100</v>
      </c>
      <c r="N77" s="1280">
        <v>0</v>
      </c>
      <c r="O77" s="1239">
        <f t="shared" si="18"/>
        <v>100</v>
      </c>
      <c r="P77" s="147"/>
      <c r="Q77" s="147"/>
      <c r="R77" s="147"/>
    </row>
    <row r="78" spans="1:18" s="9" customFormat="1" x14ac:dyDescent="0.2">
      <c r="A78" s="35" t="s">
        <v>2</v>
      </c>
      <c r="B78" s="136" t="s">
        <v>180</v>
      </c>
      <c r="C78" s="136" t="s">
        <v>17</v>
      </c>
      <c r="D78" s="38" t="s">
        <v>5</v>
      </c>
      <c r="E78" s="38" t="s">
        <v>5</v>
      </c>
      <c r="F78" s="1295" t="s">
        <v>189</v>
      </c>
      <c r="G78" s="1281">
        <v>0</v>
      </c>
      <c r="H78" s="1281"/>
      <c r="I78" s="1281">
        <v>0</v>
      </c>
      <c r="J78" s="1282">
        <f t="shared" ref="J78" si="21">+J79</f>
        <v>80</v>
      </c>
      <c r="K78" s="1282">
        <f t="shared" si="1"/>
        <v>80</v>
      </c>
      <c r="L78" s="1282">
        <v>0</v>
      </c>
      <c r="M78" s="1282">
        <f t="shared" si="20"/>
        <v>80</v>
      </c>
      <c r="N78" s="1282">
        <v>0</v>
      </c>
      <c r="O78" s="1241">
        <f t="shared" si="18"/>
        <v>80</v>
      </c>
      <c r="P78" s="147"/>
      <c r="Q78" s="147"/>
      <c r="R78" s="147"/>
    </row>
    <row r="79" spans="1:18" s="9" customFormat="1" x14ac:dyDescent="0.2">
      <c r="A79" s="47"/>
      <c r="B79" s="124"/>
      <c r="C79" s="124"/>
      <c r="D79" s="50">
        <v>3419</v>
      </c>
      <c r="E79" s="8">
        <v>5222</v>
      </c>
      <c r="F79" s="150" t="s">
        <v>94</v>
      </c>
      <c r="G79" s="1279">
        <v>0</v>
      </c>
      <c r="H79" s="1279"/>
      <c r="I79" s="1279">
        <v>0</v>
      </c>
      <c r="J79" s="1280">
        <v>80</v>
      </c>
      <c r="K79" s="1280">
        <f t="shared" si="1"/>
        <v>80</v>
      </c>
      <c r="L79" s="1280">
        <v>0</v>
      </c>
      <c r="M79" s="1280">
        <f t="shared" si="20"/>
        <v>80</v>
      </c>
      <c r="N79" s="1280">
        <v>0</v>
      </c>
      <c r="O79" s="1239">
        <f t="shared" si="18"/>
        <v>80</v>
      </c>
      <c r="P79" s="147"/>
      <c r="Q79" s="147"/>
      <c r="R79" s="147"/>
    </row>
    <row r="80" spans="1:18" s="9" customFormat="1" x14ac:dyDescent="0.2">
      <c r="A80" s="355" t="s">
        <v>2</v>
      </c>
      <c r="B80" s="1284" t="s">
        <v>136</v>
      </c>
      <c r="C80" s="1284" t="s">
        <v>17</v>
      </c>
      <c r="D80" s="358" t="s">
        <v>5</v>
      </c>
      <c r="E80" s="358" t="s">
        <v>5</v>
      </c>
      <c r="F80" s="1296" t="s">
        <v>137</v>
      </c>
      <c r="G80" s="1281">
        <v>0</v>
      </c>
      <c r="H80" s="1281">
        <f>+H81</f>
        <v>500</v>
      </c>
      <c r="I80" s="1281">
        <f t="shared" si="0"/>
        <v>500</v>
      </c>
      <c r="J80" s="1282">
        <f>+J81</f>
        <v>-500</v>
      </c>
      <c r="K80" s="1282">
        <f t="shared" si="1"/>
        <v>0</v>
      </c>
      <c r="L80" s="1282">
        <v>0</v>
      </c>
      <c r="M80" s="1282">
        <f t="shared" si="20"/>
        <v>0</v>
      </c>
      <c r="N80" s="1282">
        <v>0</v>
      </c>
      <c r="O80" s="1241">
        <f t="shared" si="18"/>
        <v>0</v>
      </c>
      <c r="P80" s="147"/>
      <c r="Q80" s="147"/>
      <c r="R80" s="147"/>
    </row>
    <row r="81" spans="1:18" s="9" customFormat="1" x14ac:dyDescent="0.2">
      <c r="A81" s="364"/>
      <c r="B81" s="1297"/>
      <c r="C81" s="1297"/>
      <c r="D81" s="367">
        <v>3419</v>
      </c>
      <c r="E81" s="385">
        <v>5229</v>
      </c>
      <c r="F81" s="506" t="s">
        <v>24</v>
      </c>
      <c r="G81" s="1279">
        <v>0</v>
      </c>
      <c r="H81" s="1279">
        <v>500</v>
      </c>
      <c r="I81" s="1279">
        <f t="shared" si="0"/>
        <v>500</v>
      </c>
      <c r="J81" s="1280">
        <v>-500</v>
      </c>
      <c r="K81" s="1280">
        <f t="shared" si="1"/>
        <v>0</v>
      </c>
      <c r="L81" s="1280">
        <v>0</v>
      </c>
      <c r="M81" s="1280">
        <f t="shared" si="20"/>
        <v>0</v>
      </c>
      <c r="N81" s="1280">
        <v>0</v>
      </c>
      <c r="O81" s="1239">
        <f t="shared" si="18"/>
        <v>0</v>
      </c>
      <c r="P81" s="147"/>
      <c r="Q81" s="147"/>
      <c r="R81" s="147"/>
    </row>
    <row r="82" spans="1:18" s="9" customFormat="1" ht="20.95" x14ac:dyDescent="0.2">
      <c r="A82" s="355" t="s">
        <v>2</v>
      </c>
      <c r="B82" s="1284" t="s">
        <v>191</v>
      </c>
      <c r="C82" s="1284" t="s">
        <v>17</v>
      </c>
      <c r="D82" s="358" t="s">
        <v>5</v>
      </c>
      <c r="E82" s="358" t="s">
        <v>5</v>
      </c>
      <c r="F82" s="503" t="s">
        <v>214</v>
      </c>
      <c r="G82" s="1281">
        <v>0</v>
      </c>
      <c r="H82" s="1281"/>
      <c r="I82" s="1281">
        <v>0</v>
      </c>
      <c r="J82" s="1282">
        <f>+J83</f>
        <v>57.4</v>
      </c>
      <c r="K82" s="1282">
        <f t="shared" si="1"/>
        <v>57.4</v>
      </c>
      <c r="L82" s="1282">
        <v>0</v>
      </c>
      <c r="M82" s="1282">
        <f t="shared" si="20"/>
        <v>57.4</v>
      </c>
      <c r="N82" s="1282">
        <v>0</v>
      </c>
      <c r="O82" s="1241">
        <f t="shared" si="18"/>
        <v>57.4</v>
      </c>
      <c r="P82" s="147"/>
      <c r="Q82" s="147"/>
      <c r="R82" s="147"/>
    </row>
    <row r="83" spans="1:18" s="9" customFormat="1" x14ac:dyDescent="0.2">
      <c r="A83" s="364"/>
      <c r="B83" s="1297"/>
      <c r="C83" s="1297"/>
      <c r="D83" s="367">
        <v>3419</v>
      </c>
      <c r="E83" s="385">
        <v>5222</v>
      </c>
      <c r="F83" s="1298" t="s">
        <v>94</v>
      </c>
      <c r="G83" s="1279">
        <v>0</v>
      </c>
      <c r="H83" s="1279"/>
      <c r="I83" s="1279">
        <v>0</v>
      </c>
      <c r="J83" s="1280">
        <v>57.4</v>
      </c>
      <c r="K83" s="1280">
        <f t="shared" si="1"/>
        <v>57.4</v>
      </c>
      <c r="L83" s="1280">
        <v>0</v>
      </c>
      <c r="M83" s="1280">
        <f t="shared" si="20"/>
        <v>57.4</v>
      </c>
      <c r="N83" s="1280">
        <v>0</v>
      </c>
      <c r="O83" s="1239">
        <f t="shared" si="18"/>
        <v>57.4</v>
      </c>
      <c r="P83" s="147"/>
      <c r="Q83" s="147"/>
      <c r="R83" s="147"/>
    </row>
    <row r="84" spans="1:18" s="9" customFormat="1" ht="20.95" x14ac:dyDescent="0.2">
      <c r="A84" s="355" t="s">
        <v>2</v>
      </c>
      <c r="B84" s="1284" t="s">
        <v>192</v>
      </c>
      <c r="C84" s="1284" t="s">
        <v>17</v>
      </c>
      <c r="D84" s="358" t="s">
        <v>5</v>
      </c>
      <c r="E84" s="358" t="s">
        <v>5</v>
      </c>
      <c r="F84" s="503" t="s">
        <v>196</v>
      </c>
      <c r="G84" s="1281">
        <v>0</v>
      </c>
      <c r="H84" s="1281"/>
      <c r="I84" s="1281">
        <v>0</v>
      </c>
      <c r="J84" s="1282">
        <f t="shared" ref="J84" si="22">+J85</f>
        <v>141.6</v>
      </c>
      <c r="K84" s="1282">
        <f t="shared" si="1"/>
        <v>141.6</v>
      </c>
      <c r="L84" s="1282">
        <v>0</v>
      </c>
      <c r="M84" s="1282">
        <f t="shared" si="20"/>
        <v>141.6</v>
      </c>
      <c r="N84" s="1282">
        <v>0</v>
      </c>
      <c r="O84" s="1241">
        <f t="shared" si="18"/>
        <v>141.6</v>
      </c>
      <c r="P84" s="147"/>
      <c r="Q84" s="147"/>
      <c r="R84" s="147"/>
    </row>
    <row r="85" spans="1:18" s="9" customFormat="1" x14ac:dyDescent="0.2">
      <c r="A85" s="364"/>
      <c r="B85" s="1297"/>
      <c r="C85" s="1297"/>
      <c r="D85" s="367">
        <v>3419</v>
      </c>
      <c r="E85" s="385">
        <v>5222</v>
      </c>
      <c r="F85" s="1298" t="s">
        <v>94</v>
      </c>
      <c r="G85" s="1279">
        <v>0</v>
      </c>
      <c r="H85" s="1279"/>
      <c r="I85" s="1279">
        <v>0</v>
      </c>
      <c r="J85" s="1280">
        <v>141.6</v>
      </c>
      <c r="K85" s="1280">
        <f t="shared" si="1"/>
        <v>141.6</v>
      </c>
      <c r="L85" s="1280">
        <v>0</v>
      </c>
      <c r="M85" s="1280">
        <f t="shared" si="20"/>
        <v>141.6</v>
      </c>
      <c r="N85" s="1280">
        <v>0</v>
      </c>
      <c r="O85" s="1239">
        <f t="shared" si="18"/>
        <v>141.6</v>
      </c>
      <c r="P85" s="147"/>
      <c r="Q85" s="147"/>
      <c r="R85" s="147"/>
    </row>
    <row r="86" spans="1:18" s="9" customFormat="1" ht="20.95" x14ac:dyDescent="0.2">
      <c r="A86" s="355" t="s">
        <v>2</v>
      </c>
      <c r="B86" s="1284" t="s">
        <v>193</v>
      </c>
      <c r="C86" s="1284" t="s">
        <v>17</v>
      </c>
      <c r="D86" s="358" t="s">
        <v>5</v>
      </c>
      <c r="E86" s="358" t="s">
        <v>5</v>
      </c>
      <c r="F86" s="503" t="s">
        <v>197</v>
      </c>
      <c r="G86" s="1281">
        <v>0</v>
      </c>
      <c r="H86" s="1281"/>
      <c r="I86" s="1281">
        <v>0</v>
      </c>
      <c r="J86" s="1282">
        <f t="shared" ref="J86" si="23">+J87</f>
        <v>67.900000000000006</v>
      </c>
      <c r="K86" s="1282">
        <f t="shared" si="1"/>
        <v>67.900000000000006</v>
      </c>
      <c r="L86" s="1282">
        <v>0</v>
      </c>
      <c r="M86" s="1282">
        <f t="shared" si="20"/>
        <v>67.900000000000006</v>
      </c>
      <c r="N86" s="1282">
        <v>0</v>
      </c>
      <c r="O86" s="1241">
        <f t="shared" si="18"/>
        <v>67.900000000000006</v>
      </c>
      <c r="P86" s="147"/>
      <c r="Q86" s="147"/>
      <c r="R86" s="147"/>
    </row>
    <row r="87" spans="1:18" s="9" customFormat="1" x14ac:dyDescent="0.2">
      <c r="A87" s="364"/>
      <c r="B87" s="1297"/>
      <c r="C87" s="1297"/>
      <c r="D87" s="367">
        <v>3419</v>
      </c>
      <c r="E87" s="385">
        <v>5222</v>
      </c>
      <c r="F87" s="1298" t="s">
        <v>94</v>
      </c>
      <c r="G87" s="1279">
        <v>0</v>
      </c>
      <c r="H87" s="1279"/>
      <c r="I87" s="1279">
        <v>0</v>
      </c>
      <c r="J87" s="1280">
        <v>67.900000000000006</v>
      </c>
      <c r="K87" s="1280">
        <f t="shared" si="1"/>
        <v>67.900000000000006</v>
      </c>
      <c r="L87" s="1280">
        <v>0</v>
      </c>
      <c r="M87" s="1280">
        <f t="shared" si="20"/>
        <v>67.900000000000006</v>
      </c>
      <c r="N87" s="1280">
        <v>0</v>
      </c>
      <c r="O87" s="1239">
        <f t="shared" si="18"/>
        <v>67.900000000000006</v>
      </c>
      <c r="P87" s="147"/>
      <c r="Q87" s="147"/>
      <c r="R87" s="147"/>
    </row>
    <row r="88" spans="1:18" s="9" customFormat="1" ht="20.95" x14ac:dyDescent="0.2">
      <c r="A88" s="355" t="s">
        <v>2</v>
      </c>
      <c r="B88" s="1284" t="s">
        <v>194</v>
      </c>
      <c r="C88" s="1284" t="s">
        <v>17</v>
      </c>
      <c r="D88" s="358" t="s">
        <v>5</v>
      </c>
      <c r="E88" s="358" t="s">
        <v>5</v>
      </c>
      <c r="F88" s="503" t="s">
        <v>209</v>
      </c>
      <c r="G88" s="1281">
        <v>0</v>
      </c>
      <c r="H88" s="1281"/>
      <c r="I88" s="1281">
        <v>0</v>
      </c>
      <c r="J88" s="1282">
        <f t="shared" ref="J88" si="24">+J89</f>
        <v>36.299999999999997</v>
      </c>
      <c r="K88" s="1282">
        <f t="shared" si="1"/>
        <v>36.299999999999997</v>
      </c>
      <c r="L88" s="1282">
        <v>0</v>
      </c>
      <c r="M88" s="1282">
        <f t="shared" si="20"/>
        <v>36.299999999999997</v>
      </c>
      <c r="N88" s="1282">
        <v>0</v>
      </c>
      <c r="O88" s="1241">
        <f t="shared" si="18"/>
        <v>36.299999999999997</v>
      </c>
      <c r="P88" s="147"/>
      <c r="Q88" s="147"/>
      <c r="R88" s="147"/>
    </row>
    <row r="89" spans="1:18" s="9" customFormat="1" x14ac:dyDescent="0.2">
      <c r="A89" s="364"/>
      <c r="B89" s="1297"/>
      <c r="C89" s="1297"/>
      <c r="D89" s="367">
        <v>3419</v>
      </c>
      <c r="E89" s="385">
        <v>5222</v>
      </c>
      <c r="F89" s="1298" t="s">
        <v>94</v>
      </c>
      <c r="G89" s="1279">
        <v>0</v>
      </c>
      <c r="H89" s="1279"/>
      <c r="I89" s="1279">
        <v>0</v>
      </c>
      <c r="J89" s="1280">
        <v>36.299999999999997</v>
      </c>
      <c r="K89" s="1280">
        <f t="shared" si="1"/>
        <v>36.299999999999997</v>
      </c>
      <c r="L89" s="1280">
        <v>0</v>
      </c>
      <c r="M89" s="1280">
        <f t="shared" si="20"/>
        <v>36.299999999999997</v>
      </c>
      <c r="N89" s="1280">
        <v>0</v>
      </c>
      <c r="O89" s="1239">
        <f t="shared" si="18"/>
        <v>36.299999999999997</v>
      </c>
      <c r="P89" s="147"/>
      <c r="Q89" s="147"/>
      <c r="R89" s="147"/>
    </row>
    <row r="90" spans="1:18" s="9" customFormat="1" ht="20.95" x14ac:dyDescent="0.2">
      <c r="A90" s="355" t="s">
        <v>2</v>
      </c>
      <c r="B90" s="1284" t="s">
        <v>195</v>
      </c>
      <c r="C90" s="1284" t="s">
        <v>17</v>
      </c>
      <c r="D90" s="358" t="s">
        <v>5</v>
      </c>
      <c r="E90" s="358" t="s">
        <v>5</v>
      </c>
      <c r="F90" s="503" t="s">
        <v>210</v>
      </c>
      <c r="G90" s="1281">
        <v>0</v>
      </c>
      <c r="H90" s="1281"/>
      <c r="I90" s="1281">
        <v>0</v>
      </c>
      <c r="J90" s="1282">
        <f t="shared" ref="J90" si="25">+J91</f>
        <v>46.8</v>
      </c>
      <c r="K90" s="1282">
        <f t="shared" si="1"/>
        <v>46.8</v>
      </c>
      <c r="L90" s="1282">
        <v>0</v>
      </c>
      <c r="M90" s="1282">
        <f t="shared" si="20"/>
        <v>46.8</v>
      </c>
      <c r="N90" s="1282">
        <v>0</v>
      </c>
      <c r="O90" s="1241">
        <f t="shared" si="18"/>
        <v>46.8</v>
      </c>
      <c r="P90" s="147"/>
      <c r="Q90" s="147"/>
      <c r="R90" s="147"/>
    </row>
    <row r="91" spans="1:18" s="9" customFormat="1" x14ac:dyDescent="0.2">
      <c r="A91" s="364"/>
      <c r="B91" s="1297"/>
      <c r="C91" s="1297"/>
      <c r="D91" s="367">
        <v>3419</v>
      </c>
      <c r="E91" s="385">
        <v>5222</v>
      </c>
      <c r="F91" s="1298" t="s">
        <v>94</v>
      </c>
      <c r="G91" s="1279">
        <v>0</v>
      </c>
      <c r="H91" s="1279"/>
      <c r="I91" s="1279">
        <v>0</v>
      </c>
      <c r="J91" s="1280">
        <v>46.8</v>
      </c>
      <c r="K91" s="1280">
        <f t="shared" si="1"/>
        <v>46.8</v>
      </c>
      <c r="L91" s="1280">
        <v>0</v>
      </c>
      <c r="M91" s="1280">
        <f t="shared" si="20"/>
        <v>46.8</v>
      </c>
      <c r="N91" s="1280">
        <v>0</v>
      </c>
      <c r="O91" s="1239">
        <f t="shared" si="18"/>
        <v>46.8</v>
      </c>
      <c r="P91" s="147"/>
      <c r="Q91" s="147"/>
      <c r="R91" s="147"/>
    </row>
    <row r="92" spans="1:18" s="9" customFormat="1" ht="20.95" x14ac:dyDescent="0.2">
      <c r="A92" s="355" t="s">
        <v>2</v>
      </c>
      <c r="B92" s="1284" t="s">
        <v>198</v>
      </c>
      <c r="C92" s="1284" t="s">
        <v>17</v>
      </c>
      <c r="D92" s="358" t="s">
        <v>5</v>
      </c>
      <c r="E92" s="358" t="s">
        <v>5</v>
      </c>
      <c r="F92" s="503" t="s">
        <v>211</v>
      </c>
      <c r="G92" s="1281">
        <v>0</v>
      </c>
      <c r="H92" s="1281"/>
      <c r="I92" s="1281">
        <v>0</v>
      </c>
      <c r="J92" s="1282">
        <f t="shared" ref="J92" si="26">+J93</f>
        <v>110</v>
      </c>
      <c r="K92" s="1282">
        <f t="shared" si="1"/>
        <v>110</v>
      </c>
      <c r="L92" s="1282">
        <v>0</v>
      </c>
      <c r="M92" s="1282">
        <f t="shared" si="20"/>
        <v>110</v>
      </c>
      <c r="N92" s="1282">
        <v>0</v>
      </c>
      <c r="O92" s="1241">
        <f t="shared" si="18"/>
        <v>110</v>
      </c>
      <c r="P92" s="147"/>
      <c r="Q92" s="147"/>
      <c r="R92" s="147"/>
    </row>
    <row r="93" spans="1:18" s="9" customFormat="1" x14ac:dyDescent="0.2">
      <c r="A93" s="364"/>
      <c r="B93" s="1297"/>
      <c r="C93" s="1297"/>
      <c r="D93" s="367">
        <v>3419</v>
      </c>
      <c r="E93" s="385">
        <v>5222</v>
      </c>
      <c r="F93" s="1298" t="s">
        <v>94</v>
      </c>
      <c r="G93" s="1279">
        <v>0</v>
      </c>
      <c r="H93" s="1279"/>
      <c r="I93" s="1279">
        <v>0</v>
      </c>
      <c r="J93" s="1280">
        <v>110</v>
      </c>
      <c r="K93" s="1280">
        <f t="shared" si="1"/>
        <v>110</v>
      </c>
      <c r="L93" s="1280">
        <v>0</v>
      </c>
      <c r="M93" s="1280">
        <f t="shared" si="20"/>
        <v>110</v>
      </c>
      <c r="N93" s="1280">
        <v>0</v>
      </c>
      <c r="O93" s="1239">
        <f t="shared" si="18"/>
        <v>110</v>
      </c>
      <c r="P93" s="147"/>
      <c r="Q93" s="147"/>
      <c r="R93" s="147"/>
    </row>
    <row r="94" spans="1:18" s="9" customFormat="1" x14ac:dyDescent="0.2">
      <c r="A94" s="355" t="s">
        <v>2</v>
      </c>
      <c r="B94" s="1284" t="s">
        <v>199</v>
      </c>
      <c r="C94" s="1284" t="s">
        <v>17</v>
      </c>
      <c r="D94" s="358" t="s">
        <v>5</v>
      </c>
      <c r="E94" s="358" t="s">
        <v>5</v>
      </c>
      <c r="F94" s="503" t="s">
        <v>212</v>
      </c>
      <c r="G94" s="1281">
        <v>0</v>
      </c>
      <c r="H94" s="1281"/>
      <c r="I94" s="1281">
        <v>0</v>
      </c>
      <c r="J94" s="1282">
        <f t="shared" ref="J94" si="27">+J95</f>
        <v>40</v>
      </c>
      <c r="K94" s="1282">
        <f t="shared" si="1"/>
        <v>40</v>
      </c>
      <c r="L94" s="1282">
        <v>0</v>
      </c>
      <c r="M94" s="1282">
        <f t="shared" si="20"/>
        <v>40</v>
      </c>
      <c r="N94" s="1282">
        <v>0</v>
      </c>
      <c r="O94" s="1241">
        <f t="shared" si="18"/>
        <v>40</v>
      </c>
      <c r="P94" s="147"/>
      <c r="Q94" s="147"/>
      <c r="R94" s="147"/>
    </row>
    <row r="95" spans="1:18" s="9" customFormat="1" x14ac:dyDescent="0.2">
      <c r="A95" s="388"/>
      <c r="B95" s="1299"/>
      <c r="C95" s="1299"/>
      <c r="D95" s="391">
        <v>3419</v>
      </c>
      <c r="E95" s="1300">
        <v>5222</v>
      </c>
      <c r="F95" s="1301" t="s">
        <v>94</v>
      </c>
      <c r="G95" s="1302">
        <v>0</v>
      </c>
      <c r="H95" s="1302"/>
      <c r="I95" s="1302">
        <v>0</v>
      </c>
      <c r="J95" s="1287">
        <v>40</v>
      </c>
      <c r="K95" s="1287">
        <f t="shared" si="1"/>
        <v>40</v>
      </c>
      <c r="L95" s="1287">
        <v>0</v>
      </c>
      <c r="M95" s="1287">
        <f t="shared" si="20"/>
        <v>40</v>
      </c>
      <c r="N95" s="1287">
        <v>0</v>
      </c>
      <c r="O95" s="1245">
        <f t="shared" si="18"/>
        <v>40</v>
      </c>
      <c r="P95" s="147"/>
      <c r="Q95" s="147"/>
      <c r="R95" s="147"/>
    </row>
    <row r="96" spans="1:18" s="9" customFormat="1" ht="20.95" x14ac:dyDescent="0.2">
      <c r="A96" s="975" t="s">
        <v>2</v>
      </c>
      <c r="B96" s="976" t="s">
        <v>233</v>
      </c>
      <c r="C96" s="976" t="s">
        <v>17</v>
      </c>
      <c r="D96" s="445" t="s">
        <v>5</v>
      </c>
      <c r="E96" s="445" t="s">
        <v>5</v>
      </c>
      <c r="F96" s="1041" t="s">
        <v>261</v>
      </c>
      <c r="G96" s="1281">
        <v>0</v>
      </c>
      <c r="H96" s="1281"/>
      <c r="I96" s="1281"/>
      <c r="J96" s="1282"/>
      <c r="K96" s="1282"/>
      <c r="L96" s="1282"/>
      <c r="M96" s="1282">
        <v>0</v>
      </c>
      <c r="N96" s="1372">
        <f t="shared" ref="N96" si="28">+N97</f>
        <v>180</v>
      </c>
      <c r="O96" s="1372">
        <f t="shared" si="18"/>
        <v>180</v>
      </c>
      <c r="P96" s="596" t="s">
        <v>293</v>
      </c>
      <c r="Q96" s="147"/>
      <c r="R96" s="147"/>
    </row>
    <row r="97" spans="1:18" s="9" customFormat="1" x14ac:dyDescent="0.2">
      <c r="A97" s="1217"/>
      <c r="B97" s="1218"/>
      <c r="C97" s="1218"/>
      <c r="D97" s="981">
        <v>3419</v>
      </c>
      <c r="E97" s="238">
        <v>5222</v>
      </c>
      <c r="F97" s="1040" t="s">
        <v>94</v>
      </c>
      <c r="G97" s="1279">
        <v>0</v>
      </c>
      <c r="H97" s="1279"/>
      <c r="I97" s="1279"/>
      <c r="J97" s="1280"/>
      <c r="K97" s="1280"/>
      <c r="L97" s="1280"/>
      <c r="M97" s="1280">
        <v>0</v>
      </c>
      <c r="N97" s="1373">
        <v>180</v>
      </c>
      <c r="O97" s="1373">
        <f t="shared" si="18"/>
        <v>180</v>
      </c>
      <c r="P97" s="1374"/>
      <c r="Q97" s="147"/>
      <c r="R97" s="147"/>
    </row>
    <row r="98" spans="1:18" s="9" customFormat="1" ht="20.95" x14ac:dyDescent="0.2">
      <c r="A98" s="975" t="s">
        <v>2</v>
      </c>
      <c r="B98" s="976" t="s">
        <v>243</v>
      </c>
      <c r="C98" s="976" t="s">
        <v>17</v>
      </c>
      <c r="D98" s="445" t="s">
        <v>5</v>
      </c>
      <c r="E98" s="445" t="s">
        <v>5</v>
      </c>
      <c r="F98" s="1041" t="s">
        <v>267</v>
      </c>
      <c r="G98" s="1281">
        <v>0</v>
      </c>
      <c r="H98" s="1281"/>
      <c r="I98" s="1281"/>
      <c r="J98" s="1282"/>
      <c r="K98" s="1282"/>
      <c r="L98" s="1282"/>
      <c r="M98" s="1282">
        <v>0</v>
      </c>
      <c r="N98" s="1372">
        <f t="shared" ref="N98" si="29">+N99</f>
        <v>300</v>
      </c>
      <c r="O98" s="1372">
        <f t="shared" si="18"/>
        <v>300</v>
      </c>
      <c r="P98" s="596" t="s">
        <v>293</v>
      </c>
      <c r="Q98" s="147"/>
      <c r="R98" s="147"/>
    </row>
    <row r="99" spans="1:18" s="9" customFormat="1" x14ac:dyDescent="0.2">
      <c r="A99" s="1217"/>
      <c r="B99" s="1218"/>
      <c r="C99" s="1218"/>
      <c r="D99" s="981">
        <v>3419</v>
      </c>
      <c r="E99" s="238">
        <v>5222</v>
      </c>
      <c r="F99" s="1040" t="s">
        <v>94</v>
      </c>
      <c r="G99" s="1279">
        <v>0</v>
      </c>
      <c r="H99" s="1279"/>
      <c r="I99" s="1279"/>
      <c r="J99" s="1280"/>
      <c r="K99" s="1280"/>
      <c r="L99" s="1280"/>
      <c r="M99" s="1280">
        <v>0</v>
      </c>
      <c r="N99" s="1373">
        <v>300</v>
      </c>
      <c r="O99" s="1373">
        <f t="shared" si="18"/>
        <v>300</v>
      </c>
      <c r="P99" s="1374"/>
      <c r="Q99" s="147"/>
      <c r="R99" s="147"/>
    </row>
    <row r="100" spans="1:18" s="9" customFormat="1" ht="31.45" x14ac:dyDescent="0.2">
      <c r="A100" s="975" t="s">
        <v>2</v>
      </c>
      <c r="B100" s="976" t="s">
        <v>244</v>
      </c>
      <c r="C100" s="976" t="s">
        <v>17</v>
      </c>
      <c r="D100" s="445" t="s">
        <v>5</v>
      </c>
      <c r="E100" s="445" t="s">
        <v>5</v>
      </c>
      <c r="F100" s="1041" t="s">
        <v>294</v>
      </c>
      <c r="G100" s="1281">
        <v>0</v>
      </c>
      <c r="H100" s="1281"/>
      <c r="I100" s="1281"/>
      <c r="J100" s="1282"/>
      <c r="K100" s="1282"/>
      <c r="L100" s="1282"/>
      <c r="M100" s="1282">
        <v>0</v>
      </c>
      <c r="N100" s="1372">
        <f t="shared" ref="N100" si="30">+N101</f>
        <v>300</v>
      </c>
      <c r="O100" s="1372">
        <f t="shared" si="18"/>
        <v>300</v>
      </c>
      <c r="P100" s="596" t="s">
        <v>293</v>
      </c>
      <c r="Q100" s="147"/>
      <c r="R100" s="147"/>
    </row>
    <row r="101" spans="1:18" s="9" customFormat="1" x14ac:dyDescent="0.2">
      <c r="A101" s="1217"/>
      <c r="B101" s="1218"/>
      <c r="C101" s="1218"/>
      <c r="D101" s="981">
        <v>3419</v>
      </c>
      <c r="E101" s="238">
        <v>5222</v>
      </c>
      <c r="F101" s="1040" t="s">
        <v>94</v>
      </c>
      <c r="G101" s="1279">
        <v>0</v>
      </c>
      <c r="H101" s="1279"/>
      <c r="I101" s="1279"/>
      <c r="J101" s="1280"/>
      <c r="K101" s="1280"/>
      <c r="L101" s="1280"/>
      <c r="M101" s="1280">
        <v>0</v>
      </c>
      <c r="N101" s="1373">
        <v>300</v>
      </c>
      <c r="O101" s="1373">
        <f t="shared" si="18"/>
        <v>300</v>
      </c>
      <c r="P101" s="1374"/>
      <c r="Q101" s="147"/>
      <c r="R101" s="147"/>
    </row>
    <row r="102" spans="1:18" s="9" customFormat="1" ht="20.95" x14ac:dyDescent="0.2">
      <c r="A102" s="975" t="s">
        <v>2</v>
      </c>
      <c r="B102" s="976" t="s">
        <v>245</v>
      </c>
      <c r="C102" s="976" t="s">
        <v>17</v>
      </c>
      <c r="D102" s="445" t="s">
        <v>5</v>
      </c>
      <c r="E102" s="445" t="s">
        <v>5</v>
      </c>
      <c r="F102" s="1041" t="s">
        <v>262</v>
      </c>
      <c r="G102" s="1281">
        <v>0</v>
      </c>
      <c r="H102" s="1281"/>
      <c r="I102" s="1281"/>
      <c r="J102" s="1282"/>
      <c r="K102" s="1282"/>
      <c r="L102" s="1282"/>
      <c r="M102" s="1282">
        <v>0</v>
      </c>
      <c r="N102" s="1372">
        <f t="shared" ref="N102" si="31">+N103</f>
        <v>80</v>
      </c>
      <c r="O102" s="1372">
        <f t="shared" si="18"/>
        <v>80</v>
      </c>
      <c r="P102" s="596" t="s">
        <v>293</v>
      </c>
      <c r="Q102" s="147"/>
      <c r="R102" s="147"/>
    </row>
    <row r="103" spans="1:18" s="9" customFormat="1" x14ac:dyDescent="0.2">
      <c r="A103" s="1217"/>
      <c r="B103" s="1218"/>
      <c r="C103" s="1218"/>
      <c r="D103" s="981">
        <v>3419</v>
      </c>
      <c r="E103" s="238">
        <v>5222</v>
      </c>
      <c r="F103" s="1040" t="s">
        <v>94</v>
      </c>
      <c r="G103" s="1279">
        <v>0</v>
      </c>
      <c r="H103" s="1279"/>
      <c r="I103" s="1279"/>
      <c r="J103" s="1280"/>
      <c r="K103" s="1280"/>
      <c r="L103" s="1280"/>
      <c r="M103" s="1280">
        <v>0</v>
      </c>
      <c r="N103" s="1373">
        <v>80</v>
      </c>
      <c r="O103" s="1373">
        <f t="shared" si="18"/>
        <v>80</v>
      </c>
      <c r="P103" s="1374"/>
      <c r="Q103" s="147"/>
      <c r="R103" s="147"/>
    </row>
    <row r="104" spans="1:18" s="9" customFormat="1" ht="20.95" x14ac:dyDescent="0.2">
      <c r="A104" s="975" t="s">
        <v>2</v>
      </c>
      <c r="B104" s="976" t="s">
        <v>246</v>
      </c>
      <c r="C104" s="976" t="s">
        <v>17</v>
      </c>
      <c r="D104" s="445" t="s">
        <v>5</v>
      </c>
      <c r="E104" s="445" t="s">
        <v>5</v>
      </c>
      <c r="F104" s="1041" t="s">
        <v>260</v>
      </c>
      <c r="G104" s="1281">
        <v>0</v>
      </c>
      <c r="H104" s="1281"/>
      <c r="I104" s="1281"/>
      <c r="J104" s="1282"/>
      <c r="K104" s="1282"/>
      <c r="L104" s="1282"/>
      <c r="M104" s="1282">
        <v>0</v>
      </c>
      <c r="N104" s="1372">
        <f>+N105</f>
        <v>70</v>
      </c>
      <c r="O104" s="1372">
        <f>+M104+N104</f>
        <v>70</v>
      </c>
      <c r="P104" s="596" t="s">
        <v>293</v>
      </c>
      <c r="Q104" s="147"/>
      <c r="R104" s="147"/>
    </row>
    <row r="105" spans="1:18" s="9" customFormat="1" x14ac:dyDescent="0.2">
      <c r="A105" s="1217"/>
      <c r="B105" s="1218"/>
      <c r="C105" s="1218"/>
      <c r="D105" s="981">
        <v>3419</v>
      </c>
      <c r="E105" s="238">
        <v>5222</v>
      </c>
      <c r="F105" s="1040" t="s">
        <v>94</v>
      </c>
      <c r="G105" s="1279">
        <v>0</v>
      </c>
      <c r="H105" s="1279"/>
      <c r="I105" s="1279"/>
      <c r="J105" s="1280"/>
      <c r="K105" s="1280"/>
      <c r="L105" s="1280"/>
      <c r="M105" s="1280">
        <v>0</v>
      </c>
      <c r="N105" s="1373">
        <v>70</v>
      </c>
      <c r="O105" s="1373">
        <f>+M105+N105</f>
        <v>70</v>
      </c>
      <c r="P105" s="1374"/>
      <c r="Q105" s="147"/>
      <c r="R105" s="147"/>
    </row>
    <row r="106" spans="1:18" s="9" customFormat="1" ht="20.95" x14ac:dyDescent="0.2">
      <c r="A106" s="975" t="s">
        <v>2</v>
      </c>
      <c r="B106" s="976" t="s">
        <v>251</v>
      </c>
      <c r="C106" s="976" t="s">
        <v>17</v>
      </c>
      <c r="D106" s="445" t="s">
        <v>5</v>
      </c>
      <c r="E106" s="445" t="s">
        <v>5</v>
      </c>
      <c r="F106" s="1041" t="s">
        <v>254</v>
      </c>
      <c r="G106" s="1281">
        <v>0</v>
      </c>
      <c r="H106" s="1281"/>
      <c r="I106" s="1281"/>
      <c r="J106" s="1282"/>
      <c r="K106" s="1282"/>
      <c r="L106" s="1282"/>
      <c r="M106" s="1282">
        <v>0</v>
      </c>
      <c r="N106" s="1372">
        <f t="shared" ref="N106" si="32">+N107</f>
        <v>50</v>
      </c>
      <c r="O106" s="1372">
        <f t="shared" ref="O106:O137" si="33">+M106+N106</f>
        <v>50</v>
      </c>
      <c r="P106" s="596" t="s">
        <v>293</v>
      </c>
      <c r="Q106" s="147"/>
      <c r="R106" s="147"/>
    </row>
    <row r="107" spans="1:18" s="9" customFormat="1" x14ac:dyDescent="0.2">
      <c r="A107" s="1217"/>
      <c r="B107" s="1218"/>
      <c r="C107" s="1218"/>
      <c r="D107" s="981">
        <v>3419</v>
      </c>
      <c r="E107" s="238">
        <v>5222</v>
      </c>
      <c r="F107" s="1040" t="s">
        <v>94</v>
      </c>
      <c r="G107" s="1279">
        <v>0</v>
      </c>
      <c r="H107" s="1279"/>
      <c r="I107" s="1279"/>
      <c r="J107" s="1280"/>
      <c r="K107" s="1280"/>
      <c r="L107" s="1280"/>
      <c r="M107" s="1280">
        <v>0</v>
      </c>
      <c r="N107" s="1373">
        <v>50</v>
      </c>
      <c r="O107" s="1373">
        <f t="shared" si="33"/>
        <v>50</v>
      </c>
      <c r="P107" s="1374"/>
      <c r="Q107" s="147"/>
      <c r="R107" s="147"/>
    </row>
    <row r="108" spans="1:18" s="9" customFormat="1" ht="20.95" x14ac:dyDescent="0.2">
      <c r="A108" s="975" t="s">
        <v>2</v>
      </c>
      <c r="B108" s="976" t="s">
        <v>252</v>
      </c>
      <c r="C108" s="976" t="s">
        <v>17</v>
      </c>
      <c r="D108" s="445" t="s">
        <v>5</v>
      </c>
      <c r="E108" s="445" t="s">
        <v>5</v>
      </c>
      <c r="F108" s="1041" t="s">
        <v>263</v>
      </c>
      <c r="G108" s="1281">
        <v>0</v>
      </c>
      <c r="H108" s="1281"/>
      <c r="I108" s="1281"/>
      <c r="J108" s="1282"/>
      <c r="K108" s="1282"/>
      <c r="L108" s="1282"/>
      <c r="M108" s="1282">
        <v>0</v>
      </c>
      <c r="N108" s="1372">
        <f t="shared" ref="N108" si="34">+N109</f>
        <v>50</v>
      </c>
      <c r="O108" s="1372">
        <f t="shared" si="33"/>
        <v>50</v>
      </c>
      <c r="P108" s="596" t="s">
        <v>293</v>
      </c>
      <c r="Q108" s="147"/>
      <c r="R108" s="147"/>
    </row>
    <row r="109" spans="1:18" s="9" customFormat="1" x14ac:dyDescent="0.2">
      <c r="A109" s="1217"/>
      <c r="B109" s="1218"/>
      <c r="C109" s="1218"/>
      <c r="D109" s="981">
        <v>3419</v>
      </c>
      <c r="E109" s="238">
        <v>5222</v>
      </c>
      <c r="F109" s="1040" t="s">
        <v>94</v>
      </c>
      <c r="G109" s="1279">
        <v>0</v>
      </c>
      <c r="H109" s="1279"/>
      <c r="I109" s="1279"/>
      <c r="J109" s="1280"/>
      <c r="K109" s="1280"/>
      <c r="L109" s="1280"/>
      <c r="M109" s="1280">
        <v>0</v>
      </c>
      <c r="N109" s="1373">
        <v>50</v>
      </c>
      <c r="O109" s="1373">
        <f t="shared" si="33"/>
        <v>50</v>
      </c>
      <c r="P109" s="1374"/>
      <c r="Q109" s="147"/>
      <c r="R109" s="147"/>
    </row>
    <row r="110" spans="1:18" s="9" customFormat="1" ht="31.45" x14ac:dyDescent="0.2">
      <c r="A110" s="975" t="s">
        <v>2</v>
      </c>
      <c r="B110" s="976" t="s">
        <v>253</v>
      </c>
      <c r="C110" s="976" t="s">
        <v>17</v>
      </c>
      <c r="D110" s="445" t="s">
        <v>5</v>
      </c>
      <c r="E110" s="445" t="s">
        <v>5</v>
      </c>
      <c r="F110" s="1041" t="s">
        <v>259</v>
      </c>
      <c r="G110" s="1281">
        <v>0</v>
      </c>
      <c r="H110" s="1281"/>
      <c r="I110" s="1281"/>
      <c r="J110" s="1282"/>
      <c r="K110" s="1282"/>
      <c r="L110" s="1282"/>
      <c r="M110" s="1282">
        <v>0</v>
      </c>
      <c r="N110" s="1372">
        <f t="shared" ref="N110" si="35">+N111</f>
        <v>100</v>
      </c>
      <c r="O110" s="1372">
        <f t="shared" si="33"/>
        <v>100</v>
      </c>
      <c r="P110" s="596" t="s">
        <v>293</v>
      </c>
      <c r="Q110" s="147"/>
      <c r="R110" s="147"/>
    </row>
    <row r="111" spans="1:18" s="9" customFormat="1" x14ac:dyDescent="0.2">
      <c r="A111" s="1217"/>
      <c r="B111" s="1218"/>
      <c r="C111" s="1218"/>
      <c r="D111" s="981">
        <v>3419</v>
      </c>
      <c r="E111" s="238">
        <v>5229</v>
      </c>
      <c r="F111" s="1040" t="s">
        <v>24</v>
      </c>
      <c r="G111" s="1279">
        <v>0</v>
      </c>
      <c r="H111" s="1279"/>
      <c r="I111" s="1279"/>
      <c r="J111" s="1280"/>
      <c r="K111" s="1280"/>
      <c r="L111" s="1280"/>
      <c r="M111" s="1280">
        <v>0</v>
      </c>
      <c r="N111" s="1373">
        <v>100</v>
      </c>
      <c r="O111" s="1373">
        <f t="shared" si="33"/>
        <v>100</v>
      </c>
      <c r="P111" s="1374"/>
      <c r="Q111" s="147"/>
      <c r="R111" s="147"/>
    </row>
    <row r="112" spans="1:18" s="9" customFormat="1" ht="20.95" x14ac:dyDescent="0.2">
      <c r="A112" s="975" t="s">
        <v>2</v>
      </c>
      <c r="B112" s="976" t="s">
        <v>255</v>
      </c>
      <c r="C112" s="976" t="s">
        <v>17</v>
      </c>
      <c r="D112" s="445" t="s">
        <v>5</v>
      </c>
      <c r="E112" s="445" t="s">
        <v>5</v>
      </c>
      <c r="F112" s="1041" t="s">
        <v>265</v>
      </c>
      <c r="G112" s="1281">
        <v>0</v>
      </c>
      <c r="H112" s="1281"/>
      <c r="I112" s="1281"/>
      <c r="J112" s="1282"/>
      <c r="K112" s="1282"/>
      <c r="L112" s="1282"/>
      <c r="M112" s="1282">
        <v>0</v>
      </c>
      <c r="N112" s="1372">
        <f t="shared" ref="N112" si="36">+N113</f>
        <v>60</v>
      </c>
      <c r="O112" s="1372">
        <f t="shared" si="33"/>
        <v>60</v>
      </c>
      <c r="P112" s="596" t="s">
        <v>293</v>
      </c>
      <c r="Q112" s="147"/>
      <c r="R112" s="147"/>
    </row>
    <row r="113" spans="1:18" s="9" customFormat="1" x14ac:dyDescent="0.2">
      <c r="A113" s="1217"/>
      <c r="B113" s="1218"/>
      <c r="C113" s="1218"/>
      <c r="D113" s="981">
        <v>3419</v>
      </c>
      <c r="E113" s="238">
        <v>5222</v>
      </c>
      <c r="F113" s="1040" t="s">
        <v>94</v>
      </c>
      <c r="G113" s="1279">
        <v>0</v>
      </c>
      <c r="H113" s="1279"/>
      <c r="I113" s="1279"/>
      <c r="J113" s="1280"/>
      <c r="K113" s="1280"/>
      <c r="L113" s="1280"/>
      <c r="M113" s="1280">
        <v>0</v>
      </c>
      <c r="N113" s="1373">
        <v>60</v>
      </c>
      <c r="O113" s="1373">
        <f t="shared" si="33"/>
        <v>60</v>
      </c>
      <c r="P113" s="1374"/>
      <c r="Q113" s="147"/>
      <c r="R113" s="147"/>
    </row>
    <row r="114" spans="1:18" s="9" customFormat="1" ht="20.95" x14ac:dyDescent="0.2">
      <c r="A114" s="975" t="s">
        <v>2</v>
      </c>
      <c r="B114" s="976" t="s">
        <v>256</v>
      </c>
      <c r="C114" s="976" t="s">
        <v>17</v>
      </c>
      <c r="D114" s="445" t="s">
        <v>5</v>
      </c>
      <c r="E114" s="445" t="s">
        <v>5</v>
      </c>
      <c r="F114" s="1041" t="s">
        <v>269</v>
      </c>
      <c r="G114" s="1281">
        <v>0</v>
      </c>
      <c r="H114" s="1281"/>
      <c r="I114" s="1281"/>
      <c r="J114" s="1282"/>
      <c r="K114" s="1282"/>
      <c r="L114" s="1282"/>
      <c r="M114" s="1282">
        <v>0</v>
      </c>
      <c r="N114" s="1372">
        <f t="shared" ref="N114" si="37">+N115</f>
        <v>90</v>
      </c>
      <c r="O114" s="1372">
        <f t="shared" si="33"/>
        <v>90</v>
      </c>
      <c r="P114" s="596" t="s">
        <v>293</v>
      </c>
      <c r="Q114" s="147"/>
      <c r="R114" s="147"/>
    </row>
    <row r="115" spans="1:18" s="9" customFormat="1" x14ac:dyDescent="0.2">
      <c r="A115" s="1217"/>
      <c r="B115" s="1218"/>
      <c r="C115" s="1218"/>
      <c r="D115" s="981">
        <v>3419</v>
      </c>
      <c r="E115" s="238">
        <v>5222</v>
      </c>
      <c r="F115" s="1040" t="s">
        <v>94</v>
      </c>
      <c r="G115" s="1279">
        <v>0</v>
      </c>
      <c r="H115" s="1279"/>
      <c r="I115" s="1279"/>
      <c r="J115" s="1280"/>
      <c r="K115" s="1280"/>
      <c r="L115" s="1280"/>
      <c r="M115" s="1280">
        <v>0</v>
      </c>
      <c r="N115" s="1373">
        <v>90</v>
      </c>
      <c r="O115" s="1373">
        <f t="shared" si="33"/>
        <v>90</v>
      </c>
      <c r="P115" s="1374"/>
      <c r="Q115" s="147"/>
      <c r="R115" s="147"/>
    </row>
    <row r="116" spans="1:18" s="9" customFormat="1" ht="20.95" x14ac:dyDescent="0.2">
      <c r="A116" s="975" t="s">
        <v>2</v>
      </c>
      <c r="B116" s="976" t="s">
        <v>257</v>
      </c>
      <c r="C116" s="976" t="s">
        <v>17</v>
      </c>
      <c r="D116" s="445" t="s">
        <v>5</v>
      </c>
      <c r="E116" s="445" t="s">
        <v>5</v>
      </c>
      <c r="F116" s="1041" t="s">
        <v>271</v>
      </c>
      <c r="G116" s="1281">
        <v>0</v>
      </c>
      <c r="H116" s="1281"/>
      <c r="I116" s="1281"/>
      <c r="J116" s="1282"/>
      <c r="K116" s="1282"/>
      <c r="L116" s="1282"/>
      <c r="M116" s="1282">
        <v>0</v>
      </c>
      <c r="N116" s="1372">
        <f t="shared" ref="N116" si="38">+N117</f>
        <v>200</v>
      </c>
      <c r="O116" s="1372">
        <f t="shared" si="33"/>
        <v>200</v>
      </c>
      <c r="P116" s="596" t="s">
        <v>293</v>
      </c>
      <c r="Q116" s="147"/>
      <c r="R116" s="147"/>
    </row>
    <row r="117" spans="1:18" s="9" customFormat="1" x14ac:dyDescent="0.2">
      <c r="A117" s="1217"/>
      <c r="B117" s="1218"/>
      <c r="C117" s="1218"/>
      <c r="D117" s="981">
        <v>3419</v>
      </c>
      <c r="E117" s="238">
        <v>5222</v>
      </c>
      <c r="F117" s="1040" t="s">
        <v>94</v>
      </c>
      <c r="G117" s="1279">
        <v>0</v>
      </c>
      <c r="H117" s="1279"/>
      <c r="I117" s="1279"/>
      <c r="J117" s="1280"/>
      <c r="K117" s="1280"/>
      <c r="L117" s="1280"/>
      <c r="M117" s="1280">
        <v>0</v>
      </c>
      <c r="N117" s="1373">
        <v>200</v>
      </c>
      <c r="O117" s="1373">
        <f t="shared" si="33"/>
        <v>200</v>
      </c>
      <c r="P117" s="1374"/>
      <c r="Q117" s="147"/>
      <c r="R117" s="147"/>
    </row>
    <row r="118" spans="1:18" s="9" customFormat="1" x14ac:dyDescent="0.2">
      <c r="A118" s="975" t="s">
        <v>2</v>
      </c>
      <c r="B118" s="976" t="s">
        <v>258</v>
      </c>
      <c r="C118" s="976" t="s">
        <v>17</v>
      </c>
      <c r="D118" s="445" t="s">
        <v>5</v>
      </c>
      <c r="E118" s="445" t="s">
        <v>5</v>
      </c>
      <c r="F118" s="1041" t="s">
        <v>273</v>
      </c>
      <c r="G118" s="1281">
        <v>0</v>
      </c>
      <c r="H118" s="1281"/>
      <c r="I118" s="1281"/>
      <c r="J118" s="1282"/>
      <c r="K118" s="1282"/>
      <c r="L118" s="1282"/>
      <c r="M118" s="1282">
        <v>0</v>
      </c>
      <c r="N118" s="1372">
        <f t="shared" ref="N118" si="39">+N119</f>
        <v>80</v>
      </c>
      <c r="O118" s="1372">
        <f t="shared" si="33"/>
        <v>80</v>
      </c>
      <c r="P118" s="596" t="s">
        <v>293</v>
      </c>
      <c r="Q118" s="147"/>
      <c r="R118" s="147"/>
    </row>
    <row r="119" spans="1:18" s="9" customFormat="1" x14ac:dyDescent="0.2">
      <c r="A119" s="1217"/>
      <c r="B119" s="1218"/>
      <c r="C119" s="1218"/>
      <c r="D119" s="981">
        <v>3419</v>
      </c>
      <c r="E119" s="238">
        <v>5222</v>
      </c>
      <c r="F119" s="1040" t="s">
        <v>94</v>
      </c>
      <c r="G119" s="1279">
        <v>0</v>
      </c>
      <c r="H119" s="1279"/>
      <c r="I119" s="1279"/>
      <c r="J119" s="1280"/>
      <c r="K119" s="1280"/>
      <c r="L119" s="1280"/>
      <c r="M119" s="1280">
        <v>0</v>
      </c>
      <c r="N119" s="1373">
        <v>80</v>
      </c>
      <c r="O119" s="1373">
        <f t="shared" si="33"/>
        <v>80</v>
      </c>
      <c r="P119" s="1374"/>
      <c r="Q119" s="147"/>
      <c r="R119" s="147"/>
    </row>
    <row r="120" spans="1:18" s="9" customFormat="1" ht="20.95" x14ac:dyDescent="0.2">
      <c r="A120" s="975" t="s">
        <v>2</v>
      </c>
      <c r="B120" s="976" t="s">
        <v>264</v>
      </c>
      <c r="C120" s="976" t="s">
        <v>17</v>
      </c>
      <c r="D120" s="445" t="s">
        <v>5</v>
      </c>
      <c r="E120" s="445" t="s">
        <v>5</v>
      </c>
      <c r="F120" s="1041" t="s">
        <v>275</v>
      </c>
      <c r="G120" s="1281">
        <v>0</v>
      </c>
      <c r="H120" s="1281"/>
      <c r="I120" s="1281"/>
      <c r="J120" s="1282"/>
      <c r="K120" s="1282"/>
      <c r="L120" s="1282"/>
      <c r="M120" s="1282">
        <v>0</v>
      </c>
      <c r="N120" s="1372">
        <f t="shared" ref="N120" si="40">+N121</f>
        <v>150</v>
      </c>
      <c r="O120" s="1372">
        <f t="shared" si="33"/>
        <v>150</v>
      </c>
      <c r="P120" s="596" t="s">
        <v>293</v>
      </c>
      <c r="Q120" s="147"/>
      <c r="R120" s="147"/>
    </row>
    <row r="121" spans="1:18" s="9" customFormat="1" x14ac:dyDescent="0.2">
      <c r="A121" s="1217"/>
      <c r="B121" s="1218"/>
      <c r="C121" s="1218"/>
      <c r="D121" s="981">
        <v>3419</v>
      </c>
      <c r="E121" s="238">
        <v>5222</v>
      </c>
      <c r="F121" s="1040" t="s">
        <v>94</v>
      </c>
      <c r="G121" s="1279">
        <v>0</v>
      </c>
      <c r="H121" s="1279"/>
      <c r="I121" s="1279"/>
      <c r="J121" s="1280"/>
      <c r="K121" s="1280"/>
      <c r="L121" s="1280"/>
      <c r="M121" s="1280">
        <v>0</v>
      </c>
      <c r="N121" s="1373">
        <v>150</v>
      </c>
      <c r="O121" s="1373">
        <f t="shared" si="33"/>
        <v>150</v>
      </c>
      <c r="P121" s="1374"/>
      <c r="Q121" s="147"/>
      <c r="R121" s="147"/>
    </row>
    <row r="122" spans="1:18" s="9" customFormat="1" ht="20.95" x14ac:dyDescent="0.2">
      <c r="A122" s="975" t="s">
        <v>2</v>
      </c>
      <c r="B122" s="976" t="s">
        <v>266</v>
      </c>
      <c r="C122" s="976" t="s">
        <v>17</v>
      </c>
      <c r="D122" s="445" t="s">
        <v>5</v>
      </c>
      <c r="E122" s="445" t="s">
        <v>5</v>
      </c>
      <c r="F122" s="1041" t="s">
        <v>277</v>
      </c>
      <c r="G122" s="1281">
        <v>0</v>
      </c>
      <c r="H122" s="1281"/>
      <c r="I122" s="1281"/>
      <c r="J122" s="1282"/>
      <c r="K122" s="1282"/>
      <c r="L122" s="1282"/>
      <c r="M122" s="1282">
        <v>0</v>
      </c>
      <c r="N122" s="1372">
        <f t="shared" ref="N122" si="41">+N123</f>
        <v>100</v>
      </c>
      <c r="O122" s="1372">
        <f t="shared" si="33"/>
        <v>100</v>
      </c>
      <c r="P122" s="596" t="s">
        <v>293</v>
      </c>
      <c r="Q122" s="147"/>
      <c r="R122" s="147"/>
    </row>
    <row r="123" spans="1:18" s="9" customFormat="1" x14ac:dyDescent="0.2">
      <c r="A123" s="1217"/>
      <c r="B123" s="1218"/>
      <c r="C123" s="1218"/>
      <c r="D123" s="981">
        <v>3419</v>
      </c>
      <c r="E123" s="238">
        <v>5222</v>
      </c>
      <c r="F123" s="1040" t="s">
        <v>94</v>
      </c>
      <c r="G123" s="1279">
        <v>0</v>
      </c>
      <c r="H123" s="1279"/>
      <c r="I123" s="1279"/>
      <c r="J123" s="1280"/>
      <c r="K123" s="1280"/>
      <c r="L123" s="1280"/>
      <c r="M123" s="1280">
        <v>0</v>
      </c>
      <c r="N123" s="1373">
        <v>100</v>
      </c>
      <c r="O123" s="1373">
        <f t="shared" si="33"/>
        <v>100</v>
      </c>
      <c r="P123" s="1374"/>
      <c r="Q123" s="147"/>
      <c r="R123" s="147"/>
    </row>
    <row r="124" spans="1:18" s="9" customFormat="1" ht="20.95" x14ac:dyDescent="0.2">
      <c r="A124" s="975" t="s">
        <v>2</v>
      </c>
      <c r="B124" s="976" t="s">
        <v>268</v>
      </c>
      <c r="C124" s="976" t="s">
        <v>17</v>
      </c>
      <c r="D124" s="445" t="s">
        <v>5</v>
      </c>
      <c r="E124" s="445" t="s">
        <v>5</v>
      </c>
      <c r="F124" s="1041" t="s">
        <v>279</v>
      </c>
      <c r="G124" s="1281">
        <v>0</v>
      </c>
      <c r="H124" s="1281"/>
      <c r="I124" s="1281"/>
      <c r="J124" s="1282"/>
      <c r="K124" s="1282"/>
      <c r="L124" s="1282"/>
      <c r="M124" s="1282">
        <v>0</v>
      </c>
      <c r="N124" s="1372">
        <f t="shared" ref="N124" si="42">+N125</f>
        <v>200</v>
      </c>
      <c r="O124" s="1372">
        <f t="shared" si="33"/>
        <v>200</v>
      </c>
      <c r="P124" s="596" t="s">
        <v>293</v>
      </c>
      <c r="Q124" s="147"/>
      <c r="R124" s="147"/>
    </row>
    <row r="125" spans="1:18" s="9" customFormat="1" x14ac:dyDescent="0.2">
      <c r="A125" s="1217"/>
      <c r="B125" s="1218"/>
      <c r="C125" s="1218"/>
      <c r="D125" s="981">
        <v>3419</v>
      </c>
      <c r="E125" s="238">
        <v>5222</v>
      </c>
      <c r="F125" s="1040" t="s">
        <v>94</v>
      </c>
      <c r="G125" s="1279">
        <v>0</v>
      </c>
      <c r="H125" s="1279"/>
      <c r="I125" s="1279"/>
      <c r="J125" s="1280"/>
      <c r="K125" s="1280"/>
      <c r="L125" s="1280"/>
      <c r="M125" s="1280">
        <v>0</v>
      </c>
      <c r="N125" s="1373">
        <v>200</v>
      </c>
      <c r="O125" s="1373">
        <f t="shared" si="33"/>
        <v>200</v>
      </c>
      <c r="P125" s="1374"/>
      <c r="Q125" s="147"/>
      <c r="R125" s="147"/>
    </row>
    <row r="126" spans="1:18" s="9" customFormat="1" ht="20.95" x14ac:dyDescent="0.2">
      <c r="A126" s="975" t="s">
        <v>2</v>
      </c>
      <c r="B126" s="976" t="s">
        <v>270</v>
      </c>
      <c r="C126" s="976" t="s">
        <v>17</v>
      </c>
      <c r="D126" s="445" t="s">
        <v>5</v>
      </c>
      <c r="E126" s="445" t="s">
        <v>5</v>
      </c>
      <c r="F126" s="1041" t="s">
        <v>281</v>
      </c>
      <c r="G126" s="1281">
        <v>0</v>
      </c>
      <c r="H126" s="1281"/>
      <c r="I126" s="1281"/>
      <c r="J126" s="1282"/>
      <c r="K126" s="1282"/>
      <c r="L126" s="1282"/>
      <c r="M126" s="1282">
        <v>0</v>
      </c>
      <c r="N126" s="1372">
        <f t="shared" ref="N126" si="43">+N127</f>
        <v>90</v>
      </c>
      <c r="O126" s="1372">
        <f t="shared" si="33"/>
        <v>90</v>
      </c>
      <c r="P126" s="596" t="s">
        <v>293</v>
      </c>
      <c r="Q126" s="147"/>
      <c r="R126" s="147"/>
    </row>
    <row r="127" spans="1:18" s="9" customFormat="1" x14ac:dyDescent="0.2">
      <c r="A127" s="1217"/>
      <c r="B127" s="1218"/>
      <c r="C127" s="1218"/>
      <c r="D127" s="981">
        <v>3419</v>
      </c>
      <c r="E127" s="238">
        <v>5222</v>
      </c>
      <c r="F127" s="1040" t="s">
        <v>94</v>
      </c>
      <c r="G127" s="1279">
        <v>0</v>
      </c>
      <c r="H127" s="1279"/>
      <c r="I127" s="1279"/>
      <c r="J127" s="1280"/>
      <c r="K127" s="1280"/>
      <c r="L127" s="1280"/>
      <c r="M127" s="1280">
        <v>0</v>
      </c>
      <c r="N127" s="1373">
        <v>90</v>
      </c>
      <c r="O127" s="1373">
        <f t="shared" si="33"/>
        <v>90</v>
      </c>
      <c r="P127" s="1374"/>
      <c r="Q127" s="147"/>
      <c r="R127" s="147"/>
    </row>
    <row r="128" spans="1:18" s="9" customFormat="1" ht="20.95" x14ac:dyDescent="0.2">
      <c r="A128" s="975" t="s">
        <v>2</v>
      </c>
      <c r="B128" s="976" t="s">
        <v>272</v>
      </c>
      <c r="C128" s="976" t="s">
        <v>17</v>
      </c>
      <c r="D128" s="445" t="s">
        <v>5</v>
      </c>
      <c r="E128" s="445" t="s">
        <v>5</v>
      </c>
      <c r="F128" s="1041" t="s">
        <v>282</v>
      </c>
      <c r="G128" s="1281">
        <v>0</v>
      </c>
      <c r="H128" s="1281"/>
      <c r="I128" s="1281"/>
      <c r="J128" s="1282"/>
      <c r="K128" s="1282"/>
      <c r="L128" s="1282"/>
      <c r="M128" s="1282">
        <v>0</v>
      </c>
      <c r="N128" s="1372">
        <f t="shared" ref="N128" si="44">+N129</f>
        <v>100</v>
      </c>
      <c r="O128" s="1372">
        <f t="shared" si="33"/>
        <v>100</v>
      </c>
      <c r="P128" s="596" t="s">
        <v>293</v>
      </c>
      <c r="Q128" s="147"/>
      <c r="R128" s="147"/>
    </row>
    <row r="129" spans="1:18" s="9" customFormat="1" x14ac:dyDescent="0.2">
      <c r="A129" s="1217"/>
      <c r="B129" s="1218"/>
      <c r="C129" s="1218"/>
      <c r="D129" s="981">
        <v>3419</v>
      </c>
      <c r="E129" s="238">
        <v>5222</v>
      </c>
      <c r="F129" s="1040" t="s">
        <v>94</v>
      </c>
      <c r="G129" s="1279">
        <v>0</v>
      </c>
      <c r="H129" s="1279"/>
      <c r="I129" s="1279"/>
      <c r="J129" s="1280"/>
      <c r="K129" s="1280"/>
      <c r="L129" s="1280"/>
      <c r="M129" s="1280">
        <v>0</v>
      </c>
      <c r="N129" s="1373">
        <v>100</v>
      </c>
      <c r="O129" s="1373">
        <f t="shared" si="33"/>
        <v>100</v>
      </c>
      <c r="P129" s="1374"/>
      <c r="Q129" s="147"/>
      <c r="R129" s="147"/>
    </row>
    <row r="130" spans="1:18" s="9" customFormat="1" ht="31.45" x14ac:dyDescent="0.2">
      <c r="A130" s="975" t="s">
        <v>2</v>
      </c>
      <c r="B130" s="976" t="s">
        <v>274</v>
      </c>
      <c r="C130" s="976" t="s">
        <v>17</v>
      </c>
      <c r="D130" s="445" t="s">
        <v>5</v>
      </c>
      <c r="E130" s="445" t="s">
        <v>5</v>
      </c>
      <c r="F130" s="1041" t="s">
        <v>283</v>
      </c>
      <c r="G130" s="1281">
        <v>0</v>
      </c>
      <c r="H130" s="1281"/>
      <c r="I130" s="1281"/>
      <c r="J130" s="1282"/>
      <c r="K130" s="1282"/>
      <c r="L130" s="1282"/>
      <c r="M130" s="1282">
        <v>0</v>
      </c>
      <c r="N130" s="1372">
        <f t="shared" ref="N130" si="45">+N131</f>
        <v>50</v>
      </c>
      <c r="O130" s="1372">
        <f t="shared" si="33"/>
        <v>50</v>
      </c>
      <c r="P130" s="596" t="s">
        <v>293</v>
      </c>
      <c r="Q130" s="147"/>
      <c r="R130" s="147"/>
    </row>
    <row r="131" spans="1:18" s="9" customFormat="1" x14ac:dyDescent="0.2">
      <c r="A131" s="1217"/>
      <c r="B131" s="1218"/>
      <c r="C131" s="1218"/>
      <c r="D131" s="981">
        <v>3419</v>
      </c>
      <c r="E131" s="238">
        <v>5222</v>
      </c>
      <c r="F131" s="1040" t="s">
        <v>94</v>
      </c>
      <c r="G131" s="1279">
        <v>0</v>
      </c>
      <c r="H131" s="1279"/>
      <c r="I131" s="1279"/>
      <c r="J131" s="1280"/>
      <c r="K131" s="1280"/>
      <c r="L131" s="1280"/>
      <c r="M131" s="1280">
        <v>0</v>
      </c>
      <c r="N131" s="1373">
        <v>50</v>
      </c>
      <c r="O131" s="1373">
        <f t="shared" si="33"/>
        <v>50</v>
      </c>
      <c r="P131" s="1374"/>
      <c r="Q131" s="147"/>
      <c r="R131" s="147"/>
    </row>
    <row r="132" spans="1:18" s="9" customFormat="1" x14ac:dyDescent="0.2">
      <c r="A132" s="975" t="s">
        <v>2</v>
      </c>
      <c r="B132" s="976" t="s">
        <v>276</v>
      </c>
      <c r="C132" s="976" t="s">
        <v>17</v>
      </c>
      <c r="D132" s="445" t="s">
        <v>5</v>
      </c>
      <c r="E132" s="445" t="s">
        <v>5</v>
      </c>
      <c r="F132" s="1041" t="s">
        <v>295</v>
      </c>
      <c r="G132" s="1281">
        <v>0</v>
      </c>
      <c r="H132" s="1281"/>
      <c r="I132" s="1281"/>
      <c r="J132" s="1282"/>
      <c r="K132" s="1282"/>
      <c r="L132" s="1282"/>
      <c r="M132" s="1282">
        <v>0</v>
      </c>
      <c r="N132" s="1372">
        <f t="shared" ref="N132" si="46">+N133</f>
        <v>150</v>
      </c>
      <c r="O132" s="1372">
        <f t="shared" si="33"/>
        <v>150</v>
      </c>
      <c r="P132" s="596" t="s">
        <v>293</v>
      </c>
      <c r="Q132" s="147"/>
      <c r="R132" s="147"/>
    </row>
    <row r="133" spans="1:18" s="9" customFormat="1" x14ac:dyDescent="0.2">
      <c r="A133" s="1217"/>
      <c r="B133" s="1218"/>
      <c r="C133" s="1218"/>
      <c r="D133" s="981">
        <v>3419</v>
      </c>
      <c r="E133" s="238">
        <v>5222</v>
      </c>
      <c r="F133" s="1040" t="s">
        <v>94</v>
      </c>
      <c r="G133" s="1279">
        <v>0</v>
      </c>
      <c r="H133" s="1279"/>
      <c r="I133" s="1279"/>
      <c r="J133" s="1280"/>
      <c r="K133" s="1280"/>
      <c r="L133" s="1280"/>
      <c r="M133" s="1280">
        <v>0</v>
      </c>
      <c r="N133" s="1373">
        <v>150</v>
      </c>
      <c r="O133" s="1373">
        <f t="shared" si="33"/>
        <v>150</v>
      </c>
      <c r="P133" s="1374"/>
      <c r="Q133" s="147"/>
      <c r="R133" s="147"/>
    </row>
    <row r="134" spans="1:18" s="9" customFormat="1" x14ac:dyDescent="0.2">
      <c r="A134" s="975" t="s">
        <v>2</v>
      </c>
      <c r="B134" s="976" t="s">
        <v>278</v>
      </c>
      <c r="C134" s="976" t="s">
        <v>17</v>
      </c>
      <c r="D134" s="445" t="s">
        <v>5</v>
      </c>
      <c r="E134" s="445" t="s">
        <v>5</v>
      </c>
      <c r="F134" s="1041" t="s">
        <v>286</v>
      </c>
      <c r="G134" s="1281">
        <v>0</v>
      </c>
      <c r="H134" s="1281"/>
      <c r="I134" s="1281"/>
      <c r="J134" s="1282"/>
      <c r="K134" s="1282"/>
      <c r="L134" s="1282"/>
      <c r="M134" s="1282">
        <v>0</v>
      </c>
      <c r="N134" s="1372">
        <f>+N135</f>
        <v>200</v>
      </c>
      <c r="O134" s="1372">
        <f t="shared" si="33"/>
        <v>200</v>
      </c>
      <c r="P134" s="596" t="s">
        <v>293</v>
      </c>
      <c r="Q134" s="147"/>
      <c r="R134" s="147"/>
    </row>
    <row r="135" spans="1:18" s="9" customFormat="1" x14ac:dyDescent="0.2">
      <c r="A135" s="1217"/>
      <c r="B135" s="1218"/>
      <c r="C135" s="1218"/>
      <c r="D135" s="981">
        <v>3419</v>
      </c>
      <c r="E135" s="238">
        <v>5222</v>
      </c>
      <c r="F135" s="1040" t="s">
        <v>94</v>
      </c>
      <c r="G135" s="1279">
        <v>0</v>
      </c>
      <c r="H135" s="1279"/>
      <c r="I135" s="1279"/>
      <c r="J135" s="1280"/>
      <c r="K135" s="1280"/>
      <c r="L135" s="1280"/>
      <c r="M135" s="1280">
        <v>0</v>
      </c>
      <c r="N135" s="1373">
        <v>200</v>
      </c>
      <c r="O135" s="1373">
        <f t="shared" si="33"/>
        <v>200</v>
      </c>
      <c r="P135" s="1374"/>
      <c r="Q135" s="147"/>
      <c r="R135" s="147"/>
    </row>
    <row r="136" spans="1:18" s="9" customFormat="1" ht="20.95" x14ac:dyDescent="0.2">
      <c r="A136" s="975" t="s">
        <v>2</v>
      </c>
      <c r="B136" s="976" t="s">
        <v>280</v>
      </c>
      <c r="C136" s="976" t="s">
        <v>17</v>
      </c>
      <c r="D136" s="445" t="s">
        <v>5</v>
      </c>
      <c r="E136" s="445" t="s">
        <v>5</v>
      </c>
      <c r="F136" s="1041" t="s">
        <v>284</v>
      </c>
      <c r="G136" s="1281">
        <v>0</v>
      </c>
      <c r="H136" s="1281"/>
      <c r="I136" s="1281"/>
      <c r="J136" s="1282"/>
      <c r="K136" s="1282"/>
      <c r="L136" s="1282"/>
      <c r="M136" s="1282">
        <v>0</v>
      </c>
      <c r="N136" s="1372">
        <f t="shared" ref="N136" si="47">+N137</f>
        <v>50</v>
      </c>
      <c r="O136" s="1372">
        <f t="shared" si="33"/>
        <v>50</v>
      </c>
      <c r="P136" s="596" t="s">
        <v>293</v>
      </c>
      <c r="Q136" s="147"/>
      <c r="R136" s="147"/>
    </row>
    <row r="137" spans="1:18" s="9" customFormat="1" ht="13.1" thickBot="1" x14ac:dyDescent="0.25">
      <c r="A137" s="1217"/>
      <c r="B137" s="1218"/>
      <c r="C137" s="1218"/>
      <c r="D137" s="981">
        <v>3419</v>
      </c>
      <c r="E137" s="238">
        <v>5222</v>
      </c>
      <c r="F137" s="1263" t="s">
        <v>94</v>
      </c>
      <c r="G137" s="1279">
        <v>0</v>
      </c>
      <c r="H137" s="1279"/>
      <c r="I137" s="1279"/>
      <c r="J137" s="1280"/>
      <c r="K137" s="1280"/>
      <c r="L137" s="1280"/>
      <c r="M137" s="1280">
        <v>0</v>
      </c>
      <c r="N137" s="1375">
        <v>50</v>
      </c>
      <c r="O137" s="1375">
        <f t="shared" si="33"/>
        <v>50</v>
      </c>
      <c r="P137" s="1374"/>
      <c r="Q137" s="147"/>
      <c r="R137" s="147"/>
    </row>
    <row r="138" spans="1:18" s="9" customFormat="1" ht="13.75" thickBot="1" x14ac:dyDescent="0.3">
      <c r="A138" s="1289" t="s">
        <v>3</v>
      </c>
      <c r="B138" s="1476" t="s">
        <v>5</v>
      </c>
      <c r="C138" s="1477"/>
      <c r="D138" s="1290" t="s">
        <v>5</v>
      </c>
      <c r="E138" s="1290" t="s">
        <v>5</v>
      </c>
      <c r="F138" s="1291" t="s">
        <v>27</v>
      </c>
      <c r="G138" s="1292">
        <f>+G139</f>
        <v>200</v>
      </c>
      <c r="H138" s="1292">
        <f>+H139+H141+H143</f>
        <v>200</v>
      </c>
      <c r="I138" s="1292">
        <f t="shared" si="0"/>
        <v>400</v>
      </c>
      <c r="J138" s="1293">
        <f>+J139+J141+J143</f>
        <v>0</v>
      </c>
      <c r="K138" s="1293">
        <f t="shared" si="1"/>
        <v>400</v>
      </c>
      <c r="L138" s="1293">
        <v>0</v>
      </c>
      <c r="M138" s="1293">
        <f t="shared" si="20"/>
        <v>400</v>
      </c>
      <c r="N138" s="1293">
        <f>+N143+N145</f>
        <v>0</v>
      </c>
      <c r="O138" s="1246">
        <f t="shared" si="18"/>
        <v>400</v>
      </c>
      <c r="P138" s="147"/>
      <c r="Q138" s="147"/>
      <c r="R138" s="147"/>
    </row>
    <row r="139" spans="1:18" s="9" customFormat="1" x14ac:dyDescent="0.2">
      <c r="A139" s="417" t="s">
        <v>2</v>
      </c>
      <c r="B139" s="1303" t="s">
        <v>77</v>
      </c>
      <c r="C139" s="1303" t="s">
        <v>17</v>
      </c>
      <c r="D139" s="420" t="s">
        <v>5</v>
      </c>
      <c r="E139" s="420" t="s">
        <v>5</v>
      </c>
      <c r="F139" s="1304" t="s">
        <v>9</v>
      </c>
      <c r="G139" s="1294">
        <f>+G140</f>
        <v>200</v>
      </c>
      <c r="H139" s="1294">
        <f>H140</f>
        <v>-200</v>
      </c>
      <c r="I139" s="1294">
        <f t="shared" si="0"/>
        <v>0</v>
      </c>
      <c r="J139" s="1278">
        <v>0</v>
      </c>
      <c r="K139" s="1278">
        <f t="shared" si="1"/>
        <v>0</v>
      </c>
      <c r="L139" s="1278">
        <v>0</v>
      </c>
      <c r="M139" s="1278">
        <f t="shared" si="20"/>
        <v>0</v>
      </c>
      <c r="N139" s="1278">
        <v>0</v>
      </c>
      <c r="O139" s="1243">
        <f t="shared" si="18"/>
        <v>0</v>
      </c>
      <c r="P139" s="147"/>
      <c r="Q139" s="147"/>
      <c r="R139" s="147"/>
    </row>
    <row r="140" spans="1:18" s="9" customFormat="1" x14ac:dyDescent="0.2">
      <c r="A140" s="364"/>
      <c r="B140" s="1297"/>
      <c r="C140" s="1297"/>
      <c r="D140" s="367">
        <v>3419</v>
      </c>
      <c r="E140" s="385">
        <v>5229</v>
      </c>
      <c r="F140" s="506" t="s">
        <v>24</v>
      </c>
      <c r="G140" s="1279">
        <v>200</v>
      </c>
      <c r="H140" s="1279">
        <v>-200</v>
      </c>
      <c r="I140" s="1279">
        <f t="shared" si="0"/>
        <v>0</v>
      </c>
      <c r="J140" s="1280">
        <v>0</v>
      </c>
      <c r="K140" s="1280">
        <f t="shared" si="1"/>
        <v>0</v>
      </c>
      <c r="L140" s="1280">
        <v>0</v>
      </c>
      <c r="M140" s="1280">
        <f t="shared" si="20"/>
        <v>0</v>
      </c>
      <c r="N140" s="1280">
        <v>0</v>
      </c>
      <c r="O140" s="1239">
        <f t="shared" si="18"/>
        <v>0</v>
      </c>
      <c r="P140" s="147"/>
      <c r="Q140" s="147"/>
      <c r="R140" s="147"/>
    </row>
    <row r="141" spans="1:18" s="9" customFormat="1" ht="20.95" x14ac:dyDescent="0.2">
      <c r="A141" s="35" t="s">
        <v>2</v>
      </c>
      <c r="B141" s="136" t="s">
        <v>126</v>
      </c>
      <c r="C141" s="136" t="s">
        <v>17</v>
      </c>
      <c r="D141" s="38" t="s">
        <v>5</v>
      </c>
      <c r="E141" s="38" t="s">
        <v>5</v>
      </c>
      <c r="F141" s="1305" t="s">
        <v>127</v>
      </c>
      <c r="G141" s="1281">
        <v>0</v>
      </c>
      <c r="H141" s="1281">
        <f>H142</f>
        <v>200</v>
      </c>
      <c r="I141" s="1281">
        <f t="shared" si="0"/>
        <v>200</v>
      </c>
      <c r="J141" s="1282">
        <v>0</v>
      </c>
      <c r="K141" s="1282">
        <f t="shared" si="1"/>
        <v>200</v>
      </c>
      <c r="L141" s="1282">
        <v>0</v>
      </c>
      <c r="M141" s="1282">
        <f t="shared" si="20"/>
        <v>200</v>
      </c>
      <c r="N141" s="1282">
        <v>0</v>
      </c>
      <c r="O141" s="1241">
        <f t="shared" si="18"/>
        <v>200</v>
      </c>
      <c r="P141" s="147"/>
      <c r="Q141" s="147"/>
      <c r="R141" s="147"/>
    </row>
    <row r="142" spans="1:18" s="9" customFormat="1" x14ac:dyDescent="0.2">
      <c r="A142" s="1306"/>
      <c r="B142" s="1307"/>
      <c r="C142" s="1307"/>
      <c r="D142" s="8">
        <v>3419</v>
      </c>
      <c r="E142" s="8">
        <v>5222</v>
      </c>
      <c r="F142" s="150" t="s">
        <v>94</v>
      </c>
      <c r="G142" s="1279">
        <v>0</v>
      </c>
      <c r="H142" s="1279">
        <v>200</v>
      </c>
      <c r="I142" s="1279">
        <f t="shared" si="0"/>
        <v>200</v>
      </c>
      <c r="J142" s="1280">
        <v>0</v>
      </c>
      <c r="K142" s="1280">
        <f t="shared" si="1"/>
        <v>200</v>
      </c>
      <c r="L142" s="1280">
        <v>0</v>
      </c>
      <c r="M142" s="1280">
        <f t="shared" si="20"/>
        <v>200</v>
      </c>
      <c r="N142" s="1280">
        <v>0</v>
      </c>
      <c r="O142" s="1239">
        <f t="shared" si="18"/>
        <v>200</v>
      </c>
      <c r="P142" s="147"/>
      <c r="Q142" s="147"/>
      <c r="R142" s="147"/>
    </row>
    <row r="143" spans="1:18" s="9" customFormat="1" x14ac:dyDescent="0.2">
      <c r="A143" s="355" t="s">
        <v>2</v>
      </c>
      <c r="B143" s="1308" t="s">
        <v>161</v>
      </c>
      <c r="C143" s="1308" t="s">
        <v>17</v>
      </c>
      <c r="D143" s="38" t="s">
        <v>5</v>
      </c>
      <c r="E143" s="38" t="s">
        <v>5</v>
      </c>
      <c r="F143" s="1309" t="s">
        <v>138</v>
      </c>
      <c r="G143" s="1310">
        <v>0</v>
      </c>
      <c r="H143" s="1310">
        <v>200</v>
      </c>
      <c r="I143" s="1281">
        <f t="shared" si="0"/>
        <v>200</v>
      </c>
      <c r="J143" s="1282">
        <v>0</v>
      </c>
      <c r="K143" s="1282">
        <f t="shared" si="1"/>
        <v>200</v>
      </c>
      <c r="L143" s="1282">
        <v>0</v>
      </c>
      <c r="M143" s="1282">
        <f t="shared" si="20"/>
        <v>200</v>
      </c>
      <c r="N143" s="1372">
        <f>+N144</f>
        <v>-200</v>
      </c>
      <c r="O143" s="1372">
        <f t="shared" si="18"/>
        <v>0</v>
      </c>
      <c r="P143" s="596" t="s">
        <v>293</v>
      </c>
      <c r="Q143" s="147"/>
      <c r="R143" s="147"/>
    </row>
    <row r="144" spans="1:18" s="9" customFormat="1" x14ac:dyDescent="0.2">
      <c r="A144" s="388"/>
      <c r="B144" s="1299"/>
      <c r="C144" s="1299"/>
      <c r="D144" s="391">
        <v>3419</v>
      </c>
      <c r="E144" s="391">
        <v>5229</v>
      </c>
      <c r="F144" s="1311" t="s">
        <v>24</v>
      </c>
      <c r="G144" s="1312">
        <v>0</v>
      </c>
      <c r="H144" s="1312">
        <v>200</v>
      </c>
      <c r="I144" s="1302">
        <f t="shared" si="0"/>
        <v>200</v>
      </c>
      <c r="J144" s="1287">
        <v>0</v>
      </c>
      <c r="K144" s="1287">
        <f t="shared" si="1"/>
        <v>200</v>
      </c>
      <c r="L144" s="1287">
        <v>0</v>
      </c>
      <c r="M144" s="1287">
        <f t="shared" si="20"/>
        <v>200</v>
      </c>
      <c r="N144" s="1375">
        <v>-200</v>
      </c>
      <c r="O144" s="1375">
        <f t="shared" si="18"/>
        <v>0</v>
      </c>
      <c r="P144" s="596"/>
      <c r="Q144" s="147"/>
      <c r="R144" s="147"/>
    </row>
    <row r="145" spans="1:18" s="9" customFormat="1" ht="20.95" x14ac:dyDescent="0.2">
      <c r="A145" s="975" t="s">
        <v>2</v>
      </c>
      <c r="B145" s="976" t="s">
        <v>232</v>
      </c>
      <c r="C145" s="976" t="s">
        <v>17</v>
      </c>
      <c r="D145" s="445" t="s">
        <v>5</v>
      </c>
      <c r="E145" s="445" t="s">
        <v>5</v>
      </c>
      <c r="F145" s="1041" t="s">
        <v>285</v>
      </c>
      <c r="G145" s="1281">
        <v>0</v>
      </c>
      <c r="H145" s="1281"/>
      <c r="I145" s="1281"/>
      <c r="J145" s="1282"/>
      <c r="K145" s="1282"/>
      <c r="L145" s="1282"/>
      <c r="M145" s="1282">
        <v>0</v>
      </c>
      <c r="N145" s="1372">
        <f t="shared" ref="N145" si="48">+N146</f>
        <v>200</v>
      </c>
      <c r="O145" s="1372">
        <f t="shared" si="18"/>
        <v>200</v>
      </c>
      <c r="P145" s="596" t="s">
        <v>293</v>
      </c>
      <c r="Q145" s="147"/>
      <c r="R145" s="147"/>
    </row>
    <row r="146" spans="1:18" s="9" customFormat="1" ht="13.1" thickBot="1" x14ac:dyDescent="0.25">
      <c r="A146" s="1022"/>
      <c r="B146" s="1023"/>
      <c r="C146" s="1023"/>
      <c r="D146" s="1005">
        <v>3419</v>
      </c>
      <c r="E146" s="983">
        <v>5222</v>
      </c>
      <c r="F146" s="1212" t="s">
        <v>94</v>
      </c>
      <c r="G146" s="1361">
        <v>0</v>
      </c>
      <c r="H146" s="1361"/>
      <c r="I146" s="1360"/>
      <c r="J146" s="1317"/>
      <c r="K146" s="1317"/>
      <c r="L146" s="1317"/>
      <c r="M146" s="1317">
        <v>0</v>
      </c>
      <c r="N146" s="1375">
        <v>200</v>
      </c>
      <c r="O146" s="1375">
        <f t="shared" si="18"/>
        <v>200</v>
      </c>
      <c r="P146" s="596"/>
      <c r="Q146" s="147"/>
      <c r="R146" s="147"/>
    </row>
    <row r="147" spans="1:18" s="9" customFormat="1" ht="13.75" thickBot="1" x14ac:dyDescent="0.3">
      <c r="A147" s="1289" t="s">
        <v>3</v>
      </c>
      <c r="B147" s="1476" t="s">
        <v>5</v>
      </c>
      <c r="C147" s="1477"/>
      <c r="D147" s="1290" t="s">
        <v>5</v>
      </c>
      <c r="E147" s="1290" t="s">
        <v>5</v>
      </c>
      <c r="F147" s="1291" t="s">
        <v>10</v>
      </c>
      <c r="G147" s="1292">
        <f>+G148+G150</f>
        <v>1500</v>
      </c>
      <c r="H147" s="1292">
        <f>+H148+H150+H152+H157+H161</f>
        <v>1200</v>
      </c>
      <c r="I147" s="1292">
        <f t="shared" si="0"/>
        <v>2700</v>
      </c>
      <c r="J147" s="1293">
        <f>+J152+J154+J157+J159+J161+J163</f>
        <v>0</v>
      </c>
      <c r="K147" s="1293">
        <f t="shared" si="1"/>
        <v>2700</v>
      </c>
      <c r="L147" s="1293">
        <v>0</v>
      </c>
      <c r="M147" s="1293">
        <f t="shared" si="20"/>
        <v>2700</v>
      </c>
      <c r="N147" s="1379">
        <f>+N148+N157</f>
        <v>-1100</v>
      </c>
      <c r="O147" s="1379">
        <f t="shared" si="18"/>
        <v>1600</v>
      </c>
      <c r="P147" s="1178" t="s">
        <v>289</v>
      </c>
      <c r="Q147" s="147"/>
      <c r="R147" s="147"/>
    </row>
    <row r="148" spans="1:18" s="9" customFormat="1" x14ac:dyDescent="0.2">
      <c r="A148" s="71" t="s">
        <v>2</v>
      </c>
      <c r="B148" s="129" t="s">
        <v>78</v>
      </c>
      <c r="C148" s="129" t="s">
        <v>17</v>
      </c>
      <c r="D148" s="72" t="s">
        <v>5</v>
      </c>
      <c r="E148" s="72" t="s">
        <v>5</v>
      </c>
      <c r="F148" s="154" t="s">
        <v>10</v>
      </c>
      <c r="G148" s="1276">
        <f>+G149</f>
        <v>1000</v>
      </c>
      <c r="H148" s="1276">
        <v>0</v>
      </c>
      <c r="I148" s="1276">
        <f t="shared" si="0"/>
        <v>1000</v>
      </c>
      <c r="J148" s="1278">
        <v>0</v>
      </c>
      <c r="K148" s="1278">
        <f t="shared" si="1"/>
        <v>1000</v>
      </c>
      <c r="L148" s="1278">
        <v>0</v>
      </c>
      <c r="M148" s="1278">
        <f t="shared" si="20"/>
        <v>1000</v>
      </c>
      <c r="N148" s="1177">
        <f>+N149</f>
        <v>-1000</v>
      </c>
      <c r="O148" s="1177">
        <f t="shared" si="18"/>
        <v>0</v>
      </c>
      <c r="P148" s="1178"/>
      <c r="Q148" s="147"/>
      <c r="R148" s="147"/>
    </row>
    <row r="149" spans="1:18" s="9" customFormat="1" x14ac:dyDescent="0.2">
      <c r="A149" s="47"/>
      <c r="B149" s="124"/>
      <c r="C149" s="124"/>
      <c r="D149" s="50">
        <v>3419</v>
      </c>
      <c r="E149" s="8">
        <v>5221</v>
      </c>
      <c r="F149" s="150" t="s">
        <v>28</v>
      </c>
      <c r="G149" s="1279">
        <v>1000</v>
      </c>
      <c r="H149" s="1279">
        <v>0</v>
      </c>
      <c r="I149" s="1279">
        <f t="shared" si="0"/>
        <v>1000</v>
      </c>
      <c r="J149" s="1280">
        <v>0</v>
      </c>
      <c r="K149" s="1280">
        <f t="shared" si="1"/>
        <v>1000</v>
      </c>
      <c r="L149" s="1280">
        <v>0</v>
      </c>
      <c r="M149" s="1280">
        <f t="shared" si="20"/>
        <v>1000</v>
      </c>
      <c r="N149" s="1185">
        <v>-1000</v>
      </c>
      <c r="O149" s="1185">
        <f t="shared" si="18"/>
        <v>0</v>
      </c>
      <c r="P149" s="1178" t="s">
        <v>289</v>
      </c>
      <c r="Q149" s="147"/>
      <c r="R149" s="147"/>
    </row>
    <row r="150" spans="1:18" s="9" customFormat="1" x14ac:dyDescent="0.2">
      <c r="A150" s="35" t="s">
        <v>2</v>
      </c>
      <c r="B150" s="136" t="s">
        <v>79</v>
      </c>
      <c r="C150" s="136" t="s">
        <v>17</v>
      </c>
      <c r="D150" s="38" t="s">
        <v>5</v>
      </c>
      <c r="E150" s="38" t="s">
        <v>5</v>
      </c>
      <c r="F150" s="149" t="s">
        <v>11</v>
      </c>
      <c r="G150" s="1281">
        <f>+G151</f>
        <v>500</v>
      </c>
      <c r="H150" s="1281">
        <v>0</v>
      </c>
      <c r="I150" s="1281">
        <f t="shared" si="0"/>
        <v>500</v>
      </c>
      <c r="J150" s="1282">
        <v>0</v>
      </c>
      <c r="K150" s="1282">
        <f t="shared" si="1"/>
        <v>500</v>
      </c>
      <c r="L150" s="1282">
        <v>0</v>
      </c>
      <c r="M150" s="1282">
        <f t="shared" si="20"/>
        <v>500</v>
      </c>
      <c r="N150" s="1282">
        <v>0</v>
      </c>
      <c r="O150" s="1241">
        <f t="shared" si="18"/>
        <v>500</v>
      </c>
      <c r="P150" s="147"/>
      <c r="Q150" s="147"/>
      <c r="R150" s="147"/>
    </row>
    <row r="151" spans="1:18" s="9" customFormat="1" x14ac:dyDescent="0.2">
      <c r="A151" s="35"/>
      <c r="B151" s="136"/>
      <c r="C151" s="136"/>
      <c r="D151" s="8">
        <v>3419</v>
      </c>
      <c r="E151" s="8">
        <v>5221</v>
      </c>
      <c r="F151" s="150" t="s">
        <v>28</v>
      </c>
      <c r="G151" s="1279">
        <v>500</v>
      </c>
      <c r="H151" s="1279">
        <v>0</v>
      </c>
      <c r="I151" s="1279">
        <f t="shared" si="0"/>
        <v>500</v>
      </c>
      <c r="J151" s="1280">
        <v>0</v>
      </c>
      <c r="K151" s="1280">
        <f t="shared" si="1"/>
        <v>500</v>
      </c>
      <c r="L151" s="1280">
        <v>0</v>
      </c>
      <c r="M151" s="1280">
        <f t="shared" si="20"/>
        <v>500</v>
      </c>
      <c r="N151" s="1280">
        <v>0</v>
      </c>
      <c r="O151" s="1239">
        <f t="shared" si="18"/>
        <v>500</v>
      </c>
      <c r="P151" s="147"/>
      <c r="Q151" s="147"/>
      <c r="R151" s="147"/>
    </row>
    <row r="152" spans="1:18" s="9" customFormat="1" x14ac:dyDescent="0.2">
      <c r="A152" s="355" t="s">
        <v>2</v>
      </c>
      <c r="B152" s="1284" t="s">
        <v>163</v>
      </c>
      <c r="C152" s="1284" t="s">
        <v>17</v>
      </c>
      <c r="D152" s="38" t="s">
        <v>5</v>
      </c>
      <c r="E152" s="38" t="s">
        <v>5</v>
      </c>
      <c r="F152" s="503" t="s">
        <v>139</v>
      </c>
      <c r="G152" s="1281">
        <v>0</v>
      </c>
      <c r="H152" s="1281">
        <v>600</v>
      </c>
      <c r="I152" s="1281">
        <f t="shared" si="0"/>
        <v>600</v>
      </c>
      <c r="J152" s="1282">
        <f>+J153</f>
        <v>-600</v>
      </c>
      <c r="K152" s="1282">
        <f t="shared" si="1"/>
        <v>0</v>
      </c>
      <c r="L152" s="1282">
        <v>0</v>
      </c>
      <c r="M152" s="1282">
        <f t="shared" si="20"/>
        <v>0</v>
      </c>
      <c r="N152" s="1280">
        <v>0</v>
      </c>
      <c r="O152" s="1241">
        <f t="shared" si="18"/>
        <v>0</v>
      </c>
      <c r="P152" s="147"/>
      <c r="Q152" s="147"/>
      <c r="R152" s="147"/>
    </row>
    <row r="153" spans="1:18" s="9" customFormat="1" x14ac:dyDescent="0.2">
      <c r="A153" s="355"/>
      <c r="B153" s="1284"/>
      <c r="C153" s="1284"/>
      <c r="D153" s="385">
        <v>3419</v>
      </c>
      <c r="E153" s="385">
        <v>5221</v>
      </c>
      <c r="F153" s="506" t="s">
        <v>28</v>
      </c>
      <c r="G153" s="1279">
        <v>0</v>
      </c>
      <c r="H153" s="1279">
        <v>600</v>
      </c>
      <c r="I153" s="1279">
        <f t="shared" ref="I153:I195" si="49">+G153+H153</f>
        <v>600</v>
      </c>
      <c r="J153" s="1280">
        <v>-600</v>
      </c>
      <c r="K153" s="1280">
        <f t="shared" ref="K153:K195" si="50">+I153+J153</f>
        <v>0</v>
      </c>
      <c r="L153" s="1280">
        <v>0</v>
      </c>
      <c r="M153" s="1280">
        <f t="shared" si="20"/>
        <v>0</v>
      </c>
      <c r="N153" s="1280">
        <v>0</v>
      </c>
      <c r="O153" s="1239">
        <f t="shared" si="18"/>
        <v>0</v>
      </c>
      <c r="P153" s="147"/>
      <c r="Q153" s="147"/>
      <c r="R153" s="147"/>
    </row>
    <row r="154" spans="1:18" s="9" customFormat="1" x14ac:dyDescent="0.2">
      <c r="A154" s="355" t="s">
        <v>2</v>
      </c>
      <c r="B154" s="1284" t="s">
        <v>203</v>
      </c>
      <c r="C154" s="1284" t="s">
        <v>17</v>
      </c>
      <c r="D154" s="358" t="s">
        <v>5</v>
      </c>
      <c r="E154" s="358" t="s">
        <v>5</v>
      </c>
      <c r="F154" s="503" t="s">
        <v>204</v>
      </c>
      <c r="G154" s="1281">
        <f>SUM(G155:G156)</f>
        <v>0</v>
      </c>
      <c r="H154" s="1281">
        <f t="shared" ref="H154:J154" si="51">SUM(H155:H156)</f>
        <v>0</v>
      </c>
      <c r="I154" s="1281">
        <f t="shared" si="51"/>
        <v>0</v>
      </c>
      <c r="J154" s="1281">
        <f t="shared" si="51"/>
        <v>600</v>
      </c>
      <c r="K154" s="1282">
        <f t="shared" si="50"/>
        <v>600</v>
      </c>
      <c r="L154" s="1282">
        <v>0</v>
      </c>
      <c r="M154" s="1282">
        <f t="shared" si="20"/>
        <v>600</v>
      </c>
      <c r="N154" s="1282">
        <v>0</v>
      </c>
      <c r="O154" s="1241">
        <f t="shared" si="18"/>
        <v>600</v>
      </c>
      <c r="P154" s="147"/>
      <c r="Q154" s="147"/>
      <c r="R154" s="147"/>
    </row>
    <row r="155" spans="1:18" s="9" customFormat="1" x14ac:dyDescent="0.2">
      <c r="A155" s="355"/>
      <c r="B155" s="1284"/>
      <c r="C155" s="1284"/>
      <c r="D155" s="385">
        <v>3419</v>
      </c>
      <c r="E155" s="385">
        <v>5221</v>
      </c>
      <c r="F155" s="506" t="s">
        <v>28</v>
      </c>
      <c r="G155" s="1279">
        <v>0</v>
      </c>
      <c r="H155" s="1279"/>
      <c r="I155" s="1279">
        <v>0</v>
      </c>
      <c r="J155" s="1280">
        <v>502.35500000000002</v>
      </c>
      <c r="K155" s="1280">
        <f t="shared" si="50"/>
        <v>502.35500000000002</v>
      </c>
      <c r="L155" s="1280">
        <v>0</v>
      </c>
      <c r="M155" s="1280">
        <f t="shared" si="20"/>
        <v>502.35500000000002</v>
      </c>
      <c r="N155" s="1280">
        <v>0</v>
      </c>
      <c r="O155" s="1239">
        <f t="shared" si="18"/>
        <v>502.35500000000002</v>
      </c>
      <c r="P155" s="147"/>
      <c r="Q155" s="147"/>
      <c r="R155" s="147"/>
    </row>
    <row r="156" spans="1:18" s="9" customFormat="1" x14ac:dyDescent="0.2">
      <c r="A156" s="355"/>
      <c r="B156" s="1284"/>
      <c r="C156" s="1284"/>
      <c r="D156" s="385">
        <v>3419</v>
      </c>
      <c r="E156" s="385">
        <v>6321</v>
      </c>
      <c r="F156" s="506" t="s">
        <v>206</v>
      </c>
      <c r="G156" s="1279">
        <v>0</v>
      </c>
      <c r="H156" s="1279"/>
      <c r="I156" s="1279">
        <v>0</v>
      </c>
      <c r="J156" s="1280">
        <v>97.644999999999996</v>
      </c>
      <c r="K156" s="1280">
        <f t="shared" si="50"/>
        <v>97.644999999999996</v>
      </c>
      <c r="L156" s="1280">
        <v>0</v>
      </c>
      <c r="M156" s="1280">
        <f t="shared" si="20"/>
        <v>97.644999999999996</v>
      </c>
      <c r="N156" s="1280">
        <v>0</v>
      </c>
      <c r="O156" s="1239">
        <f t="shared" si="18"/>
        <v>97.644999999999996</v>
      </c>
      <c r="P156" s="147"/>
      <c r="Q156" s="147"/>
      <c r="R156" s="147"/>
    </row>
    <row r="157" spans="1:18" s="9" customFormat="1" x14ac:dyDescent="0.2">
      <c r="A157" s="355" t="s">
        <v>2</v>
      </c>
      <c r="B157" s="1284" t="s">
        <v>140</v>
      </c>
      <c r="C157" s="1284" t="s">
        <v>17</v>
      </c>
      <c r="D157" s="38" t="s">
        <v>5</v>
      </c>
      <c r="E157" s="38" t="s">
        <v>5</v>
      </c>
      <c r="F157" s="503" t="s">
        <v>141</v>
      </c>
      <c r="G157" s="1281">
        <v>0</v>
      </c>
      <c r="H157" s="1281">
        <v>400</v>
      </c>
      <c r="I157" s="1281">
        <f t="shared" si="49"/>
        <v>400</v>
      </c>
      <c r="J157" s="1282">
        <f>+J158</f>
        <v>-300</v>
      </c>
      <c r="K157" s="1282">
        <f t="shared" si="50"/>
        <v>100</v>
      </c>
      <c r="L157" s="1282">
        <v>0</v>
      </c>
      <c r="M157" s="1282">
        <f t="shared" si="20"/>
        <v>100</v>
      </c>
      <c r="N157" s="1191">
        <f>+N158</f>
        <v>-100</v>
      </c>
      <c r="O157" s="1191">
        <f t="shared" si="18"/>
        <v>0</v>
      </c>
      <c r="P157" s="1178" t="s">
        <v>289</v>
      </c>
      <c r="Q157" s="147"/>
      <c r="R157" s="147"/>
    </row>
    <row r="158" spans="1:18" s="9" customFormat="1" x14ac:dyDescent="0.2">
      <c r="A158" s="355"/>
      <c r="B158" s="1284"/>
      <c r="C158" s="1284"/>
      <c r="D158" s="385">
        <v>3419</v>
      </c>
      <c r="E158" s="385">
        <v>5329</v>
      </c>
      <c r="F158" s="1298" t="s">
        <v>142</v>
      </c>
      <c r="G158" s="1279">
        <v>0</v>
      </c>
      <c r="H158" s="1279">
        <v>400</v>
      </c>
      <c r="I158" s="1279">
        <f t="shared" si="49"/>
        <v>400</v>
      </c>
      <c r="J158" s="1280">
        <v>-300</v>
      </c>
      <c r="K158" s="1280">
        <f t="shared" si="50"/>
        <v>100</v>
      </c>
      <c r="L158" s="1280">
        <v>0</v>
      </c>
      <c r="M158" s="1280">
        <f t="shared" si="20"/>
        <v>100</v>
      </c>
      <c r="N158" s="1185">
        <v>-100</v>
      </c>
      <c r="O158" s="1185">
        <f t="shared" si="18"/>
        <v>0</v>
      </c>
      <c r="P158" s="1178"/>
      <c r="Q158" s="147"/>
      <c r="R158" s="147"/>
    </row>
    <row r="159" spans="1:18" s="9" customFormat="1" ht="20.95" x14ac:dyDescent="0.2">
      <c r="A159" s="355" t="s">
        <v>2</v>
      </c>
      <c r="B159" s="1284" t="s">
        <v>207</v>
      </c>
      <c r="C159" s="1284" t="s">
        <v>17</v>
      </c>
      <c r="D159" s="358" t="s">
        <v>5</v>
      </c>
      <c r="E159" s="358" t="s">
        <v>5</v>
      </c>
      <c r="F159" s="503" t="s">
        <v>213</v>
      </c>
      <c r="G159" s="1281">
        <v>0</v>
      </c>
      <c r="H159" s="1281"/>
      <c r="I159" s="1281">
        <v>0</v>
      </c>
      <c r="J159" s="1282">
        <f>+J160</f>
        <v>300</v>
      </c>
      <c r="K159" s="1282">
        <f t="shared" si="50"/>
        <v>300</v>
      </c>
      <c r="L159" s="1282">
        <v>0</v>
      </c>
      <c r="M159" s="1282">
        <f t="shared" si="20"/>
        <v>300</v>
      </c>
      <c r="N159" s="1282">
        <v>0</v>
      </c>
      <c r="O159" s="1241">
        <f t="shared" si="18"/>
        <v>300</v>
      </c>
      <c r="P159" s="147"/>
      <c r="Q159" s="147"/>
      <c r="R159" s="147"/>
    </row>
    <row r="160" spans="1:18" s="9" customFormat="1" x14ac:dyDescent="0.2">
      <c r="A160" s="355"/>
      <c r="B160" s="1284"/>
      <c r="C160" s="1284"/>
      <c r="D160" s="385">
        <v>3419</v>
      </c>
      <c r="E160" s="385">
        <v>5329</v>
      </c>
      <c r="F160" s="1313" t="s">
        <v>202</v>
      </c>
      <c r="G160" s="1279">
        <v>0</v>
      </c>
      <c r="H160" s="1279"/>
      <c r="I160" s="1279">
        <v>0</v>
      </c>
      <c r="J160" s="1280">
        <v>300</v>
      </c>
      <c r="K160" s="1280">
        <f t="shared" si="50"/>
        <v>300</v>
      </c>
      <c r="L160" s="1280">
        <v>0</v>
      </c>
      <c r="M160" s="1280">
        <f t="shared" si="20"/>
        <v>300</v>
      </c>
      <c r="N160" s="1280">
        <v>0</v>
      </c>
      <c r="O160" s="1239">
        <f t="shared" si="18"/>
        <v>300</v>
      </c>
      <c r="P160" s="147"/>
      <c r="Q160" s="147"/>
      <c r="R160" s="147"/>
    </row>
    <row r="161" spans="1:18" s="9" customFormat="1" x14ac:dyDescent="0.2">
      <c r="A161" s="355" t="s">
        <v>2</v>
      </c>
      <c r="B161" s="1284" t="s">
        <v>143</v>
      </c>
      <c r="C161" s="1284" t="s">
        <v>144</v>
      </c>
      <c r="D161" s="38" t="s">
        <v>5</v>
      </c>
      <c r="E161" s="38" t="s">
        <v>5</v>
      </c>
      <c r="F161" s="503" t="s">
        <v>145</v>
      </c>
      <c r="G161" s="1281">
        <v>0</v>
      </c>
      <c r="H161" s="1281">
        <v>200</v>
      </c>
      <c r="I161" s="1281">
        <f t="shared" si="49"/>
        <v>200</v>
      </c>
      <c r="J161" s="1282">
        <f>+J162</f>
        <v>-200</v>
      </c>
      <c r="K161" s="1282">
        <f t="shared" si="50"/>
        <v>0</v>
      </c>
      <c r="L161" s="1282">
        <v>0</v>
      </c>
      <c r="M161" s="1282">
        <f t="shared" si="20"/>
        <v>0</v>
      </c>
      <c r="N161" s="1282">
        <v>0</v>
      </c>
      <c r="O161" s="1241">
        <f t="shared" si="18"/>
        <v>0</v>
      </c>
      <c r="P161" s="147"/>
      <c r="Q161" s="147"/>
      <c r="R161" s="147"/>
    </row>
    <row r="162" spans="1:18" s="9" customFormat="1" x14ac:dyDescent="0.2">
      <c r="A162" s="1314"/>
      <c r="B162" s="1315"/>
      <c r="C162" s="1315"/>
      <c r="D162" s="1300">
        <v>3419</v>
      </c>
      <c r="E162" s="1300">
        <v>5329</v>
      </c>
      <c r="F162" s="1301" t="s">
        <v>142</v>
      </c>
      <c r="G162" s="1302">
        <v>0</v>
      </c>
      <c r="H162" s="1302">
        <v>200</v>
      </c>
      <c r="I162" s="1302">
        <f t="shared" si="49"/>
        <v>200</v>
      </c>
      <c r="J162" s="1287">
        <v>-200</v>
      </c>
      <c r="K162" s="1287">
        <f t="shared" si="50"/>
        <v>0</v>
      </c>
      <c r="L162" s="1280">
        <v>0</v>
      </c>
      <c r="M162" s="1280">
        <f t="shared" si="20"/>
        <v>0</v>
      </c>
      <c r="N162" s="1280">
        <v>0</v>
      </c>
      <c r="O162" s="1239">
        <f t="shared" si="18"/>
        <v>0</v>
      </c>
      <c r="P162" s="147"/>
      <c r="Q162" s="147"/>
      <c r="R162" s="147"/>
    </row>
    <row r="163" spans="1:18" s="9" customFormat="1" x14ac:dyDescent="0.2">
      <c r="A163" s="355" t="s">
        <v>2</v>
      </c>
      <c r="B163" s="1284" t="s">
        <v>200</v>
      </c>
      <c r="C163" s="1284" t="s">
        <v>144</v>
      </c>
      <c r="D163" s="358" t="s">
        <v>5</v>
      </c>
      <c r="E163" s="358" t="s">
        <v>5</v>
      </c>
      <c r="F163" s="1296" t="s">
        <v>201</v>
      </c>
      <c r="G163" s="1281">
        <v>0</v>
      </c>
      <c r="H163" s="1281"/>
      <c r="I163" s="1281">
        <v>0</v>
      </c>
      <c r="J163" s="1282">
        <f>+J164</f>
        <v>200</v>
      </c>
      <c r="K163" s="1282">
        <f t="shared" si="50"/>
        <v>200</v>
      </c>
      <c r="L163" s="1282">
        <v>0</v>
      </c>
      <c r="M163" s="1282">
        <f t="shared" si="20"/>
        <v>200</v>
      </c>
      <c r="N163" s="1282">
        <v>0</v>
      </c>
      <c r="O163" s="1241">
        <f t="shared" si="18"/>
        <v>200</v>
      </c>
      <c r="P163" s="147"/>
      <c r="Q163" s="147"/>
      <c r="R163" s="147"/>
    </row>
    <row r="164" spans="1:18" s="9" customFormat="1" ht="13.1" thickBot="1" x14ac:dyDescent="0.25">
      <c r="A164" s="417"/>
      <c r="B164" s="1303"/>
      <c r="C164" s="1303"/>
      <c r="D164" s="376">
        <v>3419</v>
      </c>
      <c r="E164" s="376">
        <v>5329</v>
      </c>
      <c r="F164" s="1313" t="s">
        <v>202</v>
      </c>
      <c r="G164" s="1316">
        <v>0</v>
      </c>
      <c r="H164" s="1316"/>
      <c r="I164" s="1316">
        <v>0</v>
      </c>
      <c r="J164" s="1317">
        <v>200</v>
      </c>
      <c r="K164" s="1317">
        <f t="shared" si="50"/>
        <v>200</v>
      </c>
      <c r="L164" s="1287">
        <v>0</v>
      </c>
      <c r="M164" s="1287">
        <f t="shared" si="20"/>
        <v>200</v>
      </c>
      <c r="N164" s="1287">
        <v>0</v>
      </c>
      <c r="O164" s="1245">
        <f t="shared" si="18"/>
        <v>200</v>
      </c>
      <c r="P164" s="147"/>
      <c r="Q164" s="147"/>
      <c r="R164" s="147"/>
    </row>
    <row r="165" spans="1:18" s="9" customFormat="1" ht="13.75" thickBot="1" x14ac:dyDescent="0.3">
      <c r="A165" s="1289" t="s">
        <v>3</v>
      </c>
      <c r="B165" s="1476" t="s">
        <v>5</v>
      </c>
      <c r="C165" s="1477"/>
      <c r="D165" s="1290" t="s">
        <v>5</v>
      </c>
      <c r="E165" s="1290" t="s">
        <v>5</v>
      </c>
      <c r="F165" s="1291" t="s">
        <v>29</v>
      </c>
      <c r="G165" s="1292">
        <f>+G166+G168</f>
        <v>1530</v>
      </c>
      <c r="H165" s="1292">
        <f>+H166+H168+H172+H174+H176</f>
        <v>4436.8</v>
      </c>
      <c r="I165" s="1292">
        <f t="shared" si="49"/>
        <v>5966.8</v>
      </c>
      <c r="J165" s="1293">
        <f>+J168+J170+J176+J178</f>
        <v>0</v>
      </c>
      <c r="K165" s="1293">
        <f t="shared" si="50"/>
        <v>5966.8</v>
      </c>
      <c r="L165" s="1293">
        <v>0</v>
      </c>
      <c r="M165" s="1293">
        <f t="shared" si="20"/>
        <v>5966.8</v>
      </c>
      <c r="N165" s="1379">
        <f>+N166+N168</f>
        <v>-1330</v>
      </c>
      <c r="O165" s="1379">
        <f t="shared" si="18"/>
        <v>4636.8</v>
      </c>
      <c r="P165" s="1178" t="s">
        <v>289</v>
      </c>
      <c r="Q165" s="147"/>
      <c r="R165" s="147"/>
    </row>
    <row r="166" spans="1:18" s="9" customFormat="1" x14ac:dyDescent="0.2">
      <c r="A166" s="71" t="s">
        <v>2</v>
      </c>
      <c r="B166" s="129" t="s">
        <v>80</v>
      </c>
      <c r="C166" s="129" t="s">
        <v>17</v>
      </c>
      <c r="D166" s="72" t="s">
        <v>5</v>
      </c>
      <c r="E166" s="72" t="s">
        <v>5</v>
      </c>
      <c r="F166" s="1318" t="s">
        <v>29</v>
      </c>
      <c r="G166" s="1276">
        <f>+G167</f>
        <v>1230</v>
      </c>
      <c r="H166" s="1276">
        <v>0</v>
      </c>
      <c r="I166" s="1276">
        <f t="shared" si="49"/>
        <v>1230</v>
      </c>
      <c r="J166" s="1278">
        <v>0</v>
      </c>
      <c r="K166" s="1278">
        <f t="shared" si="50"/>
        <v>1230</v>
      </c>
      <c r="L166" s="1278">
        <v>0</v>
      </c>
      <c r="M166" s="1278">
        <f t="shared" si="20"/>
        <v>1230</v>
      </c>
      <c r="N166" s="1177">
        <f>+N167</f>
        <v>-1230</v>
      </c>
      <c r="O166" s="1177">
        <f t="shared" si="18"/>
        <v>0</v>
      </c>
      <c r="P166" s="1178" t="s">
        <v>289</v>
      </c>
      <c r="Q166" s="147"/>
      <c r="R166" s="147"/>
    </row>
    <row r="167" spans="1:18" s="9" customFormat="1" x14ac:dyDescent="0.2">
      <c r="A167" s="35"/>
      <c r="B167" s="136"/>
      <c r="C167" s="136"/>
      <c r="D167" s="8">
        <v>3419</v>
      </c>
      <c r="E167" s="8">
        <v>5229</v>
      </c>
      <c r="F167" s="150" t="s">
        <v>24</v>
      </c>
      <c r="G167" s="1279">
        <v>1230</v>
      </c>
      <c r="H167" s="1279">
        <v>0</v>
      </c>
      <c r="I167" s="1279">
        <f t="shared" si="49"/>
        <v>1230</v>
      </c>
      <c r="J167" s="1280">
        <v>0</v>
      </c>
      <c r="K167" s="1280">
        <f t="shared" si="50"/>
        <v>1230</v>
      </c>
      <c r="L167" s="1280">
        <v>0</v>
      </c>
      <c r="M167" s="1280">
        <f t="shared" si="20"/>
        <v>1230</v>
      </c>
      <c r="N167" s="1185">
        <v>-1230</v>
      </c>
      <c r="O167" s="1185">
        <f t="shared" si="18"/>
        <v>0</v>
      </c>
      <c r="P167" s="1178"/>
      <c r="Q167" s="147"/>
      <c r="R167" s="147"/>
    </row>
    <row r="168" spans="1:18" s="9" customFormat="1" x14ac:dyDescent="0.2">
      <c r="A168" s="35" t="s">
        <v>2</v>
      </c>
      <c r="B168" s="136" t="s">
        <v>81</v>
      </c>
      <c r="C168" s="136" t="s">
        <v>17</v>
      </c>
      <c r="D168" s="38" t="s">
        <v>5</v>
      </c>
      <c r="E168" s="38" t="s">
        <v>5</v>
      </c>
      <c r="F168" s="149" t="s">
        <v>12</v>
      </c>
      <c r="G168" s="1281">
        <f>+G169</f>
        <v>300</v>
      </c>
      <c r="H168" s="1281">
        <v>0</v>
      </c>
      <c r="I168" s="1281">
        <f t="shared" si="49"/>
        <v>300</v>
      </c>
      <c r="J168" s="1282">
        <f>+J169</f>
        <v>-200</v>
      </c>
      <c r="K168" s="1282">
        <f t="shared" si="50"/>
        <v>100</v>
      </c>
      <c r="L168" s="1282">
        <v>0</v>
      </c>
      <c r="M168" s="1282">
        <f t="shared" si="20"/>
        <v>100</v>
      </c>
      <c r="N168" s="1191">
        <f>+N169</f>
        <v>-100</v>
      </c>
      <c r="O168" s="1191">
        <f t="shared" si="18"/>
        <v>0</v>
      </c>
      <c r="P168" s="1178" t="s">
        <v>289</v>
      </c>
      <c r="Q168" s="147"/>
      <c r="R168" s="147"/>
    </row>
    <row r="169" spans="1:18" s="9" customFormat="1" x14ac:dyDescent="0.2">
      <c r="A169" s="35"/>
      <c r="B169" s="136"/>
      <c r="C169" s="136"/>
      <c r="D169" s="8">
        <v>3419</v>
      </c>
      <c r="E169" s="8">
        <v>5229</v>
      </c>
      <c r="F169" s="150" t="s">
        <v>24</v>
      </c>
      <c r="G169" s="1279">
        <v>300</v>
      </c>
      <c r="H169" s="1279">
        <v>0</v>
      </c>
      <c r="I169" s="1279">
        <f t="shared" si="49"/>
        <v>300</v>
      </c>
      <c r="J169" s="1280">
        <v>-200</v>
      </c>
      <c r="K169" s="1280">
        <f t="shared" si="50"/>
        <v>100</v>
      </c>
      <c r="L169" s="1280">
        <v>0</v>
      </c>
      <c r="M169" s="1280">
        <f t="shared" si="20"/>
        <v>100</v>
      </c>
      <c r="N169" s="1185">
        <v>-100</v>
      </c>
      <c r="O169" s="1185">
        <f t="shared" si="18"/>
        <v>0</v>
      </c>
      <c r="P169" s="1178"/>
      <c r="Q169" s="147"/>
      <c r="R169" s="147"/>
    </row>
    <row r="170" spans="1:18" s="9" customFormat="1" ht="20.95" x14ac:dyDescent="0.2">
      <c r="A170" s="35" t="s">
        <v>2</v>
      </c>
      <c r="B170" s="136" t="s">
        <v>181</v>
      </c>
      <c r="C170" s="136" t="s">
        <v>17</v>
      </c>
      <c r="D170" s="38" t="s">
        <v>5</v>
      </c>
      <c r="E170" s="38" t="s">
        <v>5</v>
      </c>
      <c r="F170" s="149" t="s">
        <v>190</v>
      </c>
      <c r="G170" s="1281">
        <v>0</v>
      </c>
      <c r="H170" s="1281"/>
      <c r="I170" s="1281">
        <v>0</v>
      </c>
      <c r="J170" s="1282">
        <f>+J171</f>
        <v>200</v>
      </c>
      <c r="K170" s="1282">
        <f t="shared" si="50"/>
        <v>200</v>
      </c>
      <c r="L170" s="1282">
        <v>0</v>
      </c>
      <c r="M170" s="1282">
        <f t="shared" si="20"/>
        <v>200</v>
      </c>
      <c r="N170" s="1282">
        <v>0</v>
      </c>
      <c r="O170" s="1241">
        <f t="shared" si="18"/>
        <v>200</v>
      </c>
      <c r="P170" s="147"/>
      <c r="Q170" s="147"/>
      <c r="R170" s="147"/>
    </row>
    <row r="171" spans="1:18" s="9" customFormat="1" x14ac:dyDescent="0.2">
      <c r="A171" s="35"/>
      <c r="B171" s="136"/>
      <c r="C171" s="136"/>
      <c r="D171" s="8">
        <v>3419</v>
      </c>
      <c r="E171" s="8">
        <v>5222</v>
      </c>
      <c r="F171" s="1283" t="s">
        <v>94</v>
      </c>
      <c r="G171" s="1279">
        <v>0</v>
      </c>
      <c r="H171" s="1279"/>
      <c r="I171" s="1279">
        <v>0</v>
      </c>
      <c r="J171" s="1280">
        <v>200</v>
      </c>
      <c r="K171" s="1280">
        <f t="shared" si="50"/>
        <v>200</v>
      </c>
      <c r="L171" s="1280">
        <v>0</v>
      </c>
      <c r="M171" s="1280">
        <f t="shared" si="20"/>
        <v>200</v>
      </c>
      <c r="N171" s="1280">
        <v>0</v>
      </c>
      <c r="O171" s="1239">
        <f t="shared" si="18"/>
        <v>200</v>
      </c>
      <c r="P171" s="147"/>
      <c r="Q171" s="147"/>
      <c r="R171" s="147"/>
    </row>
    <row r="172" spans="1:18" s="9" customFormat="1" ht="20.95" x14ac:dyDescent="0.2">
      <c r="A172" s="35" t="s">
        <v>2</v>
      </c>
      <c r="B172" s="136" t="s">
        <v>95</v>
      </c>
      <c r="C172" s="136" t="s">
        <v>17</v>
      </c>
      <c r="D172" s="38" t="s">
        <v>5</v>
      </c>
      <c r="E172" s="38" t="s">
        <v>5</v>
      </c>
      <c r="F172" s="149" t="s">
        <v>96</v>
      </c>
      <c r="G172" s="1279">
        <v>0</v>
      </c>
      <c r="H172" s="1281">
        <f>+H173</f>
        <v>4000</v>
      </c>
      <c r="I172" s="1281">
        <f t="shared" si="49"/>
        <v>4000</v>
      </c>
      <c r="J172" s="1282">
        <v>0</v>
      </c>
      <c r="K172" s="1282">
        <f t="shared" si="50"/>
        <v>4000</v>
      </c>
      <c r="L172" s="1282">
        <v>0</v>
      </c>
      <c r="M172" s="1282">
        <f t="shared" si="20"/>
        <v>4000</v>
      </c>
      <c r="N172" s="1282">
        <v>0</v>
      </c>
      <c r="O172" s="1241">
        <f t="shared" si="18"/>
        <v>4000</v>
      </c>
      <c r="P172" s="147"/>
      <c r="Q172" s="147"/>
      <c r="R172" s="147"/>
    </row>
    <row r="173" spans="1:18" s="9" customFormat="1" x14ac:dyDescent="0.2">
      <c r="A173" s="1306"/>
      <c r="B173" s="1307"/>
      <c r="C173" s="1307"/>
      <c r="D173" s="8">
        <v>3419</v>
      </c>
      <c r="E173" s="8">
        <v>5222</v>
      </c>
      <c r="F173" s="1283" t="s">
        <v>94</v>
      </c>
      <c r="G173" s="1279">
        <v>0</v>
      </c>
      <c r="H173" s="1279">
        <v>4000</v>
      </c>
      <c r="I173" s="1279">
        <f t="shared" si="49"/>
        <v>4000</v>
      </c>
      <c r="J173" s="1280">
        <v>0</v>
      </c>
      <c r="K173" s="1280">
        <f t="shared" si="50"/>
        <v>4000</v>
      </c>
      <c r="L173" s="1280">
        <v>0</v>
      </c>
      <c r="M173" s="1280">
        <f t="shared" si="20"/>
        <v>4000</v>
      </c>
      <c r="N173" s="1280">
        <v>0</v>
      </c>
      <c r="O173" s="1239">
        <f t="shared" si="18"/>
        <v>4000</v>
      </c>
      <c r="P173" s="147"/>
      <c r="Q173" s="147"/>
      <c r="R173" s="147"/>
    </row>
    <row r="174" spans="1:18" s="9" customFormat="1" x14ac:dyDescent="0.2">
      <c r="A174" s="355" t="s">
        <v>2</v>
      </c>
      <c r="B174" s="1284" t="s">
        <v>111</v>
      </c>
      <c r="C174" s="1284" t="s">
        <v>17</v>
      </c>
      <c r="D174" s="358" t="s">
        <v>5</v>
      </c>
      <c r="E174" s="358" t="s">
        <v>5</v>
      </c>
      <c r="F174" s="503" t="s">
        <v>112</v>
      </c>
      <c r="G174" s="1281">
        <f>G175</f>
        <v>0</v>
      </c>
      <c r="H174" s="1281">
        <f>H175</f>
        <v>36.799999999999997</v>
      </c>
      <c r="I174" s="1281">
        <f t="shared" si="49"/>
        <v>36.799999999999997</v>
      </c>
      <c r="J174" s="1282">
        <v>0</v>
      </c>
      <c r="K174" s="1282">
        <f t="shared" si="50"/>
        <v>36.799999999999997</v>
      </c>
      <c r="L174" s="1282">
        <v>0</v>
      </c>
      <c r="M174" s="1282">
        <f t="shared" si="20"/>
        <v>36.799999999999997</v>
      </c>
      <c r="N174" s="1282">
        <v>0</v>
      </c>
      <c r="O174" s="1241">
        <f t="shared" si="18"/>
        <v>36.799999999999997</v>
      </c>
      <c r="P174" s="147"/>
      <c r="Q174" s="147"/>
      <c r="R174" s="147"/>
    </row>
    <row r="175" spans="1:18" x14ac:dyDescent="0.2">
      <c r="A175" s="355"/>
      <c r="B175" s="1284"/>
      <c r="C175" s="1284"/>
      <c r="D175" s="367">
        <v>3419</v>
      </c>
      <c r="E175" s="385">
        <v>5492</v>
      </c>
      <c r="F175" s="506" t="s">
        <v>113</v>
      </c>
      <c r="G175" s="1279">
        <v>0</v>
      </c>
      <c r="H175" s="1279">
        <v>36.799999999999997</v>
      </c>
      <c r="I175" s="1279">
        <f t="shared" si="49"/>
        <v>36.799999999999997</v>
      </c>
      <c r="J175" s="1280">
        <v>0</v>
      </c>
      <c r="K175" s="1280">
        <f t="shared" si="50"/>
        <v>36.799999999999997</v>
      </c>
      <c r="L175" s="1280">
        <v>0</v>
      </c>
      <c r="M175" s="1280">
        <f t="shared" si="20"/>
        <v>36.799999999999997</v>
      </c>
      <c r="N175" s="1280">
        <v>0</v>
      </c>
      <c r="O175" s="1239">
        <f t="shared" si="18"/>
        <v>36.799999999999997</v>
      </c>
    </row>
    <row r="176" spans="1:18" x14ac:dyDescent="0.2">
      <c r="A176" s="355" t="s">
        <v>2</v>
      </c>
      <c r="B176" s="1284" t="s">
        <v>146</v>
      </c>
      <c r="C176" s="1284" t="s">
        <v>17</v>
      </c>
      <c r="D176" s="38" t="s">
        <v>5</v>
      </c>
      <c r="E176" s="38" t="s">
        <v>5</v>
      </c>
      <c r="F176" s="1296" t="s">
        <v>147</v>
      </c>
      <c r="G176" s="1281">
        <v>0</v>
      </c>
      <c r="H176" s="1281">
        <v>400</v>
      </c>
      <c r="I176" s="1281">
        <f t="shared" si="49"/>
        <v>400</v>
      </c>
      <c r="J176" s="1282">
        <f>+J177</f>
        <v>-400</v>
      </c>
      <c r="K176" s="1282">
        <f t="shared" si="50"/>
        <v>0</v>
      </c>
      <c r="L176" s="1282">
        <v>0</v>
      </c>
      <c r="M176" s="1282">
        <f t="shared" si="20"/>
        <v>0</v>
      </c>
      <c r="N176" s="1282">
        <v>0</v>
      </c>
      <c r="O176" s="1241">
        <f t="shared" si="18"/>
        <v>0</v>
      </c>
    </row>
    <row r="177" spans="1:18" x14ac:dyDescent="0.2">
      <c r="A177" s="1314"/>
      <c r="B177" s="1315"/>
      <c r="C177" s="1315"/>
      <c r="D177" s="1300">
        <v>3419</v>
      </c>
      <c r="E177" s="1300">
        <v>5229</v>
      </c>
      <c r="F177" s="1319" t="s">
        <v>24</v>
      </c>
      <c r="G177" s="1302">
        <v>0</v>
      </c>
      <c r="H177" s="1302">
        <v>400</v>
      </c>
      <c r="I177" s="1302">
        <f t="shared" si="49"/>
        <v>400</v>
      </c>
      <c r="J177" s="1287">
        <v>-400</v>
      </c>
      <c r="K177" s="1287">
        <f t="shared" si="50"/>
        <v>0</v>
      </c>
      <c r="L177" s="1280">
        <v>0</v>
      </c>
      <c r="M177" s="1280">
        <f t="shared" si="20"/>
        <v>0</v>
      </c>
      <c r="N177" s="1280">
        <v>0</v>
      </c>
      <c r="O177" s="1239">
        <f t="shared" si="18"/>
        <v>0</v>
      </c>
    </row>
    <row r="178" spans="1:18" x14ac:dyDescent="0.2">
      <c r="A178" s="355" t="s">
        <v>2</v>
      </c>
      <c r="B178" s="1284" t="s">
        <v>186</v>
      </c>
      <c r="C178" s="1284" t="s">
        <v>17</v>
      </c>
      <c r="D178" s="358" t="s">
        <v>5</v>
      </c>
      <c r="E178" s="358" t="s">
        <v>5</v>
      </c>
      <c r="F178" s="1296" t="s">
        <v>187</v>
      </c>
      <c r="G178" s="1281">
        <v>0</v>
      </c>
      <c r="H178" s="1281"/>
      <c r="I178" s="1281">
        <v>0</v>
      </c>
      <c r="J178" s="1282">
        <f>+J179</f>
        <v>400</v>
      </c>
      <c r="K178" s="1282">
        <f t="shared" si="50"/>
        <v>400</v>
      </c>
      <c r="L178" s="1282">
        <v>0</v>
      </c>
      <c r="M178" s="1282">
        <f t="shared" si="20"/>
        <v>400</v>
      </c>
      <c r="N178" s="1282">
        <v>0</v>
      </c>
      <c r="O178" s="1241">
        <f t="shared" si="18"/>
        <v>400</v>
      </c>
    </row>
    <row r="179" spans="1:18" ht="13.1" thickBot="1" x14ac:dyDescent="0.25">
      <c r="A179" s="429"/>
      <c r="B179" s="1320"/>
      <c r="C179" s="1320"/>
      <c r="D179" s="432">
        <v>3419</v>
      </c>
      <c r="E179" s="8">
        <v>5222</v>
      </c>
      <c r="F179" s="1283" t="s">
        <v>94</v>
      </c>
      <c r="G179" s="1316">
        <v>0</v>
      </c>
      <c r="H179" s="1316"/>
      <c r="I179" s="1316">
        <v>0</v>
      </c>
      <c r="J179" s="1317">
        <v>400</v>
      </c>
      <c r="K179" s="1287">
        <f t="shared" si="50"/>
        <v>400</v>
      </c>
      <c r="L179" s="1287">
        <v>0</v>
      </c>
      <c r="M179" s="1287">
        <f t="shared" si="20"/>
        <v>400</v>
      </c>
      <c r="N179" s="1287">
        <v>0</v>
      </c>
      <c r="O179" s="1245">
        <f t="shared" si="18"/>
        <v>400</v>
      </c>
    </row>
    <row r="180" spans="1:18" ht="13.75" thickBot="1" x14ac:dyDescent="0.25">
      <c r="A180" s="1321" t="s">
        <v>2</v>
      </c>
      <c r="B180" s="1470" t="s">
        <v>5</v>
      </c>
      <c r="C180" s="1471"/>
      <c r="D180" s="1322" t="s">
        <v>5</v>
      </c>
      <c r="E180" s="1322" t="s">
        <v>5</v>
      </c>
      <c r="F180" s="1323" t="s">
        <v>148</v>
      </c>
      <c r="G180" s="1292">
        <v>0</v>
      </c>
      <c r="H180" s="1292">
        <f>+H181</f>
        <v>5500</v>
      </c>
      <c r="I180" s="1292">
        <f t="shared" si="49"/>
        <v>5500</v>
      </c>
      <c r="J180" s="1293">
        <f>+J181</f>
        <v>0</v>
      </c>
      <c r="K180" s="1293">
        <f t="shared" si="50"/>
        <v>5500</v>
      </c>
      <c r="L180" s="1293">
        <v>0</v>
      </c>
      <c r="M180" s="1293">
        <f t="shared" si="20"/>
        <v>5500</v>
      </c>
      <c r="N180" s="1379">
        <f>+N181+N183+N185+N187+N189+N191</f>
        <v>-2600</v>
      </c>
      <c r="O180" s="1379">
        <f t="shared" si="18"/>
        <v>2900</v>
      </c>
      <c r="P180" s="1197" t="s">
        <v>312</v>
      </c>
    </row>
    <row r="181" spans="1:18" x14ac:dyDescent="0.2">
      <c r="A181" s="417" t="s">
        <v>2</v>
      </c>
      <c r="B181" s="1303" t="s">
        <v>149</v>
      </c>
      <c r="C181" s="1303" t="s">
        <v>17</v>
      </c>
      <c r="D181" s="38" t="s">
        <v>5</v>
      </c>
      <c r="E181" s="38" t="s">
        <v>5</v>
      </c>
      <c r="F181" s="1324" t="s">
        <v>150</v>
      </c>
      <c r="G181" s="1294">
        <v>0</v>
      </c>
      <c r="H181" s="1294">
        <v>5500</v>
      </c>
      <c r="I181" s="1294">
        <f t="shared" si="49"/>
        <v>5500</v>
      </c>
      <c r="J181" s="1278">
        <v>0</v>
      </c>
      <c r="K181" s="1278">
        <f t="shared" si="50"/>
        <v>5500</v>
      </c>
      <c r="L181" s="1278">
        <v>0</v>
      </c>
      <c r="M181" s="1278">
        <f t="shared" si="20"/>
        <v>5500</v>
      </c>
      <c r="N181" s="1177">
        <f>+N182</f>
        <v>-5500</v>
      </c>
      <c r="O181" s="1177">
        <f t="shared" si="18"/>
        <v>0</v>
      </c>
      <c r="P181" s="1197" t="s">
        <v>312</v>
      </c>
      <c r="Q181" s="1197">
        <v>-2600</v>
      </c>
      <c r="R181" s="1197" t="s">
        <v>289</v>
      </c>
    </row>
    <row r="182" spans="1:18" x14ac:dyDescent="0.2">
      <c r="A182" s="1325"/>
      <c r="B182" s="1326"/>
      <c r="C182" s="1326"/>
      <c r="D182" s="1300">
        <v>3419</v>
      </c>
      <c r="E182" s="1300">
        <v>5229</v>
      </c>
      <c r="F182" s="1319" t="s">
        <v>24</v>
      </c>
      <c r="G182" s="1327">
        <v>0</v>
      </c>
      <c r="H182" s="1327">
        <v>5500</v>
      </c>
      <c r="I182" s="1302">
        <f t="shared" si="49"/>
        <v>5500</v>
      </c>
      <c r="J182" s="1287">
        <v>0</v>
      </c>
      <c r="K182" s="1287">
        <f t="shared" si="50"/>
        <v>5500</v>
      </c>
      <c r="L182" s="1287">
        <v>0</v>
      </c>
      <c r="M182" s="1287">
        <f t="shared" si="20"/>
        <v>5500</v>
      </c>
      <c r="N182" s="1203">
        <v>-5500</v>
      </c>
      <c r="O182" s="1203">
        <f t="shared" si="18"/>
        <v>0</v>
      </c>
      <c r="P182" s="1197"/>
      <c r="Q182" s="1376">
        <v>-2900</v>
      </c>
      <c r="R182" s="1376" t="s">
        <v>291</v>
      </c>
    </row>
    <row r="183" spans="1:18" ht="20.95" x14ac:dyDescent="0.2">
      <c r="A183" s="975" t="s">
        <v>2</v>
      </c>
      <c r="B183" s="976" t="s">
        <v>227</v>
      </c>
      <c r="C183" s="976" t="s">
        <v>17</v>
      </c>
      <c r="D183" s="445" t="s">
        <v>5</v>
      </c>
      <c r="E183" s="445" t="s">
        <v>5</v>
      </c>
      <c r="F183" s="1041" t="s">
        <v>247</v>
      </c>
      <c r="G183" s="1362">
        <v>0</v>
      </c>
      <c r="H183" s="1362"/>
      <c r="I183" s="1281"/>
      <c r="J183" s="1282"/>
      <c r="K183" s="1282"/>
      <c r="L183" s="1282"/>
      <c r="M183" s="1282">
        <v>0</v>
      </c>
      <c r="N183" s="1151">
        <f>+N184</f>
        <v>800</v>
      </c>
      <c r="O183" s="1151">
        <f>+M183+N183</f>
        <v>800</v>
      </c>
      <c r="P183" s="1376" t="s">
        <v>291</v>
      </c>
    </row>
    <row r="184" spans="1:18" x14ac:dyDescent="0.2">
      <c r="A184" s="1217"/>
      <c r="B184" s="1218"/>
      <c r="C184" s="1218"/>
      <c r="D184" s="981">
        <v>3419</v>
      </c>
      <c r="E184" s="238">
        <v>5222</v>
      </c>
      <c r="F184" s="1040" t="s">
        <v>94</v>
      </c>
      <c r="G184" s="1363">
        <v>0</v>
      </c>
      <c r="H184" s="1363"/>
      <c r="I184" s="1279"/>
      <c r="J184" s="1280"/>
      <c r="K184" s="1280"/>
      <c r="L184" s="1280"/>
      <c r="M184" s="1280">
        <v>0</v>
      </c>
      <c r="N184" s="1156">
        <v>800</v>
      </c>
      <c r="O184" s="1156">
        <f>+M184+N184</f>
        <v>800</v>
      </c>
      <c r="P184" s="1376"/>
    </row>
    <row r="185" spans="1:18" ht="20.95" x14ac:dyDescent="0.2">
      <c r="A185" s="975" t="s">
        <v>2</v>
      </c>
      <c r="B185" s="976" t="s">
        <v>228</v>
      </c>
      <c r="C185" s="976" t="s">
        <v>17</v>
      </c>
      <c r="D185" s="445" t="s">
        <v>5</v>
      </c>
      <c r="E185" s="445" t="s">
        <v>5</v>
      </c>
      <c r="F185" s="1041" t="s">
        <v>248</v>
      </c>
      <c r="G185" s="1362">
        <v>0</v>
      </c>
      <c r="H185" s="1362"/>
      <c r="I185" s="1281"/>
      <c r="J185" s="1282"/>
      <c r="K185" s="1282"/>
      <c r="L185" s="1282"/>
      <c r="M185" s="1282">
        <v>0</v>
      </c>
      <c r="N185" s="1151">
        <f t="shared" ref="N185" si="52">+N186</f>
        <v>300</v>
      </c>
      <c r="O185" s="1151">
        <f t="shared" ref="O185:O192" si="53">+M185+N185</f>
        <v>300</v>
      </c>
      <c r="P185" s="1376" t="s">
        <v>291</v>
      </c>
    </row>
    <row r="186" spans="1:18" x14ac:dyDescent="0.2">
      <c r="A186" s="1217"/>
      <c r="B186" s="1218"/>
      <c r="C186" s="1218"/>
      <c r="D186" s="981">
        <v>3419</v>
      </c>
      <c r="E186" s="238">
        <v>5222</v>
      </c>
      <c r="F186" s="1040" t="s">
        <v>94</v>
      </c>
      <c r="G186" s="1363">
        <v>0</v>
      </c>
      <c r="H186" s="1363"/>
      <c r="I186" s="1279"/>
      <c r="J186" s="1280"/>
      <c r="K186" s="1280"/>
      <c r="L186" s="1280"/>
      <c r="M186" s="1280">
        <v>0</v>
      </c>
      <c r="N186" s="1156">
        <v>300</v>
      </c>
      <c r="O186" s="1156">
        <f t="shared" si="53"/>
        <v>300</v>
      </c>
      <c r="P186" s="1376"/>
    </row>
    <row r="187" spans="1:18" ht="20.95" x14ac:dyDescent="0.2">
      <c r="A187" s="975" t="s">
        <v>2</v>
      </c>
      <c r="B187" s="976" t="s">
        <v>229</v>
      </c>
      <c r="C187" s="976" t="s">
        <v>17</v>
      </c>
      <c r="D187" s="445" t="s">
        <v>5</v>
      </c>
      <c r="E187" s="445" t="s">
        <v>5</v>
      </c>
      <c r="F187" s="1041" t="s">
        <v>249</v>
      </c>
      <c r="G187" s="1362">
        <v>0</v>
      </c>
      <c r="H187" s="1362"/>
      <c r="I187" s="1281"/>
      <c r="J187" s="1282"/>
      <c r="K187" s="1282"/>
      <c r="L187" s="1282"/>
      <c r="M187" s="1282">
        <v>0</v>
      </c>
      <c r="N187" s="1151">
        <f t="shared" ref="N187" si="54">+N188</f>
        <v>200</v>
      </c>
      <c r="O187" s="1151">
        <f t="shared" si="53"/>
        <v>200</v>
      </c>
      <c r="P187" s="1376" t="s">
        <v>291</v>
      </c>
    </row>
    <row r="188" spans="1:18" x14ac:dyDescent="0.2">
      <c r="A188" s="1217"/>
      <c r="B188" s="1218"/>
      <c r="C188" s="1218"/>
      <c r="D188" s="981">
        <v>3419</v>
      </c>
      <c r="E188" s="238">
        <v>5222</v>
      </c>
      <c r="F188" s="1040" t="s">
        <v>94</v>
      </c>
      <c r="G188" s="1363">
        <v>0</v>
      </c>
      <c r="H188" s="1363"/>
      <c r="I188" s="1279"/>
      <c r="J188" s="1280"/>
      <c r="K188" s="1280"/>
      <c r="L188" s="1280"/>
      <c r="M188" s="1280">
        <v>0</v>
      </c>
      <c r="N188" s="1156">
        <v>200</v>
      </c>
      <c r="O188" s="1156">
        <f t="shared" si="53"/>
        <v>200</v>
      </c>
      <c r="P188" s="1376"/>
    </row>
    <row r="189" spans="1:18" ht="20.95" x14ac:dyDescent="0.2">
      <c r="A189" s="975" t="s">
        <v>2</v>
      </c>
      <c r="B189" s="976" t="s">
        <v>230</v>
      </c>
      <c r="C189" s="976" t="s">
        <v>17</v>
      </c>
      <c r="D189" s="445" t="s">
        <v>5</v>
      </c>
      <c r="E189" s="445" t="s">
        <v>5</v>
      </c>
      <c r="F189" s="1041" t="s">
        <v>250</v>
      </c>
      <c r="G189" s="1362">
        <v>0</v>
      </c>
      <c r="H189" s="1362"/>
      <c r="I189" s="1281"/>
      <c r="J189" s="1282"/>
      <c r="K189" s="1282"/>
      <c r="L189" s="1282"/>
      <c r="M189" s="1282">
        <v>0</v>
      </c>
      <c r="N189" s="1151">
        <f t="shared" ref="N189" si="55">+N190</f>
        <v>800</v>
      </c>
      <c r="O189" s="1151">
        <f t="shared" si="53"/>
        <v>800</v>
      </c>
      <c r="P189" s="1376" t="s">
        <v>291</v>
      </c>
    </row>
    <row r="190" spans="1:18" x14ac:dyDescent="0.2">
      <c r="A190" s="1217"/>
      <c r="B190" s="1218"/>
      <c r="C190" s="1218"/>
      <c r="D190" s="981">
        <v>3419</v>
      </c>
      <c r="E190" s="238">
        <v>5222</v>
      </c>
      <c r="F190" s="1040" t="s">
        <v>94</v>
      </c>
      <c r="G190" s="1363">
        <v>0</v>
      </c>
      <c r="H190" s="1363"/>
      <c r="I190" s="1279"/>
      <c r="J190" s="1280"/>
      <c r="K190" s="1280"/>
      <c r="L190" s="1280"/>
      <c r="M190" s="1280">
        <v>0</v>
      </c>
      <c r="N190" s="1156">
        <v>800</v>
      </c>
      <c r="O190" s="1156">
        <f t="shared" si="53"/>
        <v>800</v>
      </c>
      <c r="P190" s="1376"/>
    </row>
    <row r="191" spans="1:18" ht="20.95" x14ac:dyDescent="0.2">
      <c r="A191" s="975" t="s">
        <v>2</v>
      </c>
      <c r="B191" s="976" t="s">
        <v>231</v>
      </c>
      <c r="C191" s="976" t="s">
        <v>17</v>
      </c>
      <c r="D191" s="445" t="s">
        <v>5</v>
      </c>
      <c r="E191" s="445" t="s">
        <v>5</v>
      </c>
      <c r="F191" s="1041" t="s">
        <v>287</v>
      </c>
      <c r="G191" s="1362">
        <v>0</v>
      </c>
      <c r="H191" s="1362"/>
      <c r="I191" s="1281"/>
      <c r="J191" s="1282"/>
      <c r="K191" s="1282"/>
      <c r="L191" s="1282"/>
      <c r="M191" s="1282">
        <v>0</v>
      </c>
      <c r="N191" s="1151">
        <f t="shared" ref="N191" si="56">+N192</f>
        <v>800</v>
      </c>
      <c r="O191" s="1151">
        <f t="shared" si="53"/>
        <v>800</v>
      </c>
      <c r="P191" s="1376" t="s">
        <v>291</v>
      </c>
    </row>
    <row r="192" spans="1:18" ht="13.1" thickBot="1" x14ac:dyDescent="0.25">
      <c r="A192" s="1217"/>
      <c r="B192" s="1218"/>
      <c r="C192" s="1218"/>
      <c r="D192" s="981">
        <v>3419</v>
      </c>
      <c r="E192" s="238">
        <v>5222</v>
      </c>
      <c r="F192" s="1040" t="s">
        <v>94</v>
      </c>
      <c r="G192" s="1363">
        <v>0</v>
      </c>
      <c r="H192" s="1363"/>
      <c r="I192" s="1279"/>
      <c r="J192" s="1280"/>
      <c r="K192" s="1280"/>
      <c r="L192" s="1280"/>
      <c r="M192" s="1280">
        <v>0</v>
      </c>
      <c r="N192" s="1165">
        <v>800</v>
      </c>
      <c r="O192" s="1165">
        <f t="shared" si="53"/>
        <v>800</v>
      </c>
      <c r="P192" s="1376"/>
    </row>
    <row r="193" spans="1:16" s="1" customFormat="1" ht="13.75" thickBot="1" x14ac:dyDescent="0.25">
      <c r="A193" s="1321" t="s">
        <v>2</v>
      </c>
      <c r="B193" s="1470" t="s">
        <v>5</v>
      </c>
      <c r="C193" s="1471"/>
      <c r="D193" s="1322" t="s">
        <v>5</v>
      </c>
      <c r="E193" s="1322" t="s">
        <v>5</v>
      </c>
      <c r="F193" s="1323" t="s">
        <v>151</v>
      </c>
      <c r="G193" s="1292">
        <v>0</v>
      </c>
      <c r="H193" s="1292">
        <f>+H194</f>
        <v>1000</v>
      </c>
      <c r="I193" s="1292">
        <f t="shared" si="49"/>
        <v>1000</v>
      </c>
      <c r="J193" s="1293">
        <f>+J194</f>
        <v>0</v>
      </c>
      <c r="K193" s="1293">
        <f t="shared" si="50"/>
        <v>1000</v>
      </c>
      <c r="L193" s="1293">
        <v>0</v>
      </c>
      <c r="M193" s="1293">
        <f t="shared" si="20"/>
        <v>1000</v>
      </c>
      <c r="N193" s="1293">
        <f>+N194+N196+N198+N200+N202+N204+N206+N208+N210</f>
        <v>0</v>
      </c>
      <c r="O193" s="1246">
        <f t="shared" ref="O193:O211" si="57">+M193+N193</f>
        <v>1000</v>
      </c>
      <c r="P193" s="825" t="s">
        <v>291</v>
      </c>
    </row>
    <row r="194" spans="1:16" s="1" customFormat="1" x14ac:dyDescent="0.2">
      <c r="A194" s="975" t="s">
        <v>2</v>
      </c>
      <c r="B194" s="1303" t="s">
        <v>152</v>
      </c>
      <c r="C194" s="1303" t="s">
        <v>17</v>
      </c>
      <c r="D194" s="38" t="s">
        <v>5</v>
      </c>
      <c r="E194" s="38" t="s">
        <v>5</v>
      </c>
      <c r="F194" s="1313" t="s">
        <v>153</v>
      </c>
      <c r="G194" s="1294">
        <v>0</v>
      </c>
      <c r="H194" s="1294">
        <v>1000</v>
      </c>
      <c r="I194" s="1294">
        <f t="shared" si="49"/>
        <v>1000</v>
      </c>
      <c r="J194" s="1278">
        <v>0</v>
      </c>
      <c r="K194" s="1278">
        <f t="shared" si="50"/>
        <v>1000</v>
      </c>
      <c r="L194" s="1278">
        <v>0</v>
      </c>
      <c r="M194" s="1278">
        <f t="shared" si="20"/>
        <v>1000</v>
      </c>
      <c r="N194" s="1377">
        <f>+N195</f>
        <v>-1000</v>
      </c>
      <c r="O194" s="1377">
        <f t="shared" si="57"/>
        <v>0</v>
      </c>
      <c r="P194" s="1376" t="s">
        <v>291</v>
      </c>
    </row>
    <row r="195" spans="1:16" s="1" customFormat="1" ht="13.1" thickBot="1" x14ac:dyDescent="0.25">
      <c r="A195" s="1330"/>
      <c r="B195" s="1331"/>
      <c r="C195" s="1331"/>
      <c r="D195" s="1332">
        <v>3419</v>
      </c>
      <c r="E195" s="1332">
        <v>5229</v>
      </c>
      <c r="F195" s="1333" t="s">
        <v>24</v>
      </c>
      <c r="G195" s="1334">
        <v>0</v>
      </c>
      <c r="H195" s="1334">
        <v>1000</v>
      </c>
      <c r="I195" s="1286">
        <f t="shared" si="49"/>
        <v>1000</v>
      </c>
      <c r="J195" s="1335">
        <v>0</v>
      </c>
      <c r="K195" s="1335">
        <f t="shared" si="50"/>
        <v>1000</v>
      </c>
      <c r="L195" s="1335">
        <v>0</v>
      </c>
      <c r="M195" s="1335">
        <f t="shared" ref="M195" si="58">+K195+L195</f>
        <v>1000</v>
      </c>
      <c r="N195" s="1378">
        <v>-1000</v>
      </c>
      <c r="O195" s="1378">
        <f t="shared" si="57"/>
        <v>0</v>
      </c>
      <c r="P195" s="1376"/>
    </row>
    <row r="196" spans="1:16" s="1" customFormat="1" ht="20.95" x14ac:dyDescent="0.2">
      <c r="A196" s="972" t="s">
        <v>2</v>
      </c>
      <c r="B196" s="824" t="s">
        <v>219</v>
      </c>
      <c r="C196" s="824" t="s">
        <v>17</v>
      </c>
      <c r="D196" s="445" t="s">
        <v>5</v>
      </c>
      <c r="E196" s="1221" t="s">
        <v>5</v>
      </c>
      <c r="F196" s="1041" t="s">
        <v>235</v>
      </c>
      <c r="G196" s="1362">
        <v>0</v>
      </c>
      <c r="H196" s="1362"/>
      <c r="I196" s="1281"/>
      <c r="J196" s="1282"/>
      <c r="K196" s="1282"/>
      <c r="L196" s="1282"/>
      <c r="M196" s="1282">
        <v>0</v>
      </c>
      <c r="N196" s="1151">
        <f>+N197</f>
        <v>60</v>
      </c>
      <c r="O196" s="1151">
        <f t="shared" si="57"/>
        <v>60</v>
      </c>
      <c r="P196" s="1376" t="s">
        <v>291</v>
      </c>
    </row>
    <row r="197" spans="1:16" s="1" customFormat="1" x14ac:dyDescent="0.2">
      <c r="A197" s="1225"/>
      <c r="B197" s="1222"/>
      <c r="C197" s="1222"/>
      <c r="D197" s="981">
        <v>3419</v>
      </c>
      <c r="E197" s="1223">
        <v>5222</v>
      </c>
      <c r="F197" s="1040" t="s">
        <v>94</v>
      </c>
      <c r="G197" s="1363">
        <v>0</v>
      </c>
      <c r="H197" s="1363"/>
      <c r="I197" s="1279"/>
      <c r="J197" s="1280"/>
      <c r="K197" s="1280"/>
      <c r="L197" s="1280"/>
      <c r="M197" s="1280">
        <v>0</v>
      </c>
      <c r="N197" s="1156">
        <v>60</v>
      </c>
      <c r="O197" s="1156">
        <f t="shared" si="57"/>
        <v>60</v>
      </c>
      <c r="P197" s="1376"/>
    </row>
    <row r="198" spans="1:16" s="1" customFormat="1" ht="31.45" x14ac:dyDescent="0.2">
      <c r="A198" s="972" t="s">
        <v>2</v>
      </c>
      <c r="B198" s="824" t="s">
        <v>220</v>
      </c>
      <c r="C198" s="824" t="s">
        <v>17</v>
      </c>
      <c r="D198" s="1213" t="s">
        <v>5</v>
      </c>
      <c r="E198" s="445" t="s">
        <v>5</v>
      </c>
      <c r="F198" s="1041" t="s">
        <v>236</v>
      </c>
      <c r="G198" s="1362">
        <v>0</v>
      </c>
      <c r="H198" s="1362"/>
      <c r="I198" s="1281"/>
      <c r="J198" s="1282"/>
      <c r="K198" s="1282"/>
      <c r="L198" s="1282"/>
      <c r="M198" s="1282">
        <v>0</v>
      </c>
      <c r="N198" s="1151">
        <f t="shared" ref="N198" si="59">+N199</f>
        <v>60</v>
      </c>
      <c r="O198" s="1151">
        <f t="shared" si="57"/>
        <v>60</v>
      </c>
      <c r="P198" s="1376" t="s">
        <v>291</v>
      </c>
    </row>
    <row r="199" spans="1:16" s="1" customFormat="1" x14ac:dyDescent="0.2">
      <c r="A199" s="1225"/>
      <c r="B199" s="1222"/>
      <c r="C199" s="1222"/>
      <c r="D199" s="1224">
        <v>3419</v>
      </c>
      <c r="E199" s="238">
        <v>5222</v>
      </c>
      <c r="F199" s="1040" t="s">
        <v>94</v>
      </c>
      <c r="G199" s="1363">
        <v>0</v>
      </c>
      <c r="H199" s="1363"/>
      <c r="I199" s="1279"/>
      <c r="J199" s="1280"/>
      <c r="K199" s="1280"/>
      <c r="L199" s="1280"/>
      <c r="M199" s="1280">
        <v>0</v>
      </c>
      <c r="N199" s="1156">
        <v>60</v>
      </c>
      <c r="O199" s="1156">
        <f t="shared" si="57"/>
        <v>60</v>
      </c>
      <c r="P199" s="1376"/>
    </row>
    <row r="200" spans="1:16" s="1" customFormat="1" ht="31.45" x14ac:dyDescent="0.2">
      <c r="A200" s="972" t="s">
        <v>2</v>
      </c>
      <c r="B200" s="824" t="s">
        <v>221</v>
      </c>
      <c r="C200" s="824" t="s">
        <v>17</v>
      </c>
      <c r="D200" s="1213" t="s">
        <v>5</v>
      </c>
      <c r="E200" s="445" t="s">
        <v>5</v>
      </c>
      <c r="F200" s="1041" t="s">
        <v>242</v>
      </c>
      <c r="G200" s="1362">
        <v>0</v>
      </c>
      <c r="H200" s="1362"/>
      <c r="I200" s="1281"/>
      <c r="J200" s="1282"/>
      <c r="K200" s="1282"/>
      <c r="L200" s="1282"/>
      <c r="M200" s="1282">
        <v>0</v>
      </c>
      <c r="N200" s="1151">
        <f t="shared" ref="N200" si="60">+N201</f>
        <v>60</v>
      </c>
      <c r="O200" s="1151">
        <f t="shared" si="57"/>
        <v>60</v>
      </c>
      <c r="P200" s="1376" t="s">
        <v>291</v>
      </c>
    </row>
    <row r="201" spans="1:16" s="1" customFormat="1" x14ac:dyDescent="0.2">
      <c r="A201" s="1225"/>
      <c r="B201" s="1222"/>
      <c r="C201" s="1222"/>
      <c r="D201" s="1224">
        <v>3419</v>
      </c>
      <c r="E201" s="238">
        <v>5222</v>
      </c>
      <c r="F201" s="1040" t="s">
        <v>94</v>
      </c>
      <c r="G201" s="1363">
        <v>0</v>
      </c>
      <c r="H201" s="1363"/>
      <c r="I201" s="1279"/>
      <c r="J201" s="1280"/>
      <c r="K201" s="1280"/>
      <c r="L201" s="1280"/>
      <c r="M201" s="1280">
        <v>0</v>
      </c>
      <c r="N201" s="1156">
        <v>60</v>
      </c>
      <c r="O201" s="1156">
        <f t="shared" si="57"/>
        <v>60</v>
      </c>
      <c r="P201" s="1376"/>
    </row>
    <row r="202" spans="1:16" s="1" customFormat="1" ht="20.95" x14ac:dyDescent="0.2">
      <c r="A202" s="972" t="s">
        <v>2</v>
      </c>
      <c r="B202" s="824" t="s">
        <v>222</v>
      </c>
      <c r="C202" s="824" t="s">
        <v>17</v>
      </c>
      <c r="D202" s="1213" t="s">
        <v>5</v>
      </c>
      <c r="E202" s="445" t="s">
        <v>5</v>
      </c>
      <c r="F202" s="1041" t="s">
        <v>237</v>
      </c>
      <c r="G202" s="1362">
        <v>0</v>
      </c>
      <c r="H202" s="1362"/>
      <c r="I202" s="1281"/>
      <c r="J202" s="1282"/>
      <c r="K202" s="1282"/>
      <c r="L202" s="1282"/>
      <c r="M202" s="1282">
        <v>0</v>
      </c>
      <c r="N202" s="1151">
        <f t="shared" ref="N202" si="61">+N203</f>
        <v>130</v>
      </c>
      <c r="O202" s="1151">
        <f t="shared" si="57"/>
        <v>130</v>
      </c>
      <c r="P202" s="1376" t="s">
        <v>291</v>
      </c>
    </row>
    <row r="203" spans="1:16" s="1" customFormat="1" x14ac:dyDescent="0.2">
      <c r="A203" s="1225"/>
      <c r="B203" s="1222"/>
      <c r="C203" s="1222"/>
      <c r="D203" s="1224">
        <v>3419</v>
      </c>
      <c r="E203" s="238">
        <v>5222</v>
      </c>
      <c r="F203" s="1040" t="s">
        <v>94</v>
      </c>
      <c r="G203" s="1363">
        <v>0</v>
      </c>
      <c r="H203" s="1363"/>
      <c r="I203" s="1279"/>
      <c r="J203" s="1280"/>
      <c r="K203" s="1280"/>
      <c r="L203" s="1280"/>
      <c r="M203" s="1280">
        <v>0</v>
      </c>
      <c r="N203" s="1156">
        <v>130</v>
      </c>
      <c r="O203" s="1156">
        <f t="shared" si="57"/>
        <v>130</v>
      </c>
      <c r="P203" s="1376"/>
    </row>
    <row r="204" spans="1:16" s="1" customFormat="1" ht="31.45" x14ac:dyDescent="0.2">
      <c r="A204" s="972" t="s">
        <v>2</v>
      </c>
      <c r="B204" s="824" t="s">
        <v>223</v>
      </c>
      <c r="C204" s="824" t="s">
        <v>17</v>
      </c>
      <c r="D204" s="1213" t="s">
        <v>5</v>
      </c>
      <c r="E204" s="445" t="s">
        <v>5</v>
      </c>
      <c r="F204" s="1041" t="s">
        <v>238</v>
      </c>
      <c r="G204" s="1362">
        <v>0</v>
      </c>
      <c r="H204" s="1362"/>
      <c r="I204" s="1281"/>
      <c r="J204" s="1282"/>
      <c r="K204" s="1282"/>
      <c r="L204" s="1282"/>
      <c r="M204" s="1282">
        <v>0</v>
      </c>
      <c r="N204" s="1151">
        <f t="shared" ref="N204" si="62">+N205</f>
        <v>130</v>
      </c>
      <c r="O204" s="1151">
        <f t="shared" si="57"/>
        <v>130</v>
      </c>
      <c r="P204" s="1376" t="s">
        <v>291</v>
      </c>
    </row>
    <row r="205" spans="1:16" s="1" customFormat="1" x14ac:dyDescent="0.2">
      <c r="A205" s="1225"/>
      <c r="B205" s="1222"/>
      <c r="C205" s="1222"/>
      <c r="D205" s="1224">
        <v>3419</v>
      </c>
      <c r="E205" s="238">
        <v>5222</v>
      </c>
      <c r="F205" s="1040" t="s">
        <v>94</v>
      </c>
      <c r="G205" s="1363">
        <v>0</v>
      </c>
      <c r="H205" s="1363"/>
      <c r="I205" s="1279"/>
      <c r="J205" s="1280"/>
      <c r="K205" s="1280"/>
      <c r="L205" s="1280"/>
      <c r="M205" s="1280">
        <v>0</v>
      </c>
      <c r="N205" s="1156">
        <v>130</v>
      </c>
      <c r="O205" s="1156">
        <f t="shared" si="57"/>
        <v>130</v>
      </c>
      <c r="P205" s="1376"/>
    </row>
    <row r="206" spans="1:16" s="1" customFormat="1" ht="41.9" x14ac:dyDescent="0.2">
      <c r="A206" s="972" t="s">
        <v>2</v>
      </c>
      <c r="B206" s="824" t="s">
        <v>224</v>
      </c>
      <c r="C206" s="824" t="s">
        <v>17</v>
      </c>
      <c r="D206" s="1213" t="s">
        <v>5</v>
      </c>
      <c r="E206" s="445" t="s">
        <v>5</v>
      </c>
      <c r="F206" s="1041" t="s">
        <v>239</v>
      </c>
      <c r="G206" s="1362">
        <v>0</v>
      </c>
      <c r="H206" s="1362"/>
      <c r="I206" s="1281"/>
      <c r="J206" s="1282"/>
      <c r="K206" s="1282"/>
      <c r="L206" s="1282"/>
      <c r="M206" s="1282">
        <v>0</v>
      </c>
      <c r="N206" s="1151">
        <f t="shared" ref="N206" si="63">+N207</f>
        <v>130</v>
      </c>
      <c r="O206" s="1151">
        <f t="shared" si="57"/>
        <v>130</v>
      </c>
      <c r="P206" s="1376" t="s">
        <v>291</v>
      </c>
    </row>
    <row r="207" spans="1:16" s="1" customFormat="1" x14ac:dyDescent="0.2">
      <c r="A207" s="1225"/>
      <c r="B207" s="1222"/>
      <c r="C207" s="1222"/>
      <c r="D207" s="1224">
        <v>3419</v>
      </c>
      <c r="E207" s="238">
        <v>5222</v>
      </c>
      <c r="F207" s="1040" t="s">
        <v>94</v>
      </c>
      <c r="G207" s="1363">
        <v>0</v>
      </c>
      <c r="H207" s="1363"/>
      <c r="I207" s="1279"/>
      <c r="J207" s="1280"/>
      <c r="K207" s="1280"/>
      <c r="L207" s="1280"/>
      <c r="M207" s="1280">
        <v>0</v>
      </c>
      <c r="N207" s="1156">
        <v>130</v>
      </c>
      <c r="O207" s="1156">
        <f t="shared" si="57"/>
        <v>130</v>
      </c>
      <c r="P207" s="1376"/>
    </row>
    <row r="208" spans="1:16" s="1" customFormat="1" ht="31.45" x14ac:dyDescent="0.2">
      <c r="A208" s="972" t="s">
        <v>2</v>
      </c>
      <c r="B208" s="824" t="s">
        <v>225</v>
      </c>
      <c r="C208" s="824" t="s">
        <v>17</v>
      </c>
      <c r="D208" s="1213" t="s">
        <v>5</v>
      </c>
      <c r="E208" s="445" t="s">
        <v>5</v>
      </c>
      <c r="F208" s="1041" t="s">
        <v>240</v>
      </c>
      <c r="G208" s="1362">
        <v>0</v>
      </c>
      <c r="H208" s="1362"/>
      <c r="I208" s="1281"/>
      <c r="J208" s="1282"/>
      <c r="K208" s="1282"/>
      <c r="L208" s="1282"/>
      <c r="M208" s="1282">
        <v>0</v>
      </c>
      <c r="N208" s="1151">
        <f t="shared" ref="N208" si="64">+N209</f>
        <v>130</v>
      </c>
      <c r="O208" s="1151">
        <f t="shared" si="57"/>
        <v>130</v>
      </c>
      <c r="P208" s="1376" t="s">
        <v>291</v>
      </c>
    </row>
    <row r="209" spans="1:16" s="1" customFormat="1" x14ac:dyDescent="0.2">
      <c r="A209" s="1225"/>
      <c r="B209" s="1222"/>
      <c r="C209" s="1222"/>
      <c r="D209" s="1224">
        <v>3419</v>
      </c>
      <c r="E209" s="238">
        <v>5222</v>
      </c>
      <c r="F209" s="1040" t="s">
        <v>94</v>
      </c>
      <c r="G209" s="1363">
        <v>0</v>
      </c>
      <c r="H209" s="1363"/>
      <c r="I209" s="1279"/>
      <c r="J209" s="1280"/>
      <c r="K209" s="1280"/>
      <c r="L209" s="1280"/>
      <c r="M209" s="1280">
        <v>0</v>
      </c>
      <c r="N209" s="1156">
        <v>130</v>
      </c>
      <c r="O209" s="1156">
        <f t="shared" si="57"/>
        <v>130</v>
      </c>
      <c r="P209" s="1376"/>
    </row>
    <row r="210" spans="1:16" s="1" customFormat="1" ht="31.45" x14ac:dyDescent="0.2">
      <c r="A210" s="972" t="s">
        <v>2</v>
      </c>
      <c r="B210" s="134" t="s">
        <v>226</v>
      </c>
      <c r="C210" s="134" t="s">
        <v>17</v>
      </c>
      <c r="D210" s="1220" t="s">
        <v>5</v>
      </c>
      <c r="E210" s="230" t="s">
        <v>5</v>
      </c>
      <c r="F210" s="1085" t="s">
        <v>241</v>
      </c>
      <c r="G210" s="1362">
        <v>0</v>
      </c>
      <c r="H210" s="1362"/>
      <c r="I210" s="1281"/>
      <c r="J210" s="1282"/>
      <c r="K210" s="1282"/>
      <c r="L210" s="1282"/>
      <c r="M210" s="1282">
        <v>0</v>
      </c>
      <c r="N210" s="1377">
        <f t="shared" ref="N210" si="65">+N211</f>
        <v>300</v>
      </c>
      <c r="O210" s="1377">
        <f t="shared" si="57"/>
        <v>300</v>
      </c>
      <c r="P210" s="1376" t="s">
        <v>291</v>
      </c>
    </row>
    <row r="211" spans="1:16" s="1" customFormat="1" ht="13.1" thickBot="1" x14ac:dyDescent="0.25">
      <c r="A211" s="1210"/>
      <c r="B211" s="1211"/>
      <c r="C211" s="1211"/>
      <c r="D211" s="1214">
        <v>3419</v>
      </c>
      <c r="E211" s="983">
        <v>5222</v>
      </c>
      <c r="F211" s="1212" t="s">
        <v>94</v>
      </c>
      <c r="G211" s="1334">
        <v>0</v>
      </c>
      <c r="H211" s="1334"/>
      <c r="I211" s="1286"/>
      <c r="J211" s="1335"/>
      <c r="K211" s="1335"/>
      <c r="L211" s="1335"/>
      <c r="M211" s="1335">
        <v>0</v>
      </c>
      <c r="N211" s="1378">
        <v>300</v>
      </c>
      <c r="O211" s="1378">
        <f t="shared" si="57"/>
        <v>300</v>
      </c>
      <c r="P211" s="1376"/>
    </row>
    <row r="212" spans="1:16" s="1" customFormat="1" x14ac:dyDescent="0.2">
      <c r="A212" s="1365"/>
      <c r="B212" s="1365"/>
      <c r="C212" s="1365"/>
      <c r="D212" s="1365"/>
      <c r="E212" s="1365"/>
      <c r="F212" s="1365"/>
      <c r="G212" s="1366"/>
      <c r="H212" s="1365"/>
      <c r="I212" s="1365"/>
      <c r="J212" s="1367"/>
      <c r="K212" s="1367"/>
      <c r="L212" s="1367"/>
      <c r="M212" s="1367"/>
      <c r="N212" s="1367"/>
      <c r="O212" s="1369"/>
      <c r="P212" s="1368"/>
    </row>
    <row r="213" spans="1:16" s="1" customFormat="1" x14ac:dyDescent="0.2">
      <c r="A213" s="1365"/>
      <c r="B213" s="1365"/>
      <c r="C213" s="1365"/>
      <c r="D213" s="1365"/>
      <c r="E213" s="1365"/>
      <c r="F213" s="1364">
        <v>41814</v>
      </c>
      <c r="G213" s="1365"/>
      <c r="H213" s="1365"/>
      <c r="I213" s="1365"/>
      <c r="J213" s="1367"/>
      <c r="K213" s="1367"/>
      <c r="L213" s="1367"/>
      <c r="M213" s="1367"/>
      <c r="N213" s="1367"/>
      <c r="O213" s="1369"/>
      <c r="P213" s="1368"/>
    </row>
    <row r="214" spans="1:16" s="1" customFormat="1" x14ac:dyDescent="0.2">
      <c r="A214" s="1365"/>
      <c r="B214" s="1365"/>
      <c r="C214" s="1365"/>
      <c r="D214" s="1365"/>
      <c r="E214" s="1365"/>
      <c r="F214" s="1365"/>
      <c r="G214" s="1365"/>
      <c r="H214" s="1365"/>
      <c r="I214" s="1365"/>
      <c r="J214" s="1367"/>
      <c r="K214" s="1367"/>
      <c r="L214" s="1367"/>
      <c r="M214" s="1367"/>
      <c r="N214" s="1367"/>
      <c r="O214" s="1369"/>
      <c r="P214" s="1368"/>
    </row>
    <row r="215" spans="1:16" s="1" customFormat="1" x14ac:dyDescent="0.2">
      <c r="A215" s="1365"/>
      <c r="B215" s="1365"/>
      <c r="C215" s="1365"/>
      <c r="D215" s="1365"/>
      <c r="E215" s="1365"/>
      <c r="F215" s="1365"/>
      <c r="G215" s="1365"/>
      <c r="H215" s="1365"/>
      <c r="I215" s="1365"/>
      <c r="J215" s="1367"/>
      <c r="K215" s="1367"/>
      <c r="L215" s="1367"/>
      <c r="M215" s="1367"/>
      <c r="N215" s="1367"/>
      <c r="O215" s="1369"/>
      <c r="P215" s="1368"/>
    </row>
    <row r="216" spans="1:16" s="1" customFormat="1" x14ac:dyDescent="0.2">
      <c r="A216" s="1365"/>
      <c r="B216" s="1365"/>
      <c r="C216" s="1365"/>
      <c r="D216" s="1365"/>
      <c r="E216" s="1365"/>
      <c r="F216" s="1365"/>
      <c r="G216" s="1365"/>
      <c r="H216" s="1365"/>
      <c r="I216" s="1365"/>
      <c r="J216" s="1367"/>
      <c r="K216" s="1367"/>
      <c r="L216" s="1367"/>
      <c r="M216" s="1367"/>
      <c r="N216" s="1367"/>
      <c r="O216" s="1369"/>
      <c r="P216" s="1368"/>
    </row>
    <row r="217" spans="1:16" s="1" customFormat="1" x14ac:dyDescent="0.2">
      <c r="A217" s="1365"/>
      <c r="B217" s="1365"/>
      <c r="C217" s="1365"/>
      <c r="D217" s="1365"/>
      <c r="E217" s="1365"/>
      <c r="F217" s="1365"/>
      <c r="G217" s="1365"/>
      <c r="H217" s="1365"/>
      <c r="I217" s="1365"/>
      <c r="J217" s="1367"/>
      <c r="K217" s="1367"/>
      <c r="L217" s="1367"/>
      <c r="M217" s="1367"/>
      <c r="N217" s="1367"/>
      <c r="O217" s="1369"/>
      <c r="P217" s="1368"/>
    </row>
    <row r="218" spans="1:16" s="1" customFormat="1" x14ac:dyDescent="0.2">
      <c r="A218" s="1365"/>
      <c r="B218" s="1365"/>
      <c r="C218" s="1365"/>
      <c r="D218" s="1365"/>
      <c r="E218" s="1365"/>
      <c r="F218" s="1365"/>
      <c r="G218" s="1365"/>
      <c r="H218" s="1365"/>
      <c r="I218" s="1365"/>
      <c r="J218" s="1367"/>
      <c r="K218" s="1367"/>
      <c r="L218" s="1367"/>
      <c r="M218" s="1367"/>
      <c r="N218" s="1367"/>
      <c r="O218" s="1369"/>
      <c r="P218" s="1368"/>
    </row>
    <row r="219" spans="1:16" s="1" customFormat="1" x14ac:dyDescent="0.2">
      <c r="A219" s="1365"/>
      <c r="B219" s="1365"/>
      <c r="C219" s="1365"/>
      <c r="D219" s="1365"/>
      <c r="E219" s="1365"/>
      <c r="F219" s="1365"/>
      <c r="G219" s="1365"/>
      <c r="H219" s="1365"/>
      <c r="I219" s="1365"/>
      <c r="J219" s="1367"/>
      <c r="K219" s="1367"/>
      <c r="L219" s="1367"/>
      <c r="M219" s="1367"/>
      <c r="N219" s="1367"/>
      <c r="O219" s="1369"/>
      <c r="P219" s="1368"/>
    </row>
    <row r="220" spans="1:16" s="1" customFormat="1" x14ac:dyDescent="0.2">
      <c r="A220" s="1365"/>
      <c r="B220" s="1365"/>
      <c r="C220" s="1365"/>
      <c r="D220" s="1365"/>
      <c r="E220" s="1365"/>
      <c r="F220" s="1365"/>
      <c r="G220" s="1365"/>
      <c r="H220" s="1365"/>
      <c r="I220" s="1365"/>
      <c r="J220" s="1367"/>
      <c r="K220" s="1367"/>
      <c r="L220" s="1367"/>
      <c r="M220" s="1367"/>
      <c r="N220" s="1367"/>
      <c r="O220" s="1369"/>
      <c r="P220" s="1368"/>
    </row>
    <row r="221" spans="1:16" s="1" customFormat="1" x14ac:dyDescent="0.2">
      <c r="A221" s="1365"/>
      <c r="B221" s="1365"/>
      <c r="C221" s="1365"/>
      <c r="D221" s="1365"/>
      <c r="E221" s="1365"/>
      <c r="F221" s="1365"/>
      <c r="G221" s="1365"/>
      <c r="H221" s="1365"/>
      <c r="I221" s="1365"/>
      <c r="J221" s="1367"/>
      <c r="K221" s="1367"/>
      <c r="L221" s="1367"/>
      <c r="M221" s="1367"/>
      <c r="N221" s="1367"/>
      <c r="O221" s="1369"/>
      <c r="P221" s="1368"/>
    </row>
    <row r="222" spans="1:16" s="1" customFormat="1" x14ac:dyDescent="0.2">
      <c r="A222" s="1365"/>
      <c r="B222" s="1365"/>
      <c r="C222" s="1365"/>
      <c r="D222" s="1365"/>
      <c r="E222" s="1365"/>
      <c r="F222" s="1365"/>
      <c r="G222" s="1365"/>
      <c r="H222" s="1365"/>
      <c r="I222" s="1365"/>
      <c r="J222" s="1367"/>
      <c r="K222" s="1367"/>
      <c r="L222" s="1367"/>
      <c r="M222" s="1367"/>
      <c r="N222" s="1367"/>
      <c r="O222" s="1369"/>
      <c r="P222" s="1368"/>
    </row>
    <row r="223" spans="1:16" s="1" customFormat="1" x14ac:dyDescent="0.2">
      <c r="A223" s="1365"/>
      <c r="B223" s="1365"/>
      <c r="C223" s="1365"/>
      <c r="D223" s="1365"/>
      <c r="E223" s="1365"/>
      <c r="F223" s="1365"/>
      <c r="G223" s="1365"/>
      <c r="H223" s="1365"/>
      <c r="I223" s="1365"/>
      <c r="J223" s="1367"/>
      <c r="K223" s="1367"/>
      <c r="L223" s="1367"/>
      <c r="M223" s="1367"/>
      <c r="N223" s="1367"/>
      <c r="O223" s="1369"/>
      <c r="P223" s="1368"/>
    </row>
    <row r="224" spans="1:16" s="1" customFormat="1" x14ac:dyDescent="0.2">
      <c r="A224" s="1365"/>
      <c r="B224" s="1365"/>
      <c r="C224" s="1365"/>
      <c r="D224" s="1365"/>
      <c r="E224" s="1365"/>
      <c r="F224" s="1365"/>
      <c r="G224" s="1365"/>
      <c r="H224" s="1365"/>
      <c r="I224" s="1365"/>
      <c r="J224" s="1367"/>
      <c r="K224" s="1367"/>
      <c r="L224" s="1367"/>
      <c r="M224" s="1367"/>
      <c r="N224" s="1367"/>
      <c r="O224" s="1369"/>
      <c r="P224" s="1368"/>
    </row>
    <row r="225" spans="1:16" s="1" customFormat="1" x14ac:dyDescent="0.2">
      <c r="A225" s="1365"/>
      <c r="B225" s="1365"/>
      <c r="C225" s="1365"/>
      <c r="D225" s="1365"/>
      <c r="E225" s="1365"/>
      <c r="F225" s="1365"/>
      <c r="G225" s="1365"/>
      <c r="H225" s="1365"/>
      <c r="I225" s="1365"/>
      <c r="J225" s="1367"/>
      <c r="K225" s="1367"/>
      <c r="L225" s="1367"/>
      <c r="M225" s="1367"/>
      <c r="N225" s="1367"/>
      <c r="O225" s="1369"/>
      <c r="P225" s="1368"/>
    </row>
    <row r="226" spans="1:16" s="1" customFormat="1" x14ac:dyDescent="0.2">
      <c r="A226" s="1365"/>
      <c r="B226" s="1365"/>
      <c r="C226" s="1365"/>
      <c r="D226" s="1365"/>
      <c r="E226" s="1365"/>
      <c r="F226" s="1365"/>
      <c r="G226" s="1365"/>
      <c r="H226" s="1365"/>
      <c r="I226" s="1365"/>
      <c r="J226" s="1367"/>
      <c r="K226" s="1367"/>
      <c r="L226" s="1367"/>
      <c r="M226" s="1367"/>
      <c r="N226" s="1367"/>
      <c r="O226" s="1369"/>
      <c r="P226" s="1368"/>
    </row>
    <row r="227" spans="1:16" s="1" customFormat="1" x14ac:dyDescent="0.2">
      <c r="A227" s="1365"/>
      <c r="B227" s="1365"/>
      <c r="C227" s="1365"/>
      <c r="D227" s="1365"/>
      <c r="E227" s="1365"/>
      <c r="F227" s="1365"/>
      <c r="G227" s="1365"/>
      <c r="H227" s="1365"/>
      <c r="I227" s="1365"/>
      <c r="J227" s="1367"/>
      <c r="K227" s="1367"/>
      <c r="L227" s="1367"/>
      <c r="M227" s="1367"/>
      <c r="N227" s="1367"/>
      <c r="O227" s="1369"/>
      <c r="P227" s="1368"/>
    </row>
    <row r="228" spans="1:16" s="1" customFormat="1" x14ac:dyDescent="0.2">
      <c r="A228" s="1365"/>
      <c r="B228" s="1365"/>
      <c r="C228" s="1365"/>
      <c r="D228" s="1365"/>
      <c r="E228" s="1365"/>
      <c r="F228" s="1365"/>
      <c r="G228" s="1365"/>
      <c r="H228" s="1365"/>
      <c r="I228" s="1365"/>
      <c r="J228" s="1367"/>
      <c r="K228" s="1367"/>
      <c r="L228" s="1367"/>
      <c r="M228" s="1367"/>
      <c r="N228" s="1367"/>
      <c r="O228" s="1369"/>
      <c r="P228" s="1368"/>
    </row>
    <row r="229" spans="1:16" s="1" customFormat="1" x14ac:dyDescent="0.2">
      <c r="A229" s="1365"/>
      <c r="B229" s="1365"/>
      <c r="C229" s="1365"/>
      <c r="D229" s="1365"/>
      <c r="E229" s="1365"/>
      <c r="F229" s="1365"/>
      <c r="G229" s="1365"/>
      <c r="H229" s="1365"/>
      <c r="I229" s="1365"/>
      <c r="J229" s="1367"/>
      <c r="K229" s="1367"/>
      <c r="L229" s="1367"/>
      <c r="M229" s="1367"/>
      <c r="N229" s="1367"/>
      <c r="O229" s="1369"/>
      <c r="P229" s="1368"/>
    </row>
    <row r="230" spans="1:16" s="1" customFormat="1" x14ac:dyDescent="0.2">
      <c r="A230" s="1365"/>
      <c r="B230" s="1365"/>
      <c r="C230" s="1365"/>
      <c r="D230" s="1365"/>
      <c r="E230" s="1365"/>
      <c r="F230" s="1365"/>
      <c r="G230" s="1365"/>
      <c r="H230" s="1365"/>
      <c r="I230" s="1365"/>
      <c r="J230" s="1367"/>
      <c r="K230" s="1367"/>
      <c r="L230" s="1367"/>
      <c r="M230" s="1367"/>
      <c r="N230" s="1367"/>
      <c r="O230" s="1369"/>
      <c r="P230" s="1368"/>
    </row>
    <row r="231" spans="1:16" s="1" customFormat="1" x14ac:dyDescent="0.2">
      <c r="A231" s="1365"/>
      <c r="B231" s="1365"/>
      <c r="C231" s="1365"/>
      <c r="D231" s="1365"/>
      <c r="E231" s="1365"/>
      <c r="F231" s="1365"/>
      <c r="G231" s="1365"/>
      <c r="H231" s="1365"/>
      <c r="I231" s="1365"/>
      <c r="J231" s="1367"/>
      <c r="K231" s="1367"/>
      <c r="L231" s="1367"/>
      <c r="M231" s="1367"/>
      <c r="N231" s="1367"/>
      <c r="O231" s="1369"/>
      <c r="P231" s="1368"/>
    </row>
    <row r="232" spans="1:16" s="1" customFormat="1" x14ac:dyDescent="0.2">
      <c r="A232" s="1365"/>
      <c r="B232" s="1365"/>
      <c r="C232" s="1365"/>
      <c r="D232" s="1365"/>
      <c r="E232" s="1365"/>
      <c r="F232" s="1365"/>
      <c r="G232" s="1365"/>
      <c r="H232" s="1365"/>
      <c r="I232" s="1365"/>
      <c r="J232" s="1367"/>
      <c r="K232" s="1367"/>
      <c r="L232" s="1367"/>
      <c r="M232" s="1367"/>
      <c r="N232" s="1367"/>
      <c r="O232" s="1369"/>
      <c r="P232" s="1368"/>
    </row>
    <row r="233" spans="1:16" s="1" customFormat="1" x14ac:dyDescent="0.2">
      <c r="A233" s="1365"/>
      <c r="B233" s="1365"/>
      <c r="C233" s="1365"/>
      <c r="D233" s="1365"/>
      <c r="E233" s="1365"/>
      <c r="F233" s="1365"/>
      <c r="G233" s="1365"/>
      <c r="H233" s="1365"/>
      <c r="I233" s="1365"/>
      <c r="J233" s="1367"/>
      <c r="K233" s="1367"/>
      <c r="L233" s="1367"/>
      <c r="M233" s="1367"/>
      <c r="N233" s="1367"/>
      <c r="O233" s="1369"/>
      <c r="P233" s="1368"/>
    </row>
    <row r="234" spans="1:16" s="1" customFormat="1" x14ac:dyDescent="0.2">
      <c r="A234" s="1365"/>
      <c r="B234" s="1365"/>
      <c r="C234" s="1365"/>
      <c r="D234" s="1365"/>
      <c r="E234" s="1365"/>
      <c r="F234" s="1365"/>
      <c r="G234" s="1365"/>
      <c r="H234" s="1365"/>
      <c r="I234" s="1365"/>
      <c r="J234" s="1367"/>
      <c r="K234" s="1367"/>
      <c r="L234" s="1367"/>
      <c r="M234" s="1367"/>
      <c r="N234" s="1367"/>
      <c r="O234" s="1369"/>
      <c r="P234" s="1368"/>
    </row>
    <row r="235" spans="1:16" s="1" customFormat="1" x14ac:dyDescent="0.2">
      <c r="A235" s="1365"/>
      <c r="B235" s="1365"/>
      <c r="C235" s="1365"/>
      <c r="D235" s="1365"/>
      <c r="E235" s="1365"/>
      <c r="F235" s="1365"/>
      <c r="G235" s="1365"/>
      <c r="H235" s="1365"/>
      <c r="I235" s="1365"/>
      <c r="J235" s="1367"/>
      <c r="K235" s="1367"/>
      <c r="L235" s="1367"/>
      <c r="M235" s="1367"/>
      <c r="N235" s="1367"/>
      <c r="O235" s="1369"/>
      <c r="P235" s="1368"/>
    </row>
    <row r="236" spans="1:16" s="1" customFormat="1" x14ac:dyDescent="0.2">
      <c r="A236" s="1365"/>
      <c r="B236" s="1365"/>
      <c r="C236" s="1365"/>
      <c r="D236" s="1365"/>
      <c r="E236" s="1365"/>
      <c r="F236" s="1365"/>
      <c r="G236" s="1365"/>
      <c r="H236" s="1365"/>
      <c r="I236" s="1365"/>
      <c r="J236" s="1367"/>
      <c r="K236" s="1367"/>
      <c r="L236" s="1367"/>
      <c r="M236" s="1367"/>
      <c r="N236" s="1367"/>
      <c r="O236" s="1369"/>
      <c r="P236" s="1368"/>
    </row>
    <row r="237" spans="1:16" s="1" customFormat="1" x14ac:dyDescent="0.2">
      <c r="A237" s="1365"/>
      <c r="B237" s="1365"/>
      <c r="C237" s="1365"/>
      <c r="D237" s="1365"/>
      <c r="E237" s="1365"/>
      <c r="F237" s="1365"/>
      <c r="G237" s="1365"/>
      <c r="H237" s="1365"/>
      <c r="I237" s="1365"/>
      <c r="J237" s="1367"/>
      <c r="K237" s="1367"/>
      <c r="L237" s="1367"/>
      <c r="M237" s="1367"/>
      <c r="N237" s="1367"/>
      <c r="O237" s="1369"/>
      <c r="P237" s="1368"/>
    </row>
    <row r="238" spans="1:16" s="1" customFormat="1" x14ac:dyDescent="0.2">
      <c r="A238" s="1365"/>
      <c r="B238" s="1365"/>
      <c r="C238" s="1365"/>
      <c r="D238" s="1365"/>
      <c r="E238" s="1365"/>
      <c r="F238" s="1365"/>
      <c r="G238" s="1365"/>
      <c r="H238" s="1365"/>
      <c r="I238" s="1365"/>
      <c r="J238" s="1367"/>
      <c r="K238" s="1367"/>
      <c r="L238" s="1367"/>
      <c r="M238" s="1367"/>
      <c r="N238" s="1367"/>
      <c r="O238" s="1369"/>
      <c r="P238" s="1368"/>
    </row>
    <row r="239" spans="1:16" s="1" customFormat="1" x14ac:dyDescent="0.2">
      <c r="A239" s="1365"/>
      <c r="B239" s="1365"/>
      <c r="C239" s="1365"/>
      <c r="D239" s="1365"/>
      <c r="E239" s="1365"/>
      <c r="F239" s="1365"/>
      <c r="G239" s="1365"/>
      <c r="H239" s="1365"/>
      <c r="I239" s="1365"/>
      <c r="J239" s="1367"/>
      <c r="K239" s="1367"/>
      <c r="L239" s="1367"/>
      <c r="M239" s="1367"/>
      <c r="N239" s="1367"/>
      <c r="O239" s="1369"/>
      <c r="P239" s="1368"/>
    </row>
    <row r="240" spans="1:16" s="1" customFormat="1" x14ac:dyDescent="0.2">
      <c r="A240" s="1365"/>
      <c r="B240" s="1365"/>
      <c r="C240" s="1365"/>
      <c r="D240" s="1365"/>
      <c r="E240" s="1365"/>
      <c r="F240" s="1365"/>
      <c r="G240" s="1365"/>
      <c r="H240" s="1365"/>
      <c r="I240" s="1365"/>
      <c r="J240" s="1367"/>
      <c r="K240" s="1367"/>
      <c r="L240" s="1367"/>
      <c r="M240" s="1367"/>
      <c r="N240" s="1367"/>
      <c r="O240" s="1369"/>
      <c r="P240" s="1368"/>
    </row>
    <row r="241" spans="1:16" s="1" customFormat="1" x14ac:dyDescent="0.2">
      <c r="A241" s="1365"/>
      <c r="B241" s="1365"/>
      <c r="C241" s="1365"/>
      <c r="D241" s="1365"/>
      <c r="E241" s="1365"/>
      <c r="F241" s="1365"/>
      <c r="G241" s="1365"/>
      <c r="H241" s="1365"/>
      <c r="I241" s="1365"/>
      <c r="J241" s="1367"/>
      <c r="K241" s="1367"/>
      <c r="L241" s="1367"/>
      <c r="M241" s="1367"/>
      <c r="N241" s="1367"/>
      <c r="O241" s="1369"/>
      <c r="P241" s="1368"/>
    </row>
    <row r="242" spans="1:16" s="1" customFormat="1" x14ac:dyDescent="0.2">
      <c r="A242" s="1365"/>
      <c r="B242" s="1365"/>
      <c r="C242" s="1365"/>
      <c r="D242" s="1365"/>
      <c r="E242" s="1365"/>
      <c r="F242" s="1365"/>
      <c r="G242" s="1365"/>
      <c r="H242" s="1365"/>
      <c r="I242" s="1365"/>
      <c r="J242" s="1367"/>
      <c r="K242" s="1367"/>
      <c r="L242" s="1367"/>
      <c r="M242" s="1367"/>
      <c r="N242" s="1367"/>
      <c r="O242" s="1369"/>
      <c r="P242" s="1368"/>
    </row>
    <row r="243" spans="1:16" s="1" customFormat="1" x14ac:dyDescent="0.2">
      <c r="A243" s="1365"/>
      <c r="B243" s="1365"/>
      <c r="C243" s="1365"/>
      <c r="D243" s="1365"/>
      <c r="E243" s="1365"/>
      <c r="F243" s="1365"/>
      <c r="G243" s="1365"/>
      <c r="H243" s="1365"/>
      <c r="I243" s="1365"/>
      <c r="J243" s="1367"/>
      <c r="K243" s="1367"/>
      <c r="L243" s="1367"/>
      <c r="M243" s="1367"/>
      <c r="N243" s="1367"/>
      <c r="O243" s="1369"/>
      <c r="P243" s="1368"/>
    </row>
    <row r="244" spans="1:16" s="1" customFormat="1" x14ac:dyDescent="0.2">
      <c r="A244" s="1365"/>
      <c r="B244" s="1365"/>
      <c r="C244" s="1365"/>
      <c r="D244" s="1365"/>
      <c r="E244" s="1365"/>
      <c r="F244" s="1365"/>
      <c r="G244" s="1365"/>
      <c r="H244" s="1365"/>
      <c r="I244" s="1365"/>
      <c r="J244" s="1367"/>
      <c r="K244" s="1367"/>
      <c r="L244" s="1367"/>
      <c r="M244" s="1367"/>
      <c r="N244" s="1367"/>
      <c r="O244" s="1369"/>
      <c r="P244" s="1368"/>
    </row>
    <row r="245" spans="1:16" s="1" customFormat="1" x14ac:dyDescent="0.2">
      <c r="A245" s="1365"/>
      <c r="B245" s="1365"/>
      <c r="C245" s="1365"/>
      <c r="D245" s="1365"/>
      <c r="E245" s="1365"/>
      <c r="F245" s="1365"/>
      <c r="G245" s="1365"/>
      <c r="H245" s="1365"/>
      <c r="I245" s="1365"/>
      <c r="J245" s="1367"/>
      <c r="K245" s="1367"/>
      <c r="L245" s="1367"/>
      <c r="M245" s="1367"/>
      <c r="N245" s="1367"/>
      <c r="O245" s="1369"/>
      <c r="P245" s="1368"/>
    </row>
    <row r="246" spans="1:16" s="1" customFormat="1" x14ac:dyDescent="0.2">
      <c r="A246" s="1365"/>
      <c r="B246" s="1365"/>
      <c r="C246" s="1365"/>
      <c r="D246" s="1365"/>
      <c r="E246" s="1365"/>
      <c r="F246" s="1365"/>
      <c r="G246" s="1365"/>
      <c r="H246" s="1365"/>
      <c r="I246" s="1365"/>
      <c r="J246" s="1367"/>
      <c r="K246" s="1367"/>
      <c r="L246" s="1367"/>
      <c r="M246" s="1367"/>
      <c r="N246" s="1367"/>
      <c r="O246" s="1369"/>
      <c r="P246" s="1368"/>
    </row>
    <row r="247" spans="1:16" s="1" customFormat="1" x14ac:dyDescent="0.2">
      <c r="A247" s="1365"/>
      <c r="B247" s="1365"/>
      <c r="C247" s="1365"/>
      <c r="D247" s="1365"/>
      <c r="E247" s="1365"/>
      <c r="F247" s="1365"/>
      <c r="G247" s="1365"/>
      <c r="H247" s="1365"/>
      <c r="I247" s="1365"/>
      <c r="J247" s="1367"/>
      <c r="K247" s="1367"/>
      <c r="L247" s="1367"/>
      <c r="M247" s="1367"/>
      <c r="N247" s="1367"/>
      <c r="O247" s="1369"/>
      <c r="P247" s="1368"/>
    </row>
    <row r="248" spans="1:16" s="1" customFormat="1" x14ac:dyDescent="0.2">
      <c r="A248" s="1365"/>
      <c r="B248" s="1365"/>
      <c r="C248" s="1365"/>
      <c r="D248" s="1365"/>
      <c r="E248" s="1365"/>
      <c r="F248" s="1365"/>
      <c r="G248" s="1365"/>
      <c r="H248" s="1365"/>
      <c r="I248" s="1365"/>
      <c r="J248" s="1367"/>
      <c r="K248" s="1367"/>
      <c r="L248" s="1367"/>
      <c r="M248" s="1367"/>
      <c r="N248" s="1367"/>
      <c r="O248" s="1369"/>
      <c r="P248" s="1368"/>
    </row>
    <row r="249" spans="1:16" s="1" customFormat="1" x14ac:dyDescent="0.2">
      <c r="A249" s="1365"/>
      <c r="B249" s="1365"/>
      <c r="C249" s="1365"/>
      <c r="D249" s="1365"/>
      <c r="E249" s="1365"/>
      <c r="F249" s="1365"/>
      <c r="G249" s="1365"/>
      <c r="H249" s="1365"/>
      <c r="I249" s="1365"/>
      <c r="J249" s="1367"/>
      <c r="K249" s="1367"/>
      <c r="L249" s="1367"/>
      <c r="M249" s="1367"/>
      <c r="N249" s="1367"/>
      <c r="O249" s="1369"/>
      <c r="P249" s="1368"/>
    </row>
    <row r="250" spans="1:16" s="1" customFormat="1" x14ac:dyDescent="0.2">
      <c r="A250" s="1365"/>
      <c r="B250" s="1365"/>
      <c r="C250" s="1365"/>
      <c r="D250" s="1365"/>
      <c r="E250" s="1365"/>
      <c r="F250" s="1365"/>
      <c r="G250" s="1365"/>
      <c r="H250" s="1365"/>
      <c r="I250" s="1365"/>
      <c r="J250" s="1367"/>
      <c r="K250" s="1367"/>
      <c r="L250" s="1367"/>
      <c r="M250" s="1367"/>
      <c r="N250" s="1367"/>
      <c r="O250" s="1369"/>
      <c r="P250" s="1368"/>
    </row>
    <row r="251" spans="1:16" s="1" customFormat="1" x14ac:dyDescent="0.2">
      <c r="A251" s="1365"/>
      <c r="B251" s="1365"/>
      <c r="C251" s="1365"/>
      <c r="D251" s="1365"/>
      <c r="E251" s="1365"/>
      <c r="F251" s="1365"/>
      <c r="G251" s="1365"/>
      <c r="H251" s="1365"/>
      <c r="I251" s="1365"/>
      <c r="J251" s="1367"/>
      <c r="K251" s="1367"/>
      <c r="L251" s="1367"/>
      <c r="M251" s="1367"/>
      <c r="N251" s="1367"/>
      <c r="O251" s="1369"/>
      <c r="P251" s="1368"/>
    </row>
    <row r="252" spans="1:16" s="1" customFormat="1" x14ac:dyDescent="0.2">
      <c r="A252" s="1365"/>
      <c r="B252" s="1365"/>
      <c r="C252" s="1365"/>
      <c r="D252" s="1365"/>
      <c r="E252" s="1365"/>
      <c r="F252" s="1365"/>
      <c r="G252" s="1365"/>
      <c r="H252" s="1365"/>
      <c r="I252" s="1365"/>
      <c r="J252" s="1367"/>
      <c r="K252" s="1367"/>
      <c r="L252" s="1367"/>
      <c r="M252" s="1367"/>
      <c r="N252" s="1367"/>
      <c r="O252" s="1369"/>
      <c r="P252" s="1368"/>
    </row>
    <row r="253" spans="1:16" s="1" customFormat="1" x14ac:dyDescent="0.2">
      <c r="A253" s="1369"/>
      <c r="B253" s="1369"/>
      <c r="C253" s="1369"/>
      <c r="D253" s="1369"/>
      <c r="E253" s="1369"/>
      <c r="F253" s="1369"/>
      <c r="G253" s="1369"/>
      <c r="H253" s="1369"/>
      <c r="I253" s="1369"/>
      <c r="J253" s="1368"/>
      <c r="K253" s="1368"/>
      <c r="L253" s="1368"/>
      <c r="M253" s="1368"/>
      <c r="N253" s="1368"/>
      <c r="O253" s="1369"/>
      <c r="P253" s="1368"/>
    </row>
    <row r="254" spans="1:16" s="1" customFormat="1" x14ac:dyDescent="0.2">
      <c r="A254" s="1369"/>
      <c r="B254" s="1369"/>
      <c r="C254" s="1369"/>
      <c r="D254" s="1369"/>
      <c r="E254" s="1369"/>
      <c r="F254" s="1369"/>
      <c r="G254" s="1369"/>
      <c r="H254" s="1369"/>
      <c r="I254" s="1369"/>
      <c r="J254" s="1368"/>
      <c r="K254" s="1368"/>
      <c r="L254" s="1368"/>
      <c r="M254" s="1368"/>
      <c r="N254" s="1368"/>
      <c r="O254" s="1369"/>
      <c r="P254" s="1368"/>
    </row>
    <row r="255" spans="1:16" s="1" customFormat="1" x14ac:dyDescent="0.2">
      <c r="A255" s="1369"/>
      <c r="B255" s="1369"/>
      <c r="C255" s="1369"/>
      <c r="D255" s="1369"/>
      <c r="E255" s="1369"/>
      <c r="F255" s="1369"/>
      <c r="G255" s="1369"/>
      <c r="H255" s="1369"/>
      <c r="I255" s="1369"/>
      <c r="J255" s="1368"/>
      <c r="K255" s="1368"/>
      <c r="L255" s="1368"/>
      <c r="M255" s="1368"/>
      <c r="N255" s="1368"/>
      <c r="O255" s="1369"/>
      <c r="P255" s="1368"/>
    </row>
    <row r="256" spans="1:16" s="1" customFormat="1" x14ac:dyDescent="0.2">
      <c r="A256" s="1369"/>
      <c r="B256" s="1369"/>
      <c r="C256" s="1369"/>
      <c r="D256" s="1369"/>
      <c r="E256" s="1369"/>
      <c r="F256" s="1369"/>
      <c r="G256" s="1369"/>
      <c r="H256" s="1369"/>
      <c r="I256" s="1369"/>
      <c r="J256" s="1368"/>
      <c r="K256" s="1368"/>
      <c r="L256" s="1368"/>
      <c r="M256" s="1368"/>
      <c r="N256" s="1368"/>
      <c r="O256" s="1369"/>
      <c r="P256" s="1368"/>
    </row>
    <row r="257" spans="1:16" s="1" customFormat="1" x14ac:dyDescent="0.2">
      <c r="A257" s="1369"/>
      <c r="B257" s="1369"/>
      <c r="C257" s="1369"/>
      <c r="D257" s="1369"/>
      <c r="E257" s="1369"/>
      <c r="F257" s="1369"/>
      <c r="G257" s="1369"/>
      <c r="H257" s="1369"/>
      <c r="I257" s="1369"/>
      <c r="J257" s="1368"/>
      <c r="K257" s="1368"/>
      <c r="L257" s="1368"/>
      <c r="M257" s="1368"/>
      <c r="N257" s="1368"/>
      <c r="O257" s="1369"/>
      <c r="P257" s="1368"/>
    </row>
    <row r="258" spans="1:16" s="1" customFormat="1" x14ac:dyDescent="0.2">
      <c r="A258" s="1369"/>
      <c r="B258" s="1369"/>
      <c r="C258" s="1369"/>
      <c r="D258" s="1369"/>
      <c r="E258" s="1369"/>
      <c r="F258" s="1369"/>
      <c r="G258" s="1369"/>
      <c r="H258" s="1369"/>
      <c r="I258" s="1369"/>
      <c r="J258" s="1368"/>
      <c r="K258" s="1368"/>
      <c r="L258" s="1368"/>
      <c r="M258" s="1368"/>
      <c r="N258" s="1368"/>
      <c r="O258" s="1369"/>
      <c r="P258" s="1368"/>
    </row>
    <row r="259" spans="1:16" s="1" customFormat="1" x14ac:dyDescent="0.2">
      <c r="A259" s="1369"/>
      <c r="B259" s="1369"/>
      <c r="C259" s="1369"/>
      <c r="D259" s="1369"/>
      <c r="E259" s="1369"/>
      <c r="F259" s="1369"/>
      <c r="G259" s="1369"/>
      <c r="H259" s="1369"/>
      <c r="I259" s="1369"/>
      <c r="J259" s="1368"/>
      <c r="K259" s="1368"/>
      <c r="L259" s="1368"/>
      <c r="M259" s="1368"/>
      <c r="N259" s="1368"/>
      <c r="O259" s="1369"/>
      <c r="P259" s="1368"/>
    </row>
    <row r="260" spans="1:16" s="1" customFormat="1" x14ac:dyDescent="0.2">
      <c r="A260" s="1369"/>
      <c r="B260" s="1369"/>
      <c r="C260" s="1369"/>
      <c r="D260" s="1369"/>
      <c r="E260" s="1369"/>
      <c r="F260" s="1369"/>
      <c r="G260" s="1369"/>
      <c r="H260" s="1369"/>
      <c r="I260" s="1369"/>
      <c r="J260" s="1368"/>
      <c r="K260" s="1368"/>
      <c r="L260" s="1368"/>
      <c r="M260" s="1368"/>
      <c r="N260" s="1368"/>
      <c r="O260" s="1369"/>
      <c r="P260" s="1368"/>
    </row>
    <row r="261" spans="1:16" s="1" customFormat="1" x14ac:dyDescent="0.2">
      <c r="A261" s="1369"/>
      <c r="B261" s="1369"/>
      <c r="C261" s="1369"/>
      <c r="D261" s="1369"/>
      <c r="E261" s="1369"/>
      <c r="F261" s="1369"/>
      <c r="G261" s="1369"/>
      <c r="H261" s="1369"/>
      <c r="I261" s="1369"/>
      <c r="J261" s="1368"/>
      <c r="K261" s="1368"/>
      <c r="L261" s="1368"/>
      <c r="M261" s="1368"/>
      <c r="N261" s="1368"/>
      <c r="O261" s="1369"/>
      <c r="P261" s="1368"/>
    </row>
    <row r="262" spans="1:16" s="1" customFormat="1" x14ac:dyDescent="0.2">
      <c r="A262" s="1369"/>
      <c r="B262" s="1369"/>
      <c r="C262" s="1369"/>
      <c r="D262" s="1369"/>
      <c r="E262" s="1369"/>
      <c r="F262" s="1369"/>
      <c r="G262" s="1369"/>
      <c r="H262" s="1369"/>
      <c r="I262" s="1369"/>
      <c r="J262" s="1368"/>
      <c r="K262" s="1368"/>
      <c r="L262" s="1368"/>
      <c r="M262" s="1368"/>
      <c r="N262" s="1368"/>
      <c r="O262" s="1369"/>
      <c r="P262" s="1368"/>
    </row>
    <row r="263" spans="1:16" s="1" customFormat="1" x14ac:dyDescent="0.2">
      <c r="A263" s="1369"/>
      <c r="B263" s="1369"/>
      <c r="C263" s="1369"/>
      <c r="D263" s="1369"/>
      <c r="E263" s="1369"/>
      <c r="F263" s="1369"/>
      <c r="G263" s="1369"/>
      <c r="H263" s="1369"/>
      <c r="I263" s="1369"/>
      <c r="J263" s="1368"/>
      <c r="K263" s="1368"/>
      <c r="L263" s="1368"/>
      <c r="M263" s="1368"/>
      <c r="N263" s="1368"/>
      <c r="O263" s="1369"/>
      <c r="P263" s="1368"/>
    </row>
    <row r="264" spans="1:16" s="1" customFormat="1" x14ac:dyDescent="0.2">
      <c r="A264" s="1369"/>
      <c r="B264" s="1369"/>
      <c r="C264" s="1369"/>
      <c r="D264" s="1369"/>
      <c r="E264" s="1369"/>
      <c r="F264" s="1369"/>
      <c r="G264" s="1369"/>
      <c r="H264" s="1369"/>
      <c r="I264" s="1369"/>
      <c r="J264" s="1368"/>
      <c r="K264" s="1368"/>
      <c r="L264" s="1368"/>
      <c r="M264" s="1368"/>
      <c r="N264" s="1368"/>
      <c r="O264" s="1369"/>
      <c r="P264" s="1368"/>
    </row>
    <row r="265" spans="1:16" s="1" customFormat="1" x14ac:dyDescent="0.2">
      <c r="A265" s="1369"/>
      <c r="B265" s="1369"/>
      <c r="C265" s="1369"/>
      <c r="D265" s="1369"/>
      <c r="E265" s="1369"/>
      <c r="F265" s="1369"/>
      <c r="G265" s="1369"/>
      <c r="H265" s="1369"/>
      <c r="I265" s="1369"/>
      <c r="J265" s="1368"/>
      <c r="K265" s="1368"/>
      <c r="L265" s="1368"/>
      <c r="M265" s="1368"/>
      <c r="N265" s="1368"/>
      <c r="O265" s="1369"/>
      <c r="P265" s="1368"/>
    </row>
    <row r="266" spans="1:16" s="1" customFormat="1" x14ac:dyDescent="0.2">
      <c r="A266" s="1369"/>
      <c r="B266" s="1369"/>
      <c r="C266" s="1369"/>
      <c r="D266" s="1369"/>
      <c r="E266" s="1369"/>
      <c r="F266" s="1369"/>
      <c r="G266" s="1369"/>
      <c r="H266" s="1369"/>
      <c r="I266" s="1369"/>
      <c r="J266" s="1368"/>
      <c r="K266" s="1368"/>
      <c r="L266" s="1368"/>
      <c r="M266" s="1368"/>
      <c r="N266" s="1368"/>
      <c r="O266" s="1369"/>
      <c r="P266" s="1368"/>
    </row>
    <row r="267" spans="1:16" s="1" customFormat="1" x14ac:dyDescent="0.2">
      <c r="A267" s="1369"/>
      <c r="B267" s="1369"/>
      <c r="C267" s="1369"/>
      <c r="D267" s="1369"/>
      <c r="E267" s="1369"/>
      <c r="F267" s="1369"/>
      <c r="G267" s="1369"/>
      <c r="H267" s="1369"/>
      <c r="I267" s="1369"/>
      <c r="J267" s="1368"/>
      <c r="K267" s="1368"/>
      <c r="L267" s="1368"/>
      <c r="M267" s="1368"/>
      <c r="N267" s="1368"/>
      <c r="O267" s="1369"/>
      <c r="P267" s="1368"/>
    </row>
    <row r="268" spans="1:16" s="1" customFormat="1" x14ac:dyDescent="0.2">
      <c r="A268" s="1369"/>
      <c r="B268" s="1369"/>
      <c r="C268" s="1369"/>
      <c r="D268" s="1369"/>
      <c r="E268" s="1369"/>
      <c r="F268" s="1369"/>
      <c r="G268" s="1369"/>
      <c r="H268" s="1369"/>
      <c r="I268" s="1369"/>
      <c r="J268" s="1368"/>
      <c r="K268" s="1368"/>
      <c r="L268" s="1368"/>
      <c r="M268" s="1368"/>
      <c r="N268" s="1368"/>
      <c r="O268" s="1369"/>
      <c r="P268" s="1368"/>
    </row>
    <row r="269" spans="1:16" s="1" customFormat="1" x14ac:dyDescent="0.2">
      <c r="A269" s="1369"/>
      <c r="B269" s="1369"/>
      <c r="C269" s="1369"/>
      <c r="D269" s="1369"/>
      <c r="E269" s="1369"/>
      <c r="F269" s="1369"/>
      <c r="G269" s="1369"/>
      <c r="H269" s="1369"/>
      <c r="I269" s="1369"/>
      <c r="J269" s="1368"/>
      <c r="K269" s="1368"/>
      <c r="L269" s="1368"/>
      <c r="M269" s="1368"/>
      <c r="N269" s="1368"/>
      <c r="O269" s="1369"/>
      <c r="P269" s="1368"/>
    </row>
    <row r="270" spans="1:16" s="1" customFormat="1" x14ac:dyDescent="0.2">
      <c r="A270" s="1369"/>
      <c r="B270" s="1369"/>
      <c r="C270" s="1369"/>
      <c r="D270" s="1369"/>
      <c r="E270" s="1369"/>
      <c r="F270" s="1369"/>
      <c r="G270" s="1369"/>
      <c r="H270" s="1369"/>
      <c r="I270" s="1369"/>
      <c r="J270" s="1368"/>
      <c r="K270" s="1368"/>
      <c r="L270" s="1368"/>
      <c r="M270" s="1368"/>
      <c r="N270" s="1368"/>
      <c r="O270" s="1369"/>
      <c r="P270" s="1368"/>
    </row>
    <row r="271" spans="1:16" s="1" customFormat="1" x14ac:dyDescent="0.2">
      <c r="A271" s="1369"/>
      <c r="B271" s="1369"/>
      <c r="C271" s="1369"/>
      <c r="D271" s="1369"/>
      <c r="E271" s="1369"/>
      <c r="F271" s="1369"/>
      <c r="G271" s="1369"/>
      <c r="H271" s="1369"/>
      <c r="I271" s="1369"/>
      <c r="J271" s="1368"/>
      <c r="K271" s="1368"/>
      <c r="L271" s="1368"/>
      <c r="M271" s="1368"/>
      <c r="N271" s="1368"/>
      <c r="O271" s="1369"/>
      <c r="P271" s="1368"/>
    </row>
    <row r="272" spans="1:16" s="1" customFormat="1" x14ac:dyDescent="0.2">
      <c r="A272" s="1369"/>
      <c r="B272" s="1369"/>
      <c r="C272" s="1369"/>
      <c r="D272" s="1369"/>
      <c r="E272" s="1369"/>
      <c r="F272" s="1369"/>
      <c r="G272" s="1369"/>
      <c r="H272" s="1369"/>
      <c r="I272" s="1369"/>
      <c r="J272" s="1368"/>
      <c r="K272" s="1368"/>
      <c r="L272" s="1368"/>
      <c r="M272" s="1368"/>
      <c r="N272" s="1368"/>
      <c r="O272" s="1369"/>
      <c r="P272" s="1368"/>
    </row>
    <row r="273" spans="1:16" s="1" customFormat="1" x14ac:dyDescent="0.2">
      <c r="A273" s="1369"/>
      <c r="B273" s="1369"/>
      <c r="C273" s="1369"/>
      <c r="D273" s="1369"/>
      <c r="E273" s="1369"/>
      <c r="F273" s="1369"/>
      <c r="G273" s="1370"/>
      <c r="H273" s="1369"/>
      <c r="I273" s="1371"/>
      <c r="J273" s="1369"/>
      <c r="K273" s="1369"/>
      <c r="L273" s="1369"/>
      <c r="M273" s="1369"/>
      <c r="N273" s="1369"/>
      <c r="O273" s="1368"/>
      <c r="P273" s="1368"/>
    </row>
  </sheetData>
  <mergeCells count="16">
    <mergeCell ref="N6:N9"/>
    <mergeCell ref="B147:C147"/>
    <mergeCell ref="B165:C165"/>
    <mergeCell ref="B180:C180"/>
    <mergeCell ref="B193:C193"/>
    <mergeCell ref="L8:L9"/>
    <mergeCell ref="B11:C11"/>
    <mergeCell ref="B62:C62"/>
    <mergeCell ref="B63:C63"/>
    <mergeCell ref="B138:C138"/>
    <mergeCell ref="J7:J9"/>
    <mergeCell ref="A2:H2"/>
    <mergeCell ref="A4:H4"/>
    <mergeCell ref="A5:H5"/>
    <mergeCell ref="H6:H9"/>
    <mergeCell ref="A7:F7"/>
  </mergeCells>
  <pageMargins left="0.70866141732283472" right="0.70866141732283472" top="0.78740157480314965" bottom="0.78740157480314965" header="0.31496062992125984" footer="0.31496062992125984"/>
  <pageSetup paperSize="9" scale="65" orientation="portrait" r:id="rId1"/>
  <rowBreaks count="1" manualBreakCount="1">
    <brk id="141" max="17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3"/>
  <sheetViews>
    <sheetView tabSelected="1" zoomScale="110" zoomScaleNormal="110" workbookViewId="0">
      <selection activeCell="W22" sqref="W22"/>
    </sheetView>
  </sheetViews>
  <sheetFormatPr defaultRowHeight="12.45" x14ac:dyDescent="0.2"/>
  <cols>
    <col min="1" max="1" width="3.21875" style="335" customWidth="1"/>
    <col min="2" max="2" width="9.21875" style="335" customWidth="1"/>
    <col min="3" max="4" width="4.77734375" style="335" customWidth="1"/>
    <col min="5" max="5" width="6.77734375" style="335" customWidth="1"/>
    <col min="6" max="6" width="39.5546875" style="335" customWidth="1"/>
    <col min="7" max="7" width="7.77734375" style="1336" customWidth="1"/>
    <col min="8" max="8" width="8.21875" style="335" hidden="1" customWidth="1"/>
    <col min="9" max="9" width="8.6640625" style="335" hidden="1" customWidth="1"/>
    <col min="10" max="14" width="0" style="335" hidden="1" customWidth="1"/>
    <col min="15" max="15" width="9.88671875" style="1288" hidden="1" customWidth="1"/>
    <col min="16" max="16" width="0" style="1288" hidden="1" customWidth="1"/>
    <col min="17" max="18" width="8.77734375" style="1288"/>
    <col min="19" max="19" width="8.77734375" style="335"/>
    <col min="20" max="20" width="8.77734375" style="387"/>
    <col min="21" max="21" width="11.77734375" style="335" customWidth="1"/>
    <col min="22" max="22" width="10" style="335" customWidth="1"/>
    <col min="23" max="253" width="8.77734375" style="335"/>
    <col min="254" max="255" width="3.21875" style="335" customWidth="1"/>
    <col min="256" max="256" width="9.21875" style="335" customWidth="1"/>
    <col min="257" max="258" width="4.77734375" style="335" customWidth="1"/>
    <col min="259" max="259" width="8" style="335" customWidth="1"/>
    <col min="260" max="260" width="40.77734375" style="335" customWidth="1"/>
    <col min="261" max="261" width="8.44140625" style="335" customWidth="1"/>
    <col min="262" max="263" width="7.5546875" style="335" customWidth="1"/>
    <col min="264" max="509" width="8.77734375" style="335"/>
    <col min="510" max="511" width="3.21875" style="335" customWidth="1"/>
    <col min="512" max="512" width="9.21875" style="335" customWidth="1"/>
    <col min="513" max="514" width="4.77734375" style="335" customWidth="1"/>
    <col min="515" max="515" width="8" style="335" customWidth="1"/>
    <col min="516" max="516" width="40.77734375" style="335" customWidth="1"/>
    <col min="517" max="517" width="8.44140625" style="335" customWidth="1"/>
    <col min="518" max="519" width="7.5546875" style="335" customWidth="1"/>
    <col min="520" max="765" width="8.77734375" style="335"/>
    <col min="766" max="767" width="3.21875" style="335" customWidth="1"/>
    <col min="768" max="768" width="9.21875" style="335" customWidth="1"/>
    <col min="769" max="770" width="4.77734375" style="335" customWidth="1"/>
    <col min="771" max="771" width="8" style="335" customWidth="1"/>
    <col min="772" max="772" width="40.77734375" style="335" customWidth="1"/>
    <col min="773" max="773" width="8.44140625" style="335" customWidth="1"/>
    <col min="774" max="775" width="7.5546875" style="335" customWidth="1"/>
    <col min="776" max="1021" width="8.77734375" style="335"/>
    <col min="1022" max="1023" width="3.21875" style="335" customWidth="1"/>
    <col min="1024" max="1024" width="9.21875" style="335" customWidth="1"/>
    <col min="1025" max="1026" width="4.77734375" style="335" customWidth="1"/>
    <col min="1027" max="1027" width="8" style="335" customWidth="1"/>
    <col min="1028" max="1028" width="40.77734375" style="335" customWidth="1"/>
    <col min="1029" max="1029" width="8.44140625" style="335" customWidth="1"/>
    <col min="1030" max="1031" width="7.5546875" style="335" customWidth="1"/>
    <col min="1032" max="1277" width="8.77734375" style="335"/>
    <col min="1278" max="1279" width="3.21875" style="335" customWidth="1"/>
    <col min="1280" max="1280" width="9.21875" style="335" customWidth="1"/>
    <col min="1281" max="1282" width="4.77734375" style="335" customWidth="1"/>
    <col min="1283" max="1283" width="8" style="335" customWidth="1"/>
    <col min="1284" max="1284" width="40.77734375" style="335" customWidth="1"/>
    <col min="1285" max="1285" width="8.44140625" style="335" customWidth="1"/>
    <col min="1286" max="1287" width="7.5546875" style="335" customWidth="1"/>
    <col min="1288" max="1533" width="8.77734375" style="335"/>
    <col min="1534" max="1535" width="3.21875" style="335" customWidth="1"/>
    <col min="1536" max="1536" width="9.21875" style="335" customWidth="1"/>
    <col min="1537" max="1538" width="4.77734375" style="335" customWidth="1"/>
    <col min="1539" max="1539" width="8" style="335" customWidth="1"/>
    <col min="1540" max="1540" width="40.77734375" style="335" customWidth="1"/>
    <col min="1541" max="1541" width="8.44140625" style="335" customWidth="1"/>
    <col min="1542" max="1543" width="7.5546875" style="335" customWidth="1"/>
    <col min="1544" max="1789" width="8.77734375" style="335"/>
    <col min="1790" max="1791" width="3.21875" style="335" customWidth="1"/>
    <col min="1792" max="1792" width="9.21875" style="335" customWidth="1"/>
    <col min="1793" max="1794" width="4.77734375" style="335" customWidth="1"/>
    <col min="1795" max="1795" width="8" style="335" customWidth="1"/>
    <col min="1796" max="1796" width="40.77734375" style="335" customWidth="1"/>
    <col min="1797" max="1797" width="8.44140625" style="335" customWidth="1"/>
    <col min="1798" max="1799" width="7.5546875" style="335" customWidth="1"/>
    <col min="1800" max="2045" width="8.77734375" style="335"/>
    <col min="2046" max="2047" width="3.21875" style="335" customWidth="1"/>
    <col min="2048" max="2048" width="9.21875" style="335" customWidth="1"/>
    <col min="2049" max="2050" width="4.77734375" style="335" customWidth="1"/>
    <col min="2051" max="2051" width="8" style="335" customWidth="1"/>
    <col min="2052" max="2052" width="40.77734375" style="335" customWidth="1"/>
    <col min="2053" max="2053" width="8.44140625" style="335" customWidth="1"/>
    <col min="2054" max="2055" width="7.5546875" style="335" customWidth="1"/>
    <col min="2056" max="2301" width="8.77734375" style="335"/>
    <col min="2302" max="2303" width="3.21875" style="335" customWidth="1"/>
    <col min="2304" max="2304" width="9.21875" style="335" customWidth="1"/>
    <col min="2305" max="2306" width="4.77734375" style="335" customWidth="1"/>
    <col min="2307" max="2307" width="8" style="335" customWidth="1"/>
    <col min="2308" max="2308" width="40.77734375" style="335" customWidth="1"/>
    <col min="2309" max="2309" width="8.44140625" style="335" customWidth="1"/>
    <col min="2310" max="2311" width="7.5546875" style="335" customWidth="1"/>
    <col min="2312" max="2557" width="8.77734375" style="335"/>
    <col min="2558" max="2559" width="3.21875" style="335" customWidth="1"/>
    <col min="2560" max="2560" width="9.21875" style="335" customWidth="1"/>
    <col min="2561" max="2562" width="4.77734375" style="335" customWidth="1"/>
    <col min="2563" max="2563" width="8" style="335" customWidth="1"/>
    <col min="2564" max="2564" width="40.77734375" style="335" customWidth="1"/>
    <col min="2565" max="2565" width="8.44140625" style="335" customWidth="1"/>
    <col min="2566" max="2567" width="7.5546875" style="335" customWidth="1"/>
    <col min="2568" max="2813" width="8.77734375" style="335"/>
    <col min="2814" max="2815" width="3.21875" style="335" customWidth="1"/>
    <col min="2816" max="2816" width="9.21875" style="335" customWidth="1"/>
    <col min="2817" max="2818" width="4.77734375" style="335" customWidth="1"/>
    <col min="2819" max="2819" width="8" style="335" customWidth="1"/>
    <col min="2820" max="2820" width="40.77734375" style="335" customWidth="1"/>
    <col min="2821" max="2821" width="8.44140625" style="335" customWidth="1"/>
    <col min="2822" max="2823" width="7.5546875" style="335" customWidth="1"/>
    <col min="2824" max="3069" width="8.77734375" style="335"/>
    <col min="3070" max="3071" width="3.21875" style="335" customWidth="1"/>
    <col min="3072" max="3072" width="9.21875" style="335" customWidth="1"/>
    <col min="3073" max="3074" width="4.77734375" style="335" customWidth="1"/>
    <col min="3075" max="3075" width="8" style="335" customWidth="1"/>
    <col min="3076" max="3076" width="40.77734375" style="335" customWidth="1"/>
    <col min="3077" max="3077" width="8.44140625" style="335" customWidth="1"/>
    <col min="3078" max="3079" width="7.5546875" style="335" customWidth="1"/>
    <col min="3080" max="3325" width="8.77734375" style="335"/>
    <col min="3326" max="3327" width="3.21875" style="335" customWidth="1"/>
    <col min="3328" max="3328" width="9.21875" style="335" customWidth="1"/>
    <col min="3329" max="3330" width="4.77734375" style="335" customWidth="1"/>
    <col min="3331" max="3331" width="8" style="335" customWidth="1"/>
    <col min="3332" max="3332" width="40.77734375" style="335" customWidth="1"/>
    <col min="3333" max="3333" width="8.44140625" style="335" customWidth="1"/>
    <col min="3334" max="3335" width="7.5546875" style="335" customWidth="1"/>
    <col min="3336" max="3581" width="8.77734375" style="335"/>
    <col min="3582" max="3583" width="3.21875" style="335" customWidth="1"/>
    <col min="3584" max="3584" width="9.21875" style="335" customWidth="1"/>
    <col min="3585" max="3586" width="4.77734375" style="335" customWidth="1"/>
    <col min="3587" max="3587" width="8" style="335" customWidth="1"/>
    <col min="3588" max="3588" width="40.77734375" style="335" customWidth="1"/>
    <col min="3589" max="3589" width="8.44140625" style="335" customWidth="1"/>
    <col min="3590" max="3591" width="7.5546875" style="335" customWidth="1"/>
    <col min="3592" max="3837" width="8.77734375" style="335"/>
    <col min="3838" max="3839" width="3.21875" style="335" customWidth="1"/>
    <col min="3840" max="3840" width="9.21875" style="335" customWidth="1"/>
    <col min="3841" max="3842" width="4.77734375" style="335" customWidth="1"/>
    <col min="3843" max="3843" width="8" style="335" customWidth="1"/>
    <col min="3844" max="3844" width="40.77734375" style="335" customWidth="1"/>
    <col min="3845" max="3845" width="8.44140625" style="335" customWidth="1"/>
    <col min="3846" max="3847" width="7.5546875" style="335" customWidth="1"/>
    <col min="3848" max="4093" width="8.77734375" style="335"/>
    <col min="4094" max="4095" width="3.21875" style="335" customWidth="1"/>
    <col min="4096" max="4096" width="9.21875" style="335" customWidth="1"/>
    <col min="4097" max="4098" width="4.77734375" style="335" customWidth="1"/>
    <col min="4099" max="4099" width="8" style="335" customWidth="1"/>
    <col min="4100" max="4100" width="40.77734375" style="335" customWidth="1"/>
    <col min="4101" max="4101" width="8.44140625" style="335" customWidth="1"/>
    <col min="4102" max="4103" width="7.5546875" style="335" customWidth="1"/>
    <col min="4104" max="4349" width="8.77734375" style="335"/>
    <col min="4350" max="4351" width="3.21875" style="335" customWidth="1"/>
    <col min="4352" max="4352" width="9.21875" style="335" customWidth="1"/>
    <col min="4353" max="4354" width="4.77734375" style="335" customWidth="1"/>
    <col min="4355" max="4355" width="8" style="335" customWidth="1"/>
    <col min="4356" max="4356" width="40.77734375" style="335" customWidth="1"/>
    <col min="4357" max="4357" width="8.44140625" style="335" customWidth="1"/>
    <col min="4358" max="4359" width="7.5546875" style="335" customWidth="1"/>
    <col min="4360" max="4605" width="8.77734375" style="335"/>
    <col min="4606" max="4607" width="3.21875" style="335" customWidth="1"/>
    <col min="4608" max="4608" width="9.21875" style="335" customWidth="1"/>
    <col min="4609" max="4610" width="4.77734375" style="335" customWidth="1"/>
    <col min="4611" max="4611" width="8" style="335" customWidth="1"/>
    <col min="4612" max="4612" width="40.77734375" style="335" customWidth="1"/>
    <col min="4613" max="4613" width="8.44140625" style="335" customWidth="1"/>
    <col min="4614" max="4615" width="7.5546875" style="335" customWidth="1"/>
    <col min="4616" max="4861" width="8.77734375" style="335"/>
    <col min="4862" max="4863" width="3.21875" style="335" customWidth="1"/>
    <col min="4864" max="4864" width="9.21875" style="335" customWidth="1"/>
    <col min="4865" max="4866" width="4.77734375" style="335" customWidth="1"/>
    <col min="4867" max="4867" width="8" style="335" customWidth="1"/>
    <col min="4868" max="4868" width="40.77734375" style="335" customWidth="1"/>
    <col min="4869" max="4869" width="8.44140625" style="335" customWidth="1"/>
    <col min="4870" max="4871" width="7.5546875" style="335" customWidth="1"/>
    <col min="4872" max="5117" width="8.77734375" style="335"/>
    <col min="5118" max="5119" width="3.21875" style="335" customWidth="1"/>
    <col min="5120" max="5120" width="9.21875" style="335" customWidth="1"/>
    <col min="5121" max="5122" width="4.77734375" style="335" customWidth="1"/>
    <col min="5123" max="5123" width="8" style="335" customWidth="1"/>
    <col min="5124" max="5124" width="40.77734375" style="335" customWidth="1"/>
    <col min="5125" max="5125" width="8.44140625" style="335" customWidth="1"/>
    <col min="5126" max="5127" width="7.5546875" style="335" customWidth="1"/>
    <col min="5128" max="5373" width="8.77734375" style="335"/>
    <col min="5374" max="5375" width="3.21875" style="335" customWidth="1"/>
    <col min="5376" max="5376" width="9.21875" style="335" customWidth="1"/>
    <col min="5377" max="5378" width="4.77734375" style="335" customWidth="1"/>
    <col min="5379" max="5379" width="8" style="335" customWidth="1"/>
    <col min="5380" max="5380" width="40.77734375" style="335" customWidth="1"/>
    <col min="5381" max="5381" width="8.44140625" style="335" customWidth="1"/>
    <col min="5382" max="5383" width="7.5546875" style="335" customWidth="1"/>
    <col min="5384" max="5629" width="8.77734375" style="335"/>
    <col min="5630" max="5631" width="3.21875" style="335" customWidth="1"/>
    <col min="5632" max="5632" width="9.21875" style="335" customWidth="1"/>
    <col min="5633" max="5634" width="4.77734375" style="335" customWidth="1"/>
    <col min="5635" max="5635" width="8" style="335" customWidth="1"/>
    <col min="5636" max="5636" width="40.77734375" style="335" customWidth="1"/>
    <col min="5637" max="5637" width="8.44140625" style="335" customWidth="1"/>
    <col min="5638" max="5639" width="7.5546875" style="335" customWidth="1"/>
    <col min="5640" max="5885" width="8.77734375" style="335"/>
    <col min="5886" max="5887" width="3.21875" style="335" customWidth="1"/>
    <col min="5888" max="5888" width="9.21875" style="335" customWidth="1"/>
    <col min="5889" max="5890" width="4.77734375" style="335" customWidth="1"/>
    <col min="5891" max="5891" width="8" style="335" customWidth="1"/>
    <col min="5892" max="5892" width="40.77734375" style="335" customWidth="1"/>
    <col min="5893" max="5893" width="8.44140625" style="335" customWidth="1"/>
    <col min="5894" max="5895" width="7.5546875" style="335" customWidth="1"/>
    <col min="5896" max="6141" width="8.77734375" style="335"/>
    <col min="6142" max="6143" width="3.21875" style="335" customWidth="1"/>
    <col min="6144" max="6144" width="9.21875" style="335" customWidth="1"/>
    <col min="6145" max="6146" width="4.77734375" style="335" customWidth="1"/>
    <col min="6147" max="6147" width="8" style="335" customWidth="1"/>
    <col min="6148" max="6148" width="40.77734375" style="335" customWidth="1"/>
    <col min="6149" max="6149" width="8.44140625" style="335" customWidth="1"/>
    <col min="6150" max="6151" width="7.5546875" style="335" customWidth="1"/>
    <col min="6152" max="6397" width="8.77734375" style="335"/>
    <col min="6398" max="6399" width="3.21875" style="335" customWidth="1"/>
    <col min="6400" max="6400" width="9.21875" style="335" customWidth="1"/>
    <col min="6401" max="6402" width="4.77734375" style="335" customWidth="1"/>
    <col min="6403" max="6403" width="8" style="335" customWidth="1"/>
    <col min="6404" max="6404" width="40.77734375" style="335" customWidth="1"/>
    <col min="6405" max="6405" width="8.44140625" style="335" customWidth="1"/>
    <col min="6406" max="6407" width="7.5546875" style="335" customWidth="1"/>
    <col min="6408" max="6653" width="8.77734375" style="335"/>
    <col min="6654" max="6655" width="3.21875" style="335" customWidth="1"/>
    <col min="6656" max="6656" width="9.21875" style="335" customWidth="1"/>
    <col min="6657" max="6658" width="4.77734375" style="335" customWidth="1"/>
    <col min="6659" max="6659" width="8" style="335" customWidth="1"/>
    <col min="6660" max="6660" width="40.77734375" style="335" customWidth="1"/>
    <col min="6661" max="6661" width="8.44140625" style="335" customWidth="1"/>
    <col min="6662" max="6663" width="7.5546875" style="335" customWidth="1"/>
    <col min="6664" max="6909" width="8.77734375" style="335"/>
    <col min="6910" max="6911" width="3.21875" style="335" customWidth="1"/>
    <col min="6912" max="6912" width="9.21875" style="335" customWidth="1"/>
    <col min="6913" max="6914" width="4.77734375" style="335" customWidth="1"/>
    <col min="6915" max="6915" width="8" style="335" customWidth="1"/>
    <col min="6916" max="6916" width="40.77734375" style="335" customWidth="1"/>
    <col min="6917" max="6917" width="8.44140625" style="335" customWidth="1"/>
    <col min="6918" max="6919" width="7.5546875" style="335" customWidth="1"/>
    <col min="6920" max="7165" width="8.77734375" style="335"/>
    <col min="7166" max="7167" width="3.21875" style="335" customWidth="1"/>
    <col min="7168" max="7168" width="9.21875" style="335" customWidth="1"/>
    <col min="7169" max="7170" width="4.77734375" style="335" customWidth="1"/>
    <col min="7171" max="7171" width="8" style="335" customWidth="1"/>
    <col min="7172" max="7172" width="40.77734375" style="335" customWidth="1"/>
    <col min="7173" max="7173" width="8.44140625" style="335" customWidth="1"/>
    <col min="7174" max="7175" width="7.5546875" style="335" customWidth="1"/>
    <col min="7176" max="7421" width="8.77734375" style="335"/>
    <col min="7422" max="7423" width="3.21875" style="335" customWidth="1"/>
    <col min="7424" max="7424" width="9.21875" style="335" customWidth="1"/>
    <col min="7425" max="7426" width="4.77734375" style="335" customWidth="1"/>
    <col min="7427" max="7427" width="8" style="335" customWidth="1"/>
    <col min="7428" max="7428" width="40.77734375" style="335" customWidth="1"/>
    <col min="7429" max="7429" width="8.44140625" style="335" customWidth="1"/>
    <col min="7430" max="7431" width="7.5546875" style="335" customWidth="1"/>
    <col min="7432" max="7677" width="8.77734375" style="335"/>
    <col min="7678" max="7679" width="3.21875" style="335" customWidth="1"/>
    <col min="7680" max="7680" width="9.21875" style="335" customWidth="1"/>
    <col min="7681" max="7682" width="4.77734375" style="335" customWidth="1"/>
    <col min="7683" max="7683" width="8" style="335" customWidth="1"/>
    <col min="7684" max="7684" width="40.77734375" style="335" customWidth="1"/>
    <col min="7685" max="7685" width="8.44140625" style="335" customWidth="1"/>
    <col min="7686" max="7687" width="7.5546875" style="335" customWidth="1"/>
    <col min="7688" max="7933" width="8.77734375" style="335"/>
    <col min="7934" max="7935" width="3.21875" style="335" customWidth="1"/>
    <col min="7936" max="7936" width="9.21875" style="335" customWidth="1"/>
    <col min="7937" max="7938" width="4.77734375" style="335" customWidth="1"/>
    <col min="7939" max="7939" width="8" style="335" customWidth="1"/>
    <col min="7940" max="7940" width="40.77734375" style="335" customWidth="1"/>
    <col min="7941" max="7941" width="8.44140625" style="335" customWidth="1"/>
    <col min="7942" max="7943" width="7.5546875" style="335" customWidth="1"/>
    <col min="7944" max="8189" width="8.77734375" style="335"/>
    <col min="8190" max="8191" width="3.21875" style="335" customWidth="1"/>
    <col min="8192" max="8192" width="9.21875" style="335" customWidth="1"/>
    <col min="8193" max="8194" width="4.77734375" style="335" customWidth="1"/>
    <col min="8195" max="8195" width="8" style="335" customWidth="1"/>
    <col min="8196" max="8196" width="40.77734375" style="335" customWidth="1"/>
    <col min="8197" max="8197" width="8.44140625" style="335" customWidth="1"/>
    <col min="8198" max="8199" width="7.5546875" style="335" customWidth="1"/>
    <col min="8200" max="8445" width="8.77734375" style="335"/>
    <col min="8446" max="8447" width="3.21875" style="335" customWidth="1"/>
    <col min="8448" max="8448" width="9.21875" style="335" customWidth="1"/>
    <col min="8449" max="8450" width="4.77734375" style="335" customWidth="1"/>
    <col min="8451" max="8451" width="8" style="335" customWidth="1"/>
    <col min="8452" max="8452" width="40.77734375" style="335" customWidth="1"/>
    <col min="8453" max="8453" width="8.44140625" style="335" customWidth="1"/>
    <col min="8454" max="8455" width="7.5546875" style="335" customWidth="1"/>
    <col min="8456" max="8701" width="8.77734375" style="335"/>
    <col min="8702" max="8703" width="3.21875" style="335" customWidth="1"/>
    <col min="8704" max="8704" width="9.21875" style="335" customWidth="1"/>
    <col min="8705" max="8706" width="4.77734375" style="335" customWidth="1"/>
    <col min="8707" max="8707" width="8" style="335" customWidth="1"/>
    <col min="8708" max="8708" width="40.77734375" style="335" customWidth="1"/>
    <col min="8709" max="8709" width="8.44140625" style="335" customWidth="1"/>
    <col min="8710" max="8711" width="7.5546875" style="335" customWidth="1"/>
    <col min="8712" max="8957" width="8.77734375" style="335"/>
    <col min="8958" max="8959" width="3.21875" style="335" customWidth="1"/>
    <col min="8960" max="8960" width="9.21875" style="335" customWidth="1"/>
    <col min="8961" max="8962" width="4.77734375" style="335" customWidth="1"/>
    <col min="8963" max="8963" width="8" style="335" customWidth="1"/>
    <col min="8964" max="8964" width="40.77734375" style="335" customWidth="1"/>
    <col min="8965" max="8965" width="8.44140625" style="335" customWidth="1"/>
    <col min="8966" max="8967" width="7.5546875" style="335" customWidth="1"/>
    <col min="8968" max="9213" width="8.77734375" style="335"/>
    <col min="9214" max="9215" width="3.21875" style="335" customWidth="1"/>
    <col min="9216" max="9216" width="9.21875" style="335" customWidth="1"/>
    <col min="9217" max="9218" width="4.77734375" style="335" customWidth="1"/>
    <col min="9219" max="9219" width="8" style="335" customWidth="1"/>
    <col min="9220" max="9220" width="40.77734375" style="335" customWidth="1"/>
    <col min="9221" max="9221" width="8.44140625" style="335" customWidth="1"/>
    <col min="9222" max="9223" width="7.5546875" style="335" customWidth="1"/>
    <col min="9224" max="9469" width="8.77734375" style="335"/>
    <col min="9470" max="9471" width="3.21875" style="335" customWidth="1"/>
    <col min="9472" max="9472" width="9.21875" style="335" customWidth="1"/>
    <col min="9473" max="9474" width="4.77734375" style="335" customWidth="1"/>
    <col min="9475" max="9475" width="8" style="335" customWidth="1"/>
    <col min="9476" max="9476" width="40.77734375" style="335" customWidth="1"/>
    <col min="9477" max="9477" width="8.44140625" style="335" customWidth="1"/>
    <col min="9478" max="9479" width="7.5546875" style="335" customWidth="1"/>
    <col min="9480" max="9725" width="8.77734375" style="335"/>
    <col min="9726" max="9727" width="3.21875" style="335" customWidth="1"/>
    <col min="9728" max="9728" width="9.21875" style="335" customWidth="1"/>
    <col min="9729" max="9730" width="4.77734375" style="335" customWidth="1"/>
    <col min="9731" max="9731" width="8" style="335" customWidth="1"/>
    <col min="9732" max="9732" width="40.77734375" style="335" customWidth="1"/>
    <col min="9733" max="9733" width="8.44140625" style="335" customWidth="1"/>
    <col min="9734" max="9735" width="7.5546875" style="335" customWidth="1"/>
    <col min="9736" max="9981" width="8.77734375" style="335"/>
    <col min="9982" max="9983" width="3.21875" style="335" customWidth="1"/>
    <col min="9984" max="9984" width="9.21875" style="335" customWidth="1"/>
    <col min="9985" max="9986" width="4.77734375" style="335" customWidth="1"/>
    <col min="9987" max="9987" width="8" style="335" customWidth="1"/>
    <col min="9988" max="9988" width="40.77734375" style="335" customWidth="1"/>
    <col min="9989" max="9989" width="8.44140625" style="335" customWidth="1"/>
    <col min="9990" max="9991" width="7.5546875" style="335" customWidth="1"/>
    <col min="9992" max="10237" width="8.77734375" style="335"/>
    <col min="10238" max="10239" width="3.21875" style="335" customWidth="1"/>
    <col min="10240" max="10240" width="9.21875" style="335" customWidth="1"/>
    <col min="10241" max="10242" width="4.77734375" style="335" customWidth="1"/>
    <col min="10243" max="10243" width="8" style="335" customWidth="1"/>
    <col min="10244" max="10244" width="40.77734375" style="335" customWidth="1"/>
    <col min="10245" max="10245" width="8.44140625" style="335" customWidth="1"/>
    <col min="10246" max="10247" width="7.5546875" style="335" customWidth="1"/>
    <col min="10248" max="10493" width="8.77734375" style="335"/>
    <col min="10494" max="10495" width="3.21875" style="335" customWidth="1"/>
    <col min="10496" max="10496" width="9.21875" style="335" customWidth="1"/>
    <col min="10497" max="10498" width="4.77734375" style="335" customWidth="1"/>
    <col min="10499" max="10499" width="8" style="335" customWidth="1"/>
    <col min="10500" max="10500" width="40.77734375" style="335" customWidth="1"/>
    <col min="10501" max="10501" width="8.44140625" style="335" customWidth="1"/>
    <col min="10502" max="10503" width="7.5546875" style="335" customWidth="1"/>
    <col min="10504" max="10749" width="8.77734375" style="335"/>
    <col min="10750" max="10751" width="3.21875" style="335" customWidth="1"/>
    <col min="10752" max="10752" width="9.21875" style="335" customWidth="1"/>
    <col min="10753" max="10754" width="4.77734375" style="335" customWidth="1"/>
    <col min="10755" max="10755" width="8" style="335" customWidth="1"/>
    <col min="10756" max="10756" width="40.77734375" style="335" customWidth="1"/>
    <col min="10757" max="10757" width="8.44140625" style="335" customWidth="1"/>
    <col min="10758" max="10759" width="7.5546875" style="335" customWidth="1"/>
    <col min="10760" max="11005" width="8.77734375" style="335"/>
    <col min="11006" max="11007" width="3.21875" style="335" customWidth="1"/>
    <col min="11008" max="11008" width="9.21875" style="335" customWidth="1"/>
    <col min="11009" max="11010" width="4.77734375" style="335" customWidth="1"/>
    <col min="11011" max="11011" width="8" style="335" customWidth="1"/>
    <col min="11012" max="11012" width="40.77734375" style="335" customWidth="1"/>
    <col min="11013" max="11013" width="8.44140625" style="335" customWidth="1"/>
    <col min="11014" max="11015" width="7.5546875" style="335" customWidth="1"/>
    <col min="11016" max="11261" width="8.77734375" style="335"/>
    <col min="11262" max="11263" width="3.21875" style="335" customWidth="1"/>
    <col min="11264" max="11264" width="9.21875" style="335" customWidth="1"/>
    <col min="11265" max="11266" width="4.77734375" style="335" customWidth="1"/>
    <col min="11267" max="11267" width="8" style="335" customWidth="1"/>
    <col min="11268" max="11268" width="40.77734375" style="335" customWidth="1"/>
    <col min="11269" max="11269" width="8.44140625" style="335" customWidth="1"/>
    <col min="11270" max="11271" width="7.5546875" style="335" customWidth="1"/>
    <col min="11272" max="11517" width="8.77734375" style="335"/>
    <col min="11518" max="11519" width="3.21875" style="335" customWidth="1"/>
    <col min="11520" max="11520" width="9.21875" style="335" customWidth="1"/>
    <col min="11521" max="11522" width="4.77734375" style="335" customWidth="1"/>
    <col min="11523" max="11523" width="8" style="335" customWidth="1"/>
    <col min="11524" max="11524" width="40.77734375" style="335" customWidth="1"/>
    <col min="11525" max="11525" width="8.44140625" style="335" customWidth="1"/>
    <col min="11526" max="11527" width="7.5546875" style="335" customWidth="1"/>
    <col min="11528" max="11773" width="8.77734375" style="335"/>
    <col min="11774" max="11775" width="3.21875" style="335" customWidth="1"/>
    <col min="11776" max="11776" width="9.21875" style="335" customWidth="1"/>
    <col min="11777" max="11778" width="4.77734375" style="335" customWidth="1"/>
    <col min="11779" max="11779" width="8" style="335" customWidth="1"/>
    <col min="11780" max="11780" width="40.77734375" style="335" customWidth="1"/>
    <col min="11781" max="11781" width="8.44140625" style="335" customWidth="1"/>
    <col min="11782" max="11783" width="7.5546875" style="335" customWidth="1"/>
    <col min="11784" max="12029" width="8.77734375" style="335"/>
    <col min="12030" max="12031" width="3.21875" style="335" customWidth="1"/>
    <col min="12032" max="12032" width="9.21875" style="335" customWidth="1"/>
    <col min="12033" max="12034" width="4.77734375" style="335" customWidth="1"/>
    <col min="12035" max="12035" width="8" style="335" customWidth="1"/>
    <col min="12036" max="12036" width="40.77734375" style="335" customWidth="1"/>
    <col min="12037" max="12037" width="8.44140625" style="335" customWidth="1"/>
    <col min="12038" max="12039" width="7.5546875" style="335" customWidth="1"/>
    <col min="12040" max="12285" width="8.77734375" style="335"/>
    <col min="12286" max="12287" width="3.21875" style="335" customWidth="1"/>
    <col min="12288" max="12288" width="9.21875" style="335" customWidth="1"/>
    <col min="12289" max="12290" width="4.77734375" style="335" customWidth="1"/>
    <col min="12291" max="12291" width="8" style="335" customWidth="1"/>
    <col min="12292" max="12292" width="40.77734375" style="335" customWidth="1"/>
    <col min="12293" max="12293" width="8.44140625" style="335" customWidth="1"/>
    <col min="12294" max="12295" width="7.5546875" style="335" customWidth="1"/>
    <col min="12296" max="12541" width="8.77734375" style="335"/>
    <col min="12542" max="12543" width="3.21875" style="335" customWidth="1"/>
    <col min="12544" max="12544" width="9.21875" style="335" customWidth="1"/>
    <col min="12545" max="12546" width="4.77734375" style="335" customWidth="1"/>
    <col min="12547" max="12547" width="8" style="335" customWidth="1"/>
    <col min="12548" max="12548" width="40.77734375" style="335" customWidth="1"/>
    <col min="12549" max="12549" width="8.44140625" style="335" customWidth="1"/>
    <col min="12550" max="12551" width="7.5546875" style="335" customWidth="1"/>
    <col min="12552" max="12797" width="8.77734375" style="335"/>
    <col min="12798" max="12799" width="3.21875" style="335" customWidth="1"/>
    <col min="12800" max="12800" width="9.21875" style="335" customWidth="1"/>
    <col min="12801" max="12802" width="4.77734375" style="335" customWidth="1"/>
    <col min="12803" max="12803" width="8" style="335" customWidth="1"/>
    <col min="12804" max="12804" width="40.77734375" style="335" customWidth="1"/>
    <col min="12805" max="12805" width="8.44140625" style="335" customWidth="1"/>
    <col min="12806" max="12807" width="7.5546875" style="335" customWidth="1"/>
    <col min="12808" max="13053" width="8.77734375" style="335"/>
    <col min="13054" max="13055" width="3.21875" style="335" customWidth="1"/>
    <col min="13056" max="13056" width="9.21875" style="335" customWidth="1"/>
    <col min="13057" max="13058" width="4.77734375" style="335" customWidth="1"/>
    <col min="13059" max="13059" width="8" style="335" customWidth="1"/>
    <col min="13060" max="13060" width="40.77734375" style="335" customWidth="1"/>
    <col min="13061" max="13061" width="8.44140625" style="335" customWidth="1"/>
    <col min="13062" max="13063" width="7.5546875" style="335" customWidth="1"/>
    <col min="13064" max="13309" width="8.77734375" style="335"/>
    <col min="13310" max="13311" width="3.21875" style="335" customWidth="1"/>
    <col min="13312" max="13312" width="9.21875" style="335" customWidth="1"/>
    <col min="13313" max="13314" width="4.77734375" style="335" customWidth="1"/>
    <col min="13315" max="13315" width="8" style="335" customWidth="1"/>
    <col min="13316" max="13316" width="40.77734375" style="335" customWidth="1"/>
    <col min="13317" max="13317" width="8.44140625" style="335" customWidth="1"/>
    <col min="13318" max="13319" width="7.5546875" style="335" customWidth="1"/>
    <col min="13320" max="13565" width="8.77734375" style="335"/>
    <col min="13566" max="13567" width="3.21875" style="335" customWidth="1"/>
    <col min="13568" max="13568" width="9.21875" style="335" customWidth="1"/>
    <col min="13569" max="13570" width="4.77734375" style="335" customWidth="1"/>
    <col min="13571" max="13571" width="8" style="335" customWidth="1"/>
    <col min="13572" max="13572" width="40.77734375" style="335" customWidth="1"/>
    <col min="13573" max="13573" width="8.44140625" style="335" customWidth="1"/>
    <col min="13574" max="13575" width="7.5546875" style="335" customWidth="1"/>
    <col min="13576" max="13821" width="8.77734375" style="335"/>
    <col min="13822" max="13823" width="3.21875" style="335" customWidth="1"/>
    <col min="13824" max="13824" width="9.21875" style="335" customWidth="1"/>
    <col min="13825" max="13826" width="4.77734375" style="335" customWidth="1"/>
    <col min="13827" max="13827" width="8" style="335" customWidth="1"/>
    <col min="13828" max="13828" width="40.77734375" style="335" customWidth="1"/>
    <col min="13829" max="13829" width="8.44140625" style="335" customWidth="1"/>
    <col min="13830" max="13831" width="7.5546875" style="335" customWidth="1"/>
    <col min="13832" max="14077" width="8.77734375" style="335"/>
    <col min="14078" max="14079" width="3.21875" style="335" customWidth="1"/>
    <col min="14080" max="14080" width="9.21875" style="335" customWidth="1"/>
    <col min="14081" max="14082" width="4.77734375" style="335" customWidth="1"/>
    <col min="14083" max="14083" width="8" style="335" customWidth="1"/>
    <col min="14084" max="14084" width="40.77734375" style="335" customWidth="1"/>
    <col min="14085" max="14085" width="8.44140625" style="335" customWidth="1"/>
    <col min="14086" max="14087" width="7.5546875" style="335" customWidth="1"/>
    <col min="14088" max="14333" width="8.77734375" style="335"/>
    <col min="14334" max="14335" width="3.21875" style="335" customWidth="1"/>
    <col min="14336" max="14336" width="9.21875" style="335" customWidth="1"/>
    <col min="14337" max="14338" width="4.77734375" style="335" customWidth="1"/>
    <col min="14339" max="14339" width="8" style="335" customWidth="1"/>
    <col min="14340" max="14340" width="40.77734375" style="335" customWidth="1"/>
    <col min="14341" max="14341" width="8.44140625" style="335" customWidth="1"/>
    <col min="14342" max="14343" width="7.5546875" style="335" customWidth="1"/>
    <col min="14344" max="14589" width="8.77734375" style="335"/>
    <col min="14590" max="14591" width="3.21875" style="335" customWidth="1"/>
    <col min="14592" max="14592" width="9.21875" style="335" customWidth="1"/>
    <col min="14593" max="14594" width="4.77734375" style="335" customWidth="1"/>
    <col min="14595" max="14595" width="8" style="335" customWidth="1"/>
    <col min="14596" max="14596" width="40.77734375" style="335" customWidth="1"/>
    <col min="14597" max="14597" width="8.44140625" style="335" customWidth="1"/>
    <col min="14598" max="14599" width="7.5546875" style="335" customWidth="1"/>
    <col min="14600" max="14845" width="8.77734375" style="335"/>
    <col min="14846" max="14847" width="3.21875" style="335" customWidth="1"/>
    <col min="14848" max="14848" width="9.21875" style="335" customWidth="1"/>
    <col min="14849" max="14850" width="4.77734375" style="335" customWidth="1"/>
    <col min="14851" max="14851" width="8" style="335" customWidth="1"/>
    <col min="14852" max="14852" width="40.77734375" style="335" customWidth="1"/>
    <col min="14853" max="14853" width="8.44140625" style="335" customWidth="1"/>
    <col min="14854" max="14855" width="7.5546875" style="335" customWidth="1"/>
    <col min="14856" max="15101" width="8.77734375" style="335"/>
    <col min="15102" max="15103" width="3.21875" style="335" customWidth="1"/>
    <col min="15104" max="15104" width="9.21875" style="335" customWidth="1"/>
    <col min="15105" max="15106" width="4.77734375" style="335" customWidth="1"/>
    <col min="15107" max="15107" width="8" style="335" customWidth="1"/>
    <col min="15108" max="15108" width="40.77734375" style="335" customWidth="1"/>
    <col min="15109" max="15109" width="8.44140625" style="335" customWidth="1"/>
    <col min="15110" max="15111" width="7.5546875" style="335" customWidth="1"/>
    <col min="15112" max="15357" width="8.77734375" style="335"/>
    <col min="15358" max="15359" width="3.21875" style="335" customWidth="1"/>
    <col min="15360" max="15360" width="9.21875" style="335" customWidth="1"/>
    <col min="15361" max="15362" width="4.77734375" style="335" customWidth="1"/>
    <col min="15363" max="15363" width="8" style="335" customWidth="1"/>
    <col min="15364" max="15364" width="40.77734375" style="335" customWidth="1"/>
    <col min="15365" max="15365" width="8.44140625" style="335" customWidth="1"/>
    <col min="15366" max="15367" width="7.5546875" style="335" customWidth="1"/>
    <col min="15368" max="15613" width="8.77734375" style="335"/>
    <col min="15614" max="15615" width="3.21875" style="335" customWidth="1"/>
    <col min="15616" max="15616" width="9.21875" style="335" customWidth="1"/>
    <col min="15617" max="15618" width="4.77734375" style="335" customWidth="1"/>
    <col min="15619" max="15619" width="8" style="335" customWidth="1"/>
    <col min="15620" max="15620" width="40.77734375" style="335" customWidth="1"/>
    <col min="15621" max="15621" width="8.44140625" style="335" customWidth="1"/>
    <col min="15622" max="15623" width="7.5546875" style="335" customWidth="1"/>
    <col min="15624" max="15869" width="8.77734375" style="335"/>
    <col min="15870" max="15871" width="3.21875" style="335" customWidth="1"/>
    <col min="15872" max="15872" width="9.21875" style="335" customWidth="1"/>
    <col min="15873" max="15874" width="4.77734375" style="335" customWidth="1"/>
    <col min="15875" max="15875" width="8" style="335" customWidth="1"/>
    <col min="15876" max="15876" width="40.77734375" style="335" customWidth="1"/>
    <col min="15877" max="15877" width="8.44140625" style="335" customWidth="1"/>
    <col min="15878" max="15879" width="7.5546875" style="335" customWidth="1"/>
    <col min="15880" max="16125" width="8.77734375" style="335"/>
    <col min="16126" max="16127" width="3.21875" style="335" customWidth="1"/>
    <col min="16128" max="16128" width="9.21875" style="335" customWidth="1"/>
    <col min="16129" max="16130" width="4.77734375" style="335" customWidth="1"/>
    <col min="16131" max="16131" width="8" style="335" customWidth="1"/>
    <col min="16132" max="16132" width="40.77734375" style="335" customWidth="1"/>
    <col min="16133" max="16133" width="8.44140625" style="335" customWidth="1"/>
    <col min="16134" max="16135" width="7.5546875" style="335" customWidth="1"/>
    <col min="16136" max="16382" width="8.77734375" style="335"/>
    <col min="16383" max="16384" width="9.21875" style="335" customWidth="1"/>
  </cols>
  <sheetData>
    <row r="1" spans="1:23" x14ac:dyDescent="0.2">
      <c r="H1" s="1539"/>
      <c r="I1" s="1539"/>
      <c r="J1" s="1288"/>
      <c r="K1" s="1540"/>
      <c r="L1" s="1288"/>
      <c r="M1" s="1288"/>
      <c r="N1" s="1288"/>
      <c r="S1" s="1540" t="s">
        <v>37</v>
      </c>
    </row>
    <row r="2" spans="1:23" ht="17.7" x14ac:dyDescent="0.3">
      <c r="A2" s="1541" t="s">
        <v>30</v>
      </c>
      <c r="B2" s="1541"/>
      <c r="C2" s="1541"/>
      <c r="D2" s="1541"/>
      <c r="E2" s="1541"/>
      <c r="F2" s="1541"/>
      <c r="G2" s="1541"/>
      <c r="H2" s="1541"/>
      <c r="I2" s="1542"/>
      <c r="J2" s="1288"/>
      <c r="K2" s="1288"/>
      <c r="L2" s="1288"/>
      <c r="M2" s="1288"/>
      <c r="N2" s="1288"/>
    </row>
    <row r="3" spans="1:23" x14ac:dyDescent="0.2">
      <c r="A3" s="1543"/>
      <c r="B3" s="1543"/>
      <c r="C3" s="1543"/>
      <c r="D3" s="1543"/>
      <c r="E3" s="1543"/>
      <c r="F3" s="1543"/>
      <c r="G3" s="1543"/>
      <c r="H3" s="1544"/>
      <c r="I3" s="1544"/>
      <c r="J3" s="1288"/>
      <c r="K3" s="1288"/>
      <c r="L3" s="1288"/>
      <c r="M3" s="1288"/>
      <c r="N3" s="1288"/>
    </row>
    <row r="4" spans="1:23" ht="15.05" x14ac:dyDescent="0.25">
      <c r="A4" s="1387" t="s">
        <v>13</v>
      </c>
      <c r="B4" s="1387"/>
      <c r="C4" s="1387"/>
      <c r="D4" s="1387"/>
      <c r="E4" s="1387"/>
      <c r="F4" s="1387"/>
      <c r="G4" s="1387"/>
      <c r="H4" s="1387"/>
      <c r="I4" s="1380"/>
      <c r="J4" s="1288"/>
      <c r="K4" s="1288"/>
      <c r="L4" s="1288"/>
      <c r="M4" s="1288"/>
      <c r="N4" s="1288"/>
    </row>
    <row r="5" spans="1:23" ht="15.75" thickBot="1" x14ac:dyDescent="0.3">
      <c r="A5" s="1545"/>
      <c r="B5" s="1546"/>
      <c r="C5" s="1546"/>
      <c r="D5" s="1546"/>
      <c r="E5" s="1546"/>
      <c r="F5" s="1546"/>
      <c r="G5" s="1546"/>
      <c r="H5" s="1546"/>
      <c r="I5" s="1380"/>
      <c r="J5" s="1288"/>
      <c r="K5" s="1288"/>
      <c r="L5" s="1288"/>
      <c r="M5" s="1288"/>
      <c r="N5" s="1288"/>
      <c r="T5" s="1547"/>
    </row>
    <row r="6" spans="1:23" ht="13.1" thickBot="1" x14ac:dyDescent="0.25">
      <c r="A6" s="1543"/>
      <c r="B6" s="1543"/>
      <c r="C6" s="1543"/>
      <c r="D6" s="1543"/>
      <c r="E6" s="1543"/>
      <c r="F6" s="1543"/>
      <c r="G6" s="1543"/>
      <c r="H6" s="1548" t="s">
        <v>160</v>
      </c>
      <c r="I6" s="1544"/>
      <c r="J6" s="1288"/>
      <c r="K6" s="1288"/>
      <c r="L6" s="1288"/>
      <c r="M6" s="1288"/>
      <c r="N6" s="1549" t="s">
        <v>314</v>
      </c>
      <c r="P6" s="1550"/>
    </row>
    <row r="7" spans="1:23" s="334" customFormat="1" ht="16.399999999999999" thickBot="1" x14ac:dyDescent="0.35">
      <c r="A7" s="1489" t="s">
        <v>36</v>
      </c>
      <c r="B7" s="1551"/>
      <c r="C7" s="1551"/>
      <c r="D7" s="1551"/>
      <c r="E7" s="1551"/>
      <c r="F7" s="1551"/>
      <c r="G7" s="95"/>
      <c r="H7" s="1552"/>
      <c r="I7" s="96"/>
      <c r="J7" s="1548" t="s">
        <v>296</v>
      </c>
      <c r="K7" s="353"/>
      <c r="L7" s="353"/>
      <c r="M7" s="353"/>
      <c r="N7" s="1552"/>
      <c r="O7" s="353"/>
      <c r="P7" s="1553"/>
      <c r="Q7" s="353"/>
      <c r="R7" s="353"/>
      <c r="T7" s="387"/>
    </row>
    <row r="8" spans="1:23" s="334" customFormat="1" ht="15.75" thickBot="1" x14ac:dyDescent="0.35">
      <c r="A8" s="1554"/>
      <c r="B8" s="1554"/>
      <c r="C8" s="1554"/>
      <c r="D8" s="1554"/>
      <c r="E8" s="1554"/>
      <c r="F8" s="1554"/>
      <c r="G8" s="1555"/>
      <c r="H8" s="1552"/>
      <c r="I8" s="1556"/>
      <c r="J8" s="1552"/>
      <c r="K8" s="1556"/>
      <c r="L8" s="1549" t="s">
        <v>305</v>
      </c>
      <c r="M8" s="1556"/>
      <c r="N8" s="1552"/>
      <c r="O8" s="1556"/>
      <c r="P8" s="1557"/>
      <c r="R8" s="353"/>
      <c r="S8" s="1556" t="s">
        <v>0</v>
      </c>
      <c r="T8" s="387"/>
    </row>
    <row r="9" spans="1:23" s="334" customFormat="1" ht="13.1" thickBot="1" x14ac:dyDescent="0.25">
      <c r="A9" s="98" t="s">
        <v>1</v>
      </c>
      <c r="B9" s="1381" t="s">
        <v>4</v>
      </c>
      <c r="C9" s="476"/>
      <c r="D9" s="99" t="s">
        <v>14</v>
      </c>
      <c r="E9" s="100" t="s">
        <v>15</v>
      </c>
      <c r="F9" s="100" t="s">
        <v>35</v>
      </c>
      <c r="G9" s="467" t="s">
        <v>31</v>
      </c>
      <c r="H9" s="1558"/>
      <c r="I9" s="105" t="s">
        <v>32</v>
      </c>
      <c r="J9" s="1559"/>
      <c r="K9" s="105" t="s">
        <v>32</v>
      </c>
      <c r="L9" s="1560"/>
      <c r="M9" s="105" t="s">
        <v>32</v>
      </c>
      <c r="N9" s="1559"/>
      <c r="O9" s="1561" t="s">
        <v>32</v>
      </c>
      <c r="P9" s="1562" t="s">
        <v>315</v>
      </c>
      <c r="Q9" s="1563" t="s">
        <v>32</v>
      </c>
      <c r="R9" s="1589" t="s">
        <v>321</v>
      </c>
      <c r="S9" s="1563" t="s">
        <v>32</v>
      </c>
      <c r="T9" s="387"/>
    </row>
    <row r="10" spans="1:23" s="334" customFormat="1" ht="13.1" thickBot="1" x14ac:dyDescent="0.25">
      <c r="A10" s="108" t="s">
        <v>2</v>
      </c>
      <c r="B10" s="113" t="s">
        <v>5</v>
      </c>
      <c r="C10" s="477" t="s">
        <v>5</v>
      </c>
      <c r="D10" s="113" t="s">
        <v>5</v>
      </c>
      <c r="E10" s="113" t="s">
        <v>5</v>
      </c>
      <c r="F10" s="148" t="s">
        <v>34</v>
      </c>
      <c r="G10" s="1059">
        <f>G11+G148</f>
        <v>9450</v>
      </c>
      <c r="H10" s="1059">
        <f>+H11+H148</f>
        <v>14536.8</v>
      </c>
      <c r="I10" s="1059">
        <f>+G10+H10</f>
        <v>23986.799999999999</v>
      </c>
      <c r="J10" s="1269">
        <f>+J11+J148</f>
        <v>250</v>
      </c>
      <c r="K10" s="1269">
        <f>+I10+J10</f>
        <v>24236.799999999999</v>
      </c>
      <c r="L10" s="1269">
        <f>+L11+L148</f>
        <v>0</v>
      </c>
      <c r="M10" s="1269">
        <f>+K10+L10</f>
        <v>24236.799999999999</v>
      </c>
      <c r="N10" s="1269">
        <f>+N11+N148</f>
        <v>-5760</v>
      </c>
      <c r="O10" s="1269">
        <f>+M10+N10</f>
        <v>18476.8</v>
      </c>
      <c r="P10" s="1564">
        <f>+P11+P148</f>
        <v>312</v>
      </c>
      <c r="Q10" s="1564">
        <f>+O10+P10</f>
        <v>18788.8</v>
      </c>
      <c r="R10" s="1564">
        <f>+R11+R148</f>
        <v>0</v>
      </c>
      <c r="S10" s="1564">
        <f>+Q10+R10</f>
        <v>18788.8</v>
      </c>
      <c r="T10" s="1565" t="str">
        <f>T15</f>
        <v>245/14</v>
      </c>
      <c r="U10" s="1501"/>
      <c r="V10" s="1501"/>
    </row>
    <row r="11" spans="1:23" s="334" customFormat="1" ht="13.75" thickBot="1" x14ac:dyDescent="0.3">
      <c r="A11" s="1270" t="s">
        <v>2</v>
      </c>
      <c r="B11" s="1472" t="s">
        <v>5</v>
      </c>
      <c r="C11" s="1473"/>
      <c r="D11" s="1271" t="s">
        <v>5</v>
      </c>
      <c r="E11" s="1272" t="s">
        <v>5</v>
      </c>
      <c r="F11" s="1273" t="s">
        <v>18</v>
      </c>
      <c r="G11" s="1274">
        <v>3410</v>
      </c>
      <c r="H11" s="1274">
        <f>+H12+H101+H104+H106+H108+H110+H112+H114+H116+H118+H120+H122+H124+H126+H128+H130+H132+H134+H136+H138+H144</f>
        <v>0</v>
      </c>
      <c r="I11" s="1274">
        <f t="shared" ref="I11:I242" si="0">+G11+H11</f>
        <v>3410</v>
      </c>
      <c r="J11" s="1275">
        <f>+J146+J144+J140+J138</f>
        <v>250</v>
      </c>
      <c r="K11" s="1275">
        <f t="shared" ref="K11:K242" si="1">+I11+J11</f>
        <v>3660</v>
      </c>
      <c r="L11" s="1275">
        <f>+L140+L142</f>
        <v>0</v>
      </c>
      <c r="M11" s="1275">
        <f t="shared" ref="M11:M162" si="2">+K11+L11</f>
        <v>3660</v>
      </c>
      <c r="N11" s="1275">
        <v>0</v>
      </c>
      <c r="O11" s="1275">
        <f t="shared" ref="O11:O160" si="3">+M11+N11</f>
        <v>3660</v>
      </c>
      <c r="P11" s="1566">
        <v>0</v>
      </c>
      <c r="Q11" s="1566">
        <f t="shared" ref="Q11:Q160" si="4">+O11+P11</f>
        <v>3660</v>
      </c>
      <c r="R11" s="1566">
        <v>0</v>
      </c>
      <c r="S11" s="1566">
        <f t="shared" ref="S11:S160" si="5">+Q11+R11</f>
        <v>3660</v>
      </c>
      <c r="T11" s="1565" t="str">
        <f>T15</f>
        <v>245/14</v>
      </c>
    </row>
    <row r="12" spans="1:23" s="334" customFormat="1" x14ac:dyDescent="0.2">
      <c r="A12" s="71" t="s">
        <v>2</v>
      </c>
      <c r="B12" s="129" t="s">
        <v>67</v>
      </c>
      <c r="C12" s="129" t="s">
        <v>17</v>
      </c>
      <c r="D12" s="72" t="s">
        <v>5</v>
      </c>
      <c r="E12" s="72" t="s">
        <v>5</v>
      </c>
      <c r="F12" s="154" t="s">
        <v>20</v>
      </c>
      <c r="G12" s="1276">
        <f>SUM(G13:G14)</f>
        <v>200</v>
      </c>
      <c r="H12" s="1276">
        <f>SUM(H13:H14)</f>
        <v>0</v>
      </c>
      <c r="I12" s="1277">
        <f t="shared" si="0"/>
        <v>200</v>
      </c>
      <c r="J12" s="1278">
        <v>0</v>
      </c>
      <c r="K12" s="1278">
        <f t="shared" si="1"/>
        <v>200</v>
      </c>
      <c r="L12" s="1278">
        <v>0</v>
      </c>
      <c r="M12" s="1278">
        <f t="shared" si="2"/>
        <v>200</v>
      </c>
      <c r="N12" s="1278">
        <v>0</v>
      </c>
      <c r="O12" s="1278">
        <f t="shared" si="3"/>
        <v>200</v>
      </c>
      <c r="P12" s="1567">
        <v>0</v>
      </c>
      <c r="Q12" s="1567">
        <f t="shared" si="4"/>
        <v>200</v>
      </c>
      <c r="R12" s="1567">
        <f>R13+R14</f>
        <v>-195.67099999999999</v>
      </c>
      <c r="S12" s="1567">
        <f t="shared" si="5"/>
        <v>4.3290000000000077</v>
      </c>
      <c r="T12" s="1565" t="str">
        <f>T15</f>
        <v>245/14</v>
      </c>
      <c r="U12" s="1501"/>
    </row>
    <row r="13" spans="1:23" s="334" customFormat="1" x14ac:dyDescent="0.2">
      <c r="A13" s="47"/>
      <c r="B13" s="124"/>
      <c r="C13" s="124"/>
      <c r="D13" s="50">
        <v>3299</v>
      </c>
      <c r="E13" s="8">
        <v>5321</v>
      </c>
      <c r="F13" s="150" t="s">
        <v>21</v>
      </c>
      <c r="G13" s="1279">
        <v>150</v>
      </c>
      <c r="H13" s="1279">
        <v>0</v>
      </c>
      <c r="I13" s="1279">
        <f t="shared" si="0"/>
        <v>150</v>
      </c>
      <c r="J13" s="1280">
        <v>0</v>
      </c>
      <c r="K13" s="1280">
        <f t="shared" si="1"/>
        <v>150</v>
      </c>
      <c r="L13" s="1280">
        <v>0</v>
      </c>
      <c r="M13" s="1280">
        <f t="shared" si="2"/>
        <v>150</v>
      </c>
      <c r="N13" s="1280">
        <v>0</v>
      </c>
      <c r="O13" s="1280">
        <f t="shared" si="3"/>
        <v>150</v>
      </c>
      <c r="P13" s="1363">
        <v>0</v>
      </c>
      <c r="Q13" s="1363">
        <f t="shared" si="4"/>
        <v>150</v>
      </c>
      <c r="R13" s="1363">
        <v>-150</v>
      </c>
      <c r="S13" s="1363">
        <f t="shared" si="5"/>
        <v>0</v>
      </c>
      <c r="T13" s="1568"/>
      <c r="U13" s="1501"/>
      <c r="W13" s="1501"/>
    </row>
    <row r="14" spans="1:23" s="334" customFormat="1" x14ac:dyDescent="0.2">
      <c r="A14" s="67"/>
      <c r="B14" s="124"/>
      <c r="C14" s="124"/>
      <c r="D14" s="50">
        <v>3299</v>
      </c>
      <c r="E14" s="8">
        <v>5331</v>
      </c>
      <c r="F14" s="150" t="s">
        <v>19</v>
      </c>
      <c r="G14" s="1279">
        <v>50</v>
      </c>
      <c r="H14" s="1279">
        <v>0</v>
      </c>
      <c r="I14" s="1279">
        <f t="shared" si="0"/>
        <v>50</v>
      </c>
      <c r="J14" s="1280">
        <v>0</v>
      </c>
      <c r="K14" s="1280">
        <f t="shared" si="1"/>
        <v>50</v>
      </c>
      <c r="L14" s="1280">
        <v>0</v>
      </c>
      <c r="M14" s="1280">
        <f t="shared" si="2"/>
        <v>50</v>
      </c>
      <c r="N14" s="1280">
        <v>0</v>
      </c>
      <c r="O14" s="1280">
        <f t="shared" si="3"/>
        <v>50</v>
      </c>
      <c r="P14" s="1363">
        <v>0</v>
      </c>
      <c r="Q14" s="1363">
        <f t="shared" si="4"/>
        <v>50</v>
      </c>
      <c r="R14" s="1363">
        <v>-45.670999999999999</v>
      </c>
      <c r="S14" s="1363">
        <f t="shared" si="5"/>
        <v>4.3290000000000006</v>
      </c>
      <c r="T14" s="1568"/>
      <c r="U14" s="1501"/>
      <c r="W14" s="1501"/>
    </row>
    <row r="15" spans="1:23" s="334" customFormat="1" x14ac:dyDescent="0.2">
      <c r="A15" s="38" t="s">
        <v>2</v>
      </c>
      <c r="B15" s="121" t="s">
        <v>67</v>
      </c>
      <c r="C15" s="121" t="s">
        <v>323</v>
      </c>
      <c r="D15" s="29">
        <v>3113</v>
      </c>
      <c r="E15" s="8">
        <v>5321</v>
      </c>
      <c r="F15" s="1569" t="s">
        <v>324</v>
      </c>
      <c r="G15" s="1279"/>
      <c r="H15" s="838"/>
      <c r="I15" s="838"/>
      <c r="J15" s="1570"/>
      <c r="K15" s="1570"/>
      <c r="L15" s="1570"/>
      <c r="M15" s="1570"/>
      <c r="N15" s="1570"/>
      <c r="O15" s="1570"/>
      <c r="P15" s="1571"/>
      <c r="Q15" s="1572">
        <v>0</v>
      </c>
      <c r="R15" s="1573">
        <f>R16</f>
        <v>10</v>
      </c>
      <c r="S15" s="1362">
        <f>Q15+R15</f>
        <v>10</v>
      </c>
      <c r="T15" s="1382" t="s">
        <v>322</v>
      </c>
      <c r="U15" s="1501"/>
      <c r="W15" s="1501"/>
    </row>
    <row r="16" spans="1:23" s="334" customFormat="1" x14ac:dyDescent="0.2">
      <c r="A16" s="47"/>
      <c r="B16" s="124"/>
      <c r="C16" s="124"/>
      <c r="D16" s="50"/>
      <c r="E16" s="8"/>
      <c r="F16" s="1538" t="s">
        <v>21</v>
      </c>
      <c r="G16" s="1279"/>
      <c r="H16" s="1279"/>
      <c r="I16" s="1279"/>
      <c r="J16" s="1280"/>
      <c r="K16" s="1280"/>
      <c r="L16" s="1280"/>
      <c r="M16" s="1280"/>
      <c r="N16" s="1280"/>
      <c r="O16" s="1280"/>
      <c r="P16" s="1363"/>
      <c r="Q16" s="1363">
        <v>0</v>
      </c>
      <c r="R16" s="1363">
        <v>10</v>
      </c>
      <c r="S16" s="1363">
        <f t="shared" ref="S16:S79" si="6">Q16+R16</f>
        <v>10</v>
      </c>
      <c r="T16" s="1382"/>
    </row>
    <row r="17" spans="1:22" s="334" customFormat="1" x14ac:dyDescent="0.2">
      <c r="A17" s="38" t="s">
        <v>2</v>
      </c>
      <c r="B17" s="136" t="s">
        <v>67</v>
      </c>
      <c r="C17" s="121" t="s">
        <v>325</v>
      </c>
      <c r="D17" s="29">
        <v>3113</v>
      </c>
      <c r="E17" s="8">
        <v>5321</v>
      </c>
      <c r="F17" s="1569" t="s">
        <v>326</v>
      </c>
      <c r="G17" s="1281"/>
      <c r="H17" s="1281"/>
      <c r="I17" s="1281"/>
      <c r="J17" s="1282"/>
      <c r="K17" s="1282"/>
      <c r="L17" s="1282"/>
      <c r="M17" s="1282"/>
      <c r="N17" s="1282"/>
      <c r="O17" s="1282"/>
      <c r="P17" s="1362"/>
      <c r="Q17" s="1362">
        <v>0</v>
      </c>
      <c r="R17" s="1567">
        <f>R18</f>
        <v>4.8</v>
      </c>
      <c r="S17" s="1362">
        <f t="shared" si="6"/>
        <v>4.8</v>
      </c>
      <c r="T17" s="1382" t="str">
        <f>T15</f>
        <v>245/14</v>
      </c>
      <c r="U17" s="1501"/>
    </row>
    <row r="18" spans="1:22" s="334" customFormat="1" x14ac:dyDescent="0.2">
      <c r="A18" s="47"/>
      <c r="B18" s="124"/>
      <c r="C18" s="124"/>
      <c r="D18" s="50"/>
      <c r="E18" s="8"/>
      <c r="F18" s="1538" t="s">
        <v>21</v>
      </c>
      <c r="G18" s="1279"/>
      <c r="H18" s="1279"/>
      <c r="I18" s="1279"/>
      <c r="J18" s="1280"/>
      <c r="K18" s="1280"/>
      <c r="L18" s="1280"/>
      <c r="M18" s="1280"/>
      <c r="N18" s="1280"/>
      <c r="O18" s="1280"/>
      <c r="P18" s="1363"/>
      <c r="Q18" s="1363">
        <v>0</v>
      </c>
      <c r="R18" s="1363">
        <v>4.8</v>
      </c>
      <c r="S18" s="1363">
        <f t="shared" si="6"/>
        <v>4.8</v>
      </c>
      <c r="T18" s="1382"/>
      <c r="V18" s="1574"/>
    </row>
    <row r="19" spans="1:22" s="334" customFormat="1" x14ac:dyDescent="0.2">
      <c r="A19" s="38" t="s">
        <v>2</v>
      </c>
      <c r="B19" s="136" t="s">
        <v>67</v>
      </c>
      <c r="C19" s="121" t="s">
        <v>327</v>
      </c>
      <c r="D19" s="29">
        <v>3113</v>
      </c>
      <c r="E19" s="8">
        <v>5321</v>
      </c>
      <c r="F19" s="1569" t="s">
        <v>328</v>
      </c>
      <c r="G19" s="1281"/>
      <c r="H19" s="1281"/>
      <c r="I19" s="1281"/>
      <c r="J19" s="1282"/>
      <c r="K19" s="1282"/>
      <c r="L19" s="1282"/>
      <c r="M19" s="1282"/>
      <c r="N19" s="1282"/>
      <c r="O19" s="1282"/>
      <c r="P19" s="1362"/>
      <c r="Q19" s="1362">
        <v>0</v>
      </c>
      <c r="R19" s="1567">
        <f>R20</f>
        <v>6</v>
      </c>
      <c r="S19" s="1362">
        <f t="shared" si="6"/>
        <v>6</v>
      </c>
      <c r="T19" s="1382" t="str">
        <f>T15</f>
        <v>245/14</v>
      </c>
      <c r="U19" s="1501"/>
    </row>
    <row r="20" spans="1:22" s="334" customFormat="1" x14ac:dyDescent="0.2">
      <c r="A20" s="47"/>
      <c r="B20" s="124"/>
      <c r="C20" s="124"/>
      <c r="D20" s="50"/>
      <c r="E20" s="8"/>
      <c r="F20" s="1538" t="s">
        <v>21</v>
      </c>
      <c r="G20" s="1279"/>
      <c r="H20" s="1279"/>
      <c r="I20" s="1279"/>
      <c r="J20" s="1280"/>
      <c r="K20" s="1280"/>
      <c r="L20" s="1280"/>
      <c r="M20" s="1280"/>
      <c r="N20" s="1280"/>
      <c r="O20" s="1280"/>
      <c r="P20" s="1363"/>
      <c r="Q20" s="1363">
        <v>0</v>
      </c>
      <c r="R20" s="1363">
        <v>6</v>
      </c>
      <c r="S20" s="1363">
        <f t="shared" si="6"/>
        <v>6</v>
      </c>
      <c r="T20" s="1382"/>
    </row>
    <row r="21" spans="1:22" s="334" customFormat="1" x14ac:dyDescent="0.2">
      <c r="A21" s="38" t="s">
        <v>2</v>
      </c>
      <c r="B21" s="136" t="s">
        <v>67</v>
      </c>
      <c r="C21" s="121" t="s">
        <v>329</v>
      </c>
      <c r="D21" s="29">
        <v>3113</v>
      </c>
      <c r="E21" s="8">
        <v>5321</v>
      </c>
      <c r="F21" s="1569" t="s">
        <v>330</v>
      </c>
      <c r="G21" s="1281"/>
      <c r="H21" s="1281"/>
      <c r="I21" s="1281"/>
      <c r="J21" s="1282"/>
      <c r="K21" s="1282"/>
      <c r="L21" s="1282"/>
      <c r="M21" s="1282"/>
      <c r="N21" s="1282"/>
      <c r="O21" s="1282"/>
      <c r="P21" s="1362"/>
      <c r="Q21" s="1362">
        <v>0</v>
      </c>
      <c r="R21" s="1567">
        <f>R22</f>
        <v>4.5</v>
      </c>
      <c r="S21" s="1362">
        <f t="shared" si="6"/>
        <v>4.5</v>
      </c>
      <c r="T21" s="1382" t="str">
        <f>T15</f>
        <v>245/14</v>
      </c>
    </row>
    <row r="22" spans="1:22" s="334" customFormat="1" x14ac:dyDescent="0.2">
      <c r="A22" s="47"/>
      <c r="B22" s="124"/>
      <c r="C22" s="124"/>
      <c r="D22" s="50"/>
      <c r="E22" s="8"/>
      <c r="F22" s="1538" t="s">
        <v>21</v>
      </c>
      <c r="G22" s="1279"/>
      <c r="H22" s="1279"/>
      <c r="I22" s="1279"/>
      <c r="J22" s="1280"/>
      <c r="K22" s="1280"/>
      <c r="L22" s="1280"/>
      <c r="M22" s="1280"/>
      <c r="N22" s="1280"/>
      <c r="O22" s="1280"/>
      <c r="P22" s="1363"/>
      <c r="Q22" s="1363">
        <v>0</v>
      </c>
      <c r="R22" s="1363">
        <v>4.5</v>
      </c>
      <c r="S22" s="1363">
        <f t="shared" si="6"/>
        <v>4.5</v>
      </c>
      <c r="T22" s="1382"/>
    </row>
    <row r="23" spans="1:22" s="334" customFormat="1" x14ac:dyDescent="0.2">
      <c r="A23" s="38" t="s">
        <v>2</v>
      </c>
      <c r="B23" s="136" t="s">
        <v>67</v>
      </c>
      <c r="C23" s="121" t="s">
        <v>331</v>
      </c>
      <c r="D23" s="29">
        <v>3113</v>
      </c>
      <c r="E23" s="8">
        <v>5321</v>
      </c>
      <c r="F23" s="1569" t="s">
        <v>332</v>
      </c>
      <c r="G23" s="1281"/>
      <c r="H23" s="1281"/>
      <c r="I23" s="1281"/>
      <c r="J23" s="1282"/>
      <c r="K23" s="1282"/>
      <c r="L23" s="1282"/>
      <c r="M23" s="1282"/>
      <c r="N23" s="1282"/>
      <c r="O23" s="1282"/>
      <c r="P23" s="1362"/>
      <c r="Q23" s="1362">
        <v>0</v>
      </c>
      <c r="R23" s="1567">
        <f>R24</f>
        <v>4.8</v>
      </c>
      <c r="S23" s="1362">
        <f t="shared" si="6"/>
        <v>4.8</v>
      </c>
      <c r="T23" s="1382" t="str">
        <f>T15</f>
        <v>245/14</v>
      </c>
    </row>
    <row r="24" spans="1:22" s="334" customFormat="1" x14ac:dyDescent="0.2">
      <c r="A24" s="47"/>
      <c r="B24" s="124"/>
      <c r="C24" s="124"/>
      <c r="D24" s="50"/>
      <c r="E24" s="8"/>
      <c r="F24" s="1538" t="s">
        <v>21</v>
      </c>
      <c r="G24" s="1279"/>
      <c r="H24" s="1279"/>
      <c r="I24" s="1279"/>
      <c r="J24" s="1280"/>
      <c r="K24" s="1280"/>
      <c r="L24" s="1280"/>
      <c r="M24" s="1280"/>
      <c r="N24" s="1280"/>
      <c r="O24" s="1280"/>
      <c r="P24" s="1363"/>
      <c r="Q24" s="1363">
        <v>0</v>
      </c>
      <c r="R24" s="1363">
        <v>4.8</v>
      </c>
      <c r="S24" s="1363">
        <f t="shared" si="6"/>
        <v>4.8</v>
      </c>
      <c r="T24" s="1382"/>
    </row>
    <row r="25" spans="1:22" s="334" customFormat="1" ht="19.649999999999999" customHeight="1" x14ac:dyDescent="0.2">
      <c r="A25" s="38" t="s">
        <v>2</v>
      </c>
      <c r="B25" s="136" t="s">
        <v>67</v>
      </c>
      <c r="C25" s="121" t="s">
        <v>333</v>
      </c>
      <c r="D25" s="29">
        <v>3113</v>
      </c>
      <c r="E25" s="8">
        <v>5321</v>
      </c>
      <c r="F25" s="1569" t="s">
        <v>334</v>
      </c>
      <c r="G25" s="1281"/>
      <c r="H25" s="1281"/>
      <c r="I25" s="1281"/>
      <c r="J25" s="1282"/>
      <c r="K25" s="1282"/>
      <c r="L25" s="1282"/>
      <c r="M25" s="1282"/>
      <c r="N25" s="1282"/>
      <c r="O25" s="1282"/>
      <c r="P25" s="1362"/>
      <c r="Q25" s="1362">
        <v>0</v>
      </c>
      <c r="R25" s="1567">
        <f>R26</f>
        <v>7</v>
      </c>
      <c r="S25" s="1362">
        <f t="shared" si="6"/>
        <v>7</v>
      </c>
      <c r="T25" s="1382" t="str">
        <f>T15</f>
        <v>245/14</v>
      </c>
    </row>
    <row r="26" spans="1:22" s="334" customFormat="1" x14ac:dyDescent="0.2">
      <c r="A26" s="47"/>
      <c r="B26" s="124"/>
      <c r="C26" s="124"/>
      <c r="D26" s="50"/>
      <c r="E26" s="8"/>
      <c r="F26" s="1538" t="s">
        <v>21</v>
      </c>
      <c r="G26" s="1279"/>
      <c r="H26" s="1279"/>
      <c r="I26" s="1279"/>
      <c r="J26" s="1280"/>
      <c r="K26" s="1280"/>
      <c r="L26" s="1280"/>
      <c r="M26" s="1280"/>
      <c r="N26" s="1280"/>
      <c r="O26" s="1280"/>
      <c r="P26" s="1363"/>
      <c r="Q26" s="1363">
        <v>0</v>
      </c>
      <c r="R26" s="1363">
        <v>7</v>
      </c>
      <c r="S26" s="1363">
        <f t="shared" si="6"/>
        <v>7</v>
      </c>
      <c r="T26" s="1382"/>
    </row>
    <row r="27" spans="1:22" s="334" customFormat="1" x14ac:dyDescent="0.2">
      <c r="A27" s="38" t="s">
        <v>2</v>
      </c>
      <c r="B27" s="136" t="s">
        <v>67</v>
      </c>
      <c r="C27" s="121" t="s">
        <v>335</v>
      </c>
      <c r="D27" s="29">
        <v>3113</v>
      </c>
      <c r="E27" s="8">
        <v>5321</v>
      </c>
      <c r="F27" s="1569" t="s">
        <v>336</v>
      </c>
      <c r="G27" s="1281"/>
      <c r="H27" s="1281"/>
      <c r="I27" s="1281"/>
      <c r="J27" s="1282"/>
      <c r="K27" s="1282"/>
      <c r="L27" s="1282"/>
      <c r="M27" s="1282"/>
      <c r="N27" s="1282"/>
      <c r="O27" s="1282"/>
      <c r="P27" s="1362"/>
      <c r="Q27" s="1362">
        <v>0</v>
      </c>
      <c r="R27" s="1567">
        <f>R28</f>
        <v>2.8</v>
      </c>
      <c r="S27" s="1362">
        <f t="shared" si="6"/>
        <v>2.8</v>
      </c>
      <c r="T27" s="1382" t="str">
        <f>T15</f>
        <v>245/14</v>
      </c>
    </row>
    <row r="28" spans="1:22" s="334" customFormat="1" x14ac:dyDescent="0.2">
      <c r="A28" s="47"/>
      <c r="B28" s="124"/>
      <c r="C28" s="124"/>
      <c r="D28" s="50"/>
      <c r="E28" s="8"/>
      <c r="F28" s="1538" t="s">
        <v>21</v>
      </c>
      <c r="G28" s="1279"/>
      <c r="H28" s="1279"/>
      <c r="I28" s="1279"/>
      <c r="J28" s="1280"/>
      <c r="K28" s="1280"/>
      <c r="L28" s="1280"/>
      <c r="M28" s="1280"/>
      <c r="N28" s="1280"/>
      <c r="O28" s="1280"/>
      <c r="P28" s="1363"/>
      <c r="Q28" s="1363">
        <v>0</v>
      </c>
      <c r="R28" s="1363">
        <v>2.8</v>
      </c>
      <c r="S28" s="1363">
        <f t="shared" si="6"/>
        <v>2.8</v>
      </c>
      <c r="T28" s="1382"/>
    </row>
    <row r="29" spans="1:22" s="334" customFormat="1" x14ac:dyDescent="0.2">
      <c r="A29" s="38" t="s">
        <v>2</v>
      </c>
      <c r="B29" s="136" t="s">
        <v>67</v>
      </c>
      <c r="C29" s="121" t="s">
        <v>337</v>
      </c>
      <c r="D29" s="29">
        <v>3113</v>
      </c>
      <c r="E29" s="8">
        <v>5321</v>
      </c>
      <c r="F29" s="1569" t="s">
        <v>338</v>
      </c>
      <c r="G29" s="1281"/>
      <c r="H29" s="1281"/>
      <c r="I29" s="1281"/>
      <c r="J29" s="1282"/>
      <c r="K29" s="1282"/>
      <c r="L29" s="1282"/>
      <c r="M29" s="1282"/>
      <c r="N29" s="1282"/>
      <c r="O29" s="1282"/>
      <c r="P29" s="1362"/>
      <c r="Q29" s="1362">
        <v>0</v>
      </c>
      <c r="R29" s="1567">
        <f>R30</f>
        <v>4.4000000000000004</v>
      </c>
      <c r="S29" s="1362">
        <f t="shared" si="6"/>
        <v>4.4000000000000004</v>
      </c>
      <c r="T29" s="1382" t="str">
        <f>T15</f>
        <v>245/14</v>
      </c>
    </row>
    <row r="30" spans="1:22" s="334" customFormat="1" x14ac:dyDescent="0.2">
      <c r="A30" s="47"/>
      <c r="B30" s="124"/>
      <c r="C30" s="124"/>
      <c r="D30" s="50"/>
      <c r="E30" s="8"/>
      <c r="F30" s="1538" t="s">
        <v>21</v>
      </c>
      <c r="G30" s="1279"/>
      <c r="H30" s="1279"/>
      <c r="I30" s="1279"/>
      <c r="J30" s="1280"/>
      <c r="K30" s="1280"/>
      <c r="L30" s="1280"/>
      <c r="M30" s="1280"/>
      <c r="N30" s="1280"/>
      <c r="O30" s="1280"/>
      <c r="P30" s="1363"/>
      <c r="Q30" s="1363">
        <v>0</v>
      </c>
      <c r="R30" s="1363">
        <v>4.4000000000000004</v>
      </c>
      <c r="S30" s="1363">
        <f t="shared" si="6"/>
        <v>4.4000000000000004</v>
      </c>
      <c r="T30" s="1382"/>
    </row>
    <row r="31" spans="1:22" s="334" customFormat="1" x14ac:dyDescent="0.2">
      <c r="A31" s="38" t="s">
        <v>2</v>
      </c>
      <c r="B31" s="136" t="s">
        <v>67</v>
      </c>
      <c r="C31" s="121" t="s">
        <v>339</v>
      </c>
      <c r="D31" s="29">
        <v>3113</v>
      </c>
      <c r="E31" s="8">
        <v>5321</v>
      </c>
      <c r="F31" s="1569" t="s">
        <v>340</v>
      </c>
      <c r="G31" s="1281"/>
      <c r="H31" s="1281"/>
      <c r="I31" s="1281"/>
      <c r="J31" s="1282"/>
      <c r="K31" s="1282"/>
      <c r="L31" s="1282"/>
      <c r="M31" s="1282"/>
      <c r="N31" s="1282"/>
      <c r="O31" s="1282"/>
      <c r="P31" s="1362"/>
      <c r="Q31" s="1567">
        <v>0</v>
      </c>
      <c r="R31" s="1567">
        <f>R32</f>
        <v>2.5</v>
      </c>
      <c r="S31" s="1362">
        <f t="shared" si="6"/>
        <v>2.5</v>
      </c>
      <c r="T31" s="1382" t="str">
        <f>T15</f>
        <v>245/14</v>
      </c>
    </row>
    <row r="32" spans="1:22" s="334" customFormat="1" x14ac:dyDescent="0.2">
      <c r="A32" s="47"/>
      <c r="B32" s="124"/>
      <c r="C32" s="124"/>
      <c r="D32" s="50"/>
      <c r="E32" s="8"/>
      <c r="F32" s="1538" t="s">
        <v>21</v>
      </c>
      <c r="G32" s="1279"/>
      <c r="H32" s="1279"/>
      <c r="I32" s="1279"/>
      <c r="J32" s="1280"/>
      <c r="K32" s="1280"/>
      <c r="L32" s="1280"/>
      <c r="M32" s="1280"/>
      <c r="N32" s="1280"/>
      <c r="O32" s="1280"/>
      <c r="P32" s="1363"/>
      <c r="Q32" s="1363">
        <v>0</v>
      </c>
      <c r="R32" s="1363">
        <v>2.5</v>
      </c>
      <c r="S32" s="1363">
        <f t="shared" si="6"/>
        <v>2.5</v>
      </c>
      <c r="T32" s="1382"/>
    </row>
    <row r="33" spans="1:20" s="334" customFormat="1" x14ac:dyDescent="0.2">
      <c r="A33" s="38" t="s">
        <v>2</v>
      </c>
      <c r="B33" s="136" t="s">
        <v>67</v>
      </c>
      <c r="C33" s="121" t="s">
        <v>341</v>
      </c>
      <c r="D33" s="29">
        <v>3113</v>
      </c>
      <c r="E33" s="8">
        <v>5321</v>
      </c>
      <c r="F33" s="1569" t="s">
        <v>342</v>
      </c>
      <c r="G33" s="1281"/>
      <c r="H33" s="1281"/>
      <c r="I33" s="1281"/>
      <c r="J33" s="1282"/>
      <c r="K33" s="1282"/>
      <c r="L33" s="1282"/>
      <c r="M33" s="1282"/>
      <c r="N33" s="1282"/>
      <c r="O33" s="1282"/>
      <c r="P33" s="1362"/>
      <c r="Q33" s="1362">
        <v>0</v>
      </c>
      <c r="R33" s="1567">
        <f>R34</f>
        <v>4</v>
      </c>
      <c r="S33" s="1362">
        <f t="shared" si="6"/>
        <v>4</v>
      </c>
      <c r="T33" s="1382" t="str">
        <f>T15</f>
        <v>245/14</v>
      </c>
    </row>
    <row r="34" spans="1:20" s="334" customFormat="1" x14ac:dyDescent="0.2">
      <c r="A34" s="47"/>
      <c r="B34" s="124"/>
      <c r="C34" s="124"/>
      <c r="D34" s="50"/>
      <c r="E34" s="8"/>
      <c r="F34" s="1538" t="s">
        <v>21</v>
      </c>
      <c r="G34" s="1279"/>
      <c r="H34" s="1279"/>
      <c r="I34" s="1279"/>
      <c r="J34" s="1280"/>
      <c r="K34" s="1280"/>
      <c r="L34" s="1280"/>
      <c r="M34" s="1280"/>
      <c r="N34" s="1280"/>
      <c r="O34" s="1280"/>
      <c r="P34" s="1363"/>
      <c r="Q34" s="1363">
        <v>0</v>
      </c>
      <c r="R34" s="1363">
        <v>4</v>
      </c>
      <c r="S34" s="1363">
        <f t="shared" si="6"/>
        <v>4</v>
      </c>
      <c r="T34" s="1382"/>
    </row>
    <row r="35" spans="1:20" s="334" customFormat="1" x14ac:dyDescent="0.2">
      <c r="A35" s="38" t="s">
        <v>2</v>
      </c>
      <c r="B35" s="136" t="s">
        <v>67</v>
      </c>
      <c r="C35" s="121" t="s">
        <v>343</v>
      </c>
      <c r="D35" s="29">
        <v>3113</v>
      </c>
      <c r="E35" s="8">
        <v>5321</v>
      </c>
      <c r="F35" s="1569" t="s">
        <v>344</v>
      </c>
      <c r="G35" s="1281"/>
      <c r="H35" s="1281"/>
      <c r="I35" s="1281"/>
      <c r="J35" s="1282"/>
      <c r="K35" s="1282"/>
      <c r="L35" s="1282"/>
      <c r="M35" s="1282"/>
      <c r="N35" s="1282"/>
      <c r="O35" s="1282"/>
      <c r="P35" s="1362"/>
      <c r="Q35" s="1362">
        <v>0</v>
      </c>
      <c r="R35" s="1567">
        <f>R36</f>
        <v>6.5</v>
      </c>
      <c r="S35" s="1362">
        <f t="shared" si="6"/>
        <v>6.5</v>
      </c>
      <c r="T35" s="1382" t="str">
        <f>T15</f>
        <v>245/14</v>
      </c>
    </row>
    <row r="36" spans="1:20" s="334" customFormat="1" x14ac:dyDescent="0.2">
      <c r="A36" s="47"/>
      <c r="B36" s="124"/>
      <c r="C36" s="124"/>
      <c r="D36" s="50"/>
      <c r="E36" s="8"/>
      <c r="F36" s="1538" t="s">
        <v>21</v>
      </c>
      <c r="G36" s="1279"/>
      <c r="H36" s="1279"/>
      <c r="I36" s="1279"/>
      <c r="J36" s="1280"/>
      <c r="K36" s="1280"/>
      <c r="L36" s="1280"/>
      <c r="M36" s="1280"/>
      <c r="N36" s="1280"/>
      <c r="O36" s="1280"/>
      <c r="P36" s="1363"/>
      <c r="Q36" s="1363">
        <v>0</v>
      </c>
      <c r="R36" s="1363">
        <v>6.5</v>
      </c>
      <c r="S36" s="1363">
        <f t="shared" si="6"/>
        <v>6.5</v>
      </c>
      <c r="T36" s="1382"/>
    </row>
    <row r="37" spans="1:20" s="334" customFormat="1" x14ac:dyDescent="0.2">
      <c r="A37" s="38" t="s">
        <v>2</v>
      </c>
      <c r="B37" s="136" t="s">
        <v>67</v>
      </c>
      <c r="C37" s="121" t="s">
        <v>345</v>
      </c>
      <c r="D37" s="29">
        <v>3113</v>
      </c>
      <c r="E37" s="8">
        <v>5321</v>
      </c>
      <c r="F37" s="1569" t="s">
        <v>346</v>
      </c>
      <c r="G37" s="1281"/>
      <c r="H37" s="1281"/>
      <c r="I37" s="1281"/>
      <c r="J37" s="1282"/>
      <c r="K37" s="1282"/>
      <c r="L37" s="1282"/>
      <c r="M37" s="1282"/>
      <c r="N37" s="1282"/>
      <c r="O37" s="1282"/>
      <c r="P37" s="1362"/>
      <c r="Q37" s="1362">
        <v>0</v>
      </c>
      <c r="R37" s="1567">
        <f>R38</f>
        <v>2.7</v>
      </c>
      <c r="S37" s="1362">
        <f t="shared" si="6"/>
        <v>2.7</v>
      </c>
      <c r="T37" s="1382" t="str">
        <f>T15</f>
        <v>245/14</v>
      </c>
    </row>
    <row r="38" spans="1:20" s="334" customFormat="1" x14ac:dyDescent="0.2">
      <c r="A38" s="47"/>
      <c r="B38" s="124"/>
      <c r="C38" s="124"/>
      <c r="D38" s="50"/>
      <c r="E38" s="8"/>
      <c r="F38" s="1538" t="s">
        <v>21</v>
      </c>
      <c r="G38" s="1279"/>
      <c r="H38" s="1279"/>
      <c r="I38" s="1279"/>
      <c r="J38" s="1280"/>
      <c r="K38" s="1280"/>
      <c r="L38" s="1280"/>
      <c r="M38" s="1280"/>
      <c r="N38" s="1280"/>
      <c r="O38" s="1280"/>
      <c r="P38" s="1363"/>
      <c r="Q38" s="1363">
        <v>0</v>
      </c>
      <c r="R38" s="1363">
        <v>2.7</v>
      </c>
      <c r="S38" s="1363">
        <f t="shared" si="6"/>
        <v>2.7</v>
      </c>
      <c r="T38" s="1382"/>
    </row>
    <row r="39" spans="1:20" s="334" customFormat="1" x14ac:dyDescent="0.2">
      <c r="A39" s="38" t="s">
        <v>2</v>
      </c>
      <c r="B39" s="136" t="s">
        <v>67</v>
      </c>
      <c r="C39" s="121" t="s">
        <v>347</v>
      </c>
      <c r="D39" s="38">
        <v>3114</v>
      </c>
      <c r="E39" s="38">
        <v>5331</v>
      </c>
      <c r="F39" s="1569" t="s">
        <v>348</v>
      </c>
      <c r="G39" s="1281"/>
      <c r="H39" s="1281"/>
      <c r="I39" s="1281"/>
      <c r="J39" s="1282"/>
      <c r="K39" s="1282"/>
      <c r="L39" s="1282"/>
      <c r="M39" s="1282"/>
      <c r="N39" s="1282"/>
      <c r="O39" s="1282"/>
      <c r="P39" s="1362"/>
      <c r="Q39" s="1362">
        <v>0</v>
      </c>
      <c r="R39" s="1567">
        <f>R40</f>
        <v>3</v>
      </c>
      <c r="S39" s="1362">
        <f t="shared" si="6"/>
        <v>3</v>
      </c>
      <c r="T39" s="1382" t="str">
        <f>T15</f>
        <v>245/14</v>
      </c>
    </row>
    <row r="40" spans="1:20" s="334" customFormat="1" x14ac:dyDescent="0.2">
      <c r="A40" s="47"/>
      <c r="B40" s="124"/>
      <c r="C40" s="124"/>
      <c r="D40" s="50"/>
      <c r="E40" s="8"/>
      <c r="F40" s="1538" t="s">
        <v>19</v>
      </c>
      <c r="G40" s="1279"/>
      <c r="H40" s="1279"/>
      <c r="I40" s="1279"/>
      <c r="J40" s="1280"/>
      <c r="K40" s="1280"/>
      <c r="L40" s="1280"/>
      <c r="M40" s="1280"/>
      <c r="N40" s="1280"/>
      <c r="O40" s="1280"/>
      <c r="P40" s="1363"/>
      <c r="Q40" s="1363">
        <v>0</v>
      </c>
      <c r="R40" s="1363">
        <v>3</v>
      </c>
      <c r="S40" s="1363">
        <f t="shared" si="6"/>
        <v>3</v>
      </c>
      <c r="T40" s="1382"/>
    </row>
    <row r="41" spans="1:20" s="334" customFormat="1" x14ac:dyDescent="0.2">
      <c r="A41" s="38" t="s">
        <v>2</v>
      </c>
      <c r="B41" s="136" t="s">
        <v>67</v>
      </c>
      <c r="C41" s="121" t="s">
        <v>349</v>
      </c>
      <c r="D41" s="38">
        <v>3114</v>
      </c>
      <c r="E41" s="8">
        <v>5321</v>
      </c>
      <c r="F41" s="1569" t="s">
        <v>350</v>
      </c>
      <c r="G41" s="1281"/>
      <c r="H41" s="1281"/>
      <c r="I41" s="1281"/>
      <c r="J41" s="1282"/>
      <c r="K41" s="1282"/>
      <c r="L41" s="1282"/>
      <c r="M41" s="1282"/>
      <c r="N41" s="1282"/>
      <c r="O41" s="1282"/>
      <c r="P41" s="1362"/>
      <c r="Q41" s="1362">
        <v>0</v>
      </c>
      <c r="R41" s="1567">
        <f>R42</f>
        <v>1.0660000000000001</v>
      </c>
      <c r="S41" s="1362">
        <f t="shared" si="6"/>
        <v>1.0660000000000001</v>
      </c>
      <c r="T41" s="1382" t="str">
        <f>T15</f>
        <v>245/14</v>
      </c>
    </row>
    <row r="42" spans="1:20" s="334" customFormat="1" x14ac:dyDescent="0.2">
      <c r="A42" s="47"/>
      <c r="B42" s="124"/>
      <c r="C42" s="124"/>
      <c r="D42" s="50"/>
      <c r="E42" s="8"/>
      <c r="F42" s="1538" t="s">
        <v>21</v>
      </c>
      <c r="G42" s="1279"/>
      <c r="H42" s="1279"/>
      <c r="I42" s="1279"/>
      <c r="J42" s="1280"/>
      <c r="K42" s="1280"/>
      <c r="L42" s="1280"/>
      <c r="M42" s="1280"/>
      <c r="N42" s="1280"/>
      <c r="O42" s="1280"/>
      <c r="P42" s="1363"/>
      <c r="Q42" s="1363">
        <v>0</v>
      </c>
      <c r="R42" s="1363">
        <v>1.0660000000000001</v>
      </c>
      <c r="S42" s="1363">
        <f t="shared" si="6"/>
        <v>1.0660000000000001</v>
      </c>
      <c r="T42" s="1382"/>
    </row>
    <row r="43" spans="1:20" s="334" customFormat="1" x14ac:dyDescent="0.2">
      <c r="A43" s="38" t="s">
        <v>2</v>
      </c>
      <c r="B43" s="136" t="s">
        <v>67</v>
      </c>
      <c r="C43" s="121" t="s">
        <v>351</v>
      </c>
      <c r="D43" s="29">
        <v>3113</v>
      </c>
      <c r="E43" s="8">
        <v>5321</v>
      </c>
      <c r="F43" s="1569" t="s">
        <v>352</v>
      </c>
      <c r="G43" s="1281"/>
      <c r="H43" s="1281"/>
      <c r="I43" s="1281"/>
      <c r="J43" s="1282"/>
      <c r="K43" s="1282"/>
      <c r="L43" s="1282"/>
      <c r="M43" s="1282"/>
      <c r="N43" s="1282"/>
      <c r="O43" s="1282"/>
      <c r="P43" s="1362"/>
      <c r="Q43" s="1362">
        <v>0</v>
      </c>
      <c r="R43" s="1567">
        <f>R44</f>
        <v>2</v>
      </c>
      <c r="S43" s="1362">
        <f t="shared" si="6"/>
        <v>2</v>
      </c>
      <c r="T43" s="1382" t="str">
        <f>T15</f>
        <v>245/14</v>
      </c>
    </row>
    <row r="44" spans="1:20" s="334" customFormat="1" x14ac:dyDescent="0.2">
      <c r="A44" s="47"/>
      <c r="B44" s="124"/>
      <c r="C44" s="124"/>
      <c r="D44" s="50"/>
      <c r="E44" s="8"/>
      <c r="F44" s="1538" t="s">
        <v>21</v>
      </c>
      <c r="G44" s="1279"/>
      <c r="H44" s="1279"/>
      <c r="I44" s="1279"/>
      <c r="J44" s="1280"/>
      <c r="K44" s="1280"/>
      <c r="L44" s="1280"/>
      <c r="M44" s="1280"/>
      <c r="N44" s="1280"/>
      <c r="O44" s="1280"/>
      <c r="P44" s="1363"/>
      <c r="Q44" s="1363">
        <v>0</v>
      </c>
      <c r="R44" s="1363">
        <v>2</v>
      </c>
      <c r="S44" s="1363">
        <f t="shared" si="6"/>
        <v>2</v>
      </c>
      <c r="T44" s="1382"/>
    </row>
    <row r="45" spans="1:20" s="334" customFormat="1" x14ac:dyDescent="0.2">
      <c r="A45" s="38" t="s">
        <v>2</v>
      </c>
      <c r="B45" s="136" t="s">
        <v>67</v>
      </c>
      <c r="C45" s="121" t="s">
        <v>353</v>
      </c>
      <c r="D45" s="29">
        <v>3113</v>
      </c>
      <c r="E45" s="8">
        <v>5321</v>
      </c>
      <c r="F45" s="1569" t="s">
        <v>354</v>
      </c>
      <c r="G45" s="1281"/>
      <c r="H45" s="1281"/>
      <c r="I45" s="1281"/>
      <c r="J45" s="1282"/>
      <c r="K45" s="1282"/>
      <c r="L45" s="1282"/>
      <c r="M45" s="1282"/>
      <c r="N45" s="1282"/>
      <c r="O45" s="1282"/>
      <c r="P45" s="1362"/>
      <c r="Q45" s="1362">
        <v>0</v>
      </c>
      <c r="R45" s="1567">
        <f>R46</f>
        <v>3</v>
      </c>
      <c r="S45" s="1362">
        <f t="shared" si="6"/>
        <v>3</v>
      </c>
      <c r="T45" s="1382" t="str">
        <f>T15</f>
        <v>245/14</v>
      </c>
    </row>
    <row r="46" spans="1:20" s="334" customFormat="1" x14ac:dyDescent="0.2">
      <c r="A46" s="47"/>
      <c r="B46" s="124"/>
      <c r="C46" s="124"/>
      <c r="D46" s="50"/>
      <c r="E46" s="8"/>
      <c r="F46" s="1538" t="s">
        <v>21</v>
      </c>
      <c r="G46" s="1279"/>
      <c r="H46" s="1279"/>
      <c r="I46" s="1279"/>
      <c r="J46" s="1280"/>
      <c r="K46" s="1280"/>
      <c r="L46" s="1280"/>
      <c r="M46" s="1280"/>
      <c r="N46" s="1280"/>
      <c r="O46" s="1280"/>
      <c r="P46" s="1363"/>
      <c r="Q46" s="1363">
        <v>0</v>
      </c>
      <c r="R46" s="1363">
        <v>3</v>
      </c>
      <c r="S46" s="1363">
        <f t="shared" si="6"/>
        <v>3</v>
      </c>
      <c r="T46" s="1382"/>
    </row>
    <row r="47" spans="1:20" s="334" customFormat="1" x14ac:dyDescent="0.2">
      <c r="A47" s="38" t="s">
        <v>2</v>
      </c>
      <c r="B47" s="136" t="s">
        <v>67</v>
      </c>
      <c r="C47" s="121" t="s">
        <v>355</v>
      </c>
      <c r="D47" s="29">
        <v>3113</v>
      </c>
      <c r="E47" s="8">
        <v>5321</v>
      </c>
      <c r="F47" s="1569" t="s">
        <v>356</v>
      </c>
      <c r="G47" s="1281"/>
      <c r="H47" s="1281"/>
      <c r="I47" s="1281"/>
      <c r="J47" s="1282"/>
      <c r="K47" s="1282"/>
      <c r="L47" s="1282"/>
      <c r="M47" s="1282"/>
      <c r="N47" s="1282"/>
      <c r="O47" s="1282"/>
      <c r="P47" s="1362"/>
      <c r="Q47" s="1567">
        <v>0</v>
      </c>
      <c r="R47" s="1567">
        <f>R48</f>
        <v>4</v>
      </c>
      <c r="S47" s="1362">
        <f t="shared" si="6"/>
        <v>4</v>
      </c>
      <c r="T47" s="1382" t="str">
        <f>T15</f>
        <v>245/14</v>
      </c>
    </row>
    <row r="48" spans="1:20" s="334" customFormat="1" x14ac:dyDescent="0.2">
      <c r="A48" s="47"/>
      <c r="B48" s="124"/>
      <c r="C48" s="124"/>
      <c r="D48" s="50"/>
      <c r="E48" s="8"/>
      <c r="F48" s="1538" t="s">
        <v>21</v>
      </c>
      <c r="G48" s="1279"/>
      <c r="H48" s="1279"/>
      <c r="I48" s="1279"/>
      <c r="J48" s="1280"/>
      <c r="K48" s="1280"/>
      <c r="L48" s="1280"/>
      <c r="M48" s="1280"/>
      <c r="N48" s="1280"/>
      <c r="O48" s="1280"/>
      <c r="P48" s="1363"/>
      <c r="Q48" s="1363">
        <v>0</v>
      </c>
      <c r="R48" s="1363">
        <v>4</v>
      </c>
      <c r="S48" s="1363">
        <f t="shared" si="6"/>
        <v>4</v>
      </c>
      <c r="T48" s="1382"/>
    </row>
    <row r="49" spans="1:20" s="334" customFormat="1" x14ac:dyDescent="0.2">
      <c r="A49" s="38" t="s">
        <v>2</v>
      </c>
      <c r="B49" s="136" t="s">
        <v>67</v>
      </c>
      <c r="C49" s="121" t="s">
        <v>357</v>
      </c>
      <c r="D49" s="29">
        <v>3113</v>
      </c>
      <c r="E49" s="8">
        <v>5321</v>
      </c>
      <c r="F49" s="1569" t="s">
        <v>358</v>
      </c>
      <c r="G49" s="1281"/>
      <c r="H49" s="1281"/>
      <c r="I49" s="1281"/>
      <c r="J49" s="1282"/>
      <c r="K49" s="1282"/>
      <c r="L49" s="1282"/>
      <c r="M49" s="1282"/>
      <c r="N49" s="1282"/>
      <c r="O49" s="1282"/>
      <c r="P49" s="1362"/>
      <c r="Q49" s="1362">
        <v>0</v>
      </c>
      <c r="R49" s="1567">
        <f>R50</f>
        <v>4</v>
      </c>
      <c r="S49" s="1362">
        <f t="shared" si="6"/>
        <v>4</v>
      </c>
      <c r="T49" s="1382" t="str">
        <f>T15</f>
        <v>245/14</v>
      </c>
    </row>
    <row r="50" spans="1:20" s="334" customFormat="1" x14ac:dyDescent="0.2">
      <c r="A50" s="47"/>
      <c r="B50" s="124"/>
      <c r="C50" s="124"/>
      <c r="D50" s="50"/>
      <c r="E50" s="8"/>
      <c r="F50" s="1538" t="s">
        <v>21</v>
      </c>
      <c r="G50" s="1279"/>
      <c r="H50" s="1279"/>
      <c r="I50" s="1279"/>
      <c r="J50" s="1280"/>
      <c r="K50" s="1280"/>
      <c r="L50" s="1280"/>
      <c r="M50" s="1280"/>
      <c r="N50" s="1280"/>
      <c r="O50" s="1280"/>
      <c r="P50" s="1363"/>
      <c r="Q50" s="1363">
        <v>0</v>
      </c>
      <c r="R50" s="1363">
        <v>4</v>
      </c>
      <c r="S50" s="1363">
        <f t="shared" si="6"/>
        <v>4</v>
      </c>
      <c r="T50" s="1382"/>
    </row>
    <row r="51" spans="1:20" s="334" customFormat="1" x14ac:dyDescent="0.2">
      <c r="A51" s="38" t="s">
        <v>2</v>
      </c>
      <c r="B51" s="136" t="s">
        <v>67</v>
      </c>
      <c r="C51" s="121" t="s">
        <v>359</v>
      </c>
      <c r="D51" s="29">
        <v>3113</v>
      </c>
      <c r="E51" s="8">
        <v>5321</v>
      </c>
      <c r="F51" s="1569" t="s">
        <v>360</v>
      </c>
      <c r="G51" s="1281"/>
      <c r="H51" s="1281"/>
      <c r="I51" s="1281"/>
      <c r="J51" s="1282"/>
      <c r="K51" s="1282"/>
      <c r="L51" s="1282"/>
      <c r="M51" s="1282"/>
      <c r="N51" s="1282"/>
      <c r="O51" s="1282"/>
      <c r="P51" s="1362"/>
      <c r="Q51" s="1362">
        <v>0</v>
      </c>
      <c r="R51" s="1567">
        <f>R52</f>
        <v>6.5</v>
      </c>
      <c r="S51" s="1362">
        <f t="shared" si="6"/>
        <v>6.5</v>
      </c>
      <c r="T51" s="1382" t="str">
        <f>T15</f>
        <v>245/14</v>
      </c>
    </row>
    <row r="52" spans="1:20" s="334" customFormat="1" x14ac:dyDescent="0.2">
      <c r="A52" s="47"/>
      <c r="B52" s="124"/>
      <c r="C52" s="124"/>
      <c r="D52" s="50"/>
      <c r="E52" s="8"/>
      <c r="F52" s="1538" t="s">
        <v>21</v>
      </c>
      <c r="G52" s="1279"/>
      <c r="H52" s="1279"/>
      <c r="I52" s="1279"/>
      <c r="J52" s="1280"/>
      <c r="K52" s="1280"/>
      <c r="L52" s="1280"/>
      <c r="M52" s="1280"/>
      <c r="N52" s="1280"/>
      <c r="O52" s="1280"/>
      <c r="P52" s="1363"/>
      <c r="Q52" s="1363">
        <v>0</v>
      </c>
      <c r="R52" s="1363">
        <v>6.5</v>
      </c>
      <c r="S52" s="1363">
        <f t="shared" si="6"/>
        <v>6.5</v>
      </c>
      <c r="T52" s="1382"/>
    </row>
    <row r="53" spans="1:20" s="334" customFormat="1" x14ac:dyDescent="0.2">
      <c r="A53" s="38" t="s">
        <v>2</v>
      </c>
      <c r="B53" s="136" t="s">
        <v>67</v>
      </c>
      <c r="C53" s="121" t="s">
        <v>361</v>
      </c>
      <c r="D53" s="29">
        <v>3113</v>
      </c>
      <c r="E53" s="8">
        <v>5321</v>
      </c>
      <c r="F53" s="1569" t="s">
        <v>362</v>
      </c>
      <c r="G53" s="1281"/>
      <c r="H53" s="1281"/>
      <c r="I53" s="1281"/>
      <c r="J53" s="1282"/>
      <c r="K53" s="1282"/>
      <c r="L53" s="1282"/>
      <c r="M53" s="1282"/>
      <c r="N53" s="1282"/>
      <c r="O53" s="1282"/>
      <c r="P53" s="1362"/>
      <c r="Q53" s="1362">
        <v>0</v>
      </c>
      <c r="R53" s="1567">
        <f>R54</f>
        <v>6</v>
      </c>
      <c r="S53" s="1362">
        <f t="shared" si="6"/>
        <v>6</v>
      </c>
      <c r="T53" s="1382" t="str">
        <f>T15</f>
        <v>245/14</v>
      </c>
    </row>
    <row r="54" spans="1:20" s="334" customFormat="1" x14ac:dyDescent="0.2">
      <c r="A54" s="47"/>
      <c r="B54" s="124"/>
      <c r="C54" s="124"/>
      <c r="D54" s="50"/>
      <c r="E54" s="8"/>
      <c r="F54" s="1538" t="s">
        <v>21</v>
      </c>
      <c r="G54" s="1279"/>
      <c r="H54" s="1279"/>
      <c r="I54" s="1279"/>
      <c r="J54" s="1280"/>
      <c r="K54" s="1280"/>
      <c r="L54" s="1280"/>
      <c r="M54" s="1280"/>
      <c r="N54" s="1280"/>
      <c r="O54" s="1280"/>
      <c r="P54" s="1363"/>
      <c r="Q54" s="1363">
        <v>0</v>
      </c>
      <c r="R54" s="1363">
        <v>6</v>
      </c>
      <c r="S54" s="1363">
        <f t="shared" si="6"/>
        <v>6</v>
      </c>
      <c r="T54" s="1382"/>
    </row>
    <row r="55" spans="1:20" s="334" customFormat="1" x14ac:dyDescent="0.2">
      <c r="A55" s="38" t="s">
        <v>2</v>
      </c>
      <c r="B55" s="136" t="s">
        <v>67</v>
      </c>
      <c r="C55" s="121" t="s">
        <v>363</v>
      </c>
      <c r="D55" s="29">
        <v>3113</v>
      </c>
      <c r="E55" s="8">
        <v>5321</v>
      </c>
      <c r="F55" s="1569" t="s">
        <v>364</v>
      </c>
      <c r="G55" s="1281"/>
      <c r="H55" s="1281"/>
      <c r="I55" s="1281"/>
      <c r="J55" s="1282"/>
      <c r="K55" s="1282"/>
      <c r="L55" s="1282"/>
      <c r="M55" s="1282"/>
      <c r="N55" s="1282"/>
      <c r="O55" s="1282"/>
      <c r="P55" s="1362"/>
      <c r="Q55" s="1362">
        <v>0</v>
      </c>
      <c r="R55" s="1567">
        <f>R56</f>
        <v>3.69</v>
      </c>
      <c r="S55" s="1362">
        <f t="shared" si="6"/>
        <v>3.69</v>
      </c>
      <c r="T55" s="1382" t="str">
        <f>T15</f>
        <v>245/14</v>
      </c>
    </row>
    <row r="56" spans="1:20" s="334" customFormat="1" x14ac:dyDescent="0.2">
      <c r="A56" s="47"/>
      <c r="B56" s="124"/>
      <c r="C56" s="124"/>
      <c r="D56" s="50"/>
      <c r="E56" s="8"/>
      <c r="F56" s="1538" t="s">
        <v>21</v>
      </c>
      <c r="G56" s="1279"/>
      <c r="H56" s="1279"/>
      <c r="I56" s="1279"/>
      <c r="J56" s="1280"/>
      <c r="K56" s="1280"/>
      <c r="L56" s="1280"/>
      <c r="M56" s="1280"/>
      <c r="N56" s="1280"/>
      <c r="O56" s="1280"/>
      <c r="P56" s="1363"/>
      <c r="Q56" s="1363">
        <v>0</v>
      </c>
      <c r="R56" s="1363">
        <v>3.69</v>
      </c>
      <c r="S56" s="1363">
        <f t="shared" si="6"/>
        <v>3.69</v>
      </c>
      <c r="T56" s="1382"/>
    </row>
    <row r="57" spans="1:20" s="334" customFormat="1" x14ac:dyDescent="0.2">
      <c r="A57" s="38" t="s">
        <v>2</v>
      </c>
      <c r="B57" s="136" t="s">
        <v>67</v>
      </c>
      <c r="C57" s="121" t="s">
        <v>365</v>
      </c>
      <c r="D57" s="29">
        <v>3113</v>
      </c>
      <c r="E57" s="8">
        <v>5321</v>
      </c>
      <c r="F57" s="1569" t="s">
        <v>366</v>
      </c>
      <c r="G57" s="1281"/>
      <c r="H57" s="1281"/>
      <c r="I57" s="1281"/>
      <c r="J57" s="1282"/>
      <c r="K57" s="1282"/>
      <c r="L57" s="1282"/>
      <c r="M57" s="1282"/>
      <c r="N57" s="1282"/>
      <c r="O57" s="1282"/>
      <c r="P57" s="1362"/>
      <c r="Q57" s="1362">
        <v>0</v>
      </c>
      <c r="R57" s="1567">
        <f>R58</f>
        <v>4.2</v>
      </c>
      <c r="S57" s="1362">
        <f t="shared" si="6"/>
        <v>4.2</v>
      </c>
      <c r="T57" s="1382" t="str">
        <f>T15</f>
        <v>245/14</v>
      </c>
    </row>
    <row r="58" spans="1:20" s="334" customFormat="1" x14ac:dyDescent="0.2">
      <c r="A58" s="47"/>
      <c r="B58" s="124"/>
      <c r="C58" s="124"/>
      <c r="D58" s="50"/>
      <c r="E58" s="8"/>
      <c r="F58" s="1538" t="s">
        <v>21</v>
      </c>
      <c r="G58" s="1279"/>
      <c r="H58" s="1279"/>
      <c r="I58" s="1279"/>
      <c r="J58" s="1280"/>
      <c r="K58" s="1280"/>
      <c r="L58" s="1280"/>
      <c r="M58" s="1280"/>
      <c r="N58" s="1280"/>
      <c r="O58" s="1280"/>
      <c r="P58" s="1363"/>
      <c r="Q58" s="1363">
        <v>0</v>
      </c>
      <c r="R58" s="1363">
        <v>4.2</v>
      </c>
      <c r="S58" s="1363">
        <f t="shared" si="6"/>
        <v>4.2</v>
      </c>
      <c r="T58" s="1382"/>
    </row>
    <row r="59" spans="1:20" s="334" customFormat="1" x14ac:dyDescent="0.2">
      <c r="A59" s="38" t="s">
        <v>2</v>
      </c>
      <c r="B59" s="136" t="s">
        <v>67</v>
      </c>
      <c r="C59" s="121" t="s">
        <v>52</v>
      </c>
      <c r="D59" s="38">
        <v>3123</v>
      </c>
      <c r="E59" s="38">
        <v>5331</v>
      </c>
      <c r="F59" s="1569" t="s">
        <v>367</v>
      </c>
      <c r="G59" s="1281"/>
      <c r="H59" s="1281"/>
      <c r="I59" s="1281"/>
      <c r="J59" s="1282"/>
      <c r="K59" s="1282"/>
      <c r="L59" s="1282"/>
      <c r="M59" s="1282"/>
      <c r="N59" s="1282"/>
      <c r="O59" s="1282"/>
      <c r="P59" s="1362"/>
      <c r="Q59" s="1362">
        <v>0</v>
      </c>
      <c r="R59" s="1567">
        <f>R60</f>
        <v>7</v>
      </c>
      <c r="S59" s="1362">
        <f t="shared" si="6"/>
        <v>7</v>
      </c>
      <c r="T59" s="1382" t="str">
        <f>T15</f>
        <v>245/14</v>
      </c>
    </row>
    <row r="60" spans="1:20" s="334" customFormat="1" x14ac:dyDescent="0.2">
      <c r="A60" s="47"/>
      <c r="B60" s="124"/>
      <c r="C60" s="124"/>
      <c r="D60" s="50"/>
      <c r="E60" s="8"/>
      <c r="F60" s="1538" t="s">
        <v>19</v>
      </c>
      <c r="G60" s="1279"/>
      <c r="H60" s="1279"/>
      <c r="I60" s="1279"/>
      <c r="J60" s="1280"/>
      <c r="K60" s="1280"/>
      <c r="L60" s="1280"/>
      <c r="M60" s="1280"/>
      <c r="N60" s="1280"/>
      <c r="O60" s="1280"/>
      <c r="P60" s="1363"/>
      <c r="Q60" s="1363">
        <v>0</v>
      </c>
      <c r="R60" s="1363">
        <v>7</v>
      </c>
      <c r="S60" s="1363">
        <f t="shared" si="6"/>
        <v>7</v>
      </c>
      <c r="T60" s="1382"/>
    </row>
    <row r="61" spans="1:20" s="334" customFormat="1" x14ac:dyDescent="0.2">
      <c r="A61" s="38" t="s">
        <v>2</v>
      </c>
      <c r="B61" s="136" t="s">
        <v>67</v>
      </c>
      <c r="C61" s="121" t="s">
        <v>368</v>
      </c>
      <c r="D61" s="29">
        <v>3113</v>
      </c>
      <c r="E61" s="8">
        <v>5321</v>
      </c>
      <c r="F61" s="1569" t="s">
        <v>352</v>
      </c>
      <c r="G61" s="1281"/>
      <c r="H61" s="1281"/>
      <c r="I61" s="1281"/>
      <c r="J61" s="1282"/>
      <c r="K61" s="1282"/>
      <c r="L61" s="1282"/>
      <c r="M61" s="1282"/>
      <c r="N61" s="1282"/>
      <c r="O61" s="1282"/>
      <c r="P61" s="1362"/>
      <c r="Q61" s="1362">
        <v>0</v>
      </c>
      <c r="R61" s="1567">
        <f>R62</f>
        <v>4</v>
      </c>
      <c r="S61" s="1362">
        <f t="shared" si="6"/>
        <v>4</v>
      </c>
      <c r="T61" s="1382" t="str">
        <f>T15</f>
        <v>245/14</v>
      </c>
    </row>
    <row r="62" spans="1:20" s="334" customFormat="1" x14ac:dyDescent="0.2">
      <c r="A62" s="47"/>
      <c r="B62" s="124"/>
      <c r="C62" s="124"/>
      <c r="D62" s="50"/>
      <c r="E62" s="8"/>
      <c r="F62" s="1538" t="s">
        <v>21</v>
      </c>
      <c r="G62" s="1279"/>
      <c r="H62" s="1279"/>
      <c r="I62" s="1279"/>
      <c r="J62" s="1280"/>
      <c r="K62" s="1280"/>
      <c r="L62" s="1280"/>
      <c r="M62" s="1280"/>
      <c r="N62" s="1280"/>
      <c r="O62" s="1280"/>
      <c r="P62" s="1363"/>
      <c r="Q62" s="1363">
        <v>0</v>
      </c>
      <c r="R62" s="1363">
        <v>4</v>
      </c>
      <c r="S62" s="1363">
        <f t="shared" si="6"/>
        <v>4</v>
      </c>
      <c r="T62" s="1382"/>
    </row>
    <row r="63" spans="1:20" s="334" customFormat="1" x14ac:dyDescent="0.2">
      <c r="A63" s="38" t="s">
        <v>2</v>
      </c>
      <c r="B63" s="136" t="s">
        <v>67</v>
      </c>
      <c r="C63" s="121" t="s">
        <v>369</v>
      </c>
      <c r="D63" s="29">
        <v>3113</v>
      </c>
      <c r="E63" s="8">
        <v>5321</v>
      </c>
      <c r="F63" s="1569" t="s">
        <v>370</v>
      </c>
      <c r="G63" s="1281"/>
      <c r="H63" s="1281"/>
      <c r="I63" s="1281"/>
      <c r="J63" s="1282"/>
      <c r="K63" s="1282"/>
      <c r="L63" s="1282"/>
      <c r="M63" s="1282"/>
      <c r="N63" s="1282"/>
      <c r="O63" s="1282"/>
      <c r="P63" s="1362"/>
      <c r="Q63" s="1567">
        <v>0</v>
      </c>
      <c r="R63" s="1567">
        <f>R64</f>
        <v>4</v>
      </c>
      <c r="S63" s="1362">
        <f t="shared" si="6"/>
        <v>4</v>
      </c>
      <c r="T63" s="1382" t="str">
        <f>T15</f>
        <v>245/14</v>
      </c>
    </row>
    <row r="64" spans="1:20" s="334" customFormat="1" x14ac:dyDescent="0.2">
      <c r="A64" s="47"/>
      <c r="B64" s="124"/>
      <c r="C64" s="124"/>
      <c r="D64" s="50"/>
      <c r="E64" s="8"/>
      <c r="F64" s="1538" t="s">
        <v>21</v>
      </c>
      <c r="G64" s="1279"/>
      <c r="H64" s="1279"/>
      <c r="I64" s="1279"/>
      <c r="J64" s="1280"/>
      <c r="K64" s="1280"/>
      <c r="L64" s="1280"/>
      <c r="M64" s="1280"/>
      <c r="N64" s="1280"/>
      <c r="O64" s="1280"/>
      <c r="P64" s="1363"/>
      <c r="Q64" s="1363">
        <v>0</v>
      </c>
      <c r="R64" s="1363">
        <v>4</v>
      </c>
      <c r="S64" s="1363">
        <f t="shared" si="6"/>
        <v>4</v>
      </c>
      <c r="T64" s="1382"/>
    </row>
    <row r="65" spans="1:20" s="334" customFormat="1" x14ac:dyDescent="0.2">
      <c r="A65" s="38" t="s">
        <v>2</v>
      </c>
      <c r="B65" s="136" t="s">
        <v>67</v>
      </c>
      <c r="C65" s="121" t="s">
        <v>371</v>
      </c>
      <c r="D65" s="29">
        <v>3113</v>
      </c>
      <c r="E65" s="8">
        <v>5321</v>
      </c>
      <c r="F65" s="1569" t="s">
        <v>372</v>
      </c>
      <c r="G65" s="1281"/>
      <c r="H65" s="1281"/>
      <c r="I65" s="1281"/>
      <c r="J65" s="1282"/>
      <c r="K65" s="1282"/>
      <c r="L65" s="1282"/>
      <c r="M65" s="1282"/>
      <c r="N65" s="1282"/>
      <c r="O65" s="1282"/>
      <c r="P65" s="1362"/>
      <c r="Q65" s="1362">
        <v>0</v>
      </c>
      <c r="R65" s="1567">
        <f>R66</f>
        <v>5.5</v>
      </c>
      <c r="S65" s="1362">
        <f t="shared" si="6"/>
        <v>5.5</v>
      </c>
      <c r="T65" s="1382" t="str">
        <f>T15</f>
        <v>245/14</v>
      </c>
    </row>
    <row r="66" spans="1:20" s="334" customFormat="1" x14ac:dyDescent="0.2">
      <c r="A66" s="47"/>
      <c r="B66" s="124"/>
      <c r="C66" s="124"/>
      <c r="D66" s="50"/>
      <c r="E66" s="8"/>
      <c r="F66" s="1538" t="s">
        <v>21</v>
      </c>
      <c r="G66" s="1279"/>
      <c r="H66" s="1279"/>
      <c r="I66" s="1279"/>
      <c r="J66" s="1280"/>
      <c r="K66" s="1280"/>
      <c r="L66" s="1280"/>
      <c r="M66" s="1280"/>
      <c r="N66" s="1280"/>
      <c r="O66" s="1280"/>
      <c r="P66" s="1363"/>
      <c r="Q66" s="1363">
        <v>0</v>
      </c>
      <c r="R66" s="1363">
        <v>5.5</v>
      </c>
      <c r="S66" s="1363">
        <f t="shared" si="6"/>
        <v>5.5</v>
      </c>
      <c r="T66" s="1382"/>
    </row>
    <row r="67" spans="1:20" s="334" customFormat="1" x14ac:dyDescent="0.2">
      <c r="A67" s="38" t="s">
        <v>2</v>
      </c>
      <c r="B67" s="136" t="s">
        <v>67</v>
      </c>
      <c r="C67" s="121" t="s">
        <v>373</v>
      </c>
      <c r="D67" s="29">
        <v>3113</v>
      </c>
      <c r="E67" s="8">
        <v>5321</v>
      </c>
      <c r="F67" s="1569" t="s">
        <v>374</v>
      </c>
      <c r="G67" s="1281"/>
      <c r="H67" s="1281"/>
      <c r="I67" s="1281"/>
      <c r="J67" s="1282"/>
      <c r="K67" s="1282"/>
      <c r="L67" s="1282"/>
      <c r="M67" s="1282"/>
      <c r="N67" s="1282"/>
      <c r="O67" s="1282"/>
      <c r="P67" s="1362"/>
      <c r="Q67" s="1362">
        <v>0</v>
      </c>
      <c r="R67" s="1567">
        <f>R68</f>
        <v>6</v>
      </c>
      <c r="S67" s="1362">
        <f t="shared" si="6"/>
        <v>6</v>
      </c>
      <c r="T67" s="1382" t="str">
        <f>T15</f>
        <v>245/14</v>
      </c>
    </row>
    <row r="68" spans="1:20" s="334" customFormat="1" x14ac:dyDescent="0.2">
      <c r="A68" s="47"/>
      <c r="B68" s="124"/>
      <c r="C68" s="124"/>
      <c r="D68" s="50"/>
      <c r="E68" s="8"/>
      <c r="F68" s="1538" t="s">
        <v>21</v>
      </c>
      <c r="G68" s="1279"/>
      <c r="H68" s="1279"/>
      <c r="I68" s="1279"/>
      <c r="J68" s="1280"/>
      <c r="K68" s="1280"/>
      <c r="L68" s="1280"/>
      <c r="M68" s="1280"/>
      <c r="N68" s="1280"/>
      <c r="O68" s="1280"/>
      <c r="P68" s="1363"/>
      <c r="Q68" s="1363">
        <v>0</v>
      </c>
      <c r="R68" s="1363">
        <v>6</v>
      </c>
      <c r="S68" s="1363">
        <f t="shared" si="6"/>
        <v>6</v>
      </c>
      <c r="T68" s="1382"/>
    </row>
    <row r="69" spans="1:20" s="334" customFormat="1" x14ac:dyDescent="0.2">
      <c r="A69" s="38" t="s">
        <v>2</v>
      </c>
      <c r="B69" s="136" t="s">
        <v>67</v>
      </c>
      <c r="C69" s="121" t="s">
        <v>375</v>
      </c>
      <c r="D69" s="29">
        <v>3113</v>
      </c>
      <c r="E69" s="8">
        <v>5321</v>
      </c>
      <c r="F69" s="1569" t="s">
        <v>467</v>
      </c>
      <c r="G69" s="1281"/>
      <c r="H69" s="1281"/>
      <c r="I69" s="1281"/>
      <c r="J69" s="1282"/>
      <c r="K69" s="1282"/>
      <c r="L69" s="1282"/>
      <c r="M69" s="1282"/>
      <c r="N69" s="1282"/>
      <c r="O69" s="1282"/>
      <c r="P69" s="1362"/>
      <c r="Q69" s="1362">
        <v>0</v>
      </c>
      <c r="R69" s="1567">
        <f>R70</f>
        <v>4</v>
      </c>
      <c r="S69" s="1362">
        <f t="shared" si="6"/>
        <v>4</v>
      </c>
      <c r="T69" s="1382" t="str">
        <f>T15</f>
        <v>245/14</v>
      </c>
    </row>
    <row r="70" spans="1:20" s="334" customFormat="1" x14ac:dyDescent="0.2">
      <c r="A70" s="47"/>
      <c r="B70" s="124"/>
      <c r="C70" s="124"/>
      <c r="D70" s="50"/>
      <c r="E70" s="8"/>
      <c r="F70" s="1538" t="s">
        <v>21</v>
      </c>
      <c r="G70" s="1279"/>
      <c r="H70" s="1279"/>
      <c r="I70" s="1279"/>
      <c r="J70" s="1280"/>
      <c r="K70" s="1280"/>
      <c r="L70" s="1280"/>
      <c r="M70" s="1280"/>
      <c r="N70" s="1280"/>
      <c r="O70" s="1280"/>
      <c r="P70" s="1363"/>
      <c r="Q70" s="1363">
        <v>0</v>
      </c>
      <c r="R70" s="1363">
        <v>4</v>
      </c>
      <c r="S70" s="1363">
        <f t="shared" si="6"/>
        <v>4</v>
      </c>
      <c r="T70" s="1382"/>
    </row>
    <row r="71" spans="1:20" s="334" customFormat="1" x14ac:dyDescent="0.2">
      <c r="A71" s="38" t="s">
        <v>2</v>
      </c>
      <c r="B71" s="136" t="s">
        <v>67</v>
      </c>
      <c r="C71" s="121" t="s">
        <v>376</v>
      </c>
      <c r="D71" s="29">
        <v>3113</v>
      </c>
      <c r="E71" s="8">
        <v>5321</v>
      </c>
      <c r="F71" s="1569" t="s">
        <v>377</v>
      </c>
      <c r="G71" s="1281"/>
      <c r="H71" s="1281"/>
      <c r="I71" s="1281"/>
      <c r="J71" s="1282"/>
      <c r="K71" s="1282"/>
      <c r="L71" s="1282"/>
      <c r="M71" s="1282"/>
      <c r="N71" s="1282"/>
      <c r="O71" s="1282"/>
      <c r="P71" s="1362"/>
      <c r="Q71" s="1362">
        <v>0</v>
      </c>
      <c r="R71" s="1567">
        <f>R72</f>
        <v>2.0150000000000001</v>
      </c>
      <c r="S71" s="1362">
        <f t="shared" si="6"/>
        <v>2.0150000000000001</v>
      </c>
      <c r="T71" s="1382" t="str">
        <f>T15</f>
        <v>245/14</v>
      </c>
    </row>
    <row r="72" spans="1:20" s="334" customFormat="1" x14ac:dyDescent="0.2">
      <c r="A72" s="47"/>
      <c r="B72" s="124"/>
      <c r="C72" s="124"/>
      <c r="D72" s="50"/>
      <c r="E72" s="8"/>
      <c r="F72" s="1538" t="s">
        <v>21</v>
      </c>
      <c r="G72" s="1279"/>
      <c r="H72" s="1279"/>
      <c r="I72" s="1279"/>
      <c r="J72" s="1280"/>
      <c r="K72" s="1280"/>
      <c r="L72" s="1280"/>
      <c r="M72" s="1280"/>
      <c r="N72" s="1280"/>
      <c r="O72" s="1280"/>
      <c r="P72" s="1363"/>
      <c r="Q72" s="1363">
        <v>0</v>
      </c>
      <c r="R72" s="1363">
        <v>2.0150000000000001</v>
      </c>
      <c r="S72" s="1363">
        <f t="shared" si="6"/>
        <v>2.0150000000000001</v>
      </c>
      <c r="T72" s="1382"/>
    </row>
    <row r="73" spans="1:20" s="334" customFormat="1" x14ac:dyDescent="0.2">
      <c r="A73" s="38" t="s">
        <v>2</v>
      </c>
      <c r="B73" s="136" t="s">
        <v>67</v>
      </c>
      <c r="C73" s="121" t="s">
        <v>378</v>
      </c>
      <c r="D73" s="29">
        <v>3113</v>
      </c>
      <c r="E73" s="8">
        <v>5321</v>
      </c>
      <c r="F73" s="1569" t="s">
        <v>379</v>
      </c>
      <c r="G73" s="1281"/>
      <c r="H73" s="1281"/>
      <c r="I73" s="1281"/>
      <c r="J73" s="1282"/>
      <c r="K73" s="1282"/>
      <c r="L73" s="1282"/>
      <c r="M73" s="1282"/>
      <c r="N73" s="1282"/>
      <c r="O73" s="1282"/>
      <c r="P73" s="1362"/>
      <c r="Q73" s="1362">
        <v>0</v>
      </c>
      <c r="R73" s="1567">
        <f>R74</f>
        <v>4</v>
      </c>
      <c r="S73" s="1362">
        <f t="shared" si="6"/>
        <v>4</v>
      </c>
      <c r="T73" s="1382" t="str">
        <f>T15</f>
        <v>245/14</v>
      </c>
    </row>
    <row r="74" spans="1:20" s="334" customFormat="1" x14ac:dyDescent="0.2">
      <c r="A74" s="47"/>
      <c r="B74" s="124"/>
      <c r="C74" s="124"/>
      <c r="D74" s="50"/>
      <c r="E74" s="8"/>
      <c r="F74" s="1538" t="s">
        <v>21</v>
      </c>
      <c r="G74" s="1279"/>
      <c r="H74" s="1279"/>
      <c r="I74" s="1279"/>
      <c r="J74" s="1280"/>
      <c r="K74" s="1280"/>
      <c r="L74" s="1280"/>
      <c r="M74" s="1280"/>
      <c r="N74" s="1280"/>
      <c r="O74" s="1280"/>
      <c r="P74" s="1363"/>
      <c r="Q74" s="1363">
        <v>0</v>
      </c>
      <c r="R74" s="1363">
        <v>4</v>
      </c>
      <c r="S74" s="1363">
        <f t="shared" si="6"/>
        <v>4</v>
      </c>
      <c r="T74" s="1382"/>
    </row>
    <row r="75" spans="1:20" s="334" customFormat="1" x14ac:dyDescent="0.2">
      <c r="A75" s="38" t="s">
        <v>2</v>
      </c>
      <c r="B75" s="136" t="s">
        <v>67</v>
      </c>
      <c r="C75" s="121" t="s">
        <v>380</v>
      </c>
      <c r="D75" s="29">
        <v>3113</v>
      </c>
      <c r="E75" s="8">
        <v>5321</v>
      </c>
      <c r="F75" s="1569" t="s">
        <v>381</v>
      </c>
      <c r="G75" s="1281"/>
      <c r="H75" s="1281"/>
      <c r="I75" s="1281"/>
      <c r="J75" s="1282"/>
      <c r="K75" s="1282"/>
      <c r="L75" s="1282"/>
      <c r="M75" s="1282"/>
      <c r="N75" s="1282"/>
      <c r="O75" s="1282"/>
      <c r="P75" s="1362"/>
      <c r="Q75" s="1362">
        <v>0</v>
      </c>
      <c r="R75" s="1567">
        <f>R76</f>
        <v>4.5999999999999996</v>
      </c>
      <c r="S75" s="1362">
        <f t="shared" si="6"/>
        <v>4.5999999999999996</v>
      </c>
      <c r="T75" s="1382" t="str">
        <f>T15</f>
        <v>245/14</v>
      </c>
    </row>
    <row r="76" spans="1:20" s="334" customFormat="1" x14ac:dyDescent="0.2">
      <c r="A76" s="47"/>
      <c r="B76" s="124"/>
      <c r="C76" s="124"/>
      <c r="D76" s="50"/>
      <c r="E76" s="8"/>
      <c r="F76" s="1538" t="s">
        <v>21</v>
      </c>
      <c r="G76" s="1279"/>
      <c r="H76" s="1279"/>
      <c r="I76" s="1279"/>
      <c r="J76" s="1280"/>
      <c r="K76" s="1280"/>
      <c r="L76" s="1280"/>
      <c r="M76" s="1280"/>
      <c r="N76" s="1280"/>
      <c r="O76" s="1280"/>
      <c r="P76" s="1363"/>
      <c r="Q76" s="1363">
        <v>0</v>
      </c>
      <c r="R76" s="1363">
        <v>4.5999999999999996</v>
      </c>
      <c r="S76" s="1363">
        <f t="shared" si="6"/>
        <v>4.5999999999999996</v>
      </c>
      <c r="T76" s="1382"/>
    </row>
    <row r="77" spans="1:20" s="334" customFormat="1" x14ac:dyDescent="0.2">
      <c r="A77" s="38" t="s">
        <v>2</v>
      </c>
      <c r="B77" s="136" t="s">
        <v>67</v>
      </c>
      <c r="C77" s="121" t="s">
        <v>382</v>
      </c>
      <c r="D77" s="29">
        <v>3113</v>
      </c>
      <c r="E77" s="8">
        <v>5321</v>
      </c>
      <c r="F77" s="1569" t="s">
        <v>383</v>
      </c>
      <c r="G77" s="1281"/>
      <c r="H77" s="1281"/>
      <c r="I77" s="1281"/>
      <c r="J77" s="1282"/>
      <c r="K77" s="1282"/>
      <c r="L77" s="1282"/>
      <c r="M77" s="1282"/>
      <c r="N77" s="1282"/>
      <c r="O77" s="1282"/>
      <c r="P77" s="1362"/>
      <c r="Q77" s="1362">
        <v>0</v>
      </c>
      <c r="R77" s="1567">
        <f>R78</f>
        <v>10</v>
      </c>
      <c r="S77" s="1362">
        <f t="shared" si="6"/>
        <v>10</v>
      </c>
      <c r="T77" s="1382" t="str">
        <f>T15</f>
        <v>245/14</v>
      </c>
    </row>
    <row r="78" spans="1:20" s="334" customFormat="1" x14ac:dyDescent="0.2">
      <c r="A78" s="47"/>
      <c r="B78" s="124"/>
      <c r="C78" s="124"/>
      <c r="D78" s="50"/>
      <c r="E78" s="8"/>
      <c r="F78" s="1538" t="s">
        <v>21</v>
      </c>
      <c r="G78" s="1279"/>
      <c r="H78" s="1279"/>
      <c r="I78" s="1279"/>
      <c r="J78" s="1280"/>
      <c r="K78" s="1280"/>
      <c r="L78" s="1280"/>
      <c r="M78" s="1280"/>
      <c r="N78" s="1280"/>
      <c r="O78" s="1280"/>
      <c r="P78" s="1363"/>
      <c r="Q78" s="1363">
        <v>0</v>
      </c>
      <c r="R78" s="1363">
        <v>10</v>
      </c>
      <c r="S78" s="1363">
        <f t="shared" si="6"/>
        <v>10</v>
      </c>
      <c r="T78" s="1382"/>
    </row>
    <row r="79" spans="1:20" s="334" customFormat="1" x14ac:dyDescent="0.2">
      <c r="A79" s="38" t="s">
        <v>2</v>
      </c>
      <c r="B79" s="136" t="s">
        <v>67</v>
      </c>
      <c r="C79" s="121" t="s">
        <v>384</v>
      </c>
      <c r="D79" s="29">
        <v>3113</v>
      </c>
      <c r="E79" s="8">
        <v>5321</v>
      </c>
      <c r="F79" s="1569" t="s">
        <v>385</v>
      </c>
      <c r="G79" s="1281"/>
      <c r="H79" s="1281"/>
      <c r="I79" s="1281"/>
      <c r="J79" s="1282"/>
      <c r="K79" s="1282"/>
      <c r="L79" s="1282"/>
      <c r="M79" s="1282"/>
      <c r="N79" s="1282"/>
      <c r="O79" s="1282"/>
      <c r="P79" s="1362"/>
      <c r="Q79" s="1567">
        <v>0</v>
      </c>
      <c r="R79" s="1567">
        <f>R80</f>
        <v>2.5</v>
      </c>
      <c r="S79" s="1362">
        <f t="shared" si="6"/>
        <v>2.5</v>
      </c>
      <c r="T79" s="1382" t="str">
        <f>T15</f>
        <v>245/14</v>
      </c>
    </row>
    <row r="80" spans="1:20" s="334" customFormat="1" x14ac:dyDescent="0.2">
      <c r="A80" s="47"/>
      <c r="B80" s="124"/>
      <c r="C80" s="124"/>
      <c r="D80" s="50"/>
      <c r="E80" s="8"/>
      <c r="F80" s="1538" t="s">
        <v>21</v>
      </c>
      <c r="G80" s="1279"/>
      <c r="H80" s="1279"/>
      <c r="I80" s="1279"/>
      <c r="J80" s="1280"/>
      <c r="K80" s="1280"/>
      <c r="L80" s="1280"/>
      <c r="M80" s="1280"/>
      <c r="N80" s="1280"/>
      <c r="O80" s="1280"/>
      <c r="P80" s="1363"/>
      <c r="Q80" s="1363">
        <v>0</v>
      </c>
      <c r="R80" s="1363">
        <v>2.5</v>
      </c>
      <c r="S80" s="1363">
        <f t="shared" ref="S80:S94" si="7">Q80+R80</f>
        <v>2.5</v>
      </c>
      <c r="T80" s="1382"/>
    </row>
    <row r="81" spans="1:20" s="334" customFormat="1" x14ac:dyDescent="0.2">
      <c r="A81" s="38" t="s">
        <v>2</v>
      </c>
      <c r="B81" s="136" t="s">
        <v>67</v>
      </c>
      <c r="C81" s="121" t="s">
        <v>386</v>
      </c>
      <c r="D81" s="29">
        <v>3113</v>
      </c>
      <c r="E81" s="8">
        <v>5321</v>
      </c>
      <c r="F81" s="1569" t="s">
        <v>387</v>
      </c>
      <c r="G81" s="1281"/>
      <c r="H81" s="1281"/>
      <c r="I81" s="1281"/>
      <c r="J81" s="1282"/>
      <c r="K81" s="1282"/>
      <c r="L81" s="1282"/>
      <c r="M81" s="1282"/>
      <c r="N81" s="1282"/>
      <c r="O81" s="1282"/>
      <c r="P81" s="1362"/>
      <c r="Q81" s="1362">
        <v>0</v>
      </c>
      <c r="R81" s="1567">
        <f>R82</f>
        <v>5</v>
      </c>
      <c r="S81" s="1362">
        <f t="shared" si="7"/>
        <v>5</v>
      </c>
      <c r="T81" s="1382" t="str">
        <f>T15</f>
        <v>245/14</v>
      </c>
    </row>
    <row r="82" spans="1:20" s="334" customFormat="1" x14ac:dyDescent="0.2">
      <c r="A82" s="47"/>
      <c r="B82" s="124"/>
      <c r="C82" s="124"/>
      <c r="D82" s="50"/>
      <c r="E82" s="8"/>
      <c r="F82" s="1538" t="s">
        <v>21</v>
      </c>
      <c r="G82" s="1279"/>
      <c r="H82" s="1279"/>
      <c r="I82" s="1279"/>
      <c r="J82" s="1280"/>
      <c r="K82" s="1280"/>
      <c r="L82" s="1280"/>
      <c r="M82" s="1280"/>
      <c r="N82" s="1280"/>
      <c r="O82" s="1280"/>
      <c r="P82" s="1363"/>
      <c r="Q82" s="1363">
        <v>0</v>
      </c>
      <c r="R82" s="1363">
        <v>5</v>
      </c>
      <c r="S82" s="1363">
        <f t="shared" si="7"/>
        <v>5</v>
      </c>
      <c r="T82" s="1382"/>
    </row>
    <row r="83" spans="1:20" s="334" customFormat="1" x14ac:dyDescent="0.2">
      <c r="A83" s="38" t="s">
        <v>2</v>
      </c>
      <c r="B83" s="136" t="s">
        <v>67</v>
      </c>
      <c r="C83" s="121" t="s">
        <v>388</v>
      </c>
      <c r="D83" s="29">
        <v>3113</v>
      </c>
      <c r="E83" s="8">
        <v>5321</v>
      </c>
      <c r="F83" s="1569" t="s">
        <v>389</v>
      </c>
      <c r="G83" s="1281"/>
      <c r="H83" s="1281"/>
      <c r="I83" s="1281"/>
      <c r="J83" s="1282"/>
      <c r="K83" s="1282"/>
      <c r="L83" s="1282"/>
      <c r="M83" s="1282"/>
      <c r="N83" s="1282"/>
      <c r="O83" s="1282"/>
      <c r="P83" s="1362"/>
      <c r="Q83" s="1362">
        <v>0</v>
      </c>
      <c r="R83" s="1567">
        <f>R84</f>
        <v>7</v>
      </c>
      <c r="S83" s="1362">
        <f t="shared" si="7"/>
        <v>7</v>
      </c>
      <c r="T83" s="1382" t="str">
        <f>T15</f>
        <v>245/14</v>
      </c>
    </row>
    <row r="84" spans="1:20" s="334" customFormat="1" x14ac:dyDescent="0.2">
      <c r="A84" s="47"/>
      <c r="B84" s="124"/>
      <c r="C84" s="124"/>
      <c r="D84" s="50"/>
      <c r="E84" s="8"/>
      <c r="F84" s="1538" t="s">
        <v>21</v>
      </c>
      <c r="G84" s="1279"/>
      <c r="H84" s="1279"/>
      <c r="I84" s="1279"/>
      <c r="J84" s="1280"/>
      <c r="K84" s="1280"/>
      <c r="L84" s="1280"/>
      <c r="M84" s="1280"/>
      <c r="N84" s="1280"/>
      <c r="O84" s="1280"/>
      <c r="P84" s="1363"/>
      <c r="Q84" s="1363">
        <v>0</v>
      </c>
      <c r="R84" s="1363">
        <v>7</v>
      </c>
      <c r="S84" s="1363">
        <f t="shared" si="7"/>
        <v>7</v>
      </c>
      <c r="T84" s="1382"/>
    </row>
    <row r="85" spans="1:20" s="334" customFormat="1" x14ac:dyDescent="0.2">
      <c r="A85" s="38" t="s">
        <v>2</v>
      </c>
      <c r="B85" s="136" t="s">
        <v>67</v>
      </c>
      <c r="C85" s="121" t="s">
        <v>390</v>
      </c>
      <c r="D85" s="29">
        <v>3113</v>
      </c>
      <c r="E85" s="8">
        <v>5321</v>
      </c>
      <c r="F85" s="1569" t="s">
        <v>391</v>
      </c>
      <c r="G85" s="1281"/>
      <c r="H85" s="1281"/>
      <c r="I85" s="1281"/>
      <c r="J85" s="1282"/>
      <c r="K85" s="1282"/>
      <c r="L85" s="1282"/>
      <c r="M85" s="1282"/>
      <c r="N85" s="1282"/>
      <c r="O85" s="1282"/>
      <c r="P85" s="1362"/>
      <c r="Q85" s="1362">
        <v>0</v>
      </c>
      <c r="R85" s="1567">
        <f>R86</f>
        <v>3</v>
      </c>
      <c r="S85" s="1362">
        <f t="shared" si="7"/>
        <v>3</v>
      </c>
      <c r="T85" s="1382" t="str">
        <f>T15</f>
        <v>245/14</v>
      </c>
    </row>
    <row r="86" spans="1:20" s="334" customFormat="1" x14ac:dyDescent="0.2">
      <c r="A86" s="47"/>
      <c r="B86" s="124"/>
      <c r="C86" s="124"/>
      <c r="D86" s="50"/>
      <c r="E86" s="8"/>
      <c r="F86" s="1538" t="s">
        <v>21</v>
      </c>
      <c r="G86" s="1279"/>
      <c r="H86" s="1279"/>
      <c r="I86" s="1279"/>
      <c r="J86" s="1280"/>
      <c r="K86" s="1280"/>
      <c r="L86" s="1280"/>
      <c r="M86" s="1280"/>
      <c r="N86" s="1280"/>
      <c r="O86" s="1280"/>
      <c r="P86" s="1363"/>
      <c r="Q86" s="1363">
        <v>0</v>
      </c>
      <c r="R86" s="1363">
        <v>3</v>
      </c>
      <c r="S86" s="1363">
        <f t="shared" si="7"/>
        <v>3</v>
      </c>
      <c r="T86" s="1382"/>
    </row>
    <row r="87" spans="1:20" s="334" customFormat="1" x14ac:dyDescent="0.2">
      <c r="A87" s="38" t="s">
        <v>2</v>
      </c>
      <c r="B87" s="136" t="s">
        <v>67</v>
      </c>
      <c r="C87" s="121" t="s">
        <v>392</v>
      </c>
      <c r="D87" s="29">
        <v>3113</v>
      </c>
      <c r="E87" s="8">
        <v>5321</v>
      </c>
      <c r="F87" s="1569" t="s">
        <v>393</v>
      </c>
      <c r="G87" s="1281"/>
      <c r="H87" s="1281"/>
      <c r="I87" s="1281"/>
      <c r="J87" s="1282"/>
      <c r="K87" s="1282"/>
      <c r="L87" s="1282"/>
      <c r="M87" s="1282"/>
      <c r="N87" s="1282"/>
      <c r="O87" s="1282"/>
      <c r="P87" s="1362"/>
      <c r="Q87" s="1362">
        <v>0</v>
      </c>
      <c r="R87" s="1567">
        <f>R88</f>
        <v>10</v>
      </c>
      <c r="S87" s="1362">
        <f t="shared" si="7"/>
        <v>10</v>
      </c>
      <c r="T87" s="1382" t="str">
        <f>T15</f>
        <v>245/14</v>
      </c>
    </row>
    <row r="88" spans="1:20" s="334" customFormat="1" x14ac:dyDescent="0.2">
      <c r="A88" s="47"/>
      <c r="B88" s="124"/>
      <c r="C88" s="124"/>
      <c r="D88" s="50"/>
      <c r="E88" s="8"/>
      <c r="F88" s="1538" t="s">
        <v>21</v>
      </c>
      <c r="G88" s="1279"/>
      <c r="H88" s="1279"/>
      <c r="I88" s="1279"/>
      <c r="J88" s="1280"/>
      <c r="K88" s="1280"/>
      <c r="L88" s="1280"/>
      <c r="M88" s="1280"/>
      <c r="N88" s="1280"/>
      <c r="O88" s="1280"/>
      <c r="P88" s="1363"/>
      <c r="Q88" s="1363">
        <v>0</v>
      </c>
      <c r="R88" s="1363">
        <v>10</v>
      </c>
      <c r="S88" s="1363">
        <f t="shared" si="7"/>
        <v>10</v>
      </c>
      <c r="T88" s="1382"/>
    </row>
    <row r="89" spans="1:20" s="334" customFormat="1" x14ac:dyDescent="0.2">
      <c r="A89" s="38" t="s">
        <v>2</v>
      </c>
      <c r="B89" s="136" t="s">
        <v>67</v>
      </c>
      <c r="C89" s="121" t="s">
        <v>394</v>
      </c>
      <c r="D89" s="29">
        <v>3113</v>
      </c>
      <c r="E89" s="8">
        <v>5321</v>
      </c>
      <c r="F89" s="1569" t="s">
        <v>395</v>
      </c>
      <c r="G89" s="1281"/>
      <c r="H89" s="1281"/>
      <c r="I89" s="1281"/>
      <c r="J89" s="1282"/>
      <c r="K89" s="1282"/>
      <c r="L89" s="1282"/>
      <c r="M89" s="1282"/>
      <c r="N89" s="1282"/>
      <c r="O89" s="1282"/>
      <c r="P89" s="1362"/>
      <c r="Q89" s="1362">
        <v>0</v>
      </c>
      <c r="R89" s="1567">
        <f>R90</f>
        <v>2</v>
      </c>
      <c r="S89" s="1362">
        <f t="shared" si="7"/>
        <v>2</v>
      </c>
      <c r="T89" s="1382" t="str">
        <f>T15</f>
        <v>245/14</v>
      </c>
    </row>
    <row r="90" spans="1:20" s="334" customFormat="1" x14ac:dyDescent="0.2">
      <c r="A90" s="47"/>
      <c r="B90" s="124"/>
      <c r="C90" s="124"/>
      <c r="D90" s="50"/>
      <c r="E90" s="8"/>
      <c r="F90" s="1538" t="s">
        <v>21</v>
      </c>
      <c r="G90" s="1279"/>
      <c r="H90" s="1279"/>
      <c r="I90" s="1279"/>
      <c r="J90" s="1280"/>
      <c r="K90" s="1280"/>
      <c r="L90" s="1280"/>
      <c r="M90" s="1280"/>
      <c r="N90" s="1280"/>
      <c r="O90" s="1280"/>
      <c r="P90" s="1363"/>
      <c r="Q90" s="1363">
        <v>0</v>
      </c>
      <c r="R90" s="1363">
        <v>2</v>
      </c>
      <c r="S90" s="1363">
        <f t="shared" si="7"/>
        <v>2</v>
      </c>
      <c r="T90" s="1382"/>
    </row>
    <row r="91" spans="1:20" s="334" customFormat="1" x14ac:dyDescent="0.2">
      <c r="A91" s="38" t="s">
        <v>2</v>
      </c>
      <c r="B91" s="136" t="s">
        <v>67</v>
      </c>
      <c r="C91" s="121" t="s">
        <v>396</v>
      </c>
      <c r="D91" s="29">
        <v>3113</v>
      </c>
      <c r="E91" s="8">
        <v>5321</v>
      </c>
      <c r="F91" s="1569" t="s">
        <v>397</v>
      </c>
      <c r="G91" s="1281"/>
      <c r="H91" s="1281"/>
      <c r="I91" s="1281"/>
      <c r="J91" s="1282"/>
      <c r="K91" s="1282"/>
      <c r="L91" s="1282"/>
      <c r="M91" s="1282"/>
      <c r="N91" s="1282"/>
      <c r="O91" s="1282"/>
      <c r="P91" s="1362"/>
      <c r="Q91" s="1362">
        <v>0</v>
      </c>
      <c r="R91" s="1567">
        <f>R92</f>
        <v>2.6</v>
      </c>
      <c r="S91" s="1362">
        <f t="shared" si="7"/>
        <v>2.6</v>
      </c>
      <c r="T91" s="1382" t="str">
        <f>T15</f>
        <v>245/14</v>
      </c>
    </row>
    <row r="92" spans="1:20" s="334" customFormat="1" x14ac:dyDescent="0.2">
      <c r="A92" s="47"/>
      <c r="B92" s="124"/>
      <c r="C92" s="124"/>
      <c r="D92" s="50"/>
      <c r="E92" s="8"/>
      <c r="F92" s="1538" t="s">
        <v>21</v>
      </c>
      <c r="G92" s="1279"/>
      <c r="H92" s="1279"/>
      <c r="I92" s="1279"/>
      <c r="J92" s="1280"/>
      <c r="K92" s="1280"/>
      <c r="L92" s="1280"/>
      <c r="M92" s="1280"/>
      <c r="N92" s="1280"/>
      <c r="O92" s="1280"/>
      <c r="P92" s="1363"/>
      <c r="Q92" s="1363">
        <v>0</v>
      </c>
      <c r="R92" s="1363">
        <v>2.6</v>
      </c>
      <c r="S92" s="1363">
        <f t="shared" si="7"/>
        <v>2.6</v>
      </c>
      <c r="T92" s="1382"/>
    </row>
    <row r="93" spans="1:20" s="334" customFormat="1" x14ac:dyDescent="0.2">
      <c r="A93" s="38" t="s">
        <v>2</v>
      </c>
      <c r="B93" s="136" t="s">
        <v>67</v>
      </c>
      <c r="C93" s="121" t="s">
        <v>398</v>
      </c>
      <c r="D93" s="29">
        <v>3113</v>
      </c>
      <c r="E93" s="8">
        <v>5321</v>
      </c>
      <c r="F93" s="1569" t="s">
        <v>399</v>
      </c>
      <c r="G93" s="1281"/>
      <c r="H93" s="1281"/>
      <c r="I93" s="1281"/>
      <c r="J93" s="1282"/>
      <c r="K93" s="1282"/>
      <c r="L93" s="1282"/>
      <c r="M93" s="1282"/>
      <c r="N93" s="1282"/>
      <c r="O93" s="1282"/>
      <c r="P93" s="1362"/>
      <c r="Q93" s="1362">
        <v>0</v>
      </c>
      <c r="R93" s="1567">
        <f>R94</f>
        <v>5</v>
      </c>
      <c r="S93" s="1362">
        <f t="shared" si="7"/>
        <v>5</v>
      </c>
      <c r="T93" s="1382" t="str">
        <f>T15</f>
        <v>245/14</v>
      </c>
    </row>
    <row r="94" spans="1:20" s="334" customFormat="1" x14ac:dyDescent="0.2">
      <c r="A94" s="47"/>
      <c r="B94" s="124"/>
      <c r="C94" s="124"/>
      <c r="D94" s="50"/>
      <c r="E94" s="8"/>
      <c r="F94" s="1538" t="s">
        <v>21</v>
      </c>
      <c r="G94" s="1279"/>
      <c r="H94" s="1279"/>
      <c r="I94" s="1279"/>
      <c r="J94" s="1280"/>
      <c r="K94" s="1280"/>
      <c r="L94" s="1280"/>
      <c r="M94" s="1280"/>
      <c r="N94" s="1280"/>
      <c r="O94" s="1280"/>
      <c r="P94" s="1363"/>
      <c r="Q94" s="1363">
        <v>0</v>
      </c>
      <c r="R94" s="1363">
        <v>5</v>
      </c>
      <c r="S94" s="1363">
        <f t="shared" si="7"/>
        <v>5</v>
      </c>
      <c r="T94" s="1382"/>
    </row>
    <row r="95" spans="1:20" s="334" customFormat="1" x14ac:dyDescent="0.2">
      <c r="A95" s="38" t="s">
        <v>2</v>
      </c>
      <c r="B95" s="136" t="s">
        <v>67</v>
      </c>
      <c r="C95" s="121" t="s">
        <v>400</v>
      </c>
      <c r="D95" s="38">
        <v>3113</v>
      </c>
      <c r="E95" s="38">
        <v>5331</v>
      </c>
      <c r="F95" s="1569" t="s">
        <v>401</v>
      </c>
      <c r="G95" s="1281"/>
      <c r="H95" s="1281"/>
      <c r="I95" s="1281"/>
      <c r="J95" s="1282"/>
      <c r="K95" s="1282"/>
      <c r="L95" s="1282"/>
      <c r="M95" s="1282"/>
      <c r="N95" s="1282"/>
      <c r="O95" s="1282"/>
      <c r="P95" s="1362"/>
      <c r="Q95" s="1362">
        <v>0</v>
      </c>
      <c r="R95" s="1567">
        <f>R96</f>
        <v>2</v>
      </c>
      <c r="S95" s="1362">
        <f t="shared" ref="S95:S100" si="8">Q95+R95</f>
        <v>2</v>
      </c>
      <c r="T95" s="1382" t="str">
        <f>T17</f>
        <v>245/14</v>
      </c>
    </row>
    <row r="96" spans="1:20" s="334" customFormat="1" x14ac:dyDescent="0.2">
      <c r="A96" s="47"/>
      <c r="B96" s="124"/>
      <c r="C96" s="124"/>
      <c r="D96" s="50"/>
      <c r="E96" s="8"/>
      <c r="F96" s="1538" t="s">
        <v>19</v>
      </c>
      <c r="G96" s="1279"/>
      <c r="H96" s="1279"/>
      <c r="I96" s="1279"/>
      <c r="J96" s="1280"/>
      <c r="K96" s="1280"/>
      <c r="L96" s="1280"/>
      <c r="M96" s="1280"/>
      <c r="N96" s="1280"/>
      <c r="O96" s="1280"/>
      <c r="P96" s="1363"/>
      <c r="Q96" s="1363">
        <v>0</v>
      </c>
      <c r="R96" s="1363">
        <v>2</v>
      </c>
      <c r="S96" s="1363">
        <f t="shared" si="8"/>
        <v>2</v>
      </c>
      <c r="T96" s="1382"/>
    </row>
    <row r="97" spans="1:20" s="334" customFormat="1" x14ac:dyDescent="0.2">
      <c r="A97" s="38" t="s">
        <v>2</v>
      </c>
      <c r="B97" s="136" t="s">
        <v>67</v>
      </c>
      <c r="C97" s="121" t="s">
        <v>402</v>
      </c>
      <c r="D97" s="29">
        <v>3113</v>
      </c>
      <c r="E97" s="8">
        <v>5321</v>
      </c>
      <c r="F97" s="1569" t="s">
        <v>403</v>
      </c>
      <c r="G97" s="1281"/>
      <c r="H97" s="1281"/>
      <c r="I97" s="1281"/>
      <c r="J97" s="1282"/>
      <c r="K97" s="1282"/>
      <c r="L97" s="1282"/>
      <c r="M97" s="1282"/>
      <c r="N97" s="1282"/>
      <c r="O97" s="1282"/>
      <c r="P97" s="1362"/>
      <c r="Q97" s="1362">
        <v>0</v>
      </c>
      <c r="R97" s="1567">
        <f>R98</f>
        <v>5</v>
      </c>
      <c r="S97" s="1362">
        <f t="shared" si="8"/>
        <v>5</v>
      </c>
      <c r="T97" s="1382" t="str">
        <f>T19</f>
        <v>245/14</v>
      </c>
    </row>
    <row r="98" spans="1:20" s="334" customFormat="1" x14ac:dyDescent="0.2">
      <c r="A98" s="47"/>
      <c r="B98" s="124"/>
      <c r="C98" s="124"/>
      <c r="D98" s="50"/>
      <c r="E98" s="8"/>
      <c r="F98" s="1538" t="s">
        <v>21</v>
      </c>
      <c r="G98" s="1279"/>
      <c r="H98" s="1279"/>
      <c r="I98" s="1279"/>
      <c r="J98" s="1280"/>
      <c r="K98" s="1280"/>
      <c r="L98" s="1280"/>
      <c r="M98" s="1280"/>
      <c r="N98" s="1280"/>
      <c r="O98" s="1280"/>
      <c r="P98" s="1363"/>
      <c r="Q98" s="1363">
        <v>0</v>
      </c>
      <c r="R98" s="1363">
        <v>5</v>
      </c>
      <c r="S98" s="1363">
        <f t="shared" si="8"/>
        <v>5</v>
      </c>
      <c r="T98" s="1382"/>
    </row>
    <row r="99" spans="1:20" s="334" customFormat="1" x14ac:dyDescent="0.2">
      <c r="A99" s="38" t="s">
        <v>2</v>
      </c>
      <c r="B99" s="136" t="s">
        <v>67</v>
      </c>
      <c r="C99" s="121" t="s">
        <v>60</v>
      </c>
      <c r="D99" s="38">
        <v>3122</v>
      </c>
      <c r="E99" s="38">
        <v>5331</v>
      </c>
      <c r="F99" s="1569" t="s">
        <v>404</v>
      </c>
      <c r="G99" s="1281"/>
      <c r="H99" s="1281"/>
      <c r="I99" s="1281"/>
      <c r="J99" s="1282"/>
      <c r="K99" s="1282"/>
      <c r="L99" s="1282"/>
      <c r="M99" s="1282"/>
      <c r="N99" s="1282"/>
      <c r="O99" s="1282"/>
      <c r="P99" s="1362"/>
      <c r="Q99" s="1362">
        <v>0</v>
      </c>
      <c r="R99" s="1567">
        <f>R100</f>
        <v>3</v>
      </c>
      <c r="S99" s="1362">
        <f t="shared" si="8"/>
        <v>3</v>
      </c>
      <c r="T99" s="1382" t="str">
        <f>T21</f>
        <v>245/14</v>
      </c>
    </row>
    <row r="100" spans="1:20" s="334" customFormat="1" x14ac:dyDescent="0.2">
      <c r="A100" s="47"/>
      <c r="B100" s="124"/>
      <c r="C100" s="124"/>
      <c r="D100" s="50"/>
      <c r="E100" s="8"/>
      <c r="F100" s="1538" t="s">
        <v>19</v>
      </c>
      <c r="G100" s="1279"/>
      <c r="H100" s="1279"/>
      <c r="I100" s="1279"/>
      <c r="J100" s="1280"/>
      <c r="K100" s="1280"/>
      <c r="L100" s="1280"/>
      <c r="M100" s="1280"/>
      <c r="N100" s="1280"/>
      <c r="O100" s="1280"/>
      <c r="P100" s="1363"/>
      <c r="Q100" s="1363">
        <v>0</v>
      </c>
      <c r="R100" s="1363">
        <v>3</v>
      </c>
      <c r="S100" s="1363">
        <f t="shared" si="8"/>
        <v>3</v>
      </c>
      <c r="T100" s="1382"/>
    </row>
    <row r="101" spans="1:20" s="334" customFormat="1" x14ac:dyDescent="0.2">
      <c r="A101" s="35" t="s">
        <v>2</v>
      </c>
      <c r="B101" s="136" t="s">
        <v>68</v>
      </c>
      <c r="C101" s="136" t="s">
        <v>17</v>
      </c>
      <c r="D101" s="38" t="s">
        <v>5</v>
      </c>
      <c r="E101" s="38" t="s">
        <v>5</v>
      </c>
      <c r="F101" s="149" t="s">
        <v>22</v>
      </c>
      <c r="G101" s="1281">
        <f>SUM(G102:G103)</f>
        <v>120</v>
      </c>
      <c r="H101" s="1281">
        <f>SUM(H102:H103)</f>
        <v>-120</v>
      </c>
      <c r="I101" s="1281">
        <f t="shared" si="0"/>
        <v>0</v>
      </c>
      <c r="J101" s="1282">
        <v>0</v>
      </c>
      <c r="K101" s="1282">
        <f t="shared" si="1"/>
        <v>0</v>
      </c>
      <c r="L101" s="1282">
        <v>0</v>
      </c>
      <c r="M101" s="1282">
        <f t="shared" si="2"/>
        <v>0</v>
      </c>
      <c r="N101" s="1282">
        <v>0</v>
      </c>
      <c r="O101" s="1282">
        <f t="shared" si="3"/>
        <v>0</v>
      </c>
      <c r="P101" s="1362">
        <v>0</v>
      </c>
      <c r="Q101" s="1362">
        <f t="shared" si="4"/>
        <v>0</v>
      </c>
      <c r="R101" s="1362">
        <v>0</v>
      </c>
      <c r="S101" s="1362">
        <f t="shared" si="5"/>
        <v>0</v>
      </c>
      <c r="T101" s="387"/>
    </row>
    <row r="102" spans="1:20" s="334" customFormat="1" x14ac:dyDescent="0.2">
      <c r="A102" s="47"/>
      <c r="B102" s="124"/>
      <c r="C102" s="124"/>
      <c r="D102" s="50">
        <v>3299</v>
      </c>
      <c r="E102" s="8">
        <v>5321</v>
      </c>
      <c r="F102" s="150" t="s">
        <v>21</v>
      </c>
      <c r="G102" s="1279">
        <v>60</v>
      </c>
      <c r="H102" s="1279">
        <v>-60</v>
      </c>
      <c r="I102" s="1279">
        <f t="shared" si="0"/>
        <v>0</v>
      </c>
      <c r="J102" s="1280">
        <v>0</v>
      </c>
      <c r="K102" s="1280">
        <f t="shared" si="1"/>
        <v>0</v>
      </c>
      <c r="L102" s="1280">
        <v>0</v>
      </c>
      <c r="M102" s="1280">
        <f t="shared" si="2"/>
        <v>0</v>
      </c>
      <c r="N102" s="1280">
        <v>0</v>
      </c>
      <c r="O102" s="1280">
        <f t="shared" si="3"/>
        <v>0</v>
      </c>
      <c r="P102" s="1363">
        <v>0</v>
      </c>
      <c r="Q102" s="1363">
        <f t="shared" si="4"/>
        <v>0</v>
      </c>
      <c r="R102" s="1363">
        <v>0</v>
      </c>
      <c r="S102" s="1363">
        <f t="shared" si="5"/>
        <v>0</v>
      </c>
      <c r="T102" s="387"/>
    </row>
    <row r="103" spans="1:20" s="334" customFormat="1" x14ac:dyDescent="0.2">
      <c r="A103" s="47"/>
      <c r="B103" s="124"/>
      <c r="C103" s="124"/>
      <c r="D103" s="50">
        <v>3299</v>
      </c>
      <c r="E103" s="8">
        <v>5331</v>
      </c>
      <c r="F103" s="150" t="s">
        <v>19</v>
      </c>
      <c r="G103" s="1279">
        <v>60</v>
      </c>
      <c r="H103" s="1279">
        <v>-60</v>
      </c>
      <c r="I103" s="1279">
        <f t="shared" si="0"/>
        <v>0</v>
      </c>
      <c r="J103" s="1280">
        <v>0</v>
      </c>
      <c r="K103" s="1280">
        <f t="shared" si="1"/>
        <v>0</v>
      </c>
      <c r="L103" s="1280">
        <v>0</v>
      </c>
      <c r="M103" s="1280">
        <f t="shared" si="2"/>
        <v>0</v>
      </c>
      <c r="N103" s="1280">
        <v>0</v>
      </c>
      <c r="O103" s="1280">
        <f t="shared" si="3"/>
        <v>0</v>
      </c>
      <c r="P103" s="1363">
        <v>0</v>
      </c>
      <c r="Q103" s="1363">
        <f t="shared" si="4"/>
        <v>0</v>
      </c>
      <c r="R103" s="1363">
        <v>0</v>
      </c>
      <c r="S103" s="1363">
        <f t="shared" si="5"/>
        <v>0</v>
      </c>
      <c r="T103" s="387"/>
    </row>
    <row r="104" spans="1:20" s="334" customFormat="1" ht="20.95" x14ac:dyDescent="0.2">
      <c r="A104" s="35" t="s">
        <v>2</v>
      </c>
      <c r="B104" s="136" t="s">
        <v>69</v>
      </c>
      <c r="C104" s="136" t="s">
        <v>38</v>
      </c>
      <c r="D104" s="38" t="s">
        <v>5</v>
      </c>
      <c r="E104" s="38" t="s">
        <v>5</v>
      </c>
      <c r="F104" s="149" t="s">
        <v>39</v>
      </c>
      <c r="G104" s="1281">
        <v>0</v>
      </c>
      <c r="H104" s="1281">
        <f>+H105</f>
        <v>20</v>
      </c>
      <c r="I104" s="1281">
        <f t="shared" si="0"/>
        <v>20</v>
      </c>
      <c r="J104" s="1282">
        <v>0</v>
      </c>
      <c r="K104" s="1282">
        <f t="shared" si="1"/>
        <v>20</v>
      </c>
      <c r="L104" s="1282">
        <v>0</v>
      </c>
      <c r="M104" s="1282">
        <f t="shared" si="2"/>
        <v>20</v>
      </c>
      <c r="N104" s="1282">
        <v>0</v>
      </c>
      <c r="O104" s="1282">
        <f t="shared" si="3"/>
        <v>20</v>
      </c>
      <c r="P104" s="1362">
        <v>0</v>
      </c>
      <c r="Q104" s="1362">
        <f t="shared" si="4"/>
        <v>20</v>
      </c>
      <c r="R104" s="1362">
        <v>0</v>
      </c>
      <c r="S104" s="1362">
        <f t="shared" si="5"/>
        <v>20</v>
      </c>
      <c r="T104" s="387"/>
    </row>
    <row r="105" spans="1:20" s="334" customFormat="1" x14ac:dyDescent="0.2">
      <c r="A105" s="47"/>
      <c r="B105" s="124"/>
      <c r="C105" s="124"/>
      <c r="D105" s="50">
        <v>3421</v>
      </c>
      <c r="E105" s="8">
        <v>5321</v>
      </c>
      <c r="F105" s="1283" t="s">
        <v>21</v>
      </c>
      <c r="G105" s="1279">
        <v>0</v>
      </c>
      <c r="H105" s="1279">
        <v>20</v>
      </c>
      <c r="I105" s="1279">
        <f t="shared" si="0"/>
        <v>20</v>
      </c>
      <c r="J105" s="1280">
        <v>0</v>
      </c>
      <c r="K105" s="1280">
        <f t="shared" si="1"/>
        <v>20</v>
      </c>
      <c r="L105" s="1280">
        <v>0</v>
      </c>
      <c r="M105" s="1280">
        <f t="shared" si="2"/>
        <v>20</v>
      </c>
      <c r="N105" s="1280">
        <v>0</v>
      </c>
      <c r="O105" s="1280">
        <f t="shared" si="3"/>
        <v>20</v>
      </c>
      <c r="P105" s="1363">
        <v>0</v>
      </c>
      <c r="Q105" s="1363">
        <f t="shared" si="4"/>
        <v>20</v>
      </c>
      <c r="R105" s="1363">
        <v>0</v>
      </c>
      <c r="S105" s="1363">
        <f t="shared" si="5"/>
        <v>20</v>
      </c>
      <c r="T105" s="387"/>
    </row>
    <row r="106" spans="1:20" s="334" customFormat="1" ht="20.95" x14ac:dyDescent="0.2">
      <c r="A106" s="35" t="s">
        <v>2</v>
      </c>
      <c r="B106" s="136" t="s">
        <v>70</v>
      </c>
      <c r="C106" s="136" t="s">
        <v>40</v>
      </c>
      <c r="D106" s="38" t="s">
        <v>5</v>
      </c>
      <c r="E106" s="38" t="s">
        <v>5</v>
      </c>
      <c r="F106" s="149" t="s">
        <v>41</v>
      </c>
      <c r="G106" s="1281">
        <v>0</v>
      </c>
      <c r="H106" s="1281">
        <f t="shared" ref="H106" si="9">+H107</f>
        <v>60</v>
      </c>
      <c r="I106" s="1281">
        <f t="shared" si="0"/>
        <v>60</v>
      </c>
      <c r="J106" s="1282">
        <v>0</v>
      </c>
      <c r="K106" s="1282">
        <f t="shared" si="1"/>
        <v>60</v>
      </c>
      <c r="L106" s="1282">
        <v>0</v>
      </c>
      <c r="M106" s="1282">
        <f t="shared" si="2"/>
        <v>60</v>
      </c>
      <c r="N106" s="1282">
        <v>0</v>
      </c>
      <c r="O106" s="1282">
        <f t="shared" si="3"/>
        <v>60</v>
      </c>
      <c r="P106" s="1362">
        <v>0</v>
      </c>
      <c r="Q106" s="1362">
        <f t="shared" si="4"/>
        <v>60</v>
      </c>
      <c r="R106" s="1362">
        <v>0</v>
      </c>
      <c r="S106" s="1362">
        <f t="shared" si="5"/>
        <v>60</v>
      </c>
      <c r="T106" s="387"/>
    </row>
    <row r="107" spans="1:20" s="334" customFormat="1" x14ac:dyDescent="0.2">
      <c r="A107" s="47"/>
      <c r="B107" s="124"/>
      <c r="C107" s="124"/>
      <c r="D107" s="50">
        <v>3421</v>
      </c>
      <c r="E107" s="8">
        <v>5331</v>
      </c>
      <c r="F107" s="1283" t="s">
        <v>19</v>
      </c>
      <c r="G107" s="1279">
        <v>0</v>
      </c>
      <c r="H107" s="1279">
        <v>60</v>
      </c>
      <c r="I107" s="1279">
        <f t="shared" si="0"/>
        <v>60</v>
      </c>
      <c r="J107" s="1280">
        <v>0</v>
      </c>
      <c r="K107" s="1280">
        <f t="shared" si="1"/>
        <v>60</v>
      </c>
      <c r="L107" s="1280">
        <v>0</v>
      </c>
      <c r="M107" s="1280">
        <f t="shared" si="2"/>
        <v>60</v>
      </c>
      <c r="N107" s="1280">
        <v>0</v>
      </c>
      <c r="O107" s="1280">
        <f t="shared" si="3"/>
        <v>60</v>
      </c>
      <c r="P107" s="1363">
        <v>0</v>
      </c>
      <c r="Q107" s="1363">
        <f t="shared" si="4"/>
        <v>60</v>
      </c>
      <c r="R107" s="1363">
        <v>0</v>
      </c>
      <c r="S107" s="1363">
        <f t="shared" si="5"/>
        <v>60</v>
      </c>
      <c r="T107" s="387"/>
    </row>
    <row r="108" spans="1:20" s="334" customFormat="1" ht="20.95" x14ac:dyDescent="0.2">
      <c r="A108" s="35" t="s">
        <v>2</v>
      </c>
      <c r="B108" s="136" t="s">
        <v>71</v>
      </c>
      <c r="C108" s="136" t="s">
        <v>42</v>
      </c>
      <c r="D108" s="38" t="s">
        <v>5</v>
      </c>
      <c r="E108" s="38" t="s">
        <v>5</v>
      </c>
      <c r="F108" s="149" t="s">
        <v>43</v>
      </c>
      <c r="G108" s="1281">
        <v>0</v>
      </c>
      <c r="H108" s="1281">
        <f t="shared" ref="H108" si="10">+H109</f>
        <v>20</v>
      </c>
      <c r="I108" s="1281">
        <f t="shared" si="0"/>
        <v>20</v>
      </c>
      <c r="J108" s="1282">
        <v>0</v>
      </c>
      <c r="K108" s="1282">
        <f t="shared" si="1"/>
        <v>20</v>
      </c>
      <c r="L108" s="1282">
        <v>0</v>
      </c>
      <c r="M108" s="1282">
        <f t="shared" si="2"/>
        <v>20</v>
      </c>
      <c r="N108" s="1282">
        <v>0</v>
      </c>
      <c r="O108" s="1282">
        <f t="shared" si="3"/>
        <v>20</v>
      </c>
      <c r="P108" s="1362">
        <v>0</v>
      </c>
      <c r="Q108" s="1362">
        <f t="shared" si="4"/>
        <v>20</v>
      </c>
      <c r="R108" s="1362">
        <v>0</v>
      </c>
      <c r="S108" s="1362">
        <f t="shared" si="5"/>
        <v>20</v>
      </c>
      <c r="T108" s="387"/>
    </row>
    <row r="109" spans="1:20" s="334" customFormat="1" x14ac:dyDescent="0.2">
      <c r="A109" s="47"/>
      <c r="B109" s="124"/>
      <c r="C109" s="124"/>
      <c r="D109" s="50">
        <v>3421</v>
      </c>
      <c r="E109" s="8">
        <v>5321</v>
      </c>
      <c r="F109" s="1283" t="s">
        <v>21</v>
      </c>
      <c r="G109" s="1279">
        <v>0</v>
      </c>
      <c r="H109" s="1279">
        <v>20</v>
      </c>
      <c r="I109" s="1279">
        <f t="shared" si="0"/>
        <v>20</v>
      </c>
      <c r="J109" s="1280">
        <v>0</v>
      </c>
      <c r="K109" s="1280">
        <f t="shared" si="1"/>
        <v>20</v>
      </c>
      <c r="L109" s="1280">
        <v>0</v>
      </c>
      <c r="M109" s="1280">
        <f t="shared" si="2"/>
        <v>20</v>
      </c>
      <c r="N109" s="1280">
        <v>0</v>
      </c>
      <c r="O109" s="1280">
        <f t="shared" si="3"/>
        <v>20</v>
      </c>
      <c r="P109" s="1363">
        <v>0</v>
      </c>
      <c r="Q109" s="1363">
        <f t="shared" si="4"/>
        <v>20</v>
      </c>
      <c r="R109" s="1363">
        <v>0</v>
      </c>
      <c r="S109" s="1363">
        <f t="shared" si="5"/>
        <v>20</v>
      </c>
      <c r="T109" s="387"/>
    </row>
    <row r="110" spans="1:20" s="334" customFormat="1" ht="20.95" customHeight="1" x14ac:dyDescent="0.2">
      <c r="A110" s="355" t="s">
        <v>3</v>
      </c>
      <c r="B110" s="1284" t="s">
        <v>101</v>
      </c>
      <c r="C110" s="1284" t="s">
        <v>102</v>
      </c>
      <c r="D110" s="358" t="s">
        <v>5</v>
      </c>
      <c r="E110" s="358" t="s">
        <v>5</v>
      </c>
      <c r="F110" s="503" t="s">
        <v>103</v>
      </c>
      <c r="G110" s="1281">
        <v>0</v>
      </c>
      <c r="H110" s="1281">
        <f>H111</f>
        <v>20</v>
      </c>
      <c r="I110" s="1281">
        <f t="shared" si="0"/>
        <v>20</v>
      </c>
      <c r="J110" s="1282">
        <v>0</v>
      </c>
      <c r="K110" s="1282">
        <f t="shared" si="1"/>
        <v>20</v>
      </c>
      <c r="L110" s="1282">
        <v>0</v>
      </c>
      <c r="M110" s="1282">
        <f t="shared" si="2"/>
        <v>20</v>
      </c>
      <c r="N110" s="1282">
        <v>0</v>
      </c>
      <c r="O110" s="1282">
        <f t="shared" si="3"/>
        <v>20</v>
      </c>
      <c r="P110" s="1362">
        <v>0</v>
      </c>
      <c r="Q110" s="1362">
        <f t="shared" si="4"/>
        <v>20</v>
      </c>
      <c r="R110" s="1362">
        <v>0</v>
      </c>
      <c r="S110" s="1362">
        <f t="shared" si="5"/>
        <v>20</v>
      </c>
      <c r="T110" s="387"/>
    </row>
    <row r="111" spans="1:20" s="334" customFormat="1" x14ac:dyDescent="0.2">
      <c r="A111" s="382"/>
      <c r="B111" s="1285"/>
      <c r="C111" s="1285"/>
      <c r="D111" s="385">
        <v>3299</v>
      </c>
      <c r="E111" s="385">
        <v>5321</v>
      </c>
      <c r="F111" s="506" t="s">
        <v>21</v>
      </c>
      <c r="G111" s="1279">
        <v>0</v>
      </c>
      <c r="H111" s="1279">
        <v>20</v>
      </c>
      <c r="I111" s="1279">
        <f t="shared" si="0"/>
        <v>20</v>
      </c>
      <c r="J111" s="1280">
        <v>0</v>
      </c>
      <c r="K111" s="1280">
        <f t="shared" si="1"/>
        <v>20</v>
      </c>
      <c r="L111" s="1280">
        <v>0</v>
      </c>
      <c r="M111" s="1280">
        <f t="shared" si="2"/>
        <v>20</v>
      </c>
      <c r="N111" s="1280">
        <v>0</v>
      </c>
      <c r="O111" s="1280">
        <f t="shared" si="3"/>
        <v>20</v>
      </c>
      <c r="P111" s="1363">
        <v>0</v>
      </c>
      <c r="Q111" s="1363">
        <f t="shared" si="4"/>
        <v>20</v>
      </c>
      <c r="R111" s="1363">
        <v>0</v>
      </c>
      <c r="S111" s="1363">
        <f t="shared" si="5"/>
        <v>20</v>
      </c>
      <c r="T111" s="387"/>
    </row>
    <row r="112" spans="1:20" s="334" customFormat="1" x14ac:dyDescent="0.2">
      <c r="A112" s="35" t="s">
        <v>2</v>
      </c>
      <c r="B112" s="136" t="s">
        <v>72</v>
      </c>
      <c r="C112" s="136" t="s">
        <v>17</v>
      </c>
      <c r="D112" s="38" t="s">
        <v>5</v>
      </c>
      <c r="E112" s="38" t="s">
        <v>5</v>
      </c>
      <c r="F112" s="149" t="s">
        <v>23</v>
      </c>
      <c r="G112" s="1281">
        <f>+G113</f>
        <v>90</v>
      </c>
      <c r="H112" s="1281">
        <f>+H113</f>
        <v>-65</v>
      </c>
      <c r="I112" s="1281">
        <f t="shared" si="0"/>
        <v>25</v>
      </c>
      <c r="J112" s="1282">
        <v>0</v>
      </c>
      <c r="K112" s="1282">
        <f t="shared" si="1"/>
        <v>25</v>
      </c>
      <c r="L112" s="1282">
        <v>0</v>
      </c>
      <c r="M112" s="1282">
        <f t="shared" si="2"/>
        <v>25</v>
      </c>
      <c r="N112" s="1282">
        <v>0</v>
      </c>
      <c r="O112" s="1282">
        <f t="shared" si="3"/>
        <v>25</v>
      </c>
      <c r="P112" s="1362">
        <v>0</v>
      </c>
      <c r="Q112" s="1362">
        <f t="shared" si="4"/>
        <v>25</v>
      </c>
      <c r="R112" s="1362">
        <v>0</v>
      </c>
      <c r="S112" s="1362">
        <f t="shared" si="5"/>
        <v>25</v>
      </c>
      <c r="T112" s="387"/>
    </row>
    <row r="113" spans="1:20" s="334" customFormat="1" x14ac:dyDescent="0.2">
      <c r="A113" s="47"/>
      <c r="B113" s="124"/>
      <c r="C113" s="124"/>
      <c r="D113" s="50">
        <v>3299</v>
      </c>
      <c r="E113" s="8">
        <v>5331</v>
      </c>
      <c r="F113" s="150" t="s">
        <v>19</v>
      </c>
      <c r="G113" s="1279">
        <v>90</v>
      </c>
      <c r="H113" s="1279">
        <v>-65</v>
      </c>
      <c r="I113" s="1279">
        <f t="shared" si="0"/>
        <v>25</v>
      </c>
      <c r="J113" s="1280">
        <v>0</v>
      </c>
      <c r="K113" s="1280">
        <f t="shared" si="1"/>
        <v>25</v>
      </c>
      <c r="L113" s="1280">
        <v>0</v>
      </c>
      <c r="M113" s="1280">
        <f t="shared" si="2"/>
        <v>25</v>
      </c>
      <c r="N113" s="1280">
        <v>0</v>
      </c>
      <c r="O113" s="1280">
        <f t="shared" si="3"/>
        <v>25</v>
      </c>
      <c r="P113" s="1363">
        <v>0</v>
      </c>
      <c r="Q113" s="1363">
        <f t="shared" si="4"/>
        <v>25</v>
      </c>
      <c r="R113" s="1363">
        <v>0</v>
      </c>
      <c r="S113" s="1363">
        <f t="shared" si="5"/>
        <v>25</v>
      </c>
      <c r="T113" s="387"/>
    </row>
    <row r="114" spans="1:20" s="334" customFormat="1" x14ac:dyDescent="0.2">
      <c r="A114" s="35" t="s">
        <v>2</v>
      </c>
      <c r="B114" s="136" t="s">
        <v>118</v>
      </c>
      <c r="C114" s="136" t="s">
        <v>122</v>
      </c>
      <c r="D114" s="38" t="s">
        <v>5</v>
      </c>
      <c r="E114" s="38" t="s">
        <v>5</v>
      </c>
      <c r="F114" s="149" t="s">
        <v>120</v>
      </c>
      <c r="G114" s="1281">
        <f>+G115</f>
        <v>0</v>
      </c>
      <c r="H114" s="1281">
        <f>+H115</f>
        <v>50</v>
      </c>
      <c r="I114" s="1281">
        <f t="shared" si="0"/>
        <v>50</v>
      </c>
      <c r="J114" s="1282">
        <v>0</v>
      </c>
      <c r="K114" s="1282">
        <f t="shared" si="1"/>
        <v>50</v>
      </c>
      <c r="L114" s="1282">
        <v>0</v>
      </c>
      <c r="M114" s="1282">
        <f t="shared" si="2"/>
        <v>50</v>
      </c>
      <c r="N114" s="1282">
        <v>0</v>
      </c>
      <c r="O114" s="1282">
        <f t="shared" si="3"/>
        <v>50</v>
      </c>
      <c r="P114" s="1362">
        <v>0</v>
      </c>
      <c r="Q114" s="1362">
        <f t="shared" si="4"/>
        <v>50</v>
      </c>
      <c r="R114" s="1362">
        <v>0</v>
      </c>
      <c r="S114" s="1362">
        <f t="shared" si="5"/>
        <v>50</v>
      </c>
      <c r="T114" s="387"/>
    </row>
    <row r="115" spans="1:20" s="334" customFormat="1" x14ac:dyDescent="0.2">
      <c r="A115" s="47"/>
      <c r="B115" s="124"/>
      <c r="C115" s="124"/>
      <c r="D115" s="50">
        <v>3299</v>
      </c>
      <c r="E115" s="8">
        <v>5321</v>
      </c>
      <c r="F115" s="150" t="s">
        <v>21</v>
      </c>
      <c r="G115" s="1279">
        <v>0</v>
      </c>
      <c r="H115" s="1279">
        <v>50</v>
      </c>
      <c r="I115" s="1279">
        <f t="shared" si="0"/>
        <v>50</v>
      </c>
      <c r="J115" s="1280">
        <v>0</v>
      </c>
      <c r="K115" s="1280">
        <f t="shared" si="1"/>
        <v>50</v>
      </c>
      <c r="L115" s="1280">
        <v>0</v>
      </c>
      <c r="M115" s="1280">
        <f t="shared" si="2"/>
        <v>50</v>
      </c>
      <c r="N115" s="1280">
        <v>0</v>
      </c>
      <c r="O115" s="1280">
        <f t="shared" si="3"/>
        <v>50</v>
      </c>
      <c r="P115" s="1363">
        <v>0</v>
      </c>
      <c r="Q115" s="1363">
        <f t="shared" si="4"/>
        <v>50</v>
      </c>
      <c r="R115" s="1363">
        <v>0</v>
      </c>
      <c r="S115" s="1363">
        <f t="shared" si="5"/>
        <v>50</v>
      </c>
      <c r="T115" s="387"/>
    </row>
    <row r="116" spans="1:20" s="334" customFormat="1" ht="20.95" x14ac:dyDescent="0.2">
      <c r="A116" s="35" t="s">
        <v>2</v>
      </c>
      <c r="B116" s="136" t="s">
        <v>119</v>
      </c>
      <c r="C116" s="136" t="s">
        <v>58</v>
      </c>
      <c r="D116" s="38" t="s">
        <v>5</v>
      </c>
      <c r="E116" s="38" t="s">
        <v>5</v>
      </c>
      <c r="F116" s="149" t="s">
        <v>121</v>
      </c>
      <c r="G116" s="1281">
        <f>+G117</f>
        <v>0</v>
      </c>
      <c r="H116" s="1281">
        <f>+H117</f>
        <v>15</v>
      </c>
      <c r="I116" s="1281">
        <f t="shared" si="0"/>
        <v>15</v>
      </c>
      <c r="J116" s="1282">
        <v>0</v>
      </c>
      <c r="K116" s="1282">
        <f t="shared" si="1"/>
        <v>15</v>
      </c>
      <c r="L116" s="1282">
        <v>0</v>
      </c>
      <c r="M116" s="1282">
        <f t="shared" si="2"/>
        <v>15</v>
      </c>
      <c r="N116" s="1282">
        <v>0</v>
      </c>
      <c r="O116" s="1282">
        <f t="shared" si="3"/>
        <v>15</v>
      </c>
      <c r="P116" s="1362">
        <v>0</v>
      </c>
      <c r="Q116" s="1362">
        <f t="shared" si="4"/>
        <v>15</v>
      </c>
      <c r="R116" s="1362">
        <v>0</v>
      </c>
      <c r="S116" s="1362">
        <f t="shared" si="5"/>
        <v>15</v>
      </c>
      <c r="T116" s="387"/>
    </row>
    <row r="117" spans="1:20" s="334" customFormat="1" x14ac:dyDescent="0.2">
      <c r="A117" s="47"/>
      <c r="B117" s="124"/>
      <c r="C117" s="124"/>
      <c r="D117" s="50">
        <v>3122</v>
      </c>
      <c r="E117" s="8">
        <v>5331</v>
      </c>
      <c r="F117" s="150" t="s">
        <v>19</v>
      </c>
      <c r="G117" s="1279">
        <v>0</v>
      </c>
      <c r="H117" s="1279">
        <v>15</v>
      </c>
      <c r="I117" s="1279">
        <f t="shared" si="0"/>
        <v>15</v>
      </c>
      <c r="J117" s="1280">
        <v>0</v>
      </c>
      <c r="K117" s="1280">
        <f t="shared" si="1"/>
        <v>15</v>
      </c>
      <c r="L117" s="1280">
        <v>0</v>
      </c>
      <c r="M117" s="1280">
        <f t="shared" si="2"/>
        <v>15</v>
      </c>
      <c r="N117" s="1280">
        <v>0</v>
      </c>
      <c r="O117" s="1280">
        <f t="shared" si="3"/>
        <v>15</v>
      </c>
      <c r="P117" s="1363">
        <v>0</v>
      </c>
      <c r="Q117" s="1363">
        <f t="shared" si="4"/>
        <v>15</v>
      </c>
      <c r="R117" s="1363">
        <v>0</v>
      </c>
      <c r="S117" s="1363">
        <f t="shared" si="5"/>
        <v>15</v>
      </c>
      <c r="T117" s="387"/>
    </row>
    <row r="118" spans="1:20" s="334" customFormat="1" x14ac:dyDescent="0.2">
      <c r="A118" s="35" t="s">
        <v>2</v>
      </c>
      <c r="B118" s="136" t="s">
        <v>73</v>
      </c>
      <c r="C118" s="136" t="s">
        <v>17</v>
      </c>
      <c r="D118" s="38" t="s">
        <v>5</v>
      </c>
      <c r="E118" s="38" t="s">
        <v>5</v>
      </c>
      <c r="F118" s="149" t="s">
        <v>6</v>
      </c>
      <c r="G118" s="1281">
        <f>+G119</f>
        <v>2000</v>
      </c>
      <c r="H118" s="1281">
        <f>+H119</f>
        <v>-2000</v>
      </c>
      <c r="I118" s="1281">
        <f t="shared" si="0"/>
        <v>0</v>
      </c>
      <c r="J118" s="1282">
        <v>0</v>
      </c>
      <c r="K118" s="1282">
        <f t="shared" si="1"/>
        <v>0</v>
      </c>
      <c r="L118" s="1282">
        <v>0</v>
      </c>
      <c r="M118" s="1282">
        <f t="shared" si="2"/>
        <v>0</v>
      </c>
      <c r="N118" s="1282">
        <v>0</v>
      </c>
      <c r="O118" s="1282">
        <f t="shared" si="3"/>
        <v>0</v>
      </c>
      <c r="P118" s="1362">
        <v>0</v>
      </c>
      <c r="Q118" s="1362">
        <f t="shared" si="4"/>
        <v>0</v>
      </c>
      <c r="R118" s="1362">
        <v>0</v>
      </c>
      <c r="S118" s="1362">
        <f t="shared" si="5"/>
        <v>0</v>
      </c>
      <c r="T118" s="387"/>
    </row>
    <row r="119" spans="1:20" s="334" customFormat="1" x14ac:dyDescent="0.2">
      <c r="A119" s="47"/>
      <c r="B119" s="124"/>
      <c r="C119" s="124"/>
      <c r="D119" s="50">
        <v>3299</v>
      </c>
      <c r="E119" s="50">
        <v>5331</v>
      </c>
      <c r="F119" s="150" t="s">
        <v>19</v>
      </c>
      <c r="G119" s="1279">
        <v>2000</v>
      </c>
      <c r="H119" s="1279">
        <v>-2000</v>
      </c>
      <c r="I119" s="1279">
        <f t="shared" si="0"/>
        <v>0</v>
      </c>
      <c r="J119" s="1280">
        <v>0</v>
      </c>
      <c r="K119" s="1280">
        <f t="shared" si="1"/>
        <v>0</v>
      </c>
      <c r="L119" s="1280">
        <v>0</v>
      </c>
      <c r="M119" s="1280">
        <f t="shared" si="2"/>
        <v>0</v>
      </c>
      <c r="N119" s="1280">
        <v>0</v>
      </c>
      <c r="O119" s="1280">
        <f t="shared" si="3"/>
        <v>0</v>
      </c>
      <c r="P119" s="1363">
        <v>0</v>
      </c>
      <c r="Q119" s="1363">
        <f t="shared" si="4"/>
        <v>0</v>
      </c>
      <c r="R119" s="1363">
        <v>0</v>
      </c>
      <c r="S119" s="1363">
        <f t="shared" si="5"/>
        <v>0</v>
      </c>
      <c r="T119" s="387"/>
    </row>
    <row r="120" spans="1:20" s="334" customFormat="1" ht="20.95" x14ac:dyDescent="0.2">
      <c r="A120" s="35" t="s">
        <v>2</v>
      </c>
      <c r="B120" s="136" t="s">
        <v>82</v>
      </c>
      <c r="C120" s="136" t="s">
        <v>48</v>
      </c>
      <c r="D120" s="38" t="s">
        <v>5</v>
      </c>
      <c r="E120" s="38" t="s">
        <v>5</v>
      </c>
      <c r="F120" s="149" t="s">
        <v>49</v>
      </c>
      <c r="G120" s="1281">
        <v>0</v>
      </c>
      <c r="H120" s="1281">
        <f>+H121</f>
        <v>430</v>
      </c>
      <c r="I120" s="1281">
        <f t="shared" si="0"/>
        <v>430</v>
      </c>
      <c r="J120" s="1282">
        <v>0</v>
      </c>
      <c r="K120" s="1282">
        <f t="shared" si="1"/>
        <v>430</v>
      </c>
      <c r="L120" s="1282">
        <v>0</v>
      </c>
      <c r="M120" s="1282">
        <f t="shared" si="2"/>
        <v>430</v>
      </c>
      <c r="N120" s="1282">
        <v>0</v>
      </c>
      <c r="O120" s="1282">
        <f t="shared" si="3"/>
        <v>430</v>
      </c>
      <c r="P120" s="1362">
        <v>0</v>
      </c>
      <c r="Q120" s="1362">
        <f t="shared" si="4"/>
        <v>430</v>
      </c>
      <c r="R120" s="1362">
        <v>0</v>
      </c>
      <c r="S120" s="1362">
        <f t="shared" si="5"/>
        <v>430</v>
      </c>
      <c r="T120" s="387"/>
    </row>
    <row r="121" spans="1:20" s="334" customFormat="1" x14ac:dyDescent="0.2">
      <c r="A121" s="47"/>
      <c r="B121" s="124"/>
      <c r="C121" s="124"/>
      <c r="D121" s="50">
        <v>3123</v>
      </c>
      <c r="E121" s="50">
        <v>5331</v>
      </c>
      <c r="F121" s="150" t="s">
        <v>19</v>
      </c>
      <c r="G121" s="1279">
        <v>0</v>
      </c>
      <c r="H121" s="1279">
        <v>430</v>
      </c>
      <c r="I121" s="1279">
        <f t="shared" si="0"/>
        <v>430</v>
      </c>
      <c r="J121" s="1280">
        <v>0</v>
      </c>
      <c r="K121" s="1280">
        <f t="shared" si="1"/>
        <v>430</v>
      </c>
      <c r="L121" s="1280">
        <v>0</v>
      </c>
      <c r="M121" s="1280">
        <f t="shared" si="2"/>
        <v>430</v>
      </c>
      <c r="N121" s="1280">
        <v>0</v>
      </c>
      <c r="O121" s="1280">
        <f t="shared" si="3"/>
        <v>430</v>
      </c>
      <c r="P121" s="1363">
        <v>0</v>
      </c>
      <c r="Q121" s="1363">
        <f t="shared" si="4"/>
        <v>430</v>
      </c>
      <c r="R121" s="1363">
        <v>0</v>
      </c>
      <c r="S121" s="1363">
        <f t="shared" si="5"/>
        <v>430</v>
      </c>
      <c r="T121" s="387"/>
    </row>
    <row r="122" spans="1:20" s="334" customFormat="1" ht="20.95" x14ac:dyDescent="0.2">
      <c r="A122" s="35" t="s">
        <v>2</v>
      </c>
      <c r="B122" s="136" t="s">
        <v>83</v>
      </c>
      <c r="C122" s="136" t="s">
        <v>50</v>
      </c>
      <c r="D122" s="38" t="s">
        <v>5</v>
      </c>
      <c r="E122" s="38" t="s">
        <v>5</v>
      </c>
      <c r="F122" s="149" t="s">
        <v>51</v>
      </c>
      <c r="G122" s="1281">
        <v>0</v>
      </c>
      <c r="H122" s="1281">
        <f t="shared" ref="H122" si="11">+H123</f>
        <v>480</v>
      </c>
      <c r="I122" s="1281">
        <f t="shared" si="0"/>
        <v>480</v>
      </c>
      <c r="J122" s="1282">
        <v>0</v>
      </c>
      <c r="K122" s="1282">
        <f t="shared" si="1"/>
        <v>480</v>
      </c>
      <c r="L122" s="1282">
        <v>0</v>
      </c>
      <c r="M122" s="1282">
        <f t="shared" si="2"/>
        <v>480</v>
      </c>
      <c r="N122" s="1282">
        <v>0</v>
      </c>
      <c r="O122" s="1282">
        <f t="shared" si="3"/>
        <v>480</v>
      </c>
      <c r="P122" s="1362">
        <v>0</v>
      </c>
      <c r="Q122" s="1362">
        <f t="shared" si="4"/>
        <v>480</v>
      </c>
      <c r="R122" s="1362">
        <v>0</v>
      </c>
      <c r="S122" s="1362">
        <f t="shared" si="5"/>
        <v>480</v>
      </c>
      <c r="T122" s="387"/>
    </row>
    <row r="123" spans="1:20" s="334" customFormat="1" x14ac:dyDescent="0.2">
      <c r="A123" s="47"/>
      <c r="B123" s="124"/>
      <c r="C123" s="124"/>
      <c r="D123" s="50">
        <v>3123</v>
      </c>
      <c r="E123" s="50">
        <v>5331</v>
      </c>
      <c r="F123" s="150" t="s">
        <v>19</v>
      </c>
      <c r="G123" s="1279">
        <v>0</v>
      </c>
      <c r="H123" s="1279">
        <v>480</v>
      </c>
      <c r="I123" s="1279">
        <f t="shared" si="0"/>
        <v>480</v>
      </c>
      <c r="J123" s="1280">
        <v>0</v>
      </c>
      <c r="K123" s="1280">
        <f t="shared" si="1"/>
        <v>480</v>
      </c>
      <c r="L123" s="1280">
        <v>0</v>
      </c>
      <c r="M123" s="1280">
        <f t="shared" si="2"/>
        <v>480</v>
      </c>
      <c r="N123" s="1280">
        <v>0</v>
      </c>
      <c r="O123" s="1280">
        <f t="shared" si="3"/>
        <v>480</v>
      </c>
      <c r="P123" s="1363">
        <v>0</v>
      </c>
      <c r="Q123" s="1363">
        <f t="shared" si="4"/>
        <v>480</v>
      </c>
      <c r="R123" s="1363">
        <v>0</v>
      </c>
      <c r="S123" s="1363">
        <f t="shared" si="5"/>
        <v>480</v>
      </c>
      <c r="T123" s="387"/>
    </row>
    <row r="124" spans="1:20" s="334" customFormat="1" ht="20.95" x14ac:dyDescent="0.2">
      <c r="A124" s="35" t="s">
        <v>2</v>
      </c>
      <c r="B124" s="136" t="s">
        <v>84</v>
      </c>
      <c r="C124" s="136" t="s">
        <v>52</v>
      </c>
      <c r="D124" s="38" t="s">
        <v>5</v>
      </c>
      <c r="E124" s="38" t="s">
        <v>5</v>
      </c>
      <c r="F124" s="149" t="s">
        <v>53</v>
      </c>
      <c r="G124" s="1281">
        <v>0</v>
      </c>
      <c r="H124" s="1281">
        <f t="shared" ref="H124" si="12">+H125</f>
        <v>70</v>
      </c>
      <c r="I124" s="1281">
        <f t="shared" si="0"/>
        <v>70</v>
      </c>
      <c r="J124" s="1282">
        <v>0</v>
      </c>
      <c r="K124" s="1282">
        <f t="shared" si="1"/>
        <v>70</v>
      </c>
      <c r="L124" s="1282">
        <v>0</v>
      </c>
      <c r="M124" s="1282">
        <f t="shared" si="2"/>
        <v>70</v>
      </c>
      <c r="N124" s="1282">
        <v>0</v>
      </c>
      <c r="O124" s="1282">
        <f t="shared" si="3"/>
        <v>70</v>
      </c>
      <c r="P124" s="1362">
        <v>0</v>
      </c>
      <c r="Q124" s="1362">
        <f t="shared" si="4"/>
        <v>70</v>
      </c>
      <c r="R124" s="1362">
        <v>0</v>
      </c>
      <c r="S124" s="1362">
        <f t="shared" si="5"/>
        <v>70</v>
      </c>
      <c r="T124" s="387"/>
    </row>
    <row r="125" spans="1:20" s="334" customFormat="1" x14ac:dyDescent="0.2">
      <c r="A125" s="47"/>
      <c r="B125" s="124"/>
      <c r="C125" s="124"/>
      <c r="D125" s="50">
        <v>3123</v>
      </c>
      <c r="E125" s="50">
        <v>5331</v>
      </c>
      <c r="F125" s="150" t="s">
        <v>19</v>
      </c>
      <c r="G125" s="1279">
        <v>0</v>
      </c>
      <c r="H125" s="1279">
        <v>70</v>
      </c>
      <c r="I125" s="1279">
        <f t="shared" si="0"/>
        <v>70</v>
      </c>
      <c r="J125" s="1280">
        <v>0</v>
      </c>
      <c r="K125" s="1280">
        <f t="shared" si="1"/>
        <v>70</v>
      </c>
      <c r="L125" s="1280">
        <v>0</v>
      </c>
      <c r="M125" s="1280">
        <f t="shared" si="2"/>
        <v>70</v>
      </c>
      <c r="N125" s="1280">
        <v>0</v>
      </c>
      <c r="O125" s="1280">
        <f t="shared" si="3"/>
        <v>70</v>
      </c>
      <c r="P125" s="1363">
        <v>0</v>
      </c>
      <c r="Q125" s="1363">
        <f t="shared" si="4"/>
        <v>70</v>
      </c>
      <c r="R125" s="1363">
        <v>0</v>
      </c>
      <c r="S125" s="1363">
        <f t="shared" si="5"/>
        <v>70</v>
      </c>
      <c r="T125" s="387"/>
    </row>
    <row r="126" spans="1:20" s="334" customFormat="1" ht="20.95" x14ac:dyDescent="0.2">
      <c r="A126" s="35" t="s">
        <v>2</v>
      </c>
      <c r="B126" s="136" t="s">
        <v>85</v>
      </c>
      <c r="C126" s="136" t="s">
        <v>54</v>
      </c>
      <c r="D126" s="38" t="s">
        <v>5</v>
      </c>
      <c r="E126" s="38" t="s">
        <v>5</v>
      </c>
      <c r="F126" s="149" t="s">
        <v>55</v>
      </c>
      <c r="G126" s="1281">
        <v>0</v>
      </c>
      <c r="H126" s="1281">
        <f t="shared" ref="H126" si="13">+H127</f>
        <v>120</v>
      </c>
      <c r="I126" s="1281">
        <f t="shared" si="0"/>
        <v>120</v>
      </c>
      <c r="J126" s="1282">
        <v>0</v>
      </c>
      <c r="K126" s="1282">
        <f t="shared" si="1"/>
        <v>120</v>
      </c>
      <c r="L126" s="1282">
        <v>0</v>
      </c>
      <c r="M126" s="1282">
        <f t="shared" si="2"/>
        <v>120</v>
      </c>
      <c r="N126" s="1282">
        <v>0</v>
      </c>
      <c r="O126" s="1282">
        <f t="shared" si="3"/>
        <v>120</v>
      </c>
      <c r="P126" s="1362">
        <v>0</v>
      </c>
      <c r="Q126" s="1362">
        <f t="shared" si="4"/>
        <v>120</v>
      </c>
      <c r="R126" s="1362">
        <v>0</v>
      </c>
      <c r="S126" s="1362">
        <f t="shared" si="5"/>
        <v>120</v>
      </c>
      <c r="T126" s="387"/>
    </row>
    <row r="127" spans="1:20" s="334" customFormat="1" x14ac:dyDescent="0.2">
      <c r="A127" s="47"/>
      <c r="B127" s="124"/>
      <c r="C127" s="124"/>
      <c r="D127" s="50">
        <v>3122</v>
      </c>
      <c r="E127" s="50">
        <v>5331</v>
      </c>
      <c r="F127" s="150" t="s">
        <v>19</v>
      </c>
      <c r="G127" s="1279">
        <v>0</v>
      </c>
      <c r="H127" s="1279">
        <v>120</v>
      </c>
      <c r="I127" s="1279">
        <f t="shared" si="0"/>
        <v>120</v>
      </c>
      <c r="J127" s="1280">
        <v>0</v>
      </c>
      <c r="K127" s="1280">
        <f t="shared" si="1"/>
        <v>120</v>
      </c>
      <c r="L127" s="1280">
        <v>0</v>
      </c>
      <c r="M127" s="1280">
        <f t="shared" si="2"/>
        <v>120</v>
      </c>
      <c r="N127" s="1280">
        <v>0</v>
      </c>
      <c r="O127" s="1280">
        <f t="shared" si="3"/>
        <v>120</v>
      </c>
      <c r="P127" s="1363">
        <v>0</v>
      </c>
      <c r="Q127" s="1363">
        <f t="shared" si="4"/>
        <v>120</v>
      </c>
      <c r="R127" s="1363">
        <v>0</v>
      </c>
      <c r="S127" s="1363">
        <f t="shared" si="5"/>
        <v>120</v>
      </c>
      <c r="T127" s="387"/>
    </row>
    <row r="128" spans="1:20" s="334" customFormat="1" ht="20.95" x14ac:dyDescent="0.2">
      <c r="A128" s="35" t="s">
        <v>2</v>
      </c>
      <c r="B128" s="136" t="s">
        <v>86</v>
      </c>
      <c r="C128" s="136" t="s">
        <v>56</v>
      </c>
      <c r="D128" s="38" t="s">
        <v>5</v>
      </c>
      <c r="E128" s="38" t="s">
        <v>5</v>
      </c>
      <c r="F128" s="149" t="s">
        <v>57</v>
      </c>
      <c r="G128" s="1281">
        <v>0</v>
      </c>
      <c r="H128" s="1281">
        <f t="shared" ref="H128" si="14">+H129</f>
        <v>330</v>
      </c>
      <c r="I128" s="1281">
        <f t="shared" si="0"/>
        <v>330</v>
      </c>
      <c r="J128" s="1282">
        <v>0</v>
      </c>
      <c r="K128" s="1282">
        <f t="shared" si="1"/>
        <v>330</v>
      </c>
      <c r="L128" s="1282">
        <v>0</v>
      </c>
      <c r="M128" s="1282">
        <f t="shared" si="2"/>
        <v>330</v>
      </c>
      <c r="N128" s="1282">
        <v>0</v>
      </c>
      <c r="O128" s="1282">
        <f t="shared" si="3"/>
        <v>330</v>
      </c>
      <c r="P128" s="1362">
        <v>0</v>
      </c>
      <c r="Q128" s="1362">
        <f t="shared" si="4"/>
        <v>330</v>
      </c>
      <c r="R128" s="1362">
        <v>0</v>
      </c>
      <c r="S128" s="1362">
        <f t="shared" si="5"/>
        <v>330</v>
      </c>
      <c r="T128" s="387"/>
    </row>
    <row r="129" spans="1:20" s="334" customFormat="1" x14ac:dyDescent="0.2">
      <c r="A129" s="47"/>
      <c r="B129" s="124"/>
      <c r="C129" s="124"/>
      <c r="D129" s="50">
        <v>3123</v>
      </c>
      <c r="E129" s="50">
        <v>5331</v>
      </c>
      <c r="F129" s="150" t="s">
        <v>19</v>
      </c>
      <c r="G129" s="1279">
        <v>0</v>
      </c>
      <c r="H129" s="1279">
        <v>330</v>
      </c>
      <c r="I129" s="1279">
        <f t="shared" si="0"/>
        <v>330</v>
      </c>
      <c r="J129" s="1280">
        <v>0</v>
      </c>
      <c r="K129" s="1280">
        <f t="shared" si="1"/>
        <v>330</v>
      </c>
      <c r="L129" s="1280">
        <v>0</v>
      </c>
      <c r="M129" s="1280">
        <f t="shared" si="2"/>
        <v>330</v>
      </c>
      <c r="N129" s="1280">
        <v>0</v>
      </c>
      <c r="O129" s="1280">
        <f t="shared" si="3"/>
        <v>330</v>
      </c>
      <c r="P129" s="1363">
        <v>0</v>
      </c>
      <c r="Q129" s="1363">
        <f t="shared" si="4"/>
        <v>330</v>
      </c>
      <c r="R129" s="1363">
        <v>0</v>
      </c>
      <c r="S129" s="1363">
        <f t="shared" si="5"/>
        <v>330</v>
      </c>
      <c r="T129" s="387"/>
    </row>
    <row r="130" spans="1:20" s="334" customFormat="1" ht="20.95" x14ac:dyDescent="0.2">
      <c r="A130" s="35" t="s">
        <v>2</v>
      </c>
      <c r="B130" s="136" t="s">
        <v>87</v>
      </c>
      <c r="C130" s="136" t="s">
        <v>58</v>
      </c>
      <c r="D130" s="38" t="s">
        <v>5</v>
      </c>
      <c r="E130" s="38" t="s">
        <v>5</v>
      </c>
      <c r="F130" s="149" t="s">
        <v>59</v>
      </c>
      <c r="G130" s="1281">
        <v>0</v>
      </c>
      <c r="H130" s="1281">
        <f t="shared" ref="H130" si="15">+H131</f>
        <v>230</v>
      </c>
      <c r="I130" s="1281">
        <f t="shared" si="0"/>
        <v>230</v>
      </c>
      <c r="J130" s="1282">
        <v>0</v>
      </c>
      <c r="K130" s="1282">
        <f t="shared" si="1"/>
        <v>230</v>
      </c>
      <c r="L130" s="1282">
        <v>0</v>
      </c>
      <c r="M130" s="1282">
        <f t="shared" si="2"/>
        <v>230</v>
      </c>
      <c r="N130" s="1282">
        <v>0</v>
      </c>
      <c r="O130" s="1282">
        <f t="shared" si="3"/>
        <v>230</v>
      </c>
      <c r="P130" s="1362">
        <v>0</v>
      </c>
      <c r="Q130" s="1362">
        <f t="shared" si="4"/>
        <v>230</v>
      </c>
      <c r="R130" s="1362">
        <v>0</v>
      </c>
      <c r="S130" s="1362">
        <f t="shared" si="5"/>
        <v>230</v>
      </c>
      <c r="T130" s="387"/>
    </row>
    <row r="131" spans="1:20" s="334" customFormat="1" x14ac:dyDescent="0.2">
      <c r="A131" s="47"/>
      <c r="B131" s="124"/>
      <c r="C131" s="124"/>
      <c r="D131" s="50">
        <v>3122</v>
      </c>
      <c r="E131" s="50">
        <v>5331</v>
      </c>
      <c r="F131" s="150" t="s">
        <v>19</v>
      </c>
      <c r="G131" s="1279">
        <v>0</v>
      </c>
      <c r="H131" s="1279">
        <v>230</v>
      </c>
      <c r="I131" s="1279">
        <f t="shared" si="0"/>
        <v>230</v>
      </c>
      <c r="J131" s="1280">
        <v>0</v>
      </c>
      <c r="K131" s="1280">
        <f t="shared" si="1"/>
        <v>230</v>
      </c>
      <c r="L131" s="1280">
        <v>0</v>
      </c>
      <c r="M131" s="1280">
        <f t="shared" si="2"/>
        <v>230</v>
      </c>
      <c r="N131" s="1280">
        <v>0</v>
      </c>
      <c r="O131" s="1280">
        <f t="shared" si="3"/>
        <v>230</v>
      </c>
      <c r="P131" s="1363">
        <v>0</v>
      </c>
      <c r="Q131" s="1363">
        <f t="shared" si="4"/>
        <v>230</v>
      </c>
      <c r="R131" s="1363">
        <v>0</v>
      </c>
      <c r="S131" s="1363">
        <f t="shared" si="5"/>
        <v>230</v>
      </c>
      <c r="T131" s="387"/>
    </row>
    <row r="132" spans="1:20" s="334" customFormat="1" ht="20.95" x14ac:dyDescent="0.2">
      <c r="A132" s="35" t="s">
        <v>2</v>
      </c>
      <c r="B132" s="136" t="s">
        <v>88</v>
      </c>
      <c r="C132" s="136" t="s">
        <v>60</v>
      </c>
      <c r="D132" s="38" t="s">
        <v>5</v>
      </c>
      <c r="E132" s="38" t="s">
        <v>5</v>
      </c>
      <c r="F132" s="149" t="s">
        <v>61</v>
      </c>
      <c r="G132" s="1281">
        <v>0</v>
      </c>
      <c r="H132" s="1281">
        <f t="shared" ref="H132" si="16">+H133</f>
        <v>160</v>
      </c>
      <c r="I132" s="1281">
        <f t="shared" si="0"/>
        <v>160</v>
      </c>
      <c r="J132" s="1282">
        <v>0</v>
      </c>
      <c r="K132" s="1282">
        <f t="shared" si="1"/>
        <v>160</v>
      </c>
      <c r="L132" s="1282">
        <v>0</v>
      </c>
      <c r="M132" s="1282">
        <f t="shared" si="2"/>
        <v>160</v>
      </c>
      <c r="N132" s="1282">
        <v>0</v>
      </c>
      <c r="O132" s="1282">
        <f t="shared" si="3"/>
        <v>160</v>
      </c>
      <c r="P132" s="1362">
        <v>0</v>
      </c>
      <c r="Q132" s="1362">
        <f t="shared" si="4"/>
        <v>160</v>
      </c>
      <c r="R132" s="1362">
        <v>0</v>
      </c>
      <c r="S132" s="1362">
        <f t="shared" si="5"/>
        <v>160</v>
      </c>
      <c r="T132" s="387"/>
    </row>
    <row r="133" spans="1:20" s="334" customFormat="1" x14ac:dyDescent="0.2">
      <c r="A133" s="47"/>
      <c r="B133" s="124"/>
      <c r="C133" s="124"/>
      <c r="D133" s="50">
        <v>3122</v>
      </c>
      <c r="E133" s="50">
        <v>5331</v>
      </c>
      <c r="F133" s="150" t="s">
        <v>19</v>
      </c>
      <c r="G133" s="1279">
        <v>0</v>
      </c>
      <c r="H133" s="1279">
        <v>160</v>
      </c>
      <c r="I133" s="1279">
        <f t="shared" si="0"/>
        <v>160</v>
      </c>
      <c r="J133" s="1280">
        <v>0</v>
      </c>
      <c r="K133" s="1280">
        <f t="shared" si="1"/>
        <v>160</v>
      </c>
      <c r="L133" s="1280">
        <v>0</v>
      </c>
      <c r="M133" s="1280">
        <f t="shared" si="2"/>
        <v>160</v>
      </c>
      <c r="N133" s="1280">
        <v>0</v>
      </c>
      <c r="O133" s="1280">
        <f t="shared" si="3"/>
        <v>160</v>
      </c>
      <c r="P133" s="1363">
        <v>0</v>
      </c>
      <c r="Q133" s="1363">
        <f t="shared" si="4"/>
        <v>160</v>
      </c>
      <c r="R133" s="1363">
        <v>0</v>
      </c>
      <c r="S133" s="1363">
        <f t="shared" si="5"/>
        <v>160</v>
      </c>
      <c r="T133" s="387"/>
    </row>
    <row r="134" spans="1:20" s="334" customFormat="1" ht="20.95" x14ac:dyDescent="0.2">
      <c r="A134" s="35" t="s">
        <v>2</v>
      </c>
      <c r="B134" s="136" t="s">
        <v>89</v>
      </c>
      <c r="C134" s="136" t="s">
        <v>62</v>
      </c>
      <c r="D134" s="38" t="s">
        <v>5</v>
      </c>
      <c r="E134" s="38" t="s">
        <v>5</v>
      </c>
      <c r="F134" s="149" t="s">
        <v>63</v>
      </c>
      <c r="G134" s="1281">
        <v>0</v>
      </c>
      <c r="H134" s="1281">
        <f t="shared" ref="H134" si="17">+H135</f>
        <v>150</v>
      </c>
      <c r="I134" s="1281">
        <f t="shared" si="0"/>
        <v>150</v>
      </c>
      <c r="J134" s="1282">
        <v>0</v>
      </c>
      <c r="K134" s="1282">
        <f t="shared" si="1"/>
        <v>150</v>
      </c>
      <c r="L134" s="1282">
        <v>0</v>
      </c>
      <c r="M134" s="1282">
        <f t="shared" si="2"/>
        <v>150</v>
      </c>
      <c r="N134" s="1282">
        <v>0</v>
      </c>
      <c r="O134" s="1282">
        <f t="shared" si="3"/>
        <v>150</v>
      </c>
      <c r="P134" s="1362">
        <v>0</v>
      </c>
      <c r="Q134" s="1362">
        <f t="shared" si="4"/>
        <v>150</v>
      </c>
      <c r="R134" s="1362">
        <v>0</v>
      </c>
      <c r="S134" s="1362">
        <f t="shared" si="5"/>
        <v>150</v>
      </c>
      <c r="T134" s="387"/>
    </row>
    <row r="135" spans="1:20" s="334" customFormat="1" x14ac:dyDescent="0.2">
      <c r="A135" s="47"/>
      <c r="B135" s="124"/>
      <c r="C135" s="124"/>
      <c r="D135" s="50">
        <v>3123</v>
      </c>
      <c r="E135" s="50">
        <v>5331</v>
      </c>
      <c r="F135" s="150" t="s">
        <v>19</v>
      </c>
      <c r="G135" s="1279">
        <v>0</v>
      </c>
      <c r="H135" s="1279">
        <v>150</v>
      </c>
      <c r="I135" s="1279">
        <f t="shared" si="0"/>
        <v>150</v>
      </c>
      <c r="J135" s="1280">
        <v>0</v>
      </c>
      <c r="K135" s="1280">
        <f t="shared" si="1"/>
        <v>150</v>
      </c>
      <c r="L135" s="1280">
        <v>0</v>
      </c>
      <c r="M135" s="1280">
        <f t="shared" si="2"/>
        <v>150</v>
      </c>
      <c r="N135" s="1280">
        <v>0</v>
      </c>
      <c r="O135" s="1280">
        <f t="shared" si="3"/>
        <v>150</v>
      </c>
      <c r="P135" s="1363">
        <v>0</v>
      </c>
      <c r="Q135" s="1363">
        <f t="shared" si="4"/>
        <v>150</v>
      </c>
      <c r="R135" s="1363">
        <v>0</v>
      </c>
      <c r="S135" s="1363">
        <f t="shared" si="5"/>
        <v>150</v>
      </c>
      <c r="T135" s="387"/>
    </row>
    <row r="136" spans="1:20" s="334" customFormat="1" ht="20.95" x14ac:dyDescent="0.2">
      <c r="A136" s="35" t="s">
        <v>2</v>
      </c>
      <c r="B136" s="136" t="s">
        <v>90</v>
      </c>
      <c r="C136" s="136" t="s">
        <v>64</v>
      </c>
      <c r="D136" s="38" t="s">
        <v>5</v>
      </c>
      <c r="E136" s="38" t="s">
        <v>5</v>
      </c>
      <c r="F136" s="149" t="s">
        <v>65</v>
      </c>
      <c r="G136" s="1281">
        <v>0</v>
      </c>
      <c r="H136" s="1281">
        <f t="shared" ref="H136" si="18">+H137</f>
        <v>30</v>
      </c>
      <c r="I136" s="1281">
        <f t="shared" si="0"/>
        <v>30</v>
      </c>
      <c r="J136" s="1282">
        <v>0</v>
      </c>
      <c r="K136" s="1282">
        <f t="shared" si="1"/>
        <v>30</v>
      </c>
      <c r="L136" s="1282">
        <v>0</v>
      </c>
      <c r="M136" s="1282">
        <f t="shared" si="2"/>
        <v>30</v>
      </c>
      <c r="N136" s="1282">
        <v>0</v>
      </c>
      <c r="O136" s="1282">
        <f t="shared" si="3"/>
        <v>30</v>
      </c>
      <c r="P136" s="1362">
        <v>0</v>
      </c>
      <c r="Q136" s="1362">
        <f t="shared" si="4"/>
        <v>30</v>
      </c>
      <c r="R136" s="1362">
        <v>0</v>
      </c>
      <c r="S136" s="1362">
        <f t="shared" si="5"/>
        <v>30</v>
      </c>
      <c r="T136" s="387"/>
    </row>
    <row r="137" spans="1:20" s="334" customFormat="1" x14ac:dyDescent="0.2">
      <c r="A137" s="47"/>
      <c r="B137" s="124"/>
      <c r="C137" s="124"/>
      <c r="D137" s="50">
        <v>3123</v>
      </c>
      <c r="E137" s="50">
        <v>5331</v>
      </c>
      <c r="F137" s="150" t="s">
        <v>19</v>
      </c>
      <c r="G137" s="1279">
        <v>0</v>
      </c>
      <c r="H137" s="1279">
        <v>30</v>
      </c>
      <c r="I137" s="1279">
        <f t="shared" si="0"/>
        <v>30</v>
      </c>
      <c r="J137" s="1280">
        <v>0</v>
      </c>
      <c r="K137" s="1280">
        <f t="shared" si="1"/>
        <v>30</v>
      </c>
      <c r="L137" s="1280">
        <v>0</v>
      </c>
      <c r="M137" s="1280">
        <f t="shared" si="2"/>
        <v>30</v>
      </c>
      <c r="N137" s="1280">
        <v>0</v>
      </c>
      <c r="O137" s="1280">
        <f t="shared" si="3"/>
        <v>30</v>
      </c>
      <c r="P137" s="1363">
        <v>0</v>
      </c>
      <c r="Q137" s="1363">
        <f t="shared" si="4"/>
        <v>30</v>
      </c>
      <c r="R137" s="1363">
        <v>0</v>
      </c>
      <c r="S137" s="1363">
        <f t="shared" si="5"/>
        <v>30</v>
      </c>
      <c r="T137" s="387"/>
    </row>
    <row r="138" spans="1:20" s="334" customFormat="1" x14ac:dyDescent="0.2">
      <c r="A138" s="35" t="s">
        <v>2</v>
      </c>
      <c r="B138" s="136" t="s">
        <v>74</v>
      </c>
      <c r="C138" s="136" t="s">
        <v>17</v>
      </c>
      <c r="D138" s="38" t="s">
        <v>5</v>
      </c>
      <c r="E138" s="38" t="s">
        <v>5</v>
      </c>
      <c r="F138" s="149" t="s">
        <v>7</v>
      </c>
      <c r="G138" s="1281">
        <f>+G139</f>
        <v>500</v>
      </c>
      <c r="H138" s="1281">
        <v>0</v>
      </c>
      <c r="I138" s="1281">
        <f t="shared" si="0"/>
        <v>500</v>
      </c>
      <c r="J138" s="1282">
        <f>+J139</f>
        <v>-50</v>
      </c>
      <c r="K138" s="1282">
        <f t="shared" si="1"/>
        <v>450</v>
      </c>
      <c r="L138" s="1282">
        <v>0</v>
      </c>
      <c r="M138" s="1282">
        <f t="shared" si="2"/>
        <v>450</v>
      </c>
      <c r="N138" s="1282">
        <v>0</v>
      </c>
      <c r="O138" s="1282">
        <f t="shared" si="3"/>
        <v>450</v>
      </c>
      <c r="P138" s="1362">
        <v>0</v>
      </c>
      <c r="Q138" s="1362">
        <f t="shared" si="4"/>
        <v>450</v>
      </c>
      <c r="R138" s="1362">
        <v>0</v>
      </c>
      <c r="S138" s="1362">
        <f t="shared" si="5"/>
        <v>450</v>
      </c>
      <c r="T138" s="387"/>
    </row>
    <row r="139" spans="1:20" s="334" customFormat="1" x14ac:dyDescent="0.2">
      <c r="A139" s="47"/>
      <c r="B139" s="124"/>
      <c r="C139" s="124"/>
      <c r="D139" s="50">
        <v>3299</v>
      </c>
      <c r="E139" s="50">
        <v>5331</v>
      </c>
      <c r="F139" s="150" t="s">
        <v>19</v>
      </c>
      <c r="G139" s="1279">
        <v>500</v>
      </c>
      <c r="H139" s="1279">
        <v>0</v>
      </c>
      <c r="I139" s="1279">
        <f t="shared" si="0"/>
        <v>500</v>
      </c>
      <c r="J139" s="1280">
        <v>-50</v>
      </c>
      <c r="K139" s="1280">
        <f t="shared" si="1"/>
        <v>450</v>
      </c>
      <c r="L139" s="1280">
        <v>0</v>
      </c>
      <c r="M139" s="1280">
        <f t="shared" si="2"/>
        <v>450</v>
      </c>
      <c r="N139" s="1280">
        <v>0</v>
      </c>
      <c r="O139" s="1280">
        <f t="shared" si="3"/>
        <v>450</v>
      </c>
      <c r="P139" s="1363">
        <v>0</v>
      </c>
      <c r="Q139" s="1363">
        <f t="shared" si="4"/>
        <v>450</v>
      </c>
      <c r="R139" s="1363">
        <v>0</v>
      </c>
      <c r="S139" s="1363">
        <f t="shared" si="5"/>
        <v>450</v>
      </c>
      <c r="T139" s="387"/>
    </row>
    <row r="140" spans="1:20" s="334" customFormat="1" ht="20.95" x14ac:dyDescent="0.2">
      <c r="A140" s="35" t="s">
        <v>2</v>
      </c>
      <c r="B140" s="136" t="s">
        <v>165</v>
      </c>
      <c r="C140" s="136" t="s">
        <v>17</v>
      </c>
      <c r="D140" s="38" t="s">
        <v>5</v>
      </c>
      <c r="E140" s="38" t="s">
        <v>5</v>
      </c>
      <c r="F140" s="149" t="s">
        <v>170</v>
      </c>
      <c r="G140" s="1281">
        <v>0</v>
      </c>
      <c r="H140" s="1281">
        <v>0</v>
      </c>
      <c r="I140" s="1281">
        <f t="shared" si="0"/>
        <v>0</v>
      </c>
      <c r="J140" s="1282">
        <f>+J141</f>
        <v>50</v>
      </c>
      <c r="K140" s="1282">
        <f t="shared" si="1"/>
        <v>50</v>
      </c>
      <c r="L140" s="1282">
        <f>+L141</f>
        <v>-50</v>
      </c>
      <c r="M140" s="1282">
        <f t="shared" si="2"/>
        <v>0</v>
      </c>
      <c r="N140" s="1282">
        <v>0</v>
      </c>
      <c r="O140" s="1282">
        <f t="shared" si="3"/>
        <v>0</v>
      </c>
      <c r="P140" s="1362">
        <v>0</v>
      </c>
      <c r="Q140" s="1362">
        <f t="shared" si="4"/>
        <v>0</v>
      </c>
      <c r="R140" s="1362">
        <v>0</v>
      </c>
      <c r="S140" s="1362">
        <f t="shared" si="5"/>
        <v>0</v>
      </c>
      <c r="T140" s="387"/>
    </row>
    <row r="141" spans="1:20" s="334" customFormat="1" x14ac:dyDescent="0.2">
      <c r="A141" s="47"/>
      <c r="B141" s="124"/>
      <c r="C141" s="124"/>
      <c r="D141" s="50">
        <v>3299</v>
      </c>
      <c r="E141" s="50">
        <v>5332</v>
      </c>
      <c r="F141" s="150" t="s">
        <v>167</v>
      </c>
      <c r="G141" s="1279">
        <v>0</v>
      </c>
      <c r="H141" s="1279">
        <v>0</v>
      </c>
      <c r="I141" s="1279">
        <v>0</v>
      </c>
      <c r="J141" s="1280">
        <v>50</v>
      </c>
      <c r="K141" s="1280">
        <f t="shared" si="1"/>
        <v>50</v>
      </c>
      <c r="L141" s="1280">
        <v>-50</v>
      </c>
      <c r="M141" s="1280">
        <f t="shared" si="2"/>
        <v>0</v>
      </c>
      <c r="N141" s="1280">
        <v>0</v>
      </c>
      <c r="O141" s="1280">
        <f t="shared" si="3"/>
        <v>0</v>
      </c>
      <c r="P141" s="1363">
        <v>0</v>
      </c>
      <c r="Q141" s="1363">
        <f t="shared" si="4"/>
        <v>0</v>
      </c>
      <c r="R141" s="1363">
        <v>0</v>
      </c>
      <c r="S141" s="1363">
        <f t="shared" si="5"/>
        <v>0</v>
      </c>
      <c r="T141" s="387"/>
    </row>
    <row r="142" spans="1:20" s="334" customFormat="1" ht="20.95" x14ac:dyDescent="0.2">
      <c r="A142" s="35" t="s">
        <v>2</v>
      </c>
      <c r="B142" s="136" t="s">
        <v>165</v>
      </c>
      <c r="C142" s="136" t="s">
        <v>306</v>
      </c>
      <c r="D142" s="38" t="s">
        <v>5</v>
      </c>
      <c r="E142" s="38" t="s">
        <v>5</v>
      </c>
      <c r="F142" s="149" t="s">
        <v>170</v>
      </c>
      <c r="G142" s="1281">
        <v>0</v>
      </c>
      <c r="H142" s="1281">
        <v>0</v>
      </c>
      <c r="I142" s="1281">
        <f t="shared" ref="I142" si="19">+G142+H142</f>
        <v>0</v>
      </c>
      <c r="J142" s="1282">
        <f>+J143</f>
        <v>0</v>
      </c>
      <c r="K142" s="1282">
        <f t="shared" si="1"/>
        <v>0</v>
      </c>
      <c r="L142" s="1282">
        <f>+L143</f>
        <v>50</v>
      </c>
      <c r="M142" s="1282">
        <f t="shared" si="2"/>
        <v>50</v>
      </c>
      <c r="N142" s="1282">
        <v>0</v>
      </c>
      <c r="O142" s="1282">
        <f t="shared" si="3"/>
        <v>50</v>
      </c>
      <c r="P142" s="1362">
        <v>0</v>
      </c>
      <c r="Q142" s="1362">
        <f t="shared" si="4"/>
        <v>50</v>
      </c>
      <c r="R142" s="1362">
        <v>0</v>
      </c>
      <c r="S142" s="1362">
        <f t="shared" si="5"/>
        <v>50</v>
      </c>
      <c r="T142" s="387"/>
    </row>
    <row r="143" spans="1:20" s="334" customFormat="1" x14ac:dyDescent="0.2">
      <c r="A143" s="47"/>
      <c r="B143" s="124"/>
      <c r="C143" s="124"/>
      <c r="D143" s="50">
        <v>3299</v>
      </c>
      <c r="E143" s="50">
        <v>5332</v>
      </c>
      <c r="F143" s="150" t="s">
        <v>167</v>
      </c>
      <c r="G143" s="1279">
        <v>0</v>
      </c>
      <c r="H143" s="1279">
        <v>0</v>
      </c>
      <c r="I143" s="1279">
        <v>0</v>
      </c>
      <c r="J143" s="1280">
        <v>0</v>
      </c>
      <c r="K143" s="1280">
        <f t="shared" si="1"/>
        <v>0</v>
      </c>
      <c r="L143" s="1280">
        <v>50</v>
      </c>
      <c r="M143" s="1280">
        <f t="shared" si="2"/>
        <v>50</v>
      </c>
      <c r="N143" s="1280">
        <v>0</v>
      </c>
      <c r="O143" s="1280">
        <f t="shared" si="3"/>
        <v>50</v>
      </c>
      <c r="P143" s="1363">
        <v>0</v>
      </c>
      <c r="Q143" s="1363">
        <f t="shared" si="4"/>
        <v>50</v>
      </c>
      <c r="R143" s="1363">
        <v>0</v>
      </c>
      <c r="S143" s="1363">
        <f t="shared" si="5"/>
        <v>50</v>
      </c>
      <c r="T143" s="387"/>
    </row>
    <row r="144" spans="1:20" s="334" customFormat="1" x14ac:dyDescent="0.2">
      <c r="A144" s="35" t="s">
        <v>2</v>
      </c>
      <c r="B144" s="136" t="s">
        <v>75</v>
      </c>
      <c r="C144" s="136" t="s">
        <v>17</v>
      </c>
      <c r="D144" s="38" t="s">
        <v>5</v>
      </c>
      <c r="E144" s="38" t="s">
        <v>5</v>
      </c>
      <c r="F144" s="149" t="s">
        <v>8</v>
      </c>
      <c r="G144" s="1281">
        <f>+G145</f>
        <v>500</v>
      </c>
      <c r="H144" s="1281">
        <v>0</v>
      </c>
      <c r="I144" s="1281">
        <f t="shared" si="0"/>
        <v>500</v>
      </c>
      <c r="J144" s="1282">
        <v>0</v>
      </c>
      <c r="K144" s="1282">
        <f t="shared" si="1"/>
        <v>500</v>
      </c>
      <c r="L144" s="1282">
        <v>0</v>
      </c>
      <c r="M144" s="1282">
        <f t="shared" si="2"/>
        <v>500</v>
      </c>
      <c r="N144" s="1282">
        <v>0</v>
      </c>
      <c r="O144" s="1282">
        <f t="shared" si="3"/>
        <v>500</v>
      </c>
      <c r="P144" s="1362">
        <v>0</v>
      </c>
      <c r="Q144" s="1362">
        <f t="shared" si="4"/>
        <v>500</v>
      </c>
      <c r="R144" s="1362">
        <v>0</v>
      </c>
      <c r="S144" s="1362">
        <f t="shared" si="5"/>
        <v>500</v>
      </c>
      <c r="T144" s="387"/>
    </row>
    <row r="145" spans="1:21" s="334" customFormat="1" x14ac:dyDescent="0.2">
      <c r="A145" s="67"/>
      <c r="B145" s="1342"/>
      <c r="C145" s="1342"/>
      <c r="D145" s="70">
        <v>3299</v>
      </c>
      <c r="E145" s="1343">
        <v>5321</v>
      </c>
      <c r="F145" s="153" t="s">
        <v>21</v>
      </c>
      <c r="G145" s="1302">
        <v>500</v>
      </c>
      <c r="H145" s="1302">
        <v>0</v>
      </c>
      <c r="I145" s="1302">
        <f t="shared" si="0"/>
        <v>500</v>
      </c>
      <c r="J145" s="1287">
        <v>0</v>
      </c>
      <c r="K145" s="1287">
        <f t="shared" si="1"/>
        <v>500</v>
      </c>
      <c r="L145" s="1280">
        <v>0</v>
      </c>
      <c r="M145" s="1280">
        <f t="shared" si="2"/>
        <v>500</v>
      </c>
      <c r="N145" s="1280">
        <v>0</v>
      </c>
      <c r="O145" s="1280">
        <f t="shared" si="3"/>
        <v>500</v>
      </c>
      <c r="P145" s="1363">
        <v>0</v>
      </c>
      <c r="Q145" s="1363">
        <f t="shared" si="4"/>
        <v>500</v>
      </c>
      <c r="R145" s="1363">
        <v>0</v>
      </c>
      <c r="S145" s="1363">
        <f t="shared" si="5"/>
        <v>500</v>
      </c>
      <c r="T145" s="387"/>
    </row>
    <row r="146" spans="1:21" s="334" customFormat="1" ht="20.95" x14ac:dyDescent="0.2">
      <c r="A146" s="35" t="s">
        <v>2</v>
      </c>
      <c r="B146" s="136" t="s">
        <v>217</v>
      </c>
      <c r="C146" s="136" t="s">
        <v>17</v>
      </c>
      <c r="D146" s="38" t="s">
        <v>5</v>
      </c>
      <c r="E146" s="38" t="s">
        <v>5</v>
      </c>
      <c r="F146" s="149" t="s">
        <v>218</v>
      </c>
      <c r="G146" s="1281">
        <v>0</v>
      </c>
      <c r="H146" s="1281"/>
      <c r="I146" s="1281">
        <v>0</v>
      </c>
      <c r="J146" s="1282">
        <f>+J147</f>
        <v>250</v>
      </c>
      <c r="K146" s="1282">
        <f t="shared" si="1"/>
        <v>250</v>
      </c>
      <c r="L146" s="1282">
        <v>0</v>
      </c>
      <c r="M146" s="1282">
        <f t="shared" si="2"/>
        <v>250</v>
      </c>
      <c r="N146" s="1282">
        <v>0</v>
      </c>
      <c r="O146" s="1282">
        <f t="shared" si="3"/>
        <v>250</v>
      </c>
      <c r="P146" s="1362">
        <v>0</v>
      </c>
      <c r="Q146" s="1362">
        <f t="shared" si="4"/>
        <v>250</v>
      </c>
      <c r="R146" s="1362">
        <v>0</v>
      </c>
      <c r="S146" s="1362">
        <f t="shared" si="5"/>
        <v>250</v>
      </c>
      <c r="T146" s="387"/>
    </row>
    <row r="147" spans="1:21" s="334" customFormat="1" ht="13.1" thickBot="1" x14ac:dyDescent="0.25">
      <c r="A147" s="1575"/>
      <c r="B147" s="1576"/>
      <c r="C147" s="1576"/>
      <c r="D147" s="1577">
        <v>3299</v>
      </c>
      <c r="E147" s="85">
        <v>5222</v>
      </c>
      <c r="F147" s="268" t="s">
        <v>94</v>
      </c>
      <c r="G147" s="1316">
        <v>0</v>
      </c>
      <c r="H147" s="1316"/>
      <c r="I147" s="1316">
        <v>0</v>
      </c>
      <c r="J147" s="1317">
        <v>250</v>
      </c>
      <c r="K147" s="1317">
        <f t="shared" si="1"/>
        <v>250</v>
      </c>
      <c r="L147" s="1287">
        <v>0</v>
      </c>
      <c r="M147" s="1287">
        <f t="shared" si="2"/>
        <v>250</v>
      </c>
      <c r="N147" s="1287">
        <v>0</v>
      </c>
      <c r="O147" s="1287">
        <f t="shared" si="3"/>
        <v>250</v>
      </c>
      <c r="P147" s="1327">
        <v>0</v>
      </c>
      <c r="Q147" s="1327">
        <f t="shared" si="4"/>
        <v>250</v>
      </c>
      <c r="R147" s="1327">
        <v>0</v>
      </c>
      <c r="S147" s="1327">
        <f t="shared" si="5"/>
        <v>250</v>
      </c>
      <c r="T147" s="387"/>
    </row>
    <row r="148" spans="1:21" s="334" customFormat="1" ht="13.75" thickBot="1" x14ac:dyDescent="0.3">
      <c r="A148" s="1270" t="s">
        <v>2</v>
      </c>
      <c r="B148" s="1474" t="s">
        <v>5</v>
      </c>
      <c r="C148" s="1475"/>
      <c r="D148" s="1271" t="s">
        <v>5</v>
      </c>
      <c r="E148" s="1271" t="s">
        <v>5</v>
      </c>
      <c r="F148" s="1273" t="s">
        <v>25</v>
      </c>
      <c r="G148" s="1274">
        <v>6040</v>
      </c>
      <c r="H148" s="1274">
        <f>+H149+H228+H237+H255+H270+H283</f>
        <v>14536.8</v>
      </c>
      <c r="I148" s="1274">
        <f t="shared" si="0"/>
        <v>20576.8</v>
      </c>
      <c r="J148" s="1275">
        <f>+J149+J228+J237+J255+J270+J283</f>
        <v>0</v>
      </c>
      <c r="K148" s="1275">
        <f t="shared" si="1"/>
        <v>20576.8</v>
      </c>
      <c r="L148" s="1275">
        <v>0</v>
      </c>
      <c r="M148" s="1275">
        <f t="shared" si="2"/>
        <v>20576.8</v>
      </c>
      <c r="N148" s="1275">
        <f>+N149+N228+N237+N255+N270+N283</f>
        <v>-5760</v>
      </c>
      <c r="O148" s="1275">
        <f t="shared" si="3"/>
        <v>14816.8</v>
      </c>
      <c r="P148" s="1566">
        <f>+P149</f>
        <v>312</v>
      </c>
      <c r="Q148" s="1566">
        <f t="shared" si="4"/>
        <v>15128.8</v>
      </c>
      <c r="R148" s="1566">
        <f>+R149</f>
        <v>0</v>
      </c>
      <c r="S148" s="1566">
        <f t="shared" si="5"/>
        <v>15128.8</v>
      </c>
      <c r="U148" s="1547"/>
    </row>
    <row r="149" spans="1:21" s="334" customFormat="1" ht="13.1" thickBot="1" x14ac:dyDescent="0.25">
      <c r="A149" s="1289" t="s">
        <v>2</v>
      </c>
      <c r="B149" s="1476" t="s">
        <v>5</v>
      </c>
      <c r="C149" s="1476"/>
      <c r="D149" s="1290" t="s">
        <v>5</v>
      </c>
      <c r="E149" s="1290" t="s">
        <v>5</v>
      </c>
      <c r="F149" s="1291" t="s">
        <v>26</v>
      </c>
      <c r="G149" s="1292">
        <f>+G150</f>
        <v>2810</v>
      </c>
      <c r="H149" s="1292">
        <f>+H150+H166</f>
        <v>2200</v>
      </c>
      <c r="I149" s="1292">
        <f t="shared" si="0"/>
        <v>5010</v>
      </c>
      <c r="J149" s="1293">
        <f>+J166+J168+J170+J172+J174+J176+J178+J180</f>
        <v>0</v>
      </c>
      <c r="K149" s="1293">
        <f t="shared" si="1"/>
        <v>5010</v>
      </c>
      <c r="L149" s="1293">
        <v>0</v>
      </c>
      <c r="M149" s="1293">
        <f t="shared" si="2"/>
        <v>5010</v>
      </c>
      <c r="N149" s="1293">
        <f>+N150+N158+N160+N182+N184+N186+N188+N190+N192+N194+N196+N198+N200+N202+N204+N206+N208+N210+N212+N214+N216+N218+N220+N222</f>
        <v>-730</v>
      </c>
      <c r="O149" s="1293">
        <f t="shared" si="3"/>
        <v>4280</v>
      </c>
      <c r="P149" s="1578">
        <f>+P150+P224+P226</f>
        <v>312</v>
      </c>
      <c r="Q149" s="1578">
        <f t="shared" si="4"/>
        <v>4592</v>
      </c>
      <c r="R149" s="1578">
        <f>+R150+R224+R226</f>
        <v>0</v>
      </c>
      <c r="S149" s="1578">
        <f t="shared" si="5"/>
        <v>4592</v>
      </c>
      <c r="T149" s="387"/>
    </row>
    <row r="150" spans="1:21" s="334" customFormat="1" hidden="1" x14ac:dyDescent="0.2">
      <c r="A150" s="26" t="s">
        <v>3</v>
      </c>
      <c r="B150" s="121" t="s">
        <v>76</v>
      </c>
      <c r="C150" s="121" t="s">
        <v>17</v>
      </c>
      <c r="D150" s="29" t="s">
        <v>5</v>
      </c>
      <c r="E150" s="29" t="s">
        <v>5</v>
      </c>
      <c r="F150" s="151" t="s">
        <v>26</v>
      </c>
      <c r="G150" s="1294">
        <f>+G151</f>
        <v>2810</v>
      </c>
      <c r="H150" s="1294">
        <v>1700</v>
      </c>
      <c r="I150" s="1294">
        <f t="shared" si="0"/>
        <v>4510</v>
      </c>
      <c r="J150" s="1278">
        <f>+J151</f>
        <v>-880</v>
      </c>
      <c r="K150" s="1278">
        <f t="shared" si="1"/>
        <v>3630</v>
      </c>
      <c r="L150" s="1278">
        <v>0</v>
      </c>
      <c r="M150" s="1278">
        <f t="shared" si="2"/>
        <v>3630</v>
      </c>
      <c r="N150" s="1278">
        <f>+N151</f>
        <v>-3380</v>
      </c>
      <c r="O150" s="1278">
        <f t="shared" si="3"/>
        <v>250</v>
      </c>
      <c r="P150" s="1567">
        <f>+P151</f>
        <v>12</v>
      </c>
      <c r="Q150" s="1567">
        <f t="shared" si="4"/>
        <v>262</v>
      </c>
      <c r="R150" s="1567">
        <f>+R151</f>
        <v>0</v>
      </c>
      <c r="S150" s="1567">
        <f t="shared" si="5"/>
        <v>262</v>
      </c>
      <c r="T150" s="387"/>
    </row>
    <row r="151" spans="1:21" s="334" customFormat="1" hidden="1" x14ac:dyDescent="0.2">
      <c r="A151" s="47"/>
      <c r="B151" s="124"/>
      <c r="C151" s="124"/>
      <c r="D151" s="50">
        <v>3419</v>
      </c>
      <c r="E151" s="8">
        <v>5229</v>
      </c>
      <c r="F151" s="150" t="s">
        <v>24</v>
      </c>
      <c r="G151" s="1279">
        <v>2810</v>
      </c>
      <c r="H151" s="1279">
        <v>1700</v>
      </c>
      <c r="I151" s="1279">
        <f t="shared" si="0"/>
        <v>4510</v>
      </c>
      <c r="J151" s="1280">
        <v>-880</v>
      </c>
      <c r="K151" s="1280">
        <f t="shared" si="1"/>
        <v>3630</v>
      </c>
      <c r="L151" s="1280">
        <v>0</v>
      </c>
      <c r="M151" s="1280">
        <f t="shared" si="2"/>
        <v>3630</v>
      </c>
      <c r="N151" s="1280">
        <v>-3380</v>
      </c>
      <c r="O151" s="1280">
        <f t="shared" si="3"/>
        <v>250</v>
      </c>
      <c r="P151" s="1363">
        <v>12</v>
      </c>
      <c r="Q151" s="1363">
        <f t="shared" si="4"/>
        <v>262</v>
      </c>
      <c r="R151" s="1363">
        <v>0</v>
      </c>
      <c r="S151" s="1363">
        <f t="shared" si="5"/>
        <v>262</v>
      </c>
      <c r="T151" s="387"/>
    </row>
    <row r="152" spans="1:21" s="334" customFormat="1" hidden="1" x14ac:dyDescent="0.2">
      <c r="A152" s="35" t="s">
        <v>2</v>
      </c>
      <c r="B152" s="136" t="s">
        <v>175</v>
      </c>
      <c r="C152" s="136" t="s">
        <v>17</v>
      </c>
      <c r="D152" s="38" t="s">
        <v>5</v>
      </c>
      <c r="E152" s="38" t="s">
        <v>5</v>
      </c>
      <c r="F152" s="149" t="s">
        <v>188</v>
      </c>
      <c r="G152" s="1281">
        <v>0</v>
      </c>
      <c r="H152" s="1281"/>
      <c r="I152" s="1281">
        <v>0</v>
      </c>
      <c r="J152" s="1282">
        <f>+J153</f>
        <v>200</v>
      </c>
      <c r="K152" s="1282">
        <f t="shared" si="1"/>
        <v>200</v>
      </c>
      <c r="L152" s="1282">
        <v>0</v>
      </c>
      <c r="M152" s="1282">
        <f t="shared" si="2"/>
        <v>200</v>
      </c>
      <c r="N152" s="1282">
        <v>0</v>
      </c>
      <c r="O152" s="1282">
        <f t="shared" si="3"/>
        <v>200</v>
      </c>
      <c r="P152" s="1362">
        <v>0</v>
      </c>
      <c r="Q152" s="1362">
        <f t="shared" si="4"/>
        <v>200</v>
      </c>
      <c r="R152" s="1362">
        <v>0</v>
      </c>
      <c r="S152" s="1362">
        <f t="shared" si="5"/>
        <v>200</v>
      </c>
      <c r="T152" s="387"/>
    </row>
    <row r="153" spans="1:21" s="334" customFormat="1" hidden="1" x14ac:dyDescent="0.2">
      <c r="A153" s="47"/>
      <c r="B153" s="124"/>
      <c r="C153" s="124"/>
      <c r="D153" s="50">
        <v>3419</v>
      </c>
      <c r="E153" s="8">
        <v>5222</v>
      </c>
      <c r="F153" s="150" t="s">
        <v>94</v>
      </c>
      <c r="G153" s="1279">
        <v>0</v>
      </c>
      <c r="H153" s="1279"/>
      <c r="I153" s="1279">
        <v>0</v>
      </c>
      <c r="J153" s="1280">
        <v>200</v>
      </c>
      <c r="K153" s="1280">
        <f t="shared" si="1"/>
        <v>200</v>
      </c>
      <c r="L153" s="1280">
        <v>0</v>
      </c>
      <c r="M153" s="1280">
        <f t="shared" si="2"/>
        <v>200</v>
      </c>
      <c r="N153" s="1280">
        <v>0</v>
      </c>
      <c r="O153" s="1280">
        <f t="shared" si="3"/>
        <v>200</v>
      </c>
      <c r="P153" s="1363">
        <v>0</v>
      </c>
      <c r="Q153" s="1363">
        <f t="shared" si="4"/>
        <v>200</v>
      </c>
      <c r="R153" s="1363">
        <v>0</v>
      </c>
      <c r="S153" s="1363">
        <f t="shared" si="5"/>
        <v>200</v>
      </c>
      <c r="T153" s="387"/>
    </row>
    <row r="154" spans="1:21" s="334" customFormat="1" hidden="1" x14ac:dyDescent="0.2">
      <c r="A154" s="35" t="s">
        <v>2</v>
      </c>
      <c r="B154" s="136" t="s">
        <v>176</v>
      </c>
      <c r="C154" s="136" t="s">
        <v>17</v>
      </c>
      <c r="D154" s="38" t="s">
        <v>5</v>
      </c>
      <c r="E154" s="38" t="s">
        <v>5</v>
      </c>
      <c r="F154" s="1295" t="s">
        <v>182</v>
      </c>
      <c r="G154" s="1281">
        <v>0</v>
      </c>
      <c r="H154" s="1281"/>
      <c r="I154" s="1281">
        <v>0</v>
      </c>
      <c r="J154" s="1282">
        <f t="shared" ref="J154" si="20">+J155</f>
        <v>100</v>
      </c>
      <c r="K154" s="1282">
        <f t="shared" si="1"/>
        <v>100</v>
      </c>
      <c r="L154" s="1282">
        <v>0</v>
      </c>
      <c r="M154" s="1282">
        <f t="shared" si="2"/>
        <v>100</v>
      </c>
      <c r="N154" s="1282">
        <v>0</v>
      </c>
      <c r="O154" s="1282">
        <f t="shared" si="3"/>
        <v>100</v>
      </c>
      <c r="P154" s="1362">
        <v>0</v>
      </c>
      <c r="Q154" s="1362">
        <f t="shared" si="4"/>
        <v>100</v>
      </c>
      <c r="R154" s="1362">
        <v>0</v>
      </c>
      <c r="S154" s="1362">
        <f t="shared" si="5"/>
        <v>100</v>
      </c>
      <c r="T154" s="387"/>
    </row>
    <row r="155" spans="1:21" s="334" customFormat="1" hidden="1" x14ac:dyDescent="0.2">
      <c r="A155" s="47"/>
      <c r="B155" s="124"/>
      <c r="C155" s="124"/>
      <c r="D155" s="50">
        <v>3419</v>
      </c>
      <c r="E155" s="8">
        <v>5222</v>
      </c>
      <c r="F155" s="150" t="s">
        <v>94</v>
      </c>
      <c r="G155" s="1279">
        <v>0</v>
      </c>
      <c r="H155" s="1279"/>
      <c r="I155" s="1279">
        <v>0</v>
      </c>
      <c r="J155" s="1280">
        <v>100</v>
      </c>
      <c r="K155" s="1280">
        <f t="shared" si="1"/>
        <v>100</v>
      </c>
      <c r="L155" s="1280">
        <v>0</v>
      </c>
      <c r="M155" s="1280">
        <f t="shared" si="2"/>
        <v>100</v>
      </c>
      <c r="N155" s="1280">
        <v>0</v>
      </c>
      <c r="O155" s="1280">
        <f t="shared" si="3"/>
        <v>100</v>
      </c>
      <c r="P155" s="1363">
        <v>0</v>
      </c>
      <c r="Q155" s="1363">
        <f t="shared" si="4"/>
        <v>100</v>
      </c>
      <c r="R155" s="1363">
        <v>0</v>
      </c>
      <c r="S155" s="1363">
        <f t="shared" si="5"/>
        <v>100</v>
      </c>
      <c r="T155" s="387"/>
    </row>
    <row r="156" spans="1:21" s="334" customFormat="1" hidden="1" x14ac:dyDescent="0.2">
      <c r="A156" s="35" t="s">
        <v>2</v>
      </c>
      <c r="B156" s="136" t="s">
        <v>177</v>
      </c>
      <c r="C156" s="136" t="s">
        <v>17</v>
      </c>
      <c r="D156" s="38" t="s">
        <v>5</v>
      </c>
      <c r="E156" s="38" t="s">
        <v>5</v>
      </c>
      <c r="F156" s="1295" t="s">
        <v>183</v>
      </c>
      <c r="G156" s="1281">
        <v>0</v>
      </c>
      <c r="H156" s="1281"/>
      <c r="I156" s="1281">
        <v>0</v>
      </c>
      <c r="J156" s="1282">
        <f t="shared" ref="J156" si="21">+J157</f>
        <v>100</v>
      </c>
      <c r="K156" s="1282">
        <f t="shared" si="1"/>
        <v>100</v>
      </c>
      <c r="L156" s="1282">
        <v>0</v>
      </c>
      <c r="M156" s="1282">
        <f t="shared" si="2"/>
        <v>100</v>
      </c>
      <c r="N156" s="1282">
        <v>0</v>
      </c>
      <c r="O156" s="1282">
        <f t="shared" si="3"/>
        <v>100</v>
      </c>
      <c r="P156" s="1362">
        <v>0</v>
      </c>
      <c r="Q156" s="1362">
        <f t="shared" si="4"/>
        <v>100</v>
      </c>
      <c r="R156" s="1362">
        <v>0</v>
      </c>
      <c r="S156" s="1362">
        <f t="shared" si="5"/>
        <v>100</v>
      </c>
      <c r="T156" s="387"/>
    </row>
    <row r="157" spans="1:21" s="334" customFormat="1" hidden="1" x14ac:dyDescent="0.2">
      <c r="A157" s="47"/>
      <c r="B157" s="124"/>
      <c r="C157" s="124"/>
      <c r="D157" s="50">
        <v>3419</v>
      </c>
      <c r="E157" s="8">
        <v>5222</v>
      </c>
      <c r="F157" s="150" t="s">
        <v>94</v>
      </c>
      <c r="G157" s="1279">
        <v>0</v>
      </c>
      <c r="H157" s="1279"/>
      <c r="I157" s="1279">
        <v>0</v>
      </c>
      <c r="J157" s="1280">
        <v>100</v>
      </c>
      <c r="K157" s="1280">
        <f t="shared" si="1"/>
        <v>100</v>
      </c>
      <c r="L157" s="1280">
        <v>0</v>
      </c>
      <c r="M157" s="1280">
        <f t="shared" si="2"/>
        <v>100</v>
      </c>
      <c r="N157" s="1280">
        <v>0</v>
      </c>
      <c r="O157" s="1280">
        <f t="shared" si="3"/>
        <v>100</v>
      </c>
      <c r="P157" s="1363">
        <v>0</v>
      </c>
      <c r="Q157" s="1363">
        <f t="shared" si="4"/>
        <v>100</v>
      </c>
      <c r="R157" s="1363">
        <v>0</v>
      </c>
      <c r="S157" s="1363">
        <f t="shared" si="5"/>
        <v>100</v>
      </c>
      <c r="T157" s="387"/>
    </row>
    <row r="158" spans="1:21" s="334" customFormat="1" hidden="1" x14ac:dyDescent="0.2">
      <c r="A158" s="35" t="s">
        <v>2</v>
      </c>
      <c r="B158" s="136" t="s">
        <v>178</v>
      </c>
      <c r="C158" s="136" t="s">
        <v>17</v>
      </c>
      <c r="D158" s="38" t="s">
        <v>5</v>
      </c>
      <c r="E158" s="38" t="s">
        <v>5</v>
      </c>
      <c r="F158" s="149" t="s">
        <v>184</v>
      </c>
      <c r="G158" s="1281">
        <v>0</v>
      </c>
      <c r="H158" s="1281"/>
      <c r="I158" s="1281">
        <v>0</v>
      </c>
      <c r="J158" s="1282">
        <f t="shared" ref="J158:J160" si="22">+J159</f>
        <v>300</v>
      </c>
      <c r="K158" s="1282">
        <f t="shared" si="1"/>
        <v>300</v>
      </c>
      <c r="L158" s="1282">
        <v>0</v>
      </c>
      <c r="M158" s="1282">
        <f t="shared" si="2"/>
        <v>300</v>
      </c>
      <c r="N158" s="1282">
        <f>+N159</f>
        <v>-300</v>
      </c>
      <c r="O158" s="1282">
        <f t="shared" si="3"/>
        <v>0</v>
      </c>
      <c r="P158" s="1362">
        <v>0</v>
      </c>
      <c r="Q158" s="1362">
        <f t="shared" si="4"/>
        <v>0</v>
      </c>
      <c r="R158" s="1362">
        <v>0</v>
      </c>
      <c r="S158" s="1362">
        <f t="shared" si="5"/>
        <v>0</v>
      </c>
      <c r="T158" s="387"/>
    </row>
    <row r="159" spans="1:21" s="334" customFormat="1" hidden="1" x14ac:dyDescent="0.2">
      <c r="A159" s="47"/>
      <c r="B159" s="124"/>
      <c r="C159" s="124"/>
      <c r="D159" s="50">
        <v>3419</v>
      </c>
      <c r="E159" s="8">
        <v>5332</v>
      </c>
      <c r="F159" s="150" t="s">
        <v>167</v>
      </c>
      <c r="G159" s="1279">
        <v>0</v>
      </c>
      <c r="H159" s="1279"/>
      <c r="I159" s="1279">
        <v>0</v>
      </c>
      <c r="J159" s="1280">
        <v>300</v>
      </c>
      <c r="K159" s="1280">
        <f t="shared" si="1"/>
        <v>300</v>
      </c>
      <c r="L159" s="1280">
        <v>0</v>
      </c>
      <c r="M159" s="1280">
        <f t="shared" si="2"/>
        <v>300</v>
      </c>
      <c r="N159" s="1280">
        <v>-300</v>
      </c>
      <c r="O159" s="1280">
        <f t="shared" si="3"/>
        <v>0</v>
      </c>
      <c r="P159" s="1363">
        <v>0</v>
      </c>
      <c r="Q159" s="1363">
        <f t="shared" si="4"/>
        <v>0</v>
      </c>
      <c r="R159" s="1363">
        <v>0</v>
      </c>
      <c r="S159" s="1363">
        <f t="shared" si="5"/>
        <v>0</v>
      </c>
      <c r="T159" s="387"/>
    </row>
    <row r="160" spans="1:21" s="334" customFormat="1" hidden="1" x14ac:dyDescent="0.2">
      <c r="A160" s="35" t="s">
        <v>2</v>
      </c>
      <c r="B160" s="136" t="s">
        <v>178</v>
      </c>
      <c r="C160" s="136" t="s">
        <v>306</v>
      </c>
      <c r="D160" s="38" t="s">
        <v>5</v>
      </c>
      <c r="E160" s="38" t="s">
        <v>5</v>
      </c>
      <c r="F160" s="149" t="s">
        <v>184</v>
      </c>
      <c r="G160" s="1281">
        <v>0</v>
      </c>
      <c r="H160" s="1281"/>
      <c r="I160" s="1281">
        <v>0</v>
      </c>
      <c r="J160" s="1282">
        <f t="shared" si="22"/>
        <v>300</v>
      </c>
      <c r="K160" s="1282">
        <v>0</v>
      </c>
      <c r="L160" s="1282">
        <v>0</v>
      </c>
      <c r="M160" s="1282">
        <f t="shared" si="2"/>
        <v>0</v>
      </c>
      <c r="N160" s="1282">
        <f>+N161</f>
        <v>300</v>
      </c>
      <c r="O160" s="1282">
        <f t="shared" si="3"/>
        <v>300</v>
      </c>
      <c r="P160" s="1362">
        <v>0</v>
      </c>
      <c r="Q160" s="1362">
        <f t="shared" si="4"/>
        <v>300</v>
      </c>
      <c r="R160" s="1362">
        <v>0</v>
      </c>
      <c r="S160" s="1362">
        <f t="shared" si="5"/>
        <v>300</v>
      </c>
      <c r="T160" s="387"/>
    </row>
    <row r="161" spans="1:20" s="334" customFormat="1" hidden="1" x14ac:dyDescent="0.2">
      <c r="A161" s="47"/>
      <c r="B161" s="124"/>
      <c r="C161" s="124"/>
      <c r="D161" s="50">
        <v>3419</v>
      </c>
      <c r="E161" s="8">
        <v>5332</v>
      </c>
      <c r="F161" s="150" t="s">
        <v>167</v>
      </c>
      <c r="G161" s="1279">
        <v>0</v>
      </c>
      <c r="H161" s="1279"/>
      <c r="I161" s="1279">
        <v>0</v>
      </c>
      <c r="J161" s="1280">
        <v>300</v>
      </c>
      <c r="K161" s="1280">
        <v>0</v>
      </c>
      <c r="L161" s="1280">
        <v>0</v>
      </c>
      <c r="M161" s="1280">
        <f t="shared" si="2"/>
        <v>0</v>
      </c>
      <c r="N161" s="1280">
        <v>300</v>
      </c>
      <c r="O161" s="1280">
        <f t="shared" ref="O161:O272" si="23">+M161+N161</f>
        <v>300</v>
      </c>
      <c r="P161" s="1363">
        <v>0</v>
      </c>
      <c r="Q161" s="1363">
        <f t="shared" ref="Q161:Q224" si="24">+O161+P161</f>
        <v>300</v>
      </c>
      <c r="R161" s="1363">
        <v>0</v>
      </c>
      <c r="S161" s="1363">
        <f t="shared" ref="S161:S224" si="25">+Q161+R161</f>
        <v>300</v>
      </c>
      <c r="T161" s="387"/>
    </row>
    <row r="162" spans="1:20" s="334" customFormat="1" hidden="1" x14ac:dyDescent="0.2">
      <c r="A162" s="35" t="s">
        <v>2</v>
      </c>
      <c r="B162" s="136" t="s">
        <v>179</v>
      </c>
      <c r="C162" s="136" t="s">
        <v>17</v>
      </c>
      <c r="D162" s="38" t="s">
        <v>5</v>
      </c>
      <c r="E162" s="38" t="s">
        <v>5</v>
      </c>
      <c r="F162" s="1295" t="s">
        <v>185</v>
      </c>
      <c r="G162" s="1281">
        <v>0</v>
      </c>
      <c r="H162" s="1281"/>
      <c r="I162" s="1281">
        <v>0</v>
      </c>
      <c r="J162" s="1282">
        <f t="shared" ref="J162" si="26">+J163</f>
        <v>100</v>
      </c>
      <c r="K162" s="1282">
        <f t="shared" si="1"/>
        <v>100</v>
      </c>
      <c r="L162" s="1282">
        <v>0</v>
      </c>
      <c r="M162" s="1282">
        <f t="shared" si="2"/>
        <v>100</v>
      </c>
      <c r="N162" s="1282">
        <v>0</v>
      </c>
      <c r="O162" s="1282">
        <f t="shared" si="23"/>
        <v>100</v>
      </c>
      <c r="P162" s="1362">
        <v>0</v>
      </c>
      <c r="Q162" s="1362">
        <f t="shared" si="24"/>
        <v>100</v>
      </c>
      <c r="R162" s="1362">
        <v>0</v>
      </c>
      <c r="S162" s="1362">
        <f t="shared" si="25"/>
        <v>100</v>
      </c>
      <c r="T162" s="387"/>
    </row>
    <row r="163" spans="1:20" s="334" customFormat="1" hidden="1" x14ac:dyDescent="0.2">
      <c r="A163" s="47"/>
      <c r="B163" s="124"/>
      <c r="C163" s="124"/>
      <c r="D163" s="50">
        <v>3419</v>
      </c>
      <c r="E163" s="8">
        <v>5222</v>
      </c>
      <c r="F163" s="150" t="s">
        <v>94</v>
      </c>
      <c r="G163" s="1279">
        <v>0</v>
      </c>
      <c r="H163" s="1279"/>
      <c r="I163" s="1279">
        <v>0</v>
      </c>
      <c r="J163" s="1280">
        <v>100</v>
      </c>
      <c r="K163" s="1280">
        <f t="shared" si="1"/>
        <v>100</v>
      </c>
      <c r="L163" s="1280">
        <v>0</v>
      </c>
      <c r="M163" s="1280">
        <f t="shared" ref="M163:M284" si="27">+K163+L163</f>
        <v>100</v>
      </c>
      <c r="N163" s="1280">
        <v>0</v>
      </c>
      <c r="O163" s="1280">
        <f t="shared" si="23"/>
        <v>100</v>
      </c>
      <c r="P163" s="1363">
        <v>0</v>
      </c>
      <c r="Q163" s="1363">
        <f t="shared" si="24"/>
        <v>100</v>
      </c>
      <c r="R163" s="1363">
        <v>0</v>
      </c>
      <c r="S163" s="1363">
        <f t="shared" si="25"/>
        <v>100</v>
      </c>
      <c r="T163" s="387"/>
    </row>
    <row r="164" spans="1:20" s="334" customFormat="1" hidden="1" x14ac:dyDescent="0.2">
      <c r="A164" s="35" t="s">
        <v>2</v>
      </c>
      <c r="B164" s="136" t="s">
        <v>180</v>
      </c>
      <c r="C164" s="136" t="s">
        <v>17</v>
      </c>
      <c r="D164" s="38" t="s">
        <v>5</v>
      </c>
      <c r="E164" s="38" t="s">
        <v>5</v>
      </c>
      <c r="F164" s="1295" t="s">
        <v>189</v>
      </c>
      <c r="G164" s="1281">
        <v>0</v>
      </c>
      <c r="H164" s="1281"/>
      <c r="I164" s="1281">
        <v>0</v>
      </c>
      <c r="J164" s="1282">
        <f t="shared" ref="J164" si="28">+J165</f>
        <v>80</v>
      </c>
      <c r="K164" s="1282">
        <f t="shared" si="1"/>
        <v>80</v>
      </c>
      <c r="L164" s="1282">
        <v>0</v>
      </c>
      <c r="M164" s="1282">
        <f t="shared" si="27"/>
        <v>80</v>
      </c>
      <c r="N164" s="1282">
        <v>0</v>
      </c>
      <c r="O164" s="1282">
        <f t="shared" si="23"/>
        <v>80</v>
      </c>
      <c r="P164" s="1362">
        <v>0</v>
      </c>
      <c r="Q164" s="1362">
        <f t="shared" si="24"/>
        <v>80</v>
      </c>
      <c r="R164" s="1362">
        <v>0</v>
      </c>
      <c r="S164" s="1362">
        <f t="shared" si="25"/>
        <v>80</v>
      </c>
      <c r="T164" s="387"/>
    </row>
    <row r="165" spans="1:20" s="334" customFormat="1" hidden="1" x14ac:dyDescent="0.2">
      <c r="A165" s="47"/>
      <c r="B165" s="124"/>
      <c r="C165" s="124"/>
      <c r="D165" s="50">
        <v>3419</v>
      </c>
      <c r="E165" s="8">
        <v>5222</v>
      </c>
      <c r="F165" s="150" t="s">
        <v>94</v>
      </c>
      <c r="G165" s="1279">
        <v>0</v>
      </c>
      <c r="H165" s="1279"/>
      <c r="I165" s="1279">
        <v>0</v>
      </c>
      <c r="J165" s="1280">
        <v>80</v>
      </c>
      <c r="K165" s="1280">
        <f t="shared" si="1"/>
        <v>80</v>
      </c>
      <c r="L165" s="1280">
        <v>0</v>
      </c>
      <c r="M165" s="1280">
        <f t="shared" si="27"/>
        <v>80</v>
      </c>
      <c r="N165" s="1280">
        <v>0</v>
      </c>
      <c r="O165" s="1280">
        <f t="shared" si="23"/>
        <v>80</v>
      </c>
      <c r="P165" s="1363">
        <v>0</v>
      </c>
      <c r="Q165" s="1363">
        <f t="shared" si="24"/>
        <v>80</v>
      </c>
      <c r="R165" s="1363">
        <v>0</v>
      </c>
      <c r="S165" s="1363">
        <f t="shared" si="25"/>
        <v>80</v>
      </c>
      <c r="T165" s="387"/>
    </row>
    <row r="166" spans="1:20" s="334" customFormat="1" hidden="1" x14ac:dyDescent="0.2">
      <c r="A166" s="355" t="s">
        <v>2</v>
      </c>
      <c r="B166" s="1284" t="s">
        <v>136</v>
      </c>
      <c r="C166" s="1284" t="s">
        <v>17</v>
      </c>
      <c r="D166" s="358" t="s">
        <v>5</v>
      </c>
      <c r="E166" s="358" t="s">
        <v>5</v>
      </c>
      <c r="F166" s="1296" t="s">
        <v>137</v>
      </c>
      <c r="G166" s="1281">
        <v>0</v>
      </c>
      <c r="H166" s="1281">
        <f>+H167</f>
        <v>500</v>
      </c>
      <c r="I166" s="1281">
        <f t="shared" si="0"/>
        <v>500</v>
      </c>
      <c r="J166" s="1282">
        <f>+J167</f>
        <v>-500</v>
      </c>
      <c r="K166" s="1282">
        <f t="shared" si="1"/>
        <v>0</v>
      </c>
      <c r="L166" s="1282">
        <v>0</v>
      </c>
      <c r="M166" s="1282">
        <f t="shared" si="27"/>
        <v>0</v>
      </c>
      <c r="N166" s="1282">
        <v>0</v>
      </c>
      <c r="O166" s="1282">
        <f t="shared" si="23"/>
        <v>0</v>
      </c>
      <c r="P166" s="1362">
        <v>0</v>
      </c>
      <c r="Q166" s="1362">
        <f t="shared" si="24"/>
        <v>0</v>
      </c>
      <c r="R166" s="1362">
        <v>0</v>
      </c>
      <c r="S166" s="1362">
        <f t="shared" si="25"/>
        <v>0</v>
      </c>
      <c r="T166" s="387"/>
    </row>
    <row r="167" spans="1:20" s="334" customFormat="1" hidden="1" x14ac:dyDescent="0.2">
      <c r="A167" s="364"/>
      <c r="B167" s="1297"/>
      <c r="C167" s="1297"/>
      <c r="D167" s="367">
        <v>3419</v>
      </c>
      <c r="E167" s="385">
        <v>5229</v>
      </c>
      <c r="F167" s="506" t="s">
        <v>24</v>
      </c>
      <c r="G167" s="1279">
        <v>0</v>
      </c>
      <c r="H167" s="1279">
        <v>500</v>
      </c>
      <c r="I167" s="1279">
        <f t="shared" si="0"/>
        <v>500</v>
      </c>
      <c r="J167" s="1280">
        <v>-500</v>
      </c>
      <c r="K167" s="1280">
        <f t="shared" si="1"/>
        <v>0</v>
      </c>
      <c r="L167" s="1280">
        <v>0</v>
      </c>
      <c r="M167" s="1280">
        <f t="shared" si="27"/>
        <v>0</v>
      </c>
      <c r="N167" s="1280">
        <v>0</v>
      </c>
      <c r="O167" s="1280">
        <f t="shared" si="23"/>
        <v>0</v>
      </c>
      <c r="P167" s="1363">
        <v>0</v>
      </c>
      <c r="Q167" s="1363">
        <f t="shared" si="24"/>
        <v>0</v>
      </c>
      <c r="R167" s="1363">
        <v>0</v>
      </c>
      <c r="S167" s="1363">
        <f t="shared" si="25"/>
        <v>0</v>
      </c>
      <c r="T167" s="387"/>
    </row>
    <row r="168" spans="1:20" s="334" customFormat="1" ht="20.95" hidden="1" x14ac:dyDescent="0.2">
      <c r="A168" s="355" t="s">
        <v>2</v>
      </c>
      <c r="B168" s="1284" t="s">
        <v>191</v>
      </c>
      <c r="C168" s="1284" t="s">
        <v>17</v>
      </c>
      <c r="D168" s="358" t="s">
        <v>5</v>
      </c>
      <c r="E168" s="358" t="s">
        <v>5</v>
      </c>
      <c r="F168" s="503" t="s">
        <v>214</v>
      </c>
      <c r="G168" s="1281">
        <v>0</v>
      </c>
      <c r="H168" s="1281"/>
      <c r="I168" s="1281">
        <v>0</v>
      </c>
      <c r="J168" s="1282">
        <f>+J169</f>
        <v>57.4</v>
      </c>
      <c r="K168" s="1282">
        <f t="shared" si="1"/>
        <v>57.4</v>
      </c>
      <c r="L168" s="1282">
        <v>0</v>
      </c>
      <c r="M168" s="1282">
        <f t="shared" si="27"/>
        <v>57.4</v>
      </c>
      <c r="N168" s="1282">
        <v>0</v>
      </c>
      <c r="O168" s="1282">
        <f t="shared" si="23"/>
        <v>57.4</v>
      </c>
      <c r="P168" s="1362">
        <v>0</v>
      </c>
      <c r="Q168" s="1362">
        <f t="shared" si="24"/>
        <v>57.4</v>
      </c>
      <c r="R168" s="1362">
        <v>0</v>
      </c>
      <c r="S168" s="1362">
        <f t="shared" si="25"/>
        <v>57.4</v>
      </c>
      <c r="T168" s="387"/>
    </row>
    <row r="169" spans="1:20" s="334" customFormat="1" hidden="1" x14ac:dyDescent="0.2">
      <c r="A169" s="364"/>
      <c r="B169" s="1297"/>
      <c r="C169" s="1297"/>
      <c r="D169" s="367">
        <v>3419</v>
      </c>
      <c r="E169" s="385">
        <v>5222</v>
      </c>
      <c r="F169" s="1298" t="s">
        <v>94</v>
      </c>
      <c r="G169" s="1279">
        <v>0</v>
      </c>
      <c r="H169" s="1279"/>
      <c r="I169" s="1279">
        <v>0</v>
      </c>
      <c r="J169" s="1280">
        <v>57.4</v>
      </c>
      <c r="K169" s="1280">
        <f t="shared" si="1"/>
        <v>57.4</v>
      </c>
      <c r="L169" s="1280">
        <v>0</v>
      </c>
      <c r="M169" s="1280">
        <f t="shared" si="27"/>
        <v>57.4</v>
      </c>
      <c r="N169" s="1280">
        <v>0</v>
      </c>
      <c r="O169" s="1280">
        <f t="shared" si="23"/>
        <v>57.4</v>
      </c>
      <c r="P169" s="1363">
        <v>0</v>
      </c>
      <c r="Q169" s="1363">
        <f t="shared" si="24"/>
        <v>57.4</v>
      </c>
      <c r="R169" s="1363">
        <v>0</v>
      </c>
      <c r="S169" s="1363">
        <f t="shared" si="25"/>
        <v>57.4</v>
      </c>
      <c r="T169" s="387"/>
    </row>
    <row r="170" spans="1:20" s="334" customFormat="1" ht="20.95" hidden="1" x14ac:dyDescent="0.2">
      <c r="A170" s="355" t="s">
        <v>2</v>
      </c>
      <c r="B170" s="1284" t="s">
        <v>192</v>
      </c>
      <c r="C170" s="1284" t="s">
        <v>17</v>
      </c>
      <c r="D170" s="358" t="s">
        <v>5</v>
      </c>
      <c r="E170" s="358" t="s">
        <v>5</v>
      </c>
      <c r="F170" s="503" t="s">
        <v>196</v>
      </c>
      <c r="G170" s="1281">
        <v>0</v>
      </c>
      <c r="H170" s="1281"/>
      <c r="I170" s="1281">
        <v>0</v>
      </c>
      <c r="J170" s="1282">
        <f t="shared" ref="J170" si="29">+J171</f>
        <v>141.6</v>
      </c>
      <c r="K170" s="1282">
        <f t="shared" si="1"/>
        <v>141.6</v>
      </c>
      <c r="L170" s="1282">
        <v>0</v>
      </c>
      <c r="M170" s="1282">
        <f t="shared" si="27"/>
        <v>141.6</v>
      </c>
      <c r="N170" s="1282">
        <v>0</v>
      </c>
      <c r="O170" s="1282">
        <f t="shared" si="23"/>
        <v>141.6</v>
      </c>
      <c r="P170" s="1362">
        <v>0</v>
      </c>
      <c r="Q170" s="1362">
        <f t="shared" si="24"/>
        <v>141.6</v>
      </c>
      <c r="R170" s="1362">
        <v>0</v>
      </c>
      <c r="S170" s="1362">
        <f t="shared" si="25"/>
        <v>141.6</v>
      </c>
      <c r="T170" s="387"/>
    </row>
    <row r="171" spans="1:20" s="334" customFormat="1" hidden="1" x14ac:dyDescent="0.2">
      <c r="A171" s="364"/>
      <c r="B171" s="1297"/>
      <c r="C171" s="1297"/>
      <c r="D171" s="367">
        <v>3419</v>
      </c>
      <c r="E171" s="385">
        <v>5222</v>
      </c>
      <c r="F171" s="1298" t="s">
        <v>94</v>
      </c>
      <c r="G171" s="1279">
        <v>0</v>
      </c>
      <c r="H171" s="1279"/>
      <c r="I171" s="1279">
        <v>0</v>
      </c>
      <c r="J171" s="1280">
        <v>141.6</v>
      </c>
      <c r="K171" s="1280">
        <f t="shared" si="1"/>
        <v>141.6</v>
      </c>
      <c r="L171" s="1280">
        <v>0</v>
      </c>
      <c r="M171" s="1280">
        <f t="shared" si="27"/>
        <v>141.6</v>
      </c>
      <c r="N171" s="1280">
        <v>0</v>
      </c>
      <c r="O171" s="1280">
        <f t="shared" si="23"/>
        <v>141.6</v>
      </c>
      <c r="P171" s="1363">
        <v>0</v>
      </c>
      <c r="Q171" s="1363">
        <f t="shared" si="24"/>
        <v>141.6</v>
      </c>
      <c r="R171" s="1363">
        <v>0</v>
      </c>
      <c r="S171" s="1363">
        <f t="shared" si="25"/>
        <v>141.6</v>
      </c>
      <c r="T171" s="387"/>
    </row>
    <row r="172" spans="1:20" s="334" customFormat="1" ht="20.95" hidden="1" x14ac:dyDescent="0.2">
      <c r="A172" s="355" t="s">
        <v>2</v>
      </c>
      <c r="B172" s="1284" t="s">
        <v>193</v>
      </c>
      <c r="C172" s="1284" t="s">
        <v>17</v>
      </c>
      <c r="D172" s="358" t="s">
        <v>5</v>
      </c>
      <c r="E172" s="358" t="s">
        <v>5</v>
      </c>
      <c r="F172" s="503" t="s">
        <v>197</v>
      </c>
      <c r="G172" s="1281">
        <v>0</v>
      </c>
      <c r="H172" s="1281"/>
      <c r="I172" s="1281">
        <v>0</v>
      </c>
      <c r="J172" s="1282">
        <f t="shared" ref="J172" si="30">+J173</f>
        <v>67.900000000000006</v>
      </c>
      <c r="K172" s="1282">
        <f t="shared" si="1"/>
        <v>67.900000000000006</v>
      </c>
      <c r="L172" s="1282">
        <v>0</v>
      </c>
      <c r="M172" s="1282">
        <f t="shared" si="27"/>
        <v>67.900000000000006</v>
      </c>
      <c r="N172" s="1282">
        <v>0</v>
      </c>
      <c r="O172" s="1282">
        <f t="shared" si="23"/>
        <v>67.900000000000006</v>
      </c>
      <c r="P172" s="1362">
        <v>0</v>
      </c>
      <c r="Q172" s="1362">
        <f t="shared" si="24"/>
        <v>67.900000000000006</v>
      </c>
      <c r="R172" s="1362">
        <v>0</v>
      </c>
      <c r="S172" s="1362">
        <f t="shared" si="25"/>
        <v>67.900000000000006</v>
      </c>
      <c r="T172" s="387"/>
    </row>
    <row r="173" spans="1:20" s="334" customFormat="1" hidden="1" x14ac:dyDescent="0.2">
      <c r="A173" s="364"/>
      <c r="B173" s="1297"/>
      <c r="C173" s="1297"/>
      <c r="D173" s="367">
        <v>3419</v>
      </c>
      <c r="E173" s="385">
        <v>5222</v>
      </c>
      <c r="F173" s="1298" t="s">
        <v>94</v>
      </c>
      <c r="G173" s="1279">
        <v>0</v>
      </c>
      <c r="H173" s="1279"/>
      <c r="I173" s="1279">
        <v>0</v>
      </c>
      <c r="J173" s="1280">
        <v>67.900000000000006</v>
      </c>
      <c r="K173" s="1280">
        <f t="shared" si="1"/>
        <v>67.900000000000006</v>
      </c>
      <c r="L173" s="1280">
        <v>0</v>
      </c>
      <c r="M173" s="1280">
        <f t="shared" si="27"/>
        <v>67.900000000000006</v>
      </c>
      <c r="N173" s="1280">
        <v>0</v>
      </c>
      <c r="O173" s="1280">
        <f t="shared" si="23"/>
        <v>67.900000000000006</v>
      </c>
      <c r="P173" s="1363">
        <v>0</v>
      </c>
      <c r="Q173" s="1363">
        <f t="shared" si="24"/>
        <v>67.900000000000006</v>
      </c>
      <c r="R173" s="1363">
        <v>0</v>
      </c>
      <c r="S173" s="1363">
        <f t="shared" si="25"/>
        <v>67.900000000000006</v>
      </c>
      <c r="T173" s="387"/>
    </row>
    <row r="174" spans="1:20" s="334" customFormat="1" ht="20.95" hidden="1" x14ac:dyDescent="0.2">
      <c r="A174" s="355" t="s">
        <v>2</v>
      </c>
      <c r="B174" s="1284" t="s">
        <v>194</v>
      </c>
      <c r="C174" s="1284" t="s">
        <v>17</v>
      </c>
      <c r="D174" s="358" t="s">
        <v>5</v>
      </c>
      <c r="E174" s="358" t="s">
        <v>5</v>
      </c>
      <c r="F174" s="503" t="s">
        <v>209</v>
      </c>
      <c r="G174" s="1281">
        <v>0</v>
      </c>
      <c r="H174" s="1281"/>
      <c r="I174" s="1281">
        <v>0</v>
      </c>
      <c r="J174" s="1282">
        <f t="shared" ref="J174" si="31">+J175</f>
        <v>36.299999999999997</v>
      </c>
      <c r="K174" s="1282">
        <f t="shared" si="1"/>
        <v>36.299999999999997</v>
      </c>
      <c r="L174" s="1282">
        <v>0</v>
      </c>
      <c r="M174" s="1282">
        <f t="shared" si="27"/>
        <v>36.299999999999997</v>
      </c>
      <c r="N174" s="1282">
        <v>0</v>
      </c>
      <c r="O174" s="1282">
        <f t="shared" si="23"/>
        <v>36.299999999999997</v>
      </c>
      <c r="P174" s="1362">
        <v>0</v>
      </c>
      <c r="Q174" s="1362">
        <f t="shared" si="24"/>
        <v>36.299999999999997</v>
      </c>
      <c r="R174" s="1362">
        <v>0</v>
      </c>
      <c r="S174" s="1362">
        <f t="shared" si="25"/>
        <v>36.299999999999997</v>
      </c>
      <c r="T174" s="387"/>
    </row>
    <row r="175" spans="1:20" s="334" customFormat="1" hidden="1" x14ac:dyDescent="0.2">
      <c r="A175" s="364"/>
      <c r="B175" s="1297"/>
      <c r="C175" s="1297"/>
      <c r="D175" s="367">
        <v>3419</v>
      </c>
      <c r="E175" s="385">
        <v>5222</v>
      </c>
      <c r="F175" s="1298" t="s">
        <v>94</v>
      </c>
      <c r="G175" s="1279">
        <v>0</v>
      </c>
      <c r="H175" s="1279"/>
      <c r="I175" s="1279">
        <v>0</v>
      </c>
      <c r="J175" s="1280">
        <v>36.299999999999997</v>
      </c>
      <c r="K175" s="1280">
        <f t="shared" si="1"/>
        <v>36.299999999999997</v>
      </c>
      <c r="L175" s="1280">
        <v>0</v>
      </c>
      <c r="M175" s="1280">
        <f t="shared" si="27"/>
        <v>36.299999999999997</v>
      </c>
      <c r="N175" s="1280">
        <v>0</v>
      </c>
      <c r="O175" s="1280">
        <f t="shared" si="23"/>
        <v>36.299999999999997</v>
      </c>
      <c r="P175" s="1363">
        <v>0</v>
      </c>
      <c r="Q175" s="1363">
        <f t="shared" si="24"/>
        <v>36.299999999999997</v>
      </c>
      <c r="R175" s="1363">
        <v>0</v>
      </c>
      <c r="S175" s="1363">
        <f t="shared" si="25"/>
        <v>36.299999999999997</v>
      </c>
      <c r="T175" s="387"/>
    </row>
    <row r="176" spans="1:20" s="334" customFormat="1" ht="20.95" hidden="1" x14ac:dyDescent="0.2">
      <c r="A176" s="355" t="s">
        <v>2</v>
      </c>
      <c r="B176" s="1284" t="s">
        <v>195</v>
      </c>
      <c r="C176" s="1284" t="s">
        <v>17</v>
      </c>
      <c r="D176" s="358" t="s">
        <v>5</v>
      </c>
      <c r="E176" s="358" t="s">
        <v>5</v>
      </c>
      <c r="F176" s="503" t="s">
        <v>210</v>
      </c>
      <c r="G176" s="1281">
        <v>0</v>
      </c>
      <c r="H176" s="1281"/>
      <c r="I176" s="1281">
        <v>0</v>
      </c>
      <c r="J176" s="1282">
        <f t="shared" ref="J176" si="32">+J177</f>
        <v>46.8</v>
      </c>
      <c r="K176" s="1282">
        <f t="shared" si="1"/>
        <v>46.8</v>
      </c>
      <c r="L176" s="1282">
        <v>0</v>
      </c>
      <c r="M176" s="1282">
        <f t="shared" si="27"/>
        <v>46.8</v>
      </c>
      <c r="N176" s="1282">
        <v>0</v>
      </c>
      <c r="O176" s="1282">
        <f t="shared" si="23"/>
        <v>46.8</v>
      </c>
      <c r="P176" s="1362">
        <v>0</v>
      </c>
      <c r="Q176" s="1362">
        <f t="shared" si="24"/>
        <v>46.8</v>
      </c>
      <c r="R176" s="1362">
        <v>0</v>
      </c>
      <c r="S176" s="1362">
        <f t="shared" si="25"/>
        <v>46.8</v>
      </c>
      <c r="T176" s="387"/>
    </row>
    <row r="177" spans="1:20" s="334" customFormat="1" hidden="1" x14ac:dyDescent="0.2">
      <c r="A177" s="364"/>
      <c r="B177" s="1297"/>
      <c r="C177" s="1297"/>
      <c r="D177" s="367">
        <v>3419</v>
      </c>
      <c r="E177" s="385">
        <v>5222</v>
      </c>
      <c r="F177" s="1298" t="s">
        <v>94</v>
      </c>
      <c r="G177" s="1279">
        <v>0</v>
      </c>
      <c r="H177" s="1279"/>
      <c r="I177" s="1279">
        <v>0</v>
      </c>
      <c r="J177" s="1280">
        <v>46.8</v>
      </c>
      <c r="K177" s="1280">
        <f t="shared" si="1"/>
        <v>46.8</v>
      </c>
      <c r="L177" s="1280">
        <v>0</v>
      </c>
      <c r="M177" s="1280">
        <f t="shared" si="27"/>
        <v>46.8</v>
      </c>
      <c r="N177" s="1280">
        <v>0</v>
      </c>
      <c r="O177" s="1280">
        <f t="shared" si="23"/>
        <v>46.8</v>
      </c>
      <c r="P177" s="1363">
        <v>0</v>
      </c>
      <c r="Q177" s="1363">
        <f t="shared" si="24"/>
        <v>46.8</v>
      </c>
      <c r="R177" s="1363">
        <v>0</v>
      </c>
      <c r="S177" s="1363">
        <f t="shared" si="25"/>
        <v>46.8</v>
      </c>
      <c r="T177" s="387"/>
    </row>
    <row r="178" spans="1:20" s="334" customFormat="1" ht="20.95" hidden="1" x14ac:dyDescent="0.2">
      <c r="A178" s="355" t="s">
        <v>2</v>
      </c>
      <c r="B178" s="1284" t="s">
        <v>198</v>
      </c>
      <c r="C178" s="1284" t="s">
        <v>17</v>
      </c>
      <c r="D178" s="358" t="s">
        <v>5</v>
      </c>
      <c r="E178" s="358" t="s">
        <v>5</v>
      </c>
      <c r="F178" s="503" t="s">
        <v>211</v>
      </c>
      <c r="G178" s="1281">
        <v>0</v>
      </c>
      <c r="H178" s="1281"/>
      <c r="I178" s="1281">
        <v>0</v>
      </c>
      <c r="J178" s="1282">
        <f t="shared" ref="J178" si="33">+J179</f>
        <v>110</v>
      </c>
      <c r="K178" s="1282">
        <f t="shared" si="1"/>
        <v>110</v>
      </c>
      <c r="L178" s="1282">
        <v>0</v>
      </c>
      <c r="M178" s="1282">
        <f t="shared" si="27"/>
        <v>110</v>
      </c>
      <c r="N178" s="1282">
        <v>0</v>
      </c>
      <c r="O178" s="1282">
        <f t="shared" si="23"/>
        <v>110</v>
      </c>
      <c r="P178" s="1362">
        <v>0</v>
      </c>
      <c r="Q178" s="1362">
        <f t="shared" si="24"/>
        <v>110</v>
      </c>
      <c r="R178" s="1362">
        <v>0</v>
      </c>
      <c r="S178" s="1362">
        <f t="shared" si="25"/>
        <v>110</v>
      </c>
      <c r="T178" s="387"/>
    </row>
    <row r="179" spans="1:20" s="334" customFormat="1" hidden="1" x14ac:dyDescent="0.2">
      <c r="A179" s="364"/>
      <c r="B179" s="1297"/>
      <c r="C179" s="1297"/>
      <c r="D179" s="367">
        <v>3419</v>
      </c>
      <c r="E179" s="385">
        <v>5222</v>
      </c>
      <c r="F179" s="1298" t="s">
        <v>94</v>
      </c>
      <c r="G179" s="1279">
        <v>0</v>
      </c>
      <c r="H179" s="1279"/>
      <c r="I179" s="1279">
        <v>0</v>
      </c>
      <c r="J179" s="1280">
        <v>110</v>
      </c>
      <c r="K179" s="1280">
        <f t="shared" si="1"/>
        <v>110</v>
      </c>
      <c r="L179" s="1280">
        <v>0</v>
      </c>
      <c r="M179" s="1280">
        <f t="shared" si="27"/>
        <v>110</v>
      </c>
      <c r="N179" s="1280">
        <v>0</v>
      </c>
      <c r="O179" s="1280">
        <f t="shared" si="23"/>
        <v>110</v>
      </c>
      <c r="P179" s="1363">
        <v>0</v>
      </c>
      <c r="Q179" s="1363">
        <f t="shared" si="24"/>
        <v>110</v>
      </c>
      <c r="R179" s="1363">
        <v>0</v>
      </c>
      <c r="S179" s="1363">
        <f t="shared" si="25"/>
        <v>110</v>
      </c>
      <c r="T179" s="387"/>
    </row>
    <row r="180" spans="1:20" s="334" customFormat="1" hidden="1" x14ac:dyDescent="0.2">
      <c r="A180" s="355" t="s">
        <v>2</v>
      </c>
      <c r="B180" s="1284" t="s">
        <v>199</v>
      </c>
      <c r="C180" s="1284" t="s">
        <v>17</v>
      </c>
      <c r="D180" s="358" t="s">
        <v>5</v>
      </c>
      <c r="E180" s="358" t="s">
        <v>5</v>
      </c>
      <c r="F180" s="503" t="s">
        <v>212</v>
      </c>
      <c r="G180" s="1281">
        <v>0</v>
      </c>
      <c r="H180" s="1281"/>
      <c r="I180" s="1281">
        <v>0</v>
      </c>
      <c r="J180" s="1282">
        <f t="shared" ref="J180" si="34">+J181</f>
        <v>40</v>
      </c>
      <c r="K180" s="1282">
        <f t="shared" si="1"/>
        <v>40</v>
      </c>
      <c r="L180" s="1282">
        <v>0</v>
      </c>
      <c r="M180" s="1282">
        <f t="shared" si="27"/>
        <v>40</v>
      </c>
      <c r="N180" s="1282">
        <v>0</v>
      </c>
      <c r="O180" s="1282">
        <f t="shared" si="23"/>
        <v>40</v>
      </c>
      <c r="P180" s="1362">
        <v>0</v>
      </c>
      <c r="Q180" s="1362">
        <f t="shared" si="24"/>
        <v>40</v>
      </c>
      <c r="R180" s="1362">
        <v>0</v>
      </c>
      <c r="S180" s="1362">
        <f t="shared" si="25"/>
        <v>40</v>
      </c>
      <c r="T180" s="387"/>
    </row>
    <row r="181" spans="1:20" s="334" customFormat="1" hidden="1" x14ac:dyDescent="0.2">
      <c r="A181" s="388"/>
      <c r="B181" s="1299"/>
      <c r="C181" s="1299"/>
      <c r="D181" s="391">
        <v>3419</v>
      </c>
      <c r="E181" s="1300">
        <v>5222</v>
      </c>
      <c r="F181" s="1301" t="s">
        <v>94</v>
      </c>
      <c r="G181" s="1302">
        <v>0</v>
      </c>
      <c r="H181" s="1302"/>
      <c r="I181" s="1302">
        <v>0</v>
      </c>
      <c r="J181" s="1287">
        <v>40</v>
      </c>
      <c r="K181" s="1287">
        <f t="shared" si="1"/>
        <v>40</v>
      </c>
      <c r="L181" s="1287">
        <v>0</v>
      </c>
      <c r="M181" s="1287">
        <f t="shared" si="27"/>
        <v>40</v>
      </c>
      <c r="N181" s="1287">
        <v>0</v>
      </c>
      <c r="O181" s="1287">
        <f t="shared" si="23"/>
        <v>40</v>
      </c>
      <c r="P181" s="1363">
        <v>0</v>
      </c>
      <c r="Q181" s="1363">
        <f t="shared" si="24"/>
        <v>40</v>
      </c>
      <c r="R181" s="1363">
        <v>0</v>
      </c>
      <c r="S181" s="1363">
        <f t="shared" si="25"/>
        <v>40</v>
      </c>
      <c r="T181" s="387"/>
    </row>
    <row r="182" spans="1:20" s="334" customFormat="1" ht="20.95" hidden="1" x14ac:dyDescent="0.2">
      <c r="A182" s="355" t="s">
        <v>2</v>
      </c>
      <c r="B182" s="1284" t="s">
        <v>233</v>
      </c>
      <c r="C182" s="1284" t="s">
        <v>17</v>
      </c>
      <c r="D182" s="38" t="s">
        <v>5</v>
      </c>
      <c r="E182" s="38" t="s">
        <v>5</v>
      </c>
      <c r="F182" s="503" t="s">
        <v>261</v>
      </c>
      <c r="G182" s="1281">
        <v>0</v>
      </c>
      <c r="H182" s="1281"/>
      <c r="I182" s="1281"/>
      <c r="J182" s="1282"/>
      <c r="K182" s="1282"/>
      <c r="L182" s="1282"/>
      <c r="M182" s="1282">
        <v>0</v>
      </c>
      <c r="N182" s="1282">
        <f t="shared" ref="N182" si="35">+N183</f>
        <v>180</v>
      </c>
      <c r="O182" s="1282">
        <f t="shared" si="23"/>
        <v>180</v>
      </c>
      <c r="P182" s="1362">
        <v>0</v>
      </c>
      <c r="Q182" s="1362">
        <f t="shared" si="24"/>
        <v>180</v>
      </c>
      <c r="R182" s="1362">
        <v>0</v>
      </c>
      <c r="S182" s="1362">
        <f t="shared" si="25"/>
        <v>180</v>
      </c>
      <c r="T182" s="387"/>
    </row>
    <row r="183" spans="1:20" s="334" customFormat="1" hidden="1" x14ac:dyDescent="0.2">
      <c r="A183" s="1579"/>
      <c r="B183" s="1580"/>
      <c r="C183" s="1580"/>
      <c r="D183" s="385">
        <v>3419</v>
      </c>
      <c r="E183" s="8">
        <v>5222</v>
      </c>
      <c r="F183" s="1283" t="s">
        <v>94</v>
      </c>
      <c r="G183" s="1279">
        <v>0</v>
      </c>
      <c r="H183" s="1279"/>
      <c r="I183" s="1279"/>
      <c r="J183" s="1280"/>
      <c r="K183" s="1280"/>
      <c r="L183" s="1280"/>
      <c r="M183" s="1280">
        <v>0</v>
      </c>
      <c r="N183" s="1280">
        <v>180</v>
      </c>
      <c r="O183" s="1280">
        <f t="shared" si="23"/>
        <v>180</v>
      </c>
      <c r="P183" s="1363">
        <v>0</v>
      </c>
      <c r="Q183" s="1363">
        <f t="shared" si="24"/>
        <v>180</v>
      </c>
      <c r="R183" s="1363">
        <v>0</v>
      </c>
      <c r="S183" s="1363">
        <f t="shared" si="25"/>
        <v>180</v>
      </c>
      <c r="T183" s="387"/>
    </row>
    <row r="184" spans="1:20" s="334" customFormat="1" ht="20.95" hidden="1" x14ac:dyDescent="0.2">
      <c r="A184" s="355" t="s">
        <v>2</v>
      </c>
      <c r="B184" s="1284" t="s">
        <v>243</v>
      </c>
      <c r="C184" s="1284" t="s">
        <v>17</v>
      </c>
      <c r="D184" s="38" t="s">
        <v>5</v>
      </c>
      <c r="E184" s="38" t="s">
        <v>5</v>
      </c>
      <c r="F184" s="503" t="s">
        <v>267</v>
      </c>
      <c r="G184" s="1281">
        <v>0</v>
      </c>
      <c r="H184" s="1281"/>
      <c r="I184" s="1281"/>
      <c r="J184" s="1282"/>
      <c r="K184" s="1282"/>
      <c r="L184" s="1282"/>
      <c r="M184" s="1282">
        <v>0</v>
      </c>
      <c r="N184" s="1282">
        <f t="shared" ref="N184" si="36">+N185</f>
        <v>300</v>
      </c>
      <c r="O184" s="1282">
        <f t="shared" si="23"/>
        <v>300</v>
      </c>
      <c r="P184" s="1362">
        <v>0</v>
      </c>
      <c r="Q184" s="1362">
        <f t="shared" si="24"/>
        <v>300</v>
      </c>
      <c r="R184" s="1362">
        <v>0</v>
      </c>
      <c r="S184" s="1362">
        <f t="shared" si="25"/>
        <v>300</v>
      </c>
      <c r="T184" s="387"/>
    </row>
    <row r="185" spans="1:20" s="334" customFormat="1" hidden="1" x14ac:dyDescent="0.2">
      <c r="A185" s="1579"/>
      <c r="B185" s="1580"/>
      <c r="C185" s="1580"/>
      <c r="D185" s="385">
        <v>3419</v>
      </c>
      <c r="E185" s="8">
        <v>5222</v>
      </c>
      <c r="F185" s="1283" t="s">
        <v>94</v>
      </c>
      <c r="G185" s="1279">
        <v>0</v>
      </c>
      <c r="H185" s="1279"/>
      <c r="I185" s="1279"/>
      <c r="J185" s="1280"/>
      <c r="K185" s="1280"/>
      <c r="L185" s="1280"/>
      <c r="M185" s="1280">
        <v>0</v>
      </c>
      <c r="N185" s="1280">
        <v>300</v>
      </c>
      <c r="O185" s="1280">
        <f t="shared" si="23"/>
        <v>300</v>
      </c>
      <c r="P185" s="1363">
        <v>0</v>
      </c>
      <c r="Q185" s="1363">
        <f t="shared" si="24"/>
        <v>300</v>
      </c>
      <c r="R185" s="1363">
        <v>0</v>
      </c>
      <c r="S185" s="1363">
        <f t="shared" si="25"/>
        <v>300</v>
      </c>
      <c r="T185" s="387"/>
    </row>
    <row r="186" spans="1:20" s="334" customFormat="1" ht="31.45" hidden="1" x14ac:dyDescent="0.2">
      <c r="A186" s="355" t="s">
        <v>2</v>
      </c>
      <c r="B186" s="1284" t="s">
        <v>244</v>
      </c>
      <c r="C186" s="1284" t="s">
        <v>17</v>
      </c>
      <c r="D186" s="38" t="s">
        <v>5</v>
      </c>
      <c r="E186" s="38" t="s">
        <v>5</v>
      </c>
      <c r="F186" s="503" t="s">
        <v>294</v>
      </c>
      <c r="G186" s="1281">
        <v>0</v>
      </c>
      <c r="H186" s="1281"/>
      <c r="I186" s="1281"/>
      <c r="J186" s="1282"/>
      <c r="K186" s="1282"/>
      <c r="L186" s="1282"/>
      <c r="M186" s="1282">
        <v>0</v>
      </c>
      <c r="N186" s="1282">
        <f t="shared" ref="N186" si="37">+N187</f>
        <v>300</v>
      </c>
      <c r="O186" s="1282">
        <f t="shared" si="23"/>
        <v>300</v>
      </c>
      <c r="P186" s="1362">
        <v>0</v>
      </c>
      <c r="Q186" s="1362">
        <f t="shared" si="24"/>
        <v>300</v>
      </c>
      <c r="R186" s="1362">
        <v>0</v>
      </c>
      <c r="S186" s="1362">
        <f t="shared" si="25"/>
        <v>300</v>
      </c>
      <c r="T186" s="387"/>
    </row>
    <row r="187" spans="1:20" s="334" customFormat="1" hidden="1" x14ac:dyDescent="0.2">
      <c r="A187" s="1579"/>
      <c r="B187" s="1580"/>
      <c r="C187" s="1580"/>
      <c r="D187" s="385">
        <v>3419</v>
      </c>
      <c r="E187" s="8">
        <v>5222</v>
      </c>
      <c r="F187" s="1283" t="s">
        <v>94</v>
      </c>
      <c r="G187" s="1279">
        <v>0</v>
      </c>
      <c r="H187" s="1279"/>
      <c r="I187" s="1279"/>
      <c r="J187" s="1280"/>
      <c r="K187" s="1280"/>
      <c r="L187" s="1280"/>
      <c r="M187" s="1280">
        <v>0</v>
      </c>
      <c r="N187" s="1280">
        <v>300</v>
      </c>
      <c r="O187" s="1280">
        <f t="shared" si="23"/>
        <v>300</v>
      </c>
      <c r="P187" s="1363">
        <v>0</v>
      </c>
      <c r="Q187" s="1363">
        <f t="shared" si="24"/>
        <v>300</v>
      </c>
      <c r="R187" s="1363">
        <v>0</v>
      </c>
      <c r="S187" s="1363">
        <f t="shared" si="25"/>
        <v>300</v>
      </c>
      <c r="T187" s="387"/>
    </row>
    <row r="188" spans="1:20" s="334" customFormat="1" ht="20.95" hidden="1" x14ac:dyDescent="0.2">
      <c r="A188" s="355" t="s">
        <v>2</v>
      </c>
      <c r="B188" s="1284" t="s">
        <v>245</v>
      </c>
      <c r="C188" s="1284" t="s">
        <v>17</v>
      </c>
      <c r="D188" s="38" t="s">
        <v>5</v>
      </c>
      <c r="E188" s="38" t="s">
        <v>5</v>
      </c>
      <c r="F188" s="503" t="s">
        <v>262</v>
      </c>
      <c r="G188" s="1281">
        <v>0</v>
      </c>
      <c r="H188" s="1281"/>
      <c r="I188" s="1281"/>
      <c r="J188" s="1282"/>
      <c r="K188" s="1282"/>
      <c r="L188" s="1282"/>
      <c r="M188" s="1282">
        <v>0</v>
      </c>
      <c r="N188" s="1282">
        <f t="shared" ref="N188" si="38">+N189</f>
        <v>80</v>
      </c>
      <c r="O188" s="1282">
        <f t="shared" si="23"/>
        <v>80</v>
      </c>
      <c r="P188" s="1362">
        <v>0</v>
      </c>
      <c r="Q188" s="1362">
        <f t="shared" si="24"/>
        <v>80</v>
      </c>
      <c r="R188" s="1362">
        <v>0</v>
      </c>
      <c r="S188" s="1362">
        <f t="shared" si="25"/>
        <v>80</v>
      </c>
      <c r="T188" s="387"/>
    </row>
    <row r="189" spans="1:20" s="334" customFormat="1" hidden="1" x14ac:dyDescent="0.2">
      <c r="A189" s="1579"/>
      <c r="B189" s="1580"/>
      <c r="C189" s="1580"/>
      <c r="D189" s="385">
        <v>3419</v>
      </c>
      <c r="E189" s="8">
        <v>5222</v>
      </c>
      <c r="F189" s="1283" t="s">
        <v>94</v>
      </c>
      <c r="G189" s="1279">
        <v>0</v>
      </c>
      <c r="H189" s="1279"/>
      <c r="I189" s="1279"/>
      <c r="J189" s="1280"/>
      <c r="K189" s="1280"/>
      <c r="L189" s="1280"/>
      <c r="M189" s="1280">
        <v>0</v>
      </c>
      <c r="N189" s="1280">
        <v>80</v>
      </c>
      <c r="O189" s="1280">
        <f t="shared" si="23"/>
        <v>80</v>
      </c>
      <c r="P189" s="1363">
        <v>0</v>
      </c>
      <c r="Q189" s="1363">
        <f t="shared" si="24"/>
        <v>80</v>
      </c>
      <c r="R189" s="1363">
        <v>0</v>
      </c>
      <c r="S189" s="1363">
        <f t="shared" si="25"/>
        <v>80</v>
      </c>
      <c r="T189" s="387"/>
    </row>
    <row r="190" spans="1:20" s="334" customFormat="1" ht="20.95" hidden="1" x14ac:dyDescent="0.2">
      <c r="A190" s="355" t="s">
        <v>2</v>
      </c>
      <c r="B190" s="1284" t="s">
        <v>246</v>
      </c>
      <c r="C190" s="1284" t="s">
        <v>17</v>
      </c>
      <c r="D190" s="38" t="s">
        <v>5</v>
      </c>
      <c r="E190" s="38" t="s">
        <v>5</v>
      </c>
      <c r="F190" s="503" t="s">
        <v>260</v>
      </c>
      <c r="G190" s="1281">
        <v>0</v>
      </c>
      <c r="H190" s="1281"/>
      <c r="I190" s="1281"/>
      <c r="J190" s="1282"/>
      <c r="K190" s="1282"/>
      <c r="L190" s="1282"/>
      <c r="M190" s="1282">
        <v>0</v>
      </c>
      <c r="N190" s="1282">
        <f>+N191</f>
        <v>70</v>
      </c>
      <c r="O190" s="1282">
        <f>+M190+N190</f>
        <v>70</v>
      </c>
      <c r="P190" s="1362">
        <v>0</v>
      </c>
      <c r="Q190" s="1362">
        <f t="shared" si="24"/>
        <v>70</v>
      </c>
      <c r="R190" s="1362">
        <v>0</v>
      </c>
      <c r="S190" s="1362">
        <f t="shared" si="25"/>
        <v>70</v>
      </c>
      <c r="T190" s="387"/>
    </row>
    <row r="191" spans="1:20" s="334" customFormat="1" hidden="1" x14ac:dyDescent="0.2">
      <c r="A191" s="1579"/>
      <c r="B191" s="1580"/>
      <c r="C191" s="1580"/>
      <c r="D191" s="385">
        <v>3419</v>
      </c>
      <c r="E191" s="8">
        <v>5222</v>
      </c>
      <c r="F191" s="1283" t="s">
        <v>94</v>
      </c>
      <c r="G191" s="1279">
        <v>0</v>
      </c>
      <c r="H191" s="1279"/>
      <c r="I191" s="1279"/>
      <c r="J191" s="1280"/>
      <c r="K191" s="1280"/>
      <c r="L191" s="1280"/>
      <c r="M191" s="1280">
        <v>0</v>
      </c>
      <c r="N191" s="1280">
        <v>70</v>
      </c>
      <c r="O191" s="1280">
        <f>+M191+N191</f>
        <v>70</v>
      </c>
      <c r="P191" s="1363">
        <v>0</v>
      </c>
      <c r="Q191" s="1363">
        <f t="shared" si="24"/>
        <v>70</v>
      </c>
      <c r="R191" s="1363">
        <v>0</v>
      </c>
      <c r="S191" s="1363">
        <f t="shared" si="25"/>
        <v>70</v>
      </c>
      <c r="T191" s="387"/>
    </row>
    <row r="192" spans="1:20" s="334" customFormat="1" ht="20.95" hidden="1" x14ac:dyDescent="0.2">
      <c r="A192" s="355" t="s">
        <v>2</v>
      </c>
      <c r="B192" s="1284" t="s">
        <v>251</v>
      </c>
      <c r="C192" s="1284" t="s">
        <v>17</v>
      </c>
      <c r="D192" s="38" t="s">
        <v>5</v>
      </c>
      <c r="E192" s="38" t="s">
        <v>5</v>
      </c>
      <c r="F192" s="503" t="s">
        <v>254</v>
      </c>
      <c r="G192" s="1281">
        <v>0</v>
      </c>
      <c r="H192" s="1281"/>
      <c r="I192" s="1281"/>
      <c r="J192" s="1282"/>
      <c r="K192" s="1282"/>
      <c r="L192" s="1282"/>
      <c r="M192" s="1282">
        <v>0</v>
      </c>
      <c r="N192" s="1282">
        <f t="shared" ref="N192" si="39">+N193</f>
        <v>50</v>
      </c>
      <c r="O192" s="1282">
        <f t="shared" ref="O192:O223" si="40">+M192+N192</f>
        <v>50</v>
      </c>
      <c r="P192" s="1362">
        <v>0</v>
      </c>
      <c r="Q192" s="1362">
        <f t="shared" si="24"/>
        <v>50</v>
      </c>
      <c r="R192" s="1362">
        <v>0</v>
      </c>
      <c r="S192" s="1362">
        <f t="shared" si="25"/>
        <v>50</v>
      </c>
      <c r="T192" s="387"/>
    </row>
    <row r="193" spans="1:20" s="334" customFormat="1" hidden="1" x14ac:dyDescent="0.2">
      <c r="A193" s="1579"/>
      <c r="B193" s="1580"/>
      <c r="C193" s="1580"/>
      <c r="D193" s="385">
        <v>3419</v>
      </c>
      <c r="E193" s="8">
        <v>5222</v>
      </c>
      <c r="F193" s="1283" t="s">
        <v>94</v>
      </c>
      <c r="G193" s="1279">
        <v>0</v>
      </c>
      <c r="H193" s="1279"/>
      <c r="I193" s="1279"/>
      <c r="J193" s="1280"/>
      <c r="K193" s="1280"/>
      <c r="L193" s="1280"/>
      <c r="M193" s="1280">
        <v>0</v>
      </c>
      <c r="N193" s="1280">
        <v>50</v>
      </c>
      <c r="O193" s="1280">
        <f t="shared" si="40"/>
        <v>50</v>
      </c>
      <c r="P193" s="1363">
        <v>0</v>
      </c>
      <c r="Q193" s="1363">
        <f t="shared" si="24"/>
        <v>50</v>
      </c>
      <c r="R193" s="1363">
        <v>0</v>
      </c>
      <c r="S193" s="1363">
        <f t="shared" si="25"/>
        <v>50</v>
      </c>
      <c r="T193" s="387"/>
    </row>
    <row r="194" spans="1:20" s="334" customFormat="1" ht="20.95" hidden="1" x14ac:dyDescent="0.2">
      <c r="A194" s="355" t="s">
        <v>2</v>
      </c>
      <c r="B194" s="1284" t="s">
        <v>252</v>
      </c>
      <c r="C194" s="1284" t="s">
        <v>17</v>
      </c>
      <c r="D194" s="38" t="s">
        <v>5</v>
      </c>
      <c r="E194" s="38" t="s">
        <v>5</v>
      </c>
      <c r="F194" s="503" t="s">
        <v>263</v>
      </c>
      <c r="G194" s="1281">
        <v>0</v>
      </c>
      <c r="H194" s="1281"/>
      <c r="I194" s="1281"/>
      <c r="J194" s="1282"/>
      <c r="K194" s="1282"/>
      <c r="L194" s="1282"/>
      <c r="M194" s="1282">
        <v>0</v>
      </c>
      <c r="N194" s="1282">
        <f t="shared" ref="N194" si="41">+N195</f>
        <v>50</v>
      </c>
      <c r="O194" s="1282">
        <f t="shared" si="40"/>
        <v>50</v>
      </c>
      <c r="P194" s="1362">
        <v>0</v>
      </c>
      <c r="Q194" s="1362">
        <f t="shared" si="24"/>
        <v>50</v>
      </c>
      <c r="R194" s="1362">
        <v>0</v>
      </c>
      <c r="S194" s="1362">
        <f t="shared" si="25"/>
        <v>50</v>
      </c>
      <c r="T194" s="387"/>
    </row>
    <row r="195" spans="1:20" s="334" customFormat="1" hidden="1" x14ac:dyDescent="0.2">
      <c r="A195" s="1579"/>
      <c r="B195" s="1580"/>
      <c r="C195" s="1580"/>
      <c r="D195" s="385">
        <v>3419</v>
      </c>
      <c r="E195" s="8">
        <v>5222</v>
      </c>
      <c r="F195" s="1283" t="s">
        <v>94</v>
      </c>
      <c r="G195" s="1279">
        <v>0</v>
      </c>
      <c r="H195" s="1279"/>
      <c r="I195" s="1279"/>
      <c r="J195" s="1280"/>
      <c r="K195" s="1280"/>
      <c r="L195" s="1280"/>
      <c r="M195" s="1280">
        <v>0</v>
      </c>
      <c r="N195" s="1280">
        <v>50</v>
      </c>
      <c r="O195" s="1280">
        <f t="shared" si="40"/>
        <v>50</v>
      </c>
      <c r="P195" s="1363">
        <v>0</v>
      </c>
      <c r="Q195" s="1363">
        <f t="shared" si="24"/>
        <v>50</v>
      </c>
      <c r="R195" s="1363">
        <v>0</v>
      </c>
      <c r="S195" s="1363">
        <f t="shared" si="25"/>
        <v>50</v>
      </c>
      <c r="T195" s="387"/>
    </row>
    <row r="196" spans="1:20" s="334" customFormat="1" ht="31.45" hidden="1" x14ac:dyDescent="0.2">
      <c r="A196" s="355" t="s">
        <v>2</v>
      </c>
      <c r="B196" s="1284" t="s">
        <v>253</v>
      </c>
      <c r="C196" s="1284" t="s">
        <v>17</v>
      </c>
      <c r="D196" s="38" t="s">
        <v>5</v>
      </c>
      <c r="E196" s="38" t="s">
        <v>5</v>
      </c>
      <c r="F196" s="503" t="s">
        <v>259</v>
      </c>
      <c r="G196" s="1281">
        <v>0</v>
      </c>
      <c r="H196" s="1281"/>
      <c r="I196" s="1281"/>
      <c r="J196" s="1282"/>
      <c r="K196" s="1282"/>
      <c r="L196" s="1282"/>
      <c r="M196" s="1282">
        <v>0</v>
      </c>
      <c r="N196" s="1282">
        <f t="shared" ref="N196" si="42">+N197</f>
        <v>100</v>
      </c>
      <c r="O196" s="1282">
        <f t="shared" si="40"/>
        <v>100</v>
      </c>
      <c r="P196" s="1362">
        <v>0</v>
      </c>
      <c r="Q196" s="1362">
        <f t="shared" si="24"/>
        <v>100</v>
      </c>
      <c r="R196" s="1362">
        <v>0</v>
      </c>
      <c r="S196" s="1362">
        <f t="shared" si="25"/>
        <v>100</v>
      </c>
      <c r="T196" s="387"/>
    </row>
    <row r="197" spans="1:20" s="334" customFormat="1" hidden="1" x14ac:dyDescent="0.2">
      <c r="A197" s="1579"/>
      <c r="B197" s="1580"/>
      <c r="C197" s="1580"/>
      <c r="D197" s="385">
        <v>3419</v>
      </c>
      <c r="E197" s="8">
        <v>5229</v>
      </c>
      <c r="F197" s="1283" t="s">
        <v>24</v>
      </c>
      <c r="G197" s="1279">
        <v>0</v>
      </c>
      <c r="H197" s="1279"/>
      <c r="I197" s="1279"/>
      <c r="J197" s="1280"/>
      <c r="K197" s="1280"/>
      <c r="L197" s="1280"/>
      <c r="M197" s="1280">
        <v>0</v>
      </c>
      <c r="N197" s="1280">
        <v>100</v>
      </c>
      <c r="O197" s="1280">
        <f t="shared" si="40"/>
        <v>100</v>
      </c>
      <c r="P197" s="1363">
        <v>0</v>
      </c>
      <c r="Q197" s="1363">
        <f t="shared" si="24"/>
        <v>100</v>
      </c>
      <c r="R197" s="1363">
        <v>0</v>
      </c>
      <c r="S197" s="1363">
        <f t="shared" si="25"/>
        <v>100</v>
      </c>
      <c r="T197" s="387"/>
    </row>
    <row r="198" spans="1:20" s="334" customFormat="1" ht="20.95" hidden="1" x14ac:dyDescent="0.2">
      <c r="A198" s="355" t="s">
        <v>2</v>
      </c>
      <c r="B198" s="1284" t="s">
        <v>255</v>
      </c>
      <c r="C198" s="1284" t="s">
        <v>17</v>
      </c>
      <c r="D198" s="38" t="s">
        <v>5</v>
      </c>
      <c r="E198" s="38" t="s">
        <v>5</v>
      </c>
      <c r="F198" s="503" t="s">
        <v>265</v>
      </c>
      <c r="G198" s="1281">
        <v>0</v>
      </c>
      <c r="H198" s="1281"/>
      <c r="I198" s="1281"/>
      <c r="J198" s="1282"/>
      <c r="K198" s="1282"/>
      <c r="L198" s="1282"/>
      <c r="M198" s="1282">
        <v>0</v>
      </c>
      <c r="N198" s="1282">
        <f t="shared" ref="N198" si="43">+N199</f>
        <v>60</v>
      </c>
      <c r="O198" s="1282">
        <f t="shared" si="40"/>
        <v>60</v>
      </c>
      <c r="P198" s="1362">
        <v>0</v>
      </c>
      <c r="Q198" s="1362">
        <f t="shared" si="24"/>
        <v>60</v>
      </c>
      <c r="R198" s="1362">
        <v>0</v>
      </c>
      <c r="S198" s="1362">
        <f t="shared" si="25"/>
        <v>60</v>
      </c>
      <c r="T198" s="387"/>
    </row>
    <row r="199" spans="1:20" s="334" customFormat="1" hidden="1" x14ac:dyDescent="0.2">
      <c r="A199" s="1579"/>
      <c r="B199" s="1580"/>
      <c r="C199" s="1580"/>
      <c r="D199" s="385">
        <v>3419</v>
      </c>
      <c r="E199" s="8">
        <v>5222</v>
      </c>
      <c r="F199" s="1283" t="s">
        <v>94</v>
      </c>
      <c r="G199" s="1279">
        <v>0</v>
      </c>
      <c r="H199" s="1279"/>
      <c r="I199" s="1279"/>
      <c r="J199" s="1280"/>
      <c r="K199" s="1280"/>
      <c r="L199" s="1280"/>
      <c r="M199" s="1280">
        <v>0</v>
      </c>
      <c r="N199" s="1280">
        <v>60</v>
      </c>
      <c r="O199" s="1280">
        <f t="shared" si="40"/>
        <v>60</v>
      </c>
      <c r="P199" s="1363">
        <v>0</v>
      </c>
      <c r="Q199" s="1363">
        <f t="shared" si="24"/>
        <v>60</v>
      </c>
      <c r="R199" s="1363">
        <v>0</v>
      </c>
      <c r="S199" s="1363">
        <f t="shared" si="25"/>
        <v>60</v>
      </c>
      <c r="T199" s="387"/>
    </row>
    <row r="200" spans="1:20" s="334" customFormat="1" ht="20.95" hidden="1" x14ac:dyDescent="0.2">
      <c r="A200" s="355" t="s">
        <v>2</v>
      </c>
      <c r="B200" s="1284" t="s">
        <v>256</v>
      </c>
      <c r="C200" s="1284" t="s">
        <v>17</v>
      </c>
      <c r="D200" s="38" t="s">
        <v>5</v>
      </c>
      <c r="E200" s="38" t="s">
        <v>5</v>
      </c>
      <c r="F200" s="503" t="s">
        <v>269</v>
      </c>
      <c r="G200" s="1281">
        <v>0</v>
      </c>
      <c r="H200" s="1281"/>
      <c r="I200" s="1281"/>
      <c r="J200" s="1282"/>
      <c r="K200" s="1282"/>
      <c r="L200" s="1282"/>
      <c r="M200" s="1282">
        <v>0</v>
      </c>
      <c r="N200" s="1282">
        <f t="shared" ref="N200" si="44">+N201</f>
        <v>90</v>
      </c>
      <c r="O200" s="1282">
        <f t="shared" si="40"/>
        <v>90</v>
      </c>
      <c r="P200" s="1362">
        <v>0</v>
      </c>
      <c r="Q200" s="1362">
        <f t="shared" si="24"/>
        <v>90</v>
      </c>
      <c r="R200" s="1362">
        <v>0</v>
      </c>
      <c r="S200" s="1362">
        <f t="shared" si="25"/>
        <v>90</v>
      </c>
      <c r="T200" s="387"/>
    </row>
    <row r="201" spans="1:20" s="334" customFormat="1" hidden="1" x14ac:dyDescent="0.2">
      <c r="A201" s="1579"/>
      <c r="B201" s="1580"/>
      <c r="C201" s="1580"/>
      <c r="D201" s="385">
        <v>3419</v>
      </c>
      <c r="E201" s="8">
        <v>5222</v>
      </c>
      <c r="F201" s="1283" t="s">
        <v>94</v>
      </c>
      <c r="G201" s="1279">
        <v>0</v>
      </c>
      <c r="H201" s="1279"/>
      <c r="I201" s="1279"/>
      <c r="J201" s="1280"/>
      <c r="K201" s="1280"/>
      <c r="L201" s="1280"/>
      <c r="M201" s="1280">
        <v>0</v>
      </c>
      <c r="N201" s="1280">
        <v>90</v>
      </c>
      <c r="O201" s="1280">
        <f t="shared" si="40"/>
        <v>90</v>
      </c>
      <c r="P201" s="1363">
        <v>0</v>
      </c>
      <c r="Q201" s="1363">
        <f t="shared" si="24"/>
        <v>90</v>
      </c>
      <c r="R201" s="1363">
        <v>0</v>
      </c>
      <c r="S201" s="1363">
        <f t="shared" si="25"/>
        <v>90</v>
      </c>
      <c r="T201" s="387"/>
    </row>
    <row r="202" spans="1:20" s="334" customFormat="1" ht="20.95" hidden="1" x14ac:dyDescent="0.2">
      <c r="A202" s="355" t="s">
        <v>2</v>
      </c>
      <c r="B202" s="1284" t="s">
        <v>257</v>
      </c>
      <c r="C202" s="1284" t="s">
        <v>17</v>
      </c>
      <c r="D202" s="38" t="s">
        <v>5</v>
      </c>
      <c r="E202" s="38" t="s">
        <v>5</v>
      </c>
      <c r="F202" s="503" t="s">
        <v>271</v>
      </c>
      <c r="G202" s="1281">
        <v>0</v>
      </c>
      <c r="H202" s="1281"/>
      <c r="I202" s="1281"/>
      <c r="J202" s="1282"/>
      <c r="K202" s="1282"/>
      <c r="L202" s="1282"/>
      <c r="M202" s="1282">
        <v>0</v>
      </c>
      <c r="N202" s="1282">
        <f t="shared" ref="N202" si="45">+N203</f>
        <v>200</v>
      </c>
      <c r="O202" s="1282">
        <f t="shared" si="40"/>
        <v>200</v>
      </c>
      <c r="P202" s="1362">
        <v>0</v>
      </c>
      <c r="Q202" s="1362">
        <f t="shared" si="24"/>
        <v>200</v>
      </c>
      <c r="R202" s="1362">
        <v>0</v>
      </c>
      <c r="S202" s="1362">
        <f t="shared" si="25"/>
        <v>200</v>
      </c>
      <c r="T202" s="387"/>
    </row>
    <row r="203" spans="1:20" s="334" customFormat="1" hidden="1" x14ac:dyDescent="0.2">
      <c r="A203" s="1579"/>
      <c r="B203" s="1580"/>
      <c r="C203" s="1580"/>
      <c r="D203" s="385">
        <v>3419</v>
      </c>
      <c r="E203" s="8">
        <v>5222</v>
      </c>
      <c r="F203" s="1283" t="s">
        <v>94</v>
      </c>
      <c r="G203" s="1279">
        <v>0</v>
      </c>
      <c r="H203" s="1279"/>
      <c r="I203" s="1279"/>
      <c r="J203" s="1280"/>
      <c r="K203" s="1280"/>
      <c r="L203" s="1280"/>
      <c r="M203" s="1280">
        <v>0</v>
      </c>
      <c r="N203" s="1280">
        <v>200</v>
      </c>
      <c r="O203" s="1280">
        <f t="shared" si="40"/>
        <v>200</v>
      </c>
      <c r="P203" s="1363">
        <v>0</v>
      </c>
      <c r="Q203" s="1363">
        <f t="shared" si="24"/>
        <v>200</v>
      </c>
      <c r="R203" s="1363">
        <v>0</v>
      </c>
      <c r="S203" s="1363">
        <f t="shared" si="25"/>
        <v>200</v>
      </c>
      <c r="T203" s="387"/>
    </row>
    <row r="204" spans="1:20" s="334" customFormat="1" hidden="1" x14ac:dyDescent="0.2">
      <c r="A204" s="355" t="s">
        <v>2</v>
      </c>
      <c r="B204" s="1284" t="s">
        <v>258</v>
      </c>
      <c r="C204" s="1284" t="s">
        <v>17</v>
      </c>
      <c r="D204" s="38" t="s">
        <v>5</v>
      </c>
      <c r="E204" s="38" t="s">
        <v>5</v>
      </c>
      <c r="F204" s="503" t="s">
        <v>273</v>
      </c>
      <c r="G204" s="1281">
        <v>0</v>
      </c>
      <c r="H204" s="1281"/>
      <c r="I204" s="1281"/>
      <c r="J204" s="1282"/>
      <c r="K204" s="1282"/>
      <c r="L204" s="1282"/>
      <c r="M204" s="1282">
        <v>0</v>
      </c>
      <c r="N204" s="1282">
        <f t="shared" ref="N204" si="46">+N205</f>
        <v>80</v>
      </c>
      <c r="O204" s="1282">
        <f t="shared" si="40"/>
        <v>80</v>
      </c>
      <c r="P204" s="1362">
        <v>0</v>
      </c>
      <c r="Q204" s="1362">
        <f t="shared" si="24"/>
        <v>80</v>
      </c>
      <c r="R204" s="1362">
        <v>0</v>
      </c>
      <c r="S204" s="1362">
        <f t="shared" si="25"/>
        <v>80</v>
      </c>
      <c r="T204" s="387"/>
    </row>
    <row r="205" spans="1:20" s="334" customFormat="1" hidden="1" x14ac:dyDescent="0.2">
      <c r="A205" s="1579"/>
      <c r="B205" s="1580"/>
      <c r="C205" s="1580"/>
      <c r="D205" s="385">
        <v>3419</v>
      </c>
      <c r="E205" s="8">
        <v>5222</v>
      </c>
      <c r="F205" s="1283" t="s">
        <v>94</v>
      </c>
      <c r="G205" s="1279">
        <v>0</v>
      </c>
      <c r="H205" s="1279"/>
      <c r="I205" s="1279"/>
      <c r="J205" s="1280"/>
      <c r="K205" s="1280"/>
      <c r="L205" s="1280"/>
      <c r="M205" s="1280">
        <v>0</v>
      </c>
      <c r="N205" s="1280">
        <v>80</v>
      </c>
      <c r="O205" s="1280">
        <f t="shared" si="40"/>
        <v>80</v>
      </c>
      <c r="P205" s="1363">
        <v>0</v>
      </c>
      <c r="Q205" s="1363">
        <f t="shared" si="24"/>
        <v>80</v>
      </c>
      <c r="R205" s="1363">
        <v>0</v>
      </c>
      <c r="S205" s="1363">
        <f t="shared" si="25"/>
        <v>80</v>
      </c>
      <c r="T205" s="387"/>
    </row>
    <row r="206" spans="1:20" s="334" customFormat="1" ht="20.95" hidden="1" x14ac:dyDescent="0.2">
      <c r="A206" s="355" t="s">
        <v>2</v>
      </c>
      <c r="B206" s="1284" t="s">
        <v>264</v>
      </c>
      <c r="C206" s="1284" t="s">
        <v>17</v>
      </c>
      <c r="D206" s="38" t="s">
        <v>5</v>
      </c>
      <c r="E206" s="38" t="s">
        <v>5</v>
      </c>
      <c r="F206" s="503" t="s">
        <v>275</v>
      </c>
      <c r="G206" s="1281">
        <v>0</v>
      </c>
      <c r="H206" s="1281"/>
      <c r="I206" s="1281"/>
      <c r="J206" s="1282"/>
      <c r="K206" s="1282"/>
      <c r="L206" s="1282"/>
      <c r="M206" s="1282">
        <v>0</v>
      </c>
      <c r="N206" s="1282">
        <f t="shared" ref="N206" si="47">+N207</f>
        <v>150</v>
      </c>
      <c r="O206" s="1282">
        <f t="shared" si="40"/>
        <v>150</v>
      </c>
      <c r="P206" s="1362">
        <v>0</v>
      </c>
      <c r="Q206" s="1362">
        <f t="shared" si="24"/>
        <v>150</v>
      </c>
      <c r="R206" s="1362">
        <v>0</v>
      </c>
      <c r="S206" s="1362">
        <f t="shared" si="25"/>
        <v>150</v>
      </c>
      <c r="T206" s="387"/>
    </row>
    <row r="207" spans="1:20" s="334" customFormat="1" hidden="1" x14ac:dyDescent="0.2">
      <c r="A207" s="1579"/>
      <c r="B207" s="1580"/>
      <c r="C207" s="1580"/>
      <c r="D207" s="385">
        <v>3419</v>
      </c>
      <c r="E207" s="8">
        <v>5222</v>
      </c>
      <c r="F207" s="1283" t="s">
        <v>94</v>
      </c>
      <c r="G207" s="1279">
        <v>0</v>
      </c>
      <c r="H207" s="1279"/>
      <c r="I207" s="1279"/>
      <c r="J207" s="1280"/>
      <c r="K207" s="1280"/>
      <c r="L207" s="1280"/>
      <c r="M207" s="1280">
        <v>0</v>
      </c>
      <c r="N207" s="1280">
        <v>150</v>
      </c>
      <c r="O207" s="1280">
        <f t="shared" si="40"/>
        <v>150</v>
      </c>
      <c r="P207" s="1363">
        <v>0</v>
      </c>
      <c r="Q207" s="1363">
        <f t="shared" si="24"/>
        <v>150</v>
      </c>
      <c r="R207" s="1363">
        <v>0</v>
      </c>
      <c r="S207" s="1363">
        <f t="shared" si="25"/>
        <v>150</v>
      </c>
      <c r="T207" s="387"/>
    </row>
    <row r="208" spans="1:20" s="334" customFormat="1" ht="20.95" hidden="1" x14ac:dyDescent="0.2">
      <c r="A208" s="355" t="s">
        <v>2</v>
      </c>
      <c r="B208" s="1284" t="s">
        <v>266</v>
      </c>
      <c r="C208" s="1284" t="s">
        <v>17</v>
      </c>
      <c r="D208" s="38" t="s">
        <v>5</v>
      </c>
      <c r="E208" s="38" t="s">
        <v>5</v>
      </c>
      <c r="F208" s="503" t="s">
        <v>277</v>
      </c>
      <c r="G208" s="1281">
        <v>0</v>
      </c>
      <c r="H208" s="1281"/>
      <c r="I208" s="1281"/>
      <c r="J208" s="1282"/>
      <c r="K208" s="1282"/>
      <c r="L208" s="1282"/>
      <c r="M208" s="1282">
        <v>0</v>
      </c>
      <c r="N208" s="1282">
        <f t="shared" ref="N208" si="48">+N209</f>
        <v>100</v>
      </c>
      <c r="O208" s="1282">
        <f t="shared" si="40"/>
        <v>100</v>
      </c>
      <c r="P208" s="1362">
        <v>0</v>
      </c>
      <c r="Q208" s="1362">
        <f t="shared" si="24"/>
        <v>100</v>
      </c>
      <c r="R208" s="1362">
        <v>0</v>
      </c>
      <c r="S208" s="1362">
        <f t="shared" si="25"/>
        <v>100</v>
      </c>
      <c r="T208" s="387"/>
    </row>
    <row r="209" spans="1:20" s="334" customFormat="1" hidden="1" x14ac:dyDescent="0.2">
      <c r="A209" s="1579"/>
      <c r="B209" s="1580"/>
      <c r="C209" s="1580"/>
      <c r="D209" s="385">
        <v>3419</v>
      </c>
      <c r="E209" s="8">
        <v>5222</v>
      </c>
      <c r="F209" s="1283" t="s">
        <v>94</v>
      </c>
      <c r="G209" s="1279">
        <v>0</v>
      </c>
      <c r="H209" s="1279"/>
      <c r="I209" s="1279"/>
      <c r="J209" s="1280"/>
      <c r="K209" s="1280"/>
      <c r="L209" s="1280"/>
      <c r="M209" s="1280">
        <v>0</v>
      </c>
      <c r="N209" s="1280">
        <v>100</v>
      </c>
      <c r="O209" s="1280">
        <f t="shared" si="40"/>
        <v>100</v>
      </c>
      <c r="P209" s="1363">
        <v>0</v>
      </c>
      <c r="Q209" s="1363">
        <f t="shared" si="24"/>
        <v>100</v>
      </c>
      <c r="R209" s="1363">
        <v>0</v>
      </c>
      <c r="S209" s="1363">
        <f t="shared" si="25"/>
        <v>100</v>
      </c>
      <c r="T209" s="387"/>
    </row>
    <row r="210" spans="1:20" s="334" customFormat="1" ht="20.95" hidden="1" x14ac:dyDescent="0.2">
      <c r="A210" s="355" t="s">
        <v>2</v>
      </c>
      <c r="B210" s="1284" t="s">
        <v>268</v>
      </c>
      <c r="C210" s="1284" t="s">
        <v>17</v>
      </c>
      <c r="D210" s="38" t="s">
        <v>5</v>
      </c>
      <c r="E210" s="38" t="s">
        <v>5</v>
      </c>
      <c r="F210" s="503" t="s">
        <v>279</v>
      </c>
      <c r="G210" s="1281">
        <v>0</v>
      </c>
      <c r="H210" s="1281"/>
      <c r="I210" s="1281"/>
      <c r="J210" s="1282"/>
      <c r="K210" s="1282"/>
      <c r="L210" s="1282"/>
      <c r="M210" s="1282">
        <v>0</v>
      </c>
      <c r="N210" s="1282">
        <f t="shared" ref="N210" si="49">+N211</f>
        <v>200</v>
      </c>
      <c r="O210" s="1282">
        <f t="shared" si="40"/>
        <v>200</v>
      </c>
      <c r="P210" s="1362">
        <v>0</v>
      </c>
      <c r="Q210" s="1362">
        <f t="shared" si="24"/>
        <v>200</v>
      </c>
      <c r="R210" s="1362">
        <v>0</v>
      </c>
      <c r="S210" s="1362">
        <f t="shared" si="25"/>
        <v>200</v>
      </c>
      <c r="T210" s="387"/>
    </row>
    <row r="211" spans="1:20" s="334" customFormat="1" hidden="1" x14ac:dyDescent="0.2">
      <c r="A211" s="1579"/>
      <c r="B211" s="1580"/>
      <c r="C211" s="1580"/>
      <c r="D211" s="385">
        <v>3419</v>
      </c>
      <c r="E211" s="8">
        <v>5222</v>
      </c>
      <c r="F211" s="1283" t="s">
        <v>94</v>
      </c>
      <c r="G211" s="1279">
        <v>0</v>
      </c>
      <c r="H211" s="1279"/>
      <c r="I211" s="1279"/>
      <c r="J211" s="1280"/>
      <c r="K211" s="1280"/>
      <c r="L211" s="1280"/>
      <c r="M211" s="1280">
        <v>0</v>
      </c>
      <c r="N211" s="1280">
        <v>200</v>
      </c>
      <c r="O211" s="1280">
        <f t="shared" si="40"/>
        <v>200</v>
      </c>
      <c r="P211" s="1363">
        <v>0</v>
      </c>
      <c r="Q211" s="1363">
        <f t="shared" si="24"/>
        <v>200</v>
      </c>
      <c r="R211" s="1363">
        <v>0</v>
      </c>
      <c r="S211" s="1363">
        <f t="shared" si="25"/>
        <v>200</v>
      </c>
      <c r="T211" s="387"/>
    </row>
    <row r="212" spans="1:20" s="334" customFormat="1" ht="20.95" hidden="1" x14ac:dyDescent="0.2">
      <c r="A212" s="355" t="s">
        <v>2</v>
      </c>
      <c r="B212" s="1284" t="s">
        <v>270</v>
      </c>
      <c r="C212" s="1284" t="s">
        <v>17</v>
      </c>
      <c r="D212" s="38" t="s">
        <v>5</v>
      </c>
      <c r="E212" s="38" t="s">
        <v>5</v>
      </c>
      <c r="F212" s="503" t="s">
        <v>281</v>
      </c>
      <c r="G212" s="1281">
        <v>0</v>
      </c>
      <c r="H212" s="1281"/>
      <c r="I212" s="1281"/>
      <c r="J212" s="1282"/>
      <c r="K212" s="1282"/>
      <c r="L212" s="1282"/>
      <c r="M212" s="1282">
        <v>0</v>
      </c>
      <c r="N212" s="1282">
        <f t="shared" ref="N212" si="50">+N213</f>
        <v>90</v>
      </c>
      <c r="O212" s="1282">
        <f t="shared" si="40"/>
        <v>90</v>
      </c>
      <c r="P212" s="1362">
        <v>0</v>
      </c>
      <c r="Q212" s="1362">
        <f t="shared" si="24"/>
        <v>90</v>
      </c>
      <c r="R212" s="1362">
        <v>0</v>
      </c>
      <c r="S212" s="1362">
        <f t="shared" si="25"/>
        <v>90</v>
      </c>
      <c r="T212" s="387"/>
    </row>
    <row r="213" spans="1:20" s="334" customFormat="1" hidden="1" x14ac:dyDescent="0.2">
      <c r="A213" s="1579"/>
      <c r="B213" s="1580"/>
      <c r="C213" s="1580"/>
      <c r="D213" s="385">
        <v>3419</v>
      </c>
      <c r="E213" s="8">
        <v>5222</v>
      </c>
      <c r="F213" s="1283" t="s">
        <v>94</v>
      </c>
      <c r="G213" s="1279">
        <v>0</v>
      </c>
      <c r="H213" s="1279"/>
      <c r="I213" s="1279"/>
      <c r="J213" s="1280"/>
      <c r="K213" s="1280"/>
      <c r="L213" s="1280"/>
      <c r="M213" s="1280">
        <v>0</v>
      </c>
      <c r="N213" s="1280">
        <v>90</v>
      </c>
      <c r="O213" s="1280">
        <f t="shared" si="40"/>
        <v>90</v>
      </c>
      <c r="P213" s="1363">
        <v>0</v>
      </c>
      <c r="Q213" s="1363">
        <f t="shared" si="24"/>
        <v>90</v>
      </c>
      <c r="R213" s="1363">
        <v>0</v>
      </c>
      <c r="S213" s="1363">
        <f t="shared" si="25"/>
        <v>90</v>
      </c>
      <c r="T213" s="387"/>
    </row>
    <row r="214" spans="1:20" s="334" customFormat="1" ht="20.95" hidden="1" x14ac:dyDescent="0.2">
      <c r="A214" s="355" t="s">
        <v>2</v>
      </c>
      <c r="B214" s="1284" t="s">
        <v>272</v>
      </c>
      <c r="C214" s="1284" t="s">
        <v>17</v>
      </c>
      <c r="D214" s="38" t="s">
        <v>5</v>
      </c>
      <c r="E214" s="38" t="s">
        <v>5</v>
      </c>
      <c r="F214" s="503" t="s">
        <v>282</v>
      </c>
      <c r="G214" s="1281">
        <v>0</v>
      </c>
      <c r="H214" s="1281"/>
      <c r="I214" s="1281"/>
      <c r="J214" s="1282"/>
      <c r="K214" s="1282"/>
      <c r="L214" s="1282"/>
      <c r="M214" s="1282">
        <v>0</v>
      </c>
      <c r="N214" s="1282">
        <f t="shared" ref="N214" si="51">+N215</f>
        <v>100</v>
      </c>
      <c r="O214" s="1282">
        <f t="shared" si="40"/>
        <v>100</v>
      </c>
      <c r="P214" s="1362">
        <v>0</v>
      </c>
      <c r="Q214" s="1362">
        <f t="shared" si="24"/>
        <v>100</v>
      </c>
      <c r="R214" s="1362">
        <v>0</v>
      </c>
      <c r="S214" s="1362">
        <f t="shared" si="25"/>
        <v>100</v>
      </c>
      <c r="T214" s="387"/>
    </row>
    <row r="215" spans="1:20" s="334" customFormat="1" hidden="1" x14ac:dyDescent="0.2">
      <c r="A215" s="1579"/>
      <c r="B215" s="1580"/>
      <c r="C215" s="1580"/>
      <c r="D215" s="385">
        <v>3419</v>
      </c>
      <c r="E215" s="8">
        <v>5222</v>
      </c>
      <c r="F215" s="1283" t="s">
        <v>94</v>
      </c>
      <c r="G215" s="1279">
        <v>0</v>
      </c>
      <c r="H215" s="1279"/>
      <c r="I215" s="1279"/>
      <c r="J215" s="1280"/>
      <c r="K215" s="1280"/>
      <c r="L215" s="1280"/>
      <c r="M215" s="1280">
        <v>0</v>
      </c>
      <c r="N215" s="1280">
        <v>100</v>
      </c>
      <c r="O215" s="1280">
        <f t="shared" si="40"/>
        <v>100</v>
      </c>
      <c r="P215" s="1363">
        <v>0</v>
      </c>
      <c r="Q215" s="1363">
        <f t="shared" si="24"/>
        <v>100</v>
      </c>
      <c r="R215" s="1363">
        <v>0</v>
      </c>
      <c r="S215" s="1363">
        <f t="shared" si="25"/>
        <v>100</v>
      </c>
      <c r="T215" s="387"/>
    </row>
    <row r="216" spans="1:20" s="334" customFormat="1" ht="31.45" hidden="1" x14ac:dyDescent="0.2">
      <c r="A216" s="355" t="s">
        <v>2</v>
      </c>
      <c r="B216" s="1284" t="s">
        <v>274</v>
      </c>
      <c r="C216" s="1284" t="s">
        <v>17</v>
      </c>
      <c r="D216" s="38" t="s">
        <v>5</v>
      </c>
      <c r="E216" s="38" t="s">
        <v>5</v>
      </c>
      <c r="F216" s="503" t="s">
        <v>283</v>
      </c>
      <c r="G216" s="1281">
        <v>0</v>
      </c>
      <c r="H216" s="1281"/>
      <c r="I216" s="1281"/>
      <c r="J216" s="1282"/>
      <c r="K216" s="1282"/>
      <c r="L216" s="1282"/>
      <c r="M216" s="1282">
        <v>0</v>
      </c>
      <c r="N216" s="1282">
        <f t="shared" ref="N216" si="52">+N217</f>
        <v>50</v>
      </c>
      <c r="O216" s="1282">
        <f t="shared" si="40"/>
        <v>50</v>
      </c>
      <c r="P216" s="1362">
        <v>0</v>
      </c>
      <c r="Q216" s="1362">
        <f t="shared" si="24"/>
        <v>50</v>
      </c>
      <c r="R216" s="1362">
        <v>0</v>
      </c>
      <c r="S216" s="1362">
        <f t="shared" si="25"/>
        <v>50</v>
      </c>
      <c r="T216" s="387"/>
    </row>
    <row r="217" spans="1:20" s="334" customFormat="1" hidden="1" x14ac:dyDescent="0.2">
      <c r="A217" s="1579"/>
      <c r="B217" s="1580"/>
      <c r="C217" s="1580"/>
      <c r="D217" s="385">
        <v>3419</v>
      </c>
      <c r="E217" s="8">
        <v>5222</v>
      </c>
      <c r="F217" s="1283" t="s">
        <v>94</v>
      </c>
      <c r="G217" s="1279">
        <v>0</v>
      </c>
      <c r="H217" s="1279"/>
      <c r="I217" s="1279"/>
      <c r="J217" s="1280"/>
      <c r="K217" s="1280"/>
      <c r="L217" s="1280"/>
      <c r="M217" s="1280">
        <v>0</v>
      </c>
      <c r="N217" s="1280">
        <v>50</v>
      </c>
      <c r="O217" s="1280">
        <f t="shared" si="40"/>
        <v>50</v>
      </c>
      <c r="P217" s="1363">
        <v>0</v>
      </c>
      <c r="Q217" s="1363">
        <f t="shared" si="24"/>
        <v>50</v>
      </c>
      <c r="R217" s="1363">
        <v>0</v>
      </c>
      <c r="S217" s="1363">
        <f t="shared" si="25"/>
        <v>50</v>
      </c>
      <c r="T217" s="387"/>
    </row>
    <row r="218" spans="1:20" s="334" customFormat="1" hidden="1" x14ac:dyDescent="0.2">
      <c r="A218" s="355" t="s">
        <v>2</v>
      </c>
      <c r="B218" s="1284" t="s">
        <v>276</v>
      </c>
      <c r="C218" s="1284" t="s">
        <v>17</v>
      </c>
      <c r="D218" s="38" t="s">
        <v>5</v>
      </c>
      <c r="E218" s="38" t="s">
        <v>5</v>
      </c>
      <c r="F218" s="503" t="s">
        <v>295</v>
      </c>
      <c r="G218" s="1281">
        <v>0</v>
      </c>
      <c r="H218" s="1281"/>
      <c r="I218" s="1281"/>
      <c r="J218" s="1282"/>
      <c r="K218" s="1282"/>
      <c r="L218" s="1282"/>
      <c r="M218" s="1282">
        <v>0</v>
      </c>
      <c r="N218" s="1282">
        <f t="shared" ref="N218" si="53">+N219</f>
        <v>150</v>
      </c>
      <c r="O218" s="1282">
        <f t="shared" si="40"/>
        <v>150</v>
      </c>
      <c r="P218" s="1362">
        <v>0</v>
      </c>
      <c r="Q218" s="1362">
        <f t="shared" si="24"/>
        <v>150</v>
      </c>
      <c r="R218" s="1362">
        <v>0</v>
      </c>
      <c r="S218" s="1362">
        <f t="shared" si="25"/>
        <v>150</v>
      </c>
      <c r="T218" s="387"/>
    </row>
    <row r="219" spans="1:20" s="334" customFormat="1" hidden="1" x14ac:dyDescent="0.2">
      <c r="A219" s="1579"/>
      <c r="B219" s="1580"/>
      <c r="C219" s="1580"/>
      <c r="D219" s="385">
        <v>3419</v>
      </c>
      <c r="E219" s="8">
        <v>5222</v>
      </c>
      <c r="F219" s="1283" t="s">
        <v>94</v>
      </c>
      <c r="G219" s="1279">
        <v>0</v>
      </c>
      <c r="H219" s="1279"/>
      <c r="I219" s="1279"/>
      <c r="J219" s="1280"/>
      <c r="K219" s="1280"/>
      <c r="L219" s="1280"/>
      <c r="M219" s="1280">
        <v>0</v>
      </c>
      <c r="N219" s="1280">
        <v>150</v>
      </c>
      <c r="O219" s="1280">
        <f t="shared" si="40"/>
        <v>150</v>
      </c>
      <c r="P219" s="1363">
        <v>0</v>
      </c>
      <c r="Q219" s="1363">
        <f t="shared" si="24"/>
        <v>150</v>
      </c>
      <c r="R219" s="1363">
        <v>0</v>
      </c>
      <c r="S219" s="1363">
        <f t="shared" si="25"/>
        <v>150</v>
      </c>
      <c r="T219" s="387"/>
    </row>
    <row r="220" spans="1:20" s="334" customFormat="1" hidden="1" x14ac:dyDescent="0.2">
      <c r="A220" s="355" t="s">
        <v>2</v>
      </c>
      <c r="B220" s="1284" t="s">
        <v>278</v>
      </c>
      <c r="C220" s="1284" t="s">
        <v>17</v>
      </c>
      <c r="D220" s="38" t="s">
        <v>5</v>
      </c>
      <c r="E220" s="38" t="s">
        <v>5</v>
      </c>
      <c r="F220" s="503" t="s">
        <v>286</v>
      </c>
      <c r="G220" s="1281">
        <v>0</v>
      </c>
      <c r="H220" s="1281"/>
      <c r="I220" s="1281"/>
      <c r="J220" s="1282"/>
      <c r="K220" s="1282"/>
      <c r="L220" s="1282"/>
      <c r="M220" s="1282">
        <v>0</v>
      </c>
      <c r="N220" s="1282">
        <f>+N221</f>
        <v>200</v>
      </c>
      <c r="O220" s="1282">
        <f t="shared" si="40"/>
        <v>200</v>
      </c>
      <c r="P220" s="1362">
        <v>0</v>
      </c>
      <c r="Q220" s="1362">
        <f t="shared" si="24"/>
        <v>200</v>
      </c>
      <c r="R220" s="1362">
        <v>0</v>
      </c>
      <c r="S220" s="1362">
        <f t="shared" si="25"/>
        <v>200</v>
      </c>
      <c r="T220" s="387"/>
    </row>
    <row r="221" spans="1:20" s="334" customFormat="1" hidden="1" x14ac:dyDescent="0.2">
      <c r="A221" s="1579"/>
      <c r="B221" s="1580"/>
      <c r="C221" s="1580"/>
      <c r="D221" s="385">
        <v>3419</v>
      </c>
      <c r="E221" s="8">
        <v>5222</v>
      </c>
      <c r="F221" s="1283" t="s">
        <v>94</v>
      </c>
      <c r="G221" s="1279">
        <v>0</v>
      </c>
      <c r="H221" s="1279"/>
      <c r="I221" s="1279"/>
      <c r="J221" s="1280"/>
      <c r="K221" s="1280"/>
      <c r="L221" s="1280"/>
      <c r="M221" s="1280">
        <v>0</v>
      </c>
      <c r="N221" s="1280">
        <v>200</v>
      </c>
      <c r="O221" s="1280">
        <f t="shared" si="40"/>
        <v>200</v>
      </c>
      <c r="P221" s="1363">
        <v>0</v>
      </c>
      <c r="Q221" s="1363">
        <f t="shared" si="24"/>
        <v>200</v>
      </c>
      <c r="R221" s="1363">
        <v>0</v>
      </c>
      <c r="S221" s="1363">
        <f t="shared" si="25"/>
        <v>200</v>
      </c>
      <c r="T221" s="387"/>
    </row>
    <row r="222" spans="1:20" s="334" customFormat="1" ht="20.95" hidden="1" x14ac:dyDescent="0.2">
      <c r="A222" s="355" t="s">
        <v>2</v>
      </c>
      <c r="B222" s="1284" t="s">
        <v>280</v>
      </c>
      <c r="C222" s="1284" t="s">
        <v>17</v>
      </c>
      <c r="D222" s="38" t="s">
        <v>5</v>
      </c>
      <c r="E222" s="38" t="s">
        <v>5</v>
      </c>
      <c r="F222" s="503" t="s">
        <v>284</v>
      </c>
      <c r="G222" s="1281">
        <v>0</v>
      </c>
      <c r="H222" s="1281"/>
      <c r="I222" s="1281"/>
      <c r="J222" s="1282"/>
      <c r="K222" s="1282"/>
      <c r="L222" s="1282"/>
      <c r="M222" s="1282">
        <v>0</v>
      </c>
      <c r="N222" s="1282">
        <f t="shared" ref="N222:N226" si="54">+N223</f>
        <v>50</v>
      </c>
      <c r="O222" s="1282">
        <f t="shared" si="40"/>
        <v>50</v>
      </c>
      <c r="P222" s="1362">
        <v>0</v>
      </c>
      <c r="Q222" s="1362">
        <f t="shared" si="24"/>
        <v>50</v>
      </c>
      <c r="R222" s="1362">
        <v>0</v>
      </c>
      <c r="S222" s="1362">
        <f t="shared" si="25"/>
        <v>50</v>
      </c>
      <c r="T222" s="387"/>
    </row>
    <row r="223" spans="1:20" s="334" customFormat="1" hidden="1" x14ac:dyDescent="0.2">
      <c r="A223" s="1579"/>
      <c r="B223" s="1580"/>
      <c r="C223" s="1580"/>
      <c r="D223" s="385">
        <v>3419</v>
      </c>
      <c r="E223" s="8">
        <v>5222</v>
      </c>
      <c r="F223" s="1581" t="s">
        <v>94</v>
      </c>
      <c r="G223" s="1279">
        <v>0</v>
      </c>
      <c r="H223" s="1279"/>
      <c r="I223" s="1279"/>
      <c r="J223" s="1280"/>
      <c r="K223" s="1280"/>
      <c r="L223" s="1280"/>
      <c r="M223" s="1280">
        <v>0</v>
      </c>
      <c r="N223" s="1287">
        <v>50</v>
      </c>
      <c r="O223" s="1287">
        <f t="shared" si="40"/>
        <v>50</v>
      </c>
      <c r="P223" s="1363">
        <v>0</v>
      </c>
      <c r="Q223" s="1363">
        <f t="shared" si="24"/>
        <v>50</v>
      </c>
      <c r="R223" s="1363">
        <v>0</v>
      </c>
      <c r="S223" s="1363">
        <f t="shared" si="25"/>
        <v>50</v>
      </c>
      <c r="T223" s="387"/>
    </row>
    <row r="224" spans="1:20" s="334" customFormat="1" hidden="1" x14ac:dyDescent="0.2">
      <c r="A224" s="355" t="s">
        <v>2</v>
      </c>
      <c r="B224" s="1284" t="s">
        <v>316</v>
      </c>
      <c r="C224" s="1284" t="s">
        <v>17</v>
      </c>
      <c r="D224" s="38" t="s">
        <v>5</v>
      </c>
      <c r="E224" s="38" t="s">
        <v>5</v>
      </c>
      <c r="F224" s="503" t="s">
        <v>320</v>
      </c>
      <c r="G224" s="1281">
        <v>0</v>
      </c>
      <c r="H224" s="1281"/>
      <c r="I224" s="1281"/>
      <c r="J224" s="1282"/>
      <c r="K224" s="1282"/>
      <c r="L224" s="1282"/>
      <c r="M224" s="1282">
        <v>0</v>
      </c>
      <c r="N224" s="1282">
        <f t="shared" si="54"/>
        <v>0</v>
      </c>
      <c r="O224" s="1282">
        <f t="shared" ref="O224:O227" si="55">+M224+N224</f>
        <v>0</v>
      </c>
      <c r="P224" s="1362">
        <f>+P225</f>
        <v>100</v>
      </c>
      <c r="Q224" s="1362">
        <f t="shared" si="24"/>
        <v>100</v>
      </c>
      <c r="R224" s="1362">
        <f>+R225</f>
        <v>0</v>
      </c>
      <c r="S224" s="1362">
        <f t="shared" si="25"/>
        <v>100</v>
      </c>
      <c r="T224" s="387"/>
    </row>
    <row r="225" spans="1:20" s="334" customFormat="1" hidden="1" x14ac:dyDescent="0.2">
      <c r="A225" s="1579"/>
      <c r="B225" s="1580"/>
      <c r="C225" s="1580"/>
      <c r="D225" s="385">
        <v>3419</v>
      </c>
      <c r="E225" s="8">
        <v>5213</v>
      </c>
      <c r="F225" s="1581" t="s">
        <v>318</v>
      </c>
      <c r="G225" s="1279">
        <v>0</v>
      </c>
      <c r="H225" s="1279"/>
      <c r="I225" s="1279"/>
      <c r="J225" s="1280"/>
      <c r="K225" s="1280"/>
      <c r="L225" s="1280"/>
      <c r="M225" s="1280">
        <v>0</v>
      </c>
      <c r="N225" s="1287">
        <v>0</v>
      </c>
      <c r="O225" s="1287">
        <f t="shared" si="55"/>
        <v>0</v>
      </c>
      <c r="P225" s="1363">
        <v>100</v>
      </c>
      <c r="Q225" s="1363">
        <f t="shared" ref="Q225:Q288" si="56">+O225+P225</f>
        <v>100</v>
      </c>
      <c r="R225" s="1363">
        <v>0</v>
      </c>
      <c r="S225" s="1363">
        <f t="shared" ref="S225:S288" si="57">+Q225+R225</f>
        <v>100</v>
      </c>
      <c r="T225" s="387"/>
    </row>
    <row r="226" spans="1:20" s="334" customFormat="1" ht="20.95" hidden="1" x14ac:dyDescent="0.2">
      <c r="A226" s="355" t="s">
        <v>2</v>
      </c>
      <c r="B226" s="1284" t="s">
        <v>317</v>
      </c>
      <c r="C226" s="1284" t="s">
        <v>17</v>
      </c>
      <c r="D226" s="38" t="s">
        <v>5</v>
      </c>
      <c r="E226" s="38" t="s">
        <v>5</v>
      </c>
      <c r="F226" s="503" t="s">
        <v>319</v>
      </c>
      <c r="G226" s="1281">
        <v>0</v>
      </c>
      <c r="H226" s="1281"/>
      <c r="I226" s="1281"/>
      <c r="J226" s="1282"/>
      <c r="K226" s="1282"/>
      <c r="L226" s="1282"/>
      <c r="M226" s="1282">
        <v>0</v>
      </c>
      <c r="N226" s="1282">
        <f t="shared" si="54"/>
        <v>0</v>
      </c>
      <c r="O226" s="1282">
        <f t="shared" si="55"/>
        <v>0</v>
      </c>
      <c r="P226" s="1362">
        <f>+P227</f>
        <v>200</v>
      </c>
      <c r="Q226" s="1362">
        <f t="shared" si="56"/>
        <v>200</v>
      </c>
      <c r="R226" s="1362">
        <f>+R227</f>
        <v>0</v>
      </c>
      <c r="S226" s="1362">
        <f t="shared" si="57"/>
        <v>200</v>
      </c>
      <c r="T226" s="387"/>
    </row>
    <row r="227" spans="1:20" s="334" customFormat="1" ht="13.1" hidden="1" thickBot="1" x14ac:dyDescent="0.25">
      <c r="A227" s="1579"/>
      <c r="B227" s="1580"/>
      <c r="C227" s="1580"/>
      <c r="D227" s="385">
        <v>3419</v>
      </c>
      <c r="E227" s="8">
        <v>5222</v>
      </c>
      <c r="F227" s="1581" t="s">
        <v>94</v>
      </c>
      <c r="G227" s="1279">
        <v>0</v>
      </c>
      <c r="H227" s="1279"/>
      <c r="I227" s="1279"/>
      <c r="J227" s="1280"/>
      <c r="K227" s="1280"/>
      <c r="L227" s="1280"/>
      <c r="M227" s="1280">
        <v>0</v>
      </c>
      <c r="N227" s="1287">
        <v>0</v>
      </c>
      <c r="O227" s="1287">
        <f t="shared" si="55"/>
        <v>0</v>
      </c>
      <c r="P227" s="1327">
        <v>200</v>
      </c>
      <c r="Q227" s="1327">
        <f t="shared" si="56"/>
        <v>200</v>
      </c>
      <c r="R227" s="1327">
        <v>0</v>
      </c>
      <c r="S227" s="1327">
        <f t="shared" si="57"/>
        <v>200</v>
      </c>
      <c r="T227" s="387"/>
    </row>
    <row r="228" spans="1:20" s="334" customFormat="1" ht="13.75" thickBot="1" x14ac:dyDescent="0.3">
      <c r="A228" s="1289" t="s">
        <v>3</v>
      </c>
      <c r="B228" s="1476" t="s">
        <v>5</v>
      </c>
      <c r="C228" s="1477"/>
      <c r="D228" s="1290" t="s">
        <v>5</v>
      </c>
      <c r="E228" s="1290" t="s">
        <v>5</v>
      </c>
      <c r="F228" s="1291" t="s">
        <v>27</v>
      </c>
      <c r="G228" s="1292">
        <f>+G229</f>
        <v>200</v>
      </c>
      <c r="H228" s="1292">
        <f>+H229+H231+H233</f>
        <v>200</v>
      </c>
      <c r="I228" s="1292">
        <f t="shared" si="0"/>
        <v>400</v>
      </c>
      <c r="J228" s="1293">
        <f>+J229+J231+J233</f>
        <v>0</v>
      </c>
      <c r="K228" s="1293">
        <f t="shared" si="1"/>
        <v>400</v>
      </c>
      <c r="L228" s="1293">
        <v>0</v>
      </c>
      <c r="M228" s="1293">
        <f t="shared" si="27"/>
        <v>400</v>
      </c>
      <c r="N228" s="1293">
        <f>+N233+N235</f>
        <v>0</v>
      </c>
      <c r="O228" s="1293">
        <f t="shared" si="23"/>
        <v>400</v>
      </c>
      <c r="P228" s="1578">
        <v>0</v>
      </c>
      <c r="Q228" s="1578">
        <f t="shared" si="56"/>
        <v>400</v>
      </c>
      <c r="R228" s="1578">
        <v>0</v>
      </c>
      <c r="S228" s="1578">
        <f t="shared" si="57"/>
        <v>400</v>
      </c>
      <c r="T228" s="387"/>
    </row>
    <row r="229" spans="1:20" s="334" customFormat="1" hidden="1" x14ac:dyDescent="0.2">
      <c r="A229" s="417" t="s">
        <v>2</v>
      </c>
      <c r="B229" s="1303" t="s">
        <v>77</v>
      </c>
      <c r="C229" s="1303" t="s">
        <v>17</v>
      </c>
      <c r="D229" s="420" t="s">
        <v>5</v>
      </c>
      <c r="E229" s="420" t="s">
        <v>5</v>
      </c>
      <c r="F229" s="1304" t="s">
        <v>9</v>
      </c>
      <c r="G229" s="1294">
        <f>+G230</f>
        <v>200</v>
      </c>
      <c r="H229" s="1294">
        <f>H230</f>
        <v>-200</v>
      </c>
      <c r="I229" s="1294">
        <f t="shared" si="0"/>
        <v>0</v>
      </c>
      <c r="J229" s="1278">
        <v>0</v>
      </c>
      <c r="K229" s="1278">
        <f t="shared" si="1"/>
        <v>0</v>
      </c>
      <c r="L229" s="1278">
        <v>0</v>
      </c>
      <c r="M229" s="1278">
        <f t="shared" si="27"/>
        <v>0</v>
      </c>
      <c r="N229" s="1278">
        <v>0</v>
      </c>
      <c r="O229" s="1278">
        <f t="shared" si="23"/>
        <v>0</v>
      </c>
      <c r="P229" s="1567">
        <v>0</v>
      </c>
      <c r="Q229" s="1567">
        <f t="shared" si="56"/>
        <v>0</v>
      </c>
      <c r="R229" s="1567">
        <v>0</v>
      </c>
      <c r="S229" s="1567">
        <f t="shared" si="57"/>
        <v>0</v>
      </c>
      <c r="T229" s="387"/>
    </row>
    <row r="230" spans="1:20" s="334" customFormat="1" hidden="1" x14ac:dyDescent="0.2">
      <c r="A230" s="364"/>
      <c r="B230" s="1297"/>
      <c r="C230" s="1297"/>
      <c r="D230" s="367">
        <v>3419</v>
      </c>
      <c r="E230" s="385">
        <v>5229</v>
      </c>
      <c r="F230" s="506" t="s">
        <v>24</v>
      </c>
      <c r="G230" s="1279">
        <v>200</v>
      </c>
      <c r="H230" s="1279">
        <v>-200</v>
      </c>
      <c r="I230" s="1279">
        <f t="shared" si="0"/>
        <v>0</v>
      </c>
      <c r="J230" s="1280">
        <v>0</v>
      </c>
      <c r="K230" s="1280">
        <f t="shared" si="1"/>
        <v>0</v>
      </c>
      <c r="L230" s="1280">
        <v>0</v>
      </c>
      <c r="M230" s="1280">
        <f t="shared" si="27"/>
        <v>0</v>
      </c>
      <c r="N230" s="1280">
        <v>0</v>
      </c>
      <c r="O230" s="1280">
        <f t="shared" si="23"/>
        <v>0</v>
      </c>
      <c r="P230" s="1363">
        <v>0</v>
      </c>
      <c r="Q230" s="1363">
        <f t="shared" si="56"/>
        <v>0</v>
      </c>
      <c r="R230" s="1363">
        <v>0</v>
      </c>
      <c r="S230" s="1363">
        <f t="shared" si="57"/>
        <v>0</v>
      </c>
      <c r="T230" s="387"/>
    </row>
    <row r="231" spans="1:20" s="334" customFormat="1" ht="20.95" hidden="1" x14ac:dyDescent="0.2">
      <c r="A231" s="35" t="s">
        <v>2</v>
      </c>
      <c r="B231" s="136" t="s">
        <v>126</v>
      </c>
      <c r="C231" s="136" t="s">
        <v>17</v>
      </c>
      <c r="D231" s="38" t="s">
        <v>5</v>
      </c>
      <c r="E231" s="38" t="s">
        <v>5</v>
      </c>
      <c r="F231" s="1305" t="s">
        <v>127</v>
      </c>
      <c r="G231" s="1281">
        <v>0</v>
      </c>
      <c r="H231" s="1281">
        <f>H232</f>
        <v>200</v>
      </c>
      <c r="I231" s="1281">
        <f t="shared" si="0"/>
        <v>200</v>
      </c>
      <c r="J231" s="1282">
        <v>0</v>
      </c>
      <c r="K231" s="1282">
        <f t="shared" si="1"/>
        <v>200</v>
      </c>
      <c r="L231" s="1282">
        <v>0</v>
      </c>
      <c r="M231" s="1282">
        <f t="shared" si="27"/>
        <v>200</v>
      </c>
      <c r="N231" s="1282">
        <v>0</v>
      </c>
      <c r="O231" s="1282">
        <f t="shared" si="23"/>
        <v>200</v>
      </c>
      <c r="P231" s="1362">
        <v>0</v>
      </c>
      <c r="Q231" s="1362">
        <f t="shared" si="56"/>
        <v>200</v>
      </c>
      <c r="R231" s="1362">
        <v>0</v>
      </c>
      <c r="S231" s="1362">
        <f t="shared" si="57"/>
        <v>200</v>
      </c>
      <c r="T231" s="387"/>
    </row>
    <row r="232" spans="1:20" s="334" customFormat="1" hidden="1" x14ac:dyDescent="0.2">
      <c r="A232" s="1306"/>
      <c r="B232" s="1307"/>
      <c r="C232" s="1307"/>
      <c r="D232" s="8">
        <v>3419</v>
      </c>
      <c r="E232" s="8">
        <v>5222</v>
      </c>
      <c r="F232" s="150" t="s">
        <v>94</v>
      </c>
      <c r="G232" s="1279">
        <v>0</v>
      </c>
      <c r="H232" s="1279">
        <v>200</v>
      </c>
      <c r="I232" s="1279">
        <f t="shared" si="0"/>
        <v>200</v>
      </c>
      <c r="J232" s="1280">
        <v>0</v>
      </c>
      <c r="K232" s="1280">
        <f t="shared" si="1"/>
        <v>200</v>
      </c>
      <c r="L232" s="1280">
        <v>0</v>
      </c>
      <c r="M232" s="1280">
        <f t="shared" si="27"/>
        <v>200</v>
      </c>
      <c r="N232" s="1280">
        <v>0</v>
      </c>
      <c r="O232" s="1280">
        <f t="shared" si="23"/>
        <v>200</v>
      </c>
      <c r="P232" s="1363">
        <v>0</v>
      </c>
      <c r="Q232" s="1363">
        <f t="shared" si="56"/>
        <v>200</v>
      </c>
      <c r="R232" s="1363">
        <v>0</v>
      </c>
      <c r="S232" s="1363">
        <f t="shared" si="57"/>
        <v>200</v>
      </c>
      <c r="T232" s="387"/>
    </row>
    <row r="233" spans="1:20" s="334" customFormat="1" hidden="1" x14ac:dyDescent="0.2">
      <c r="A233" s="355" t="s">
        <v>2</v>
      </c>
      <c r="B233" s="1308" t="s">
        <v>161</v>
      </c>
      <c r="C233" s="1308" t="s">
        <v>17</v>
      </c>
      <c r="D233" s="38" t="s">
        <v>5</v>
      </c>
      <c r="E233" s="38" t="s">
        <v>5</v>
      </c>
      <c r="F233" s="1309" t="s">
        <v>138</v>
      </c>
      <c r="G233" s="1310">
        <v>0</v>
      </c>
      <c r="H233" s="1310">
        <v>200</v>
      </c>
      <c r="I233" s="1281">
        <f t="shared" si="0"/>
        <v>200</v>
      </c>
      <c r="J233" s="1282">
        <v>0</v>
      </c>
      <c r="K233" s="1282">
        <f t="shared" si="1"/>
        <v>200</v>
      </c>
      <c r="L233" s="1282">
        <v>0</v>
      </c>
      <c r="M233" s="1282">
        <f t="shared" si="27"/>
        <v>200</v>
      </c>
      <c r="N233" s="1282">
        <f>+N234</f>
        <v>-200</v>
      </c>
      <c r="O233" s="1282">
        <f t="shared" si="23"/>
        <v>0</v>
      </c>
      <c r="P233" s="1362">
        <v>0</v>
      </c>
      <c r="Q233" s="1362">
        <f t="shared" si="56"/>
        <v>0</v>
      </c>
      <c r="R233" s="1362">
        <v>0</v>
      </c>
      <c r="S233" s="1362">
        <f t="shared" si="57"/>
        <v>0</v>
      </c>
      <c r="T233" s="387"/>
    </row>
    <row r="234" spans="1:20" s="334" customFormat="1" hidden="1" x14ac:dyDescent="0.2">
      <c r="A234" s="388"/>
      <c r="B234" s="1299"/>
      <c r="C234" s="1299"/>
      <c r="D234" s="391">
        <v>3419</v>
      </c>
      <c r="E234" s="391">
        <v>5229</v>
      </c>
      <c r="F234" s="1311" t="s">
        <v>24</v>
      </c>
      <c r="G234" s="1312">
        <v>0</v>
      </c>
      <c r="H234" s="1312">
        <v>200</v>
      </c>
      <c r="I234" s="1302">
        <f t="shared" si="0"/>
        <v>200</v>
      </c>
      <c r="J234" s="1287">
        <v>0</v>
      </c>
      <c r="K234" s="1287">
        <f t="shared" si="1"/>
        <v>200</v>
      </c>
      <c r="L234" s="1287">
        <v>0</v>
      </c>
      <c r="M234" s="1287">
        <f t="shared" si="27"/>
        <v>200</v>
      </c>
      <c r="N234" s="1287">
        <v>-200</v>
      </c>
      <c r="O234" s="1287">
        <f t="shared" si="23"/>
        <v>0</v>
      </c>
      <c r="P234" s="1363">
        <v>0</v>
      </c>
      <c r="Q234" s="1363">
        <f t="shared" si="56"/>
        <v>0</v>
      </c>
      <c r="R234" s="1363">
        <v>0</v>
      </c>
      <c r="S234" s="1363">
        <f t="shared" si="57"/>
        <v>0</v>
      </c>
      <c r="T234" s="387"/>
    </row>
    <row r="235" spans="1:20" s="334" customFormat="1" ht="20.95" hidden="1" x14ac:dyDescent="0.2">
      <c r="A235" s="355" t="s">
        <v>2</v>
      </c>
      <c r="B235" s="1284" t="s">
        <v>232</v>
      </c>
      <c r="C235" s="1284" t="s">
        <v>17</v>
      </c>
      <c r="D235" s="38" t="s">
        <v>5</v>
      </c>
      <c r="E235" s="38" t="s">
        <v>5</v>
      </c>
      <c r="F235" s="503" t="s">
        <v>285</v>
      </c>
      <c r="G235" s="1281">
        <v>0</v>
      </c>
      <c r="H235" s="1281"/>
      <c r="I235" s="1281"/>
      <c r="J235" s="1282"/>
      <c r="K235" s="1282"/>
      <c r="L235" s="1282"/>
      <c r="M235" s="1282">
        <v>0</v>
      </c>
      <c r="N235" s="1282">
        <f t="shared" ref="N235" si="58">+N236</f>
        <v>200</v>
      </c>
      <c r="O235" s="1282">
        <f t="shared" si="23"/>
        <v>200</v>
      </c>
      <c r="P235" s="1362">
        <v>0</v>
      </c>
      <c r="Q235" s="1362">
        <f t="shared" si="56"/>
        <v>200</v>
      </c>
      <c r="R235" s="1362">
        <v>0</v>
      </c>
      <c r="S235" s="1362">
        <f t="shared" si="57"/>
        <v>200</v>
      </c>
      <c r="T235" s="387"/>
    </row>
    <row r="236" spans="1:20" s="334" customFormat="1" ht="13.1" hidden="1" thickBot="1" x14ac:dyDescent="0.25">
      <c r="A236" s="1330"/>
      <c r="B236" s="1331"/>
      <c r="C236" s="1331"/>
      <c r="D236" s="1332">
        <v>3419</v>
      </c>
      <c r="E236" s="133">
        <v>5222</v>
      </c>
      <c r="F236" s="1582" t="s">
        <v>94</v>
      </c>
      <c r="G236" s="1361">
        <v>0</v>
      </c>
      <c r="H236" s="1361"/>
      <c r="I236" s="1360"/>
      <c r="J236" s="1317"/>
      <c r="K236" s="1317"/>
      <c r="L236" s="1317"/>
      <c r="M236" s="1317">
        <v>0</v>
      </c>
      <c r="N236" s="1287">
        <v>200</v>
      </c>
      <c r="O236" s="1287">
        <f t="shared" si="23"/>
        <v>200</v>
      </c>
      <c r="P236" s="1327">
        <v>0</v>
      </c>
      <c r="Q236" s="1327">
        <f t="shared" si="56"/>
        <v>200</v>
      </c>
      <c r="R236" s="1327">
        <v>0</v>
      </c>
      <c r="S236" s="1327">
        <f t="shared" si="57"/>
        <v>200</v>
      </c>
      <c r="T236" s="387"/>
    </row>
    <row r="237" spans="1:20" s="334" customFormat="1" ht="13.75" thickBot="1" x14ac:dyDescent="0.3">
      <c r="A237" s="1289" t="s">
        <v>3</v>
      </c>
      <c r="B237" s="1476" t="s">
        <v>5</v>
      </c>
      <c r="C237" s="1477"/>
      <c r="D237" s="1290" t="s">
        <v>5</v>
      </c>
      <c r="E237" s="1290" t="s">
        <v>5</v>
      </c>
      <c r="F237" s="1291" t="s">
        <v>10</v>
      </c>
      <c r="G237" s="1292">
        <f>+G238+G240</f>
        <v>1500</v>
      </c>
      <c r="H237" s="1292">
        <f>+H238+H240+H242+H247+H251</f>
        <v>1200</v>
      </c>
      <c r="I237" s="1292">
        <f t="shared" si="0"/>
        <v>2700</v>
      </c>
      <c r="J237" s="1293">
        <f>+J242+J244+J247+J249+J251+J253</f>
        <v>0</v>
      </c>
      <c r="K237" s="1293">
        <f t="shared" si="1"/>
        <v>2700</v>
      </c>
      <c r="L237" s="1293">
        <v>0</v>
      </c>
      <c r="M237" s="1293">
        <f t="shared" si="27"/>
        <v>2700</v>
      </c>
      <c r="N237" s="1293">
        <f>+N238+N247</f>
        <v>-1100</v>
      </c>
      <c r="O237" s="1293">
        <f t="shared" si="23"/>
        <v>1600</v>
      </c>
      <c r="P237" s="1578">
        <v>0</v>
      </c>
      <c r="Q237" s="1578">
        <f t="shared" si="56"/>
        <v>1600</v>
      </c>
      <c r="R237" s="1578">
        <v>0</v>
      </c>
      <c r="S237" s="1578">
        <f t="shared" si="57"/>
        <v>1600</v>
      </c>
      <c r="T237" s="387"/>
    </row>
    <row r="238" spans="1:20" s="334" customFormat="1" hidden="1" x14ac:dyDescent="0.2">
      <c r="A238" s="71" t="s">
        <v>2</v>
      </c>
      <c r="B238" s="129" t="s">
        <v>78</v>
      </c>
      <c r="C238" s="129" t="s">
        <v>17</v>
      </c>
      <c r="D238" s="72" t="s">
        <v>5</v>
      </c>
      <c r="E238" s="72" t="s">
        <v>5</v>
      </c>
      <c r="F238" s="154" t="s">
        <v>10</v>
      </c>
      <c r="G238" s="1276">
        <f>+G239</f>
        <v>1000</v>
      </c>
      <c r="H238" s="1276">
        <v>0</v>
      </c>
      <c r="I238" s="1276">
        <f t="shared" si="0"/>
        <v>1000</v>
      </c>
      <c r="J238" s="1278">
        <v>0</v>
      </c>
      <c r="K238" s="1278">
        <f t="shared" si="1"/>
        <v>1000</v>
      </c>
      <c r="L238" s="1278">
        <v>0</v>
      </c>
      <c r="M238" s="1278">
        <f t="shared" si="27"/>
        <v>1000</v>
      </c>
      <c r="N238" s="1278">
        <f>+N239</f>
        <v>-1000</v>
      </c>
      <c r="O238" s="1278">
        <f t="shared" si="23"/>
        <v>0</v>
      </c>
      <c r="P238" s="1567">
        <v>0</v>
      </c>
      <c r="Q238" s="1567">
        <f t="shared" si="56"/>
        <v>0</v>
      </c>
      <c r="R238" s="1567">
        <v>0</v>
      </c>
      <c r="S238" s="1567">
        <f t="shared" si="57"/>
        <v>0</v>
      </c>
      <c r="T238" s="387"/>
    </row>
    <row r="239" spans="1:20" s="334" customFormat="1" hidden="1" x14ac:dyDescent="0.2">
      <c r="A239" s="47"/>
      <c r="B239" s="124"/>
      <c r="C239" s="124"/>
      <c r="D239" s="50">
        <v>3419</v>
      </c>
      <c r="E239" s="8">
        <v>5221</v>
      </c>
      <c r="F239" s="150" t="s">
        <v>28</v>
      </c>
      <c r="G239" s="1279">
        <v>1000</v>
      </c>
      <c r="H239" s="1279">
        <v>0</v>
      </c>
      <c r="I239" s="1279">
        <f t="shared" si="0"/>
        <v>1000</v>
      </c>
      <c r="J239" s="1280">
        <v>0</v>
      </c>
      <c r="K239" s="1280">
        <f t="shared" si="1"/>
        <v>1000</v>
      </c>
      <c r="L239" s="1280">
        <v>0</v>
      </c>
      <c r="M239" s="1280">
        <f t="shared" si="27"/>
        <v>1000</v>
      </c>
      <c r="N239" s="1280">
        <v>-1000</v>
      </c>
      <c r="O239" s="1280">
        <f t="shared" si="23"/>
        <v>0</v>
      </c>
      <c r="P239" s="1363">
        <v>0</v>
      </c>
      <c r="Q239" s="1363">
        <f t="shared" si="56"/>
        <v>0</v>
      </c>
      <c r="R239" s="1363">
        <v>0</v>
      </c>
      <c r="S239" s="1363">
        <f t="shared" si="57"/>
        <v>0</v>
      </c>
      <c r="T239" s="387"/>
    </row>
    <row r="240" spans="1:20" s="334" customFormat="1" hidden="1" x14ac:dyDescent="0.2">
      <c r="A240" s="35" t="s">
        <v>2</v>
      </c>
      <c r="B240" s="136" t="s">
        <v>79</v>
      </c>
      <c r="C240" s="136" t="s">
        <v>17</v>
      </c>
      <c r="D240" s="38" t="s">
        <v>5</v>
      </c>
      <c r="E240" s="38" t="s">
        <v>5</v>
      </c>
      <c r="F240" s="149" t="s">
        <v>11</v>
      </c>
      <c r="G240" s="1281">
        <f>+G241</f>
        <v>500</v>
      </c>
      <c r="H240" s="1281">
        <v>0</v>
      </c>
      <c r="I240" s="1281">
        <f t="shared" si="0"/>
        <v>500</v>
      </c>
      <c r="J240" s="1282">
        <v>0</v>
      </c>
      <c r="K240" s="1282">
        <f t="shared" si="1"/>
        <v>500</v>
      </c>
      <c r="L240" s="1282">
        <v>0</v>
      </c>
      <c r="M240" s="1282">
        <f t="shared" si="27"/>
        <v>500</v>
      </c>
      <c r="N240" s="1282">
        <v>0</v>
      </c>
      <c r="O240" s="1282">
        <f t="shared" si="23"/>
        <v>500</v>
      </c>
      <c r="P240" s="1362">
        <v>0</v>
      </c>
      <c r="Q240" s="1362">
        <f t="shared" si="56"/>
        <v>500</v>
      </c>
      <c r="R240" s="1362">
        <v>0</v>
      </c>
      <c r="S240" s="1362">
        <f t="shared" si="57"/>
        <v>500</v>
      </c>
      <c r="T240" s="387"/>
    </row>
    <row r="241" spans="1:20" s="334" customFormat="1" hidden="1" x14ac:dyDescent="0.2">
      <c r="A241" s="35"/>
      <c r="B241" s="136"/>
      <c r="C241" s="136"/>
      <c r="D241" s="8">
        <v>3419</v>
      </c>
      <c r="E241" s="8">
        <v>5221</v>
      </c>
      <c r="F241" s="150" t="s">
        <v>28</v>
      </c>
      <c r="G241" s="1279">
        <v>500</v>
      </c>
      <c r="H241" s="1279">
        <v>0</v>
      </c>
      <c r="I241" s="1279">
        <f t="shared" si="0"/>
        <v>500</v>
      </c>
      <c r="J241" s="1280">
        <v>0</v>
      </c>
      <c r="K241" s="1280">
        <f t="shared" si="1"/>
        <v>500</v>
      </c>
      <c r="L241" s="1280">
        <v>0</v>
      </c>
      <c r="M241" s="1280">
        <f t="shared" si="27"/>
        <v>500</v>
      </c>
      <c r="N241" s="1280">
        <v>0</v>
      </c>
      <c r="O241" s="1280">
        <f t="shared" si="23"/>
        <v>500</v>
      </c>
      <c r="P241" s="1363">
        <v>0</v>
      </c>
      <c r="Q241" s="1363">
        <f t="shared" si="56"/>
        <v>500</v>
      </c>
      <c r="R241" s="1363">
        <v>0</v>
      </c>
      <c r="S241" s="1363">
        <f t="shared" si="57"/>
        <v>500</v>
      </c>
      <c r="T241" s="387"/>
    </row>
    <row r="242" spans="1:20" s="334" customFormat="1" hidden="1" x14ac:dyDescent="0.2">
      <c r="A242" s="355" t="s">
        <v>2</v>
      </c>
      <c r="B242" s="1284" t="s">
        <v>163</v>
      </c>
      <c r="C242" s="1284" t="s">
        <v>17</v>
      </c>
      <c r="D242" s="38" t="s">
        <v>5</v>
      </c>
      <c r="E242" s="38" t="s">
        <v>5</v>
      </c>
      <c r="F242" s="503" t="s">
        <v>139</v>
      </c>
      <c r="G242" s="1281">
        <v>0</v>
      </c>
      <c r="H242" s="1281">
        <v>600</v>
      </c>
      <c r="I242" s="1281">
        <f t="shared" si="0"/>
        <v>600</v>
      </c>
      <c r="J242" s="1282">
        <f>+J243</f>
        <v>-600</v>
      </c>
      <c r="K242" s="1282">
        <f t="shared" si="1"/>
        <v>0</v>
      </c>
      <c r="L242" s="1282">
        <v>0</v>
      </c>
      <c r="M242" s="1282">
        <f t="shared" si="27"/>
        <v>0</v>
      </c>
      <c r="N242" s="1280">
        <v>0</v>
      </c>
      <c r="O242" s="1282">
        <f t="shared" si="23"/>
        <v>0</v>
      </c>
      <c r="P242" s="1362">
        <v>0</v>
      </c>
      <c r="Q242" s="1362">
        <f t="shared" si="56"/>
        <v>0</v>
      </c>
      <c r="R242" s="1362">
        <v>0</v>
      </c>
      <c r="S242" s="1362">
        <f t="shared" si="57"/>
        <v>0</v>
      </c>
      <c r="T242" s="387"/>
    </row>
    <row r="243" spans="1:20" s="334" customFormat="1" hidden="1" x14ac:dyDescent="0.2">
      <c r="A243" s="355"/>
      <c r="B243" s="1284"/>
      <c r="C243" s="1284"/>
      <c r="D243" s="385">
        <v>3419</v>
      </c>
      <c r="E243" s="385">
        <v>5221</v>
      </c>
      <c r="F243" s="506" t="s">
        <v>28</v>
      </c>
      <c r="G243" s="1279">
        <v>0</v>
      </c>
      <c r="H243" s="1279">
        <v>600</v>
      </c>
      <c r="I243" s="1279">
        <f t="shared" ref="I243:I285" si="59">+G243+H243</f>
        <v>600</v>
      </c>
      <c r="J243" s="1280">
        <v>-600</v>
      </c>
      <c r="K243" s="1280">
        <f t="shared" ref="K243:K285" si="60">+I243+J243</f>
        <v>0</v>
      </c>
      <c r="L243" s="1280">
        <v>0</v>
      </c>
      <c r="M243" s="1280">
        <f t="shared" si="27"/>
        <v>0</v>
      </c>
      <c r="N243" s="1280">
        <v>0</v>
      </c>
      <c r="O243" s="1280">
        <f t="shared" si="23"/>
        <v>0</v>
      </c>
      <c r="P243" s="1363">
        <v>0</v>
      </c>
      <c r="Q243" s="1363">
        <f t="shared" si="56"/>
        <v>0</v>
      </c>
      <c r="R243" s="1363">
        <v>0</v>
      </c>
      <c r="S243" s="1363">
        <f t="shared" si="57"/>
        <v>0</v>
      </c>
      <c r="T243" s="387"/>
    </row>
    <row r="244" spans="1:20" s="334" customFormat="1" hidden="1" x14ac:dyDescent="0.2">
      <c r="A244" s="355" t="s">
        <v>2</v>
      </c>
      <c r="B244" s="1284" t="s">
        <v>203</v>
      </c>
      <c r="C244" s="1284" t="s">
        <v>17</v>
      </c>
      <c r="D244" s="358" t="s">
        <v>5</v>
      </c>
      <c r="E244" s="358" t="s">
        <v>5</v>
      </c>
      <c r="F244" s="503" t="s">
        <v>204</v>
      </c>
      <c r="G244" s="1281">
        <f>SUM(G245:G246)</f>
        <v>0</v>
      </c>
      <c r="H244" s="1281">
        <f t="shared" ref="H244:J244" si="61">SUM(H245:H246)</f>
        <v>0</v>
      </c>
      <c r="I244" s="1281">
        <f t="shared" si="61"/>
        <v>0</v>
      </c>
      <c r="J244" s="1281">
        <f t="shared" si="61"/>
        <v>600</v>
      </c>
      <c r="K244" s="1282">
        <f t="shared" si="60"/>
        <v>600</v>
      </c>
      <c r="L244" s="1282">
        <v>0</v>
      </c>
      <c r="M244" s="1282">
        <f t="shared" si="27"/>
        <v>600</v>
      </c>
      <c r="N244" s="1282">
        <v>0</v>
      </c>
      <c r="O244" s="1282">
        <f t="shared" si="23"/>
        <v>600</v>
      </c>
      <c r="P244" s="1362">
        <v>0</v>
      </c>
      <c r="Q244" s="1362">
        <f t="shared" si="56"/>
        <v>600</v>
      </c>
      <c r="R244" s="1362">
        <v>0</v>
      </c>
      <c r="S244" s="1362">
        <f t="shared" si="57"/>
        <v>600</v>
      </c>
      <c r="T244" s="387"/>
    </row>
    <row r="245" spans="1:20" s="334" customFormat="1" hidden="1" x14ac:dyDescent="0.2">
      <c r="A245" s="355"/>
      <c r="B245" s="1284"/>
      <c r="C245" s="1284"/>
      <c r="D245" s="385">
        <v>3419</v>
      </c>
      <c r="E245" s="385">
        <v>5221</v>
      </c>
      <c r="F245" s="506" t="s">
        <v>28</v>
      </c>
      <c r="G245" s="1279">
        <v>0</v>
      </c>
      <c r="H245" s="1279"/>
      <c r="I245" s="1279">
        <v>0</v>
      </c>
      <c r="J245" s="1280">
        <v>502.35500000000002</v>
      </c>
      <c r="K245" s="1280">
        <f t="shared" si="60"/>
        <v>502.35500000000002</v>
      </c>
      <c r="L245" s="1280">
        <v>0</v>
      </c>
      <c r="M245" s="1280">
        <f t="shared" si="27"/>
        <v>502.35500000000002</v>
      </c>
      <c r="N245" s="1280">
        <v>0</v>
      </c>
      <c r="O245" s="1280">
        <f t="shared" si="23"/>
        <v>502.35500000000002</v>
      </c>
      <c r="P245" s="1363">
        <v>0</v>
      </c>
      <c r="Q245" s="1363">
        <f t="shared" si="56"/>
        <v>502.35500000000002</v>
      </c>
      <c r="R245" s="1363">
        <v>0</v>
      </c>
      <c r="S245" s="1363">
        <f t="shared" si="57"/>
        <v>502.35500000000002</v>
      </c>
      <c r="T245" s="387"/>
    </row>
    <row r="246" spans="1:20" s="334" customFormat="1" hidden="1" x14ac:dyDescent="0.2">
      <c r="A246" s="355"/>
      <c r="B246" s="1284"/>
      <c r="C246" s="1284"/>
      <c r="D246" s="385">
        <v>3419</v>
      </c>
      <c r="E246" s="385">
        <v>6321</v>
      </c>
      <c r="F246" s="506" t="s">
        <v>206</v>
      </c>
      <c r="G246" s="1279">
        <v>0</v>
      </c>
      <c r="H246" s="1279"/>
      <c r="I246" s="1279">
        <v>0</v>
      </c>
      <c r="J246" s="1280">
        <v>97.644999999999996</v>
      </c>
      <c r="K246" s="1280">
        <f t="shared" si="60"/>
        <v>97.644999999999996</v>
      </c>
      <c r="L246" s="1280">
        <v>0</v>
      </c>
      <c r="M246" s="1280">
        <f t="shared" si="27"/>
        <v>97.644999999999996</v>
      </c>
      <c r="N246" s="1280">
        <v>0</v>
      </c>
      <c r="O246" s="1280">
        <f t="shared" si="23"/>
        <v>97.644999999999996</v>
      </c>
      <c r="P246" s="1363">
        <v>0</v>
      </c>
      <c r="Q246" s="1363">
        <f t="shared" si="56"/>
        <v>97.644999999999996</v>
      </c>
      <c r="R246" s="1363">
        <v>0</v>
      </c>
      <c r="S246" s="1363">
        <f t="shared" si="57"/>
        <v>97.644999999999996</v>
      </c>
      <c r="T246" s="387"/>
    </row>
    <row r="247" spans="1:20" s="334" customFormat="1" hidden="1" x14ac:dyDescent="0.2">
      <c r="A247" s="355" t="s">
        <v>2</v>
      </c>
      <c r="B247" s="1284" t="s">
        <v>140</v>
      </c>
      <c r="C247" s="1284" t="s">
        <v>17</v>
      </c>
      <c r="D247" s="38" t="s">
        <v>5</v>
      </c>
      <c r="E247" s="38" t="s">
        <v>5</v>
      </c>
      <c r="F247" s="503" t="s">
        <v>141</v>
      </c>
      <c r="G247" s="1281">
        <v>0</v>
      </c>
      <c r="H247" s="1281">
        <v>400</v>
      </c>
      <c r="I247" s="1281">
        <f t="shared" si="59"/>
        <v>400</v>
      </c>
      <c r="J247" s="1282">
        <f>+J248</f>
        <v>-300</v>
      </c>
      <c r="K247" s="1282">
        <f t="shared" si="60"/>
        <v>100</v>
      </c>
      <c r="L247" s="1282">
        <v>0</v>
      </c>
      <c r="M247" s="1282">
        <f t="shared" si="27"/>
        <v>100</v>
      </c>
      <c r="N247" s="1282">
        <f>+N248</f>
        <v>-100</v>
      </c>
      <c r="O247" s="1282">
        <f t="shared" si="23"/>
        <v>0</v>
      </c>
      <c r="P247" s="1362">
        <v>0</v>
      </c>
      <c r="Q247" s="1362">
        <f t="shared" si="56"/>
        <v>0</v>
      </c>
      <c r="R247" s="1362">
        <v>0</v>
      </c>
      <c r="S247" s="1362">
        <f t="shared" si="57"/>
        <v>0</v>
      </c>
      <c r="T247" s="387"/>
    </row>
    <row r="248" spans="1:20" s="334" customFormat="1" hidden="1" x14ac:dyDescent="0.2">
      <c r="A248" s="355"/>
      <c r="B248" s="1284"/>
      <c r="C248" s="1284"/>
      <c r="D248" s="385">
        <v>3419</v>
      </c>
      <c r="E248" s="385">
        <v>5329</v>
      </c>
      <c r="F248" s="1298" t="s">
        <v>142</v>
      </c>
      <c r="G248" s="1279">
        <v>0</v>
      </c>
      <c r="H248" s="1279">
        <v>400</v>
      </c>
      <c r="I248" s="1279">
        <f t="shared" si="59"/>
        <v>400</v>
      </c>
      <c r="J248" s="1280">
        <v>-300</v>
      </c>
      <c r="K248" s="1280">
        <f t="shared" si="60"/>
        <v>100</v>
      </c>
      <c r="L248" s="1280">
        <v>0</v>
      </c>
      <c r="M248" s="1280">
        <f t="shared" si="27"/>
        <v>100</v>
      </c>
      <c r="N248" s="1280">
        <v>-100</v>
      </c>
      <c r="O248" s="1280">
        <f t="shared" si="23"/>
        <v>0</v>
      </c>
      <c r="P248" s="1363">
        <v>0</v>
      </c>
      <c r="Q248" s="1363">
        <f t="shared" si="56"/>
        <v>0</v>
      </c>
      <c r="R248" s="1363">
        <v>0</v>
      </c>
      <c r="S248" s="1363">
        <f t="shared" si="57"/>
        <v>0</v>
      </c>
      <c r="T248" s="387"/>
    </row>
    <row r="249" spans="1:20" s="334" customFormat="1" ht="20.95" hidden="1" x14ac:dyDescent="0.2">
      <c r="A249" s="355" t="s">
        <v>2</v>
      </c>
      <c r="B249" s="1284" t="s">
        <v>207</v>
      </c>
      <c r="C249" s="1284" t="s">
        <v>17</v>
      </c>
      <c r="D249" s="358" t="s">
        <v>5</v>
      </c>
      <c r="E249" s="358" t="s">
        <v>5</v>
      </c>
      <c r="F249" s="503" t="s">
        <v>213</v>
      </c>
      <c r="G249" s="1281">
        <v>0</v>
      </c>
      <c r="H249" s="1281"/>
      <c r="I249" s="1281">
        <v>0</v>
      </c>
      <c r="J249" s="1282">
        <f>+J250</f>
        <v>300</v>
      </c>
      <c r="K249" s="1282">
        <f t="shared" si="60"/>
        <v>300</v>
      </c>
      <c r="L249" s="1282">
        <v>0</v>
      </c>
      <c r="M249" s="1282">
        <f t="shared" si="27"/>
        <v>300</v>
      </c>
      <c r="N249" s="1282">
        <v>0</v>
      </c>
      <c r="O249" s="1282">
        <f t="shared" si="23"/>
        <v>300</v>
      </c>
      <c r="P249" s="1362">
        <v>0</v>
      </c>
      <c r="Q249" s="1362">
        <f t="shared" si="56"/>
        <v>300</v>
      </c>
      <c r="R249" s="1362">
        <v>0</v>
      </c>
      <c r="S249" s="1362">
        <f t="shared" si="57"/>
        <v>300</v>
      </c>
      <c r="T249" s="387"/>
    </row>
    <row r="250" spans="1:20" s="334" customFormat="1" hidden="1" x14ac:dyDescent="0.2">
      <c r="A250" s="355"/>
      <c r="B250" s="1284"/>
      <c r="C250" s="1284"/>
      <c r="D250" s="385">
        <v>3419</v>
      </c>
      <c r="E250" s="385">
        <v>5329</v>
      </c>
      <c r="F250" s="1313" t="s">
        <v>202</v>
      </c>
      <c r="G250" s="1279">
        <v>0</v>
      </c>
      <c r="H250" s="1279"/>
      <c r="I250" s="1279">
        <v>0</v>
      </c>
      <c r="J250" s="1280">
        <v>300</v>
      </c>
      <c r="K250" s="1280">
        <f t="shared" si="60"/>
        <v>300</v>
      </c>
      <c r="L250" s="1280">
        <v>0</v>
      </c>
      <c r="M250" s="1280">
        <f t="shared" si="27"/>
        <v>300</v>
      </c>
      <c r="N250" s="1280">
        <v>0</v>
      </c>
      <c r="O250" s="1280">
        <f t="shared" si="23"/>
        <v>300</v>
      </c>
      <c r="P250" s="1363">
        <v>0</v>
      </c>
      <c r="Q250" s="1363">
        <f t="shared" si="56"/>
        <v>300</v>
      </c>
      <c r="R250" s="1363">
        <v>0</v>
      </c>
      <c r="S250" s="1363">
        <f t="shared" si="57"/>
        <v>300</v>
      </c>
      <c r="T250" s="387"/>
    </row>
    <row r="251" spans="1:20" s="334" customFormat="1" hidden="1" x14ac:dyDescent="0.2">
      <c r="A251" s="355" t="s">
        <v>2</v>
      </c>
      <c r="B251" s="1284" t="s">
        <v>143</v>
      </c>
      <c r="C251" s="1284" t="s">
        <v>144</v>
      </c>
      <c r="D251" s="38" t="s">
        <v>5</v>
      </c>
      <c r="E251" s="38" t="s">
        <v>5</v>
      </c>
      <c r="F251" s="503" t="s">
        <v>145</v>
      </c>
      <c r="G251" s="1281">
        <v>0</v>
      </c>
      <c r="H251" s="1281">
        <v>200</v>
      </c>
      <c r="I251" s="1281">
        <f t="shared" si="59"/>
        <v>200</v>
      </c>
      <c r="J251" s="1282">
        <f>+J252</f>
        <v>-200</v>
      </c>
      <c r="K251" s="1282">
        <f t="shared" si="60"/>
        <v>0</v>
      </c>
      <c r="L251" s="1282">
        <v>0</v>
      </c>
      <c r="M251" s="1282">
        <f t="shared" si="27"/>
        <v>0</v>
      </c>
      <c r="N251" s="1282">
        <v>0</v>
      </c>
      <c r="O251" s="1282">
        <f t="shared" si="23"/>
        <v>0</v>
      </c>
      <c r="P251" s="1362">
        <v>0</v>
      </c>
      <c r="Q251" s="1362">
        <f t="shared" si="56"/>
        <v>0</v>
      </c>
      <c r="R251" s="1362">
        <v>0</v>
      </c>
      <c r="S251" s="1362">
        <f t="shared" si="57"/>
        <v>0</v>
      </c>
      <c r="T251" s="387"/>
    </row>
    <row r="252" spans="1:20" s="334" customFormat="1" hidden="1" x14ac:dyDescent="0.2">
      <c r="A252" s="1314"/>
      <c r="B252" s="1315"/>
      <c r="C252" s="1315"/>
      <c r="D252" s="1300">
        <v>3419</v>
      </c>
      <c r="E252" s="1300">
        <v>5329</v>
      </c>
      <c r="F252" s="1301" t="s">
        <v>142</v>
      </c>
      <c r="G252" s="1302">
        <v>0</v>
      </c>
      <c r="H252" s="1302">
        <v>200</v>
      </c>
      <c r="I252" s="1302">
        <f t="shared" si="59"/>
        <v>200</v>
      </c>
      <c r="J252" s="1287">
        <v>-200</v>
      </c>
      <c r="K252" s="1287">
        <f t="shared" si="60"/>
        <v>0</v>
      </c>
      <c r="L252" s="1280">
        <v>0</v>
      </c>
      <c r="M252" s="1280">
        <f t="shared" si="27"/>
        <v>0</v>
      </c>
      <c r="N252" s="1280">
        <v>0</v>
      </c>
      <c r="O252" s="1280">
        <f t="shared" si="23"/>
        <v>0</v>
      </c>
      <c r="P252" s="1363">
        <v>0</v>
      </c>
      <c r="Q252" s="1363">
        <f t="shared" si="56"/>
        <v>0</v>
      </c>
      <c r="R252" s="1363">
        <v>0</v>
      </c>
      <c r="S252" s="1363">
        <f t="shared" si="57"/>
        <v>0</v>
      </c>
      <c r="T252" s="387"/>
    </row>
    <row r="253" spans="1:20" s="334" customFormat="1" hidden="1" x14ac:dyDescent="0.2">
      <c r="A253" s="355" t="s">
        <v>2</v>
      </c>
      <c r="B253" s="1284" t="s">
        <v>200</v>
      </c>
      <c r="C253" s="1284" t="s">
        <v>144</v>
      </c>
      <c r="D253" s="358" t="s">
        <v>5</v>
      </c>
      <c r="E253" s="358" t="s">
        <v>5</v>
      </c>
      <c r="F253" s="1296" t="s">
        <v>201</v>
      </c>
      <c r="G253" s="1281">
        <v>0</v>
      </c>
      <c r="H253" s="1281"/>
      <c r="I253" s="1281">
        <v>0</v>
      </c>
      <c r="J253" s="1282">
        <f>+J254</f>
        <v>200</v>
      </c>
      <c r="K253" s="1282">
        <f t="shared" si="60"/>
        <v>200</v>
      </c>
      <c r="L253" s="1282">
        <v>0</v>
      </c>
      <c r="M253" s="1282">
        <f t="shared" si="27"/>
        <v>200</v>
      </c>
      <c r="N253" s="1282">
        <v>0</v>
      </c>
      <c r="O253" s="1282">
        <f t="shared" si="23"/>
        <v>200</v>
      </c>
      <c r="P253" s="1362">
        <v>0</v>
      </c>
      <c r="Q253" s="1362">
        <f t="shared" si="56"/>
        <v>200</v>
      </c>
      <c r="R253" s="1362">
        <v>0</v>
      </c>
      <c r="S253" s="1362">
        <f t="shared" si="57"/>
        <v>200</v>
      </c>
      <c r="T253" s="387"/>
    </row>
    <row r="254" spans="1:20" s="334" customFormat="1" ht="13.1" hidden="1" thickBot="1" x14ac:dyDescent="0.25">
      <c r="A254" s="417"/>
      <c r="B254" s="1303"/>
      <c r="C254" s="1303"/>
      <c r="D254" s="376">
        <v>3419</v>
      </c>
      <c r="E254" s="376">
        <v>5329</v>
      </c>
      <c r="F254" s="1313" t="s">
        <v>202</v>
      </c>
      <c r="G254" s="1316">
        <v>0</v>
      </c>
      <c r="H254" s="1316"/>
      <c r="I254" s="1316">
        <v>0</v>
      </c>
      <c r="J254" s="1317">
        <v>200</v>
      </c>
      <c r="K254" s="1317">
        <f t="shared" si="60"/>
        <v>200</v>
      </c>
      <c r="L254" s="1287">
        <v>0</v>
      </c>
      <c r="M254" s="1287">
        <f t="shared" si="27"/>
        <v>200</v>
      </c>
      <c r="N254" s="1287">
        <v>0</v>
      </c>
      <c r="O254" s="1287">
        <f t="shared" si="23"/>
        <v>200</v>
      </c>
      <c r="P254" s="1327">
        <v>0</v>
      </c>
      <c r="Q254" s="1327">
        <f t="shared" si="56"/>
        <v>200</v>
      </c>
      <c r="R254" s="1327">
        <v>0</v>
      </c>
      <c r="S254" s="1327">
        <f t="shared" si="57"/>
        <v>200</v>
      </c>
      <c r="T254" s="387"/>
    </row>
    <row r="255" spans="1:20" s="334" customFormat="1" ht="13.75" thickBot="1" x14ac:dyDescent="0.3">
      <c r="A255" s="1289" t="s">
        <v>3</v>
      </c>
      <c r="B255" s="1476" t="s">
        <v>5</v>
      </c>
      <c r="C255" s="1477"/>
      <c r="D255" s="1290" t="s">
        <v>5</v>
      </c>
      <c r="E255" s="1290" t="s">
        <v>5</v>
      </c>
      <c r="F255" s="1291" t="s">
        <v>29</v>
      </c>
      <c r="G255" s="1292">
        <f>+G256+G258</f>
        <v>1530</v>
      </c>
      <c r="H255" s="1292">
        <f>+H256+H258+H262+H264+H266</f>
        <v>4436.8</v>
      </c>
      <c r="I255" s="1292">
        <f t="shared" si="59"/>
        <v>5966.8</v>
      </c>
      <c r="J255" s="1293">
        <f>+J258+J260+J266+J268</f>
        <v>0</v>
      </c>
      <c r="K255" s="1293">
        <f t="shared" si="60"/>
        <v>5966.8</v>
      </c>
      <c r="L255" s="1293">
        <v>0</v>
      </c>
      <c r="M255" s="1293">
        <f t="shared" si="27"/>
        <v>5966.8</v>
      </c>
      <c r="N255" s="1293">
        <f>+N256+N258</f>
        <v>-1330</v>
      </c>
      <c r="O255" s="1293">
        <f t="shared" si="23"/>
        <v>4636.8</v>
      </c>
      <c r="P255" s="1578">
        <v>0</v>
      </c>
      <c r="Q255" s="1578">
        <f t="shared" si="56"/>
        <v>4636.8</v>
      </c>
      <c r="R255" s="1578">
        <v>0</v>
      </c>
      <c r="S255" s="1578">
        <f t="shared" si="57"/>
        <v>4636.8</v>
      </c>
      <c r="T255" s="387"/>
    </row>
    <row r="256" spans="1:20" s="334" customFormat="1" hidden="1" x14ac:dyDescent="0.2">
      <c r="A256" s="71" t="s">
        <v>2</v>
      </c>
      <c r="B256" s="129" t="s">
        <v>80</v>
      </c>
      <c r="C256" s="129" t="s">
        <v>17</v>
      </c>
      <c r="D256" s="72" t="s">
        <v>5</v>
      </c>
      <c r="E256" s="72" t="s">
        <v>5</v>
      </c>
      <c r="F256" s="1318" t="s">
        <v>29</v>
      </c>
      <c r="G256" s="1276">
        <f>+G257</f>
        <v>1230</v>
      </c>
      <c r="H256" s="1276">
        <v>0</v>
      </c>
      <c r="I256" s="1276">
        <f t="shared" si="59"/>
        <v>1230</v>
      </c>
      <c r="J256" s="1278">
        <v>0</v>
      </c>
      <c r="K256" s="1278">
        <f t="shared" si="60"/>
        <v>1230</v>
      </c>
      <c r="L256" s="1278">
        <v>0</v>
      </c>
      <c r="M256" s="1278">
        <f t="shared" si="27"/>
        <v>1230</v>
      </c>
      <c r="N256" s="1278">
        <f>+N257</f>
        <v>-1230</v>
      </c>
      <c r="O256" s="1278">
        <f t="shared" si="23"/>
        <v>0</v>
      </c>
      <c r="P256" s="1567">
        <v>0</v>
      </c>
      <c r="Q256" s="1567">
        <f t="shared" si="56"/>
        <v>0</v>
      </c>
      <c r="R256" s="1567">
        <v>0</v>
      </c>
      <c r="S256" s="1567">
        <f t="shared" si="57"/>
        <v>0</v>
      </c>
      <c r="T256" s="387"/>
    </row>
    <row r="257" spans="1:20" s="334" customFormat="1" hidden="1" x14ac:dyDescent="0.2">
      <c r="A257" s="35"/>
      <c r="B257" s="136"/>
      <c r="C257" s="136"/>
      <c r="D257" s="8">
        <v>3419</v>
      </c>
      <c r="E257" s="8">
        <v>5229</v>
      </c>
      <c r="F257" s="150" t="s">
        <v>24</v>
      </c>
      <c r="G257" s="1279">
        <v>1230</v>
      </c>
      <c r="H257" s="1279">
        <v>0</v>
      </c>
      <c r="I257" s="1279">
        <f t="shared" si="59"/>
        <v>1230</v>
      </c>
      <c r="J257" s="1280">
        <v>0</v>
      </c>
      <c r="K257" s="1280">
        <f t="shared" si="60"/>
        <v>1230</v>
      </c>
      <c r="L257" s="1280">
        <v>0</v>
      </c>
      <c r="M257" s="1280">
        <f t="shared" si="27"/>
        <v>1230</v>
      </c>
      <c r="N257" s="1280">
        <v>-1230</v>
      </c>
      <c r="O257" s="1280">
        <f t="shared" si="23"/>
        <v>0</v>
      </c>
      <c r="P257" s="1363">
        <v>0</v>
      </c>
      <c r="Q257" s="1363">
        <f t="shared" si="56"/>
        <v>0</v>
      </c>
      <c r="R257" s="1363">
        <v>0</v>
      </c>
      <c r="S257" s="1363">
        <f t="shared" si="57"/>
        <v>0</v>
      </c>
      <c r="T257" s="387"/>
    </row>
    <row r="258" spans="1:20" s="334" customFormat="1" hidden="1" x14ac:dyDescent="0.2">
      <c r="A258" s="35" t="s">
        <v>2</v>
      </c>
      <c r="B258" s="136" t="s">
        <v>81</v>
      </c>
      <c r="C258" s="136" t="s">
        <v>17</v>
      </c>
      <c r="D258" s="38" t="s">
        <v>5</v>
      </c>
      <c r="E258" s="38" t="s">
        <v>5</v>
      </c>
      <c r="F258" s="149" t="s">
        <v>12</v>
      </c>
      <c r="G258" s="1281">
        <f>+G259</f>
        <v>300</v>
      </c>
      <c r="H258" s="1281">
        <v>0</v>
      </c>
      <c r="I258" s="1281">
        <f t="shared" si="59"/>
        <v>300</v>
      </c>
      <c r="J258" s="1282">
        <f>+J259</f>
        <v>-200</v>
      </c>
      <c r="K258" s="1282">
        <f t="shared" si="60"/>
        <v>100</v>
      </c>
      <c r="L258" s="1282">
        <v>0</v>
      </c>
      <c r="M258" s="1282">
        <f t="shared" si="27"/>
        <v>100</v>
      </c>
      <c r="N258" s="1282">
        <f>+N259</f>
        <v>-100</v>
      </c>
      <c r="O258" s="1282">
        <f t="shared" si="23"/>
        <v>0</v>
      </c>
      <c r="P258" s="1362">
        <v>0</v>
      </c>
      <c r="Q258" s="1362">
        <f t="shared" si="56"/>
        <v>0</v>
      </c>
      <c r="R258" s="1362">
        <v>0</v>
      </c>
      <c r="S258" s="1362">
        <f t="shared" si="57"/>
        <v>0</v>
      </c>
      <c r="T258" s="387"/>
    </row>
    <row r="259" spans="1:20" s="334" customFormat="1" hidden="1" x14ac:dyDescent="0.2">
      <c r="A259" s="35"/>
      <c r="B259" s="136"/>
      <c r="C259" s="136"/>
      <c r="D259" s="8">
        <v>3419</v>
      </c>
      <c r="E259" s="8">
        <v>5229</v>
      </c>
      <c r="F259" s="150" t="s">
        <v>24</v>
      </c>
      <c r="G259" s="1279">
        <v>300</v>
      </c>
      <c r="H259" s="1279">
        <v>0</v>
      </c>
      <c r="I259" s="1279">
        <f t="shared" si="59"/>
        <v>300</v>
      </c>
      <c r="J259" s="1280">
        <v>-200</v>
      </c>
      <c r="K259" s="1280">
        <f t="shared" si="60"/>
        <v>100</v>
      </c>
      <c r="L259" s="1280">
        <v>0</v>
      </c>
      <c r="M259" s="1280">
        <f t="shared" si="27"/>
        <v>100</v>
      </c>
      <c r="N259" s="1280">
        <v>-100</v>
      </c>
      <c r="O259" s="1280">
        <f t="shared" si="23"/>
        <v>0</v>
      </c>
      <c r="P259" s="1363">
        <v>0</v>
      </c>
      <c r="Q259" s="1363">
        <f t="shared" si="56"/>
        <v>0</v>
      </c>
      <c r="R259" s="1363">
        <v>0</v>
      </c>
      <c r="S259" s="1363">
        <f t="shared" si="57"/>
        <v>0</v>
      </c>
      <c r="T259" s="387"/>
    </row>
    <row r="260" spans="1:20" s="334" customFormat="1" ht="20.95" hidden="1" x14ac:dyDescent="0.2">
      <c r="A260" s="35" t="s">
        <v>2</v>
      </c>
      <c r="B260" s="136" t="s">
        <v>181</v>
      </c>
      <c r="C260" s="136" t="s">
        <v>17</v>
      </c>
      <c r="D260" s="38" t="s">
        <v>5</v>
      </c>
      <c r="E260" s="38" t="s">
        <v>5</v>
      </c>
      <c r="F260" s="149" t="s">
        <v>190</v>
      </c>
      <c r="G260" s="1281">
        <v>0</v>
      </c>
      <c r="H260" s="1281"/>
      <c r="I260" s="1281">
        <v>0</v>
      </c>
      <c r="J260" s="1282">
        <f>+J261</f>
        <v>200</v>
      </c>
      <c r="K260" s="1282">
        <f t="shared" si="60"/>
        <v>200</v>
      </c>
      <c r="L260" s="1282">
        <v>0</v>
      </c>
      <c r="M260" s="1282">
        <f t="shared" si="27"/>
        <v>200</v>
      </c>
      <c r="N260" s="1282">
        <v>0</v>
      </c>
      <c r="O260" s="1282">
        <f t="shared" si="23"/>
        <v>200</v>
      </c>
      <c r="P260" s="1362">
        <v>0</v>
      </c>
      <c r="Q260" s="1362">
        <f t="shared" si="56"/>
        <v>200</v>
      </c>
      <c r="R260" s="1362">
        <v>0</v>
      </c>
      <c r="S260" s="1362">
        <f t="shared" si="57"/>
        <v>200</v>
      </c>
      <c r="T260" s="387"/>
    </row>
    <row r="261" spans="1:20" s="334" customFormat="1" hidden="1" x14ac:dyDescent="0.2">
      <c r="A261" s="35"/>
      <c r="B261" s="136"/>
      <c r="C261" s="136"/>
      <c r="D261" s="8">
        <v>3419</v>
      </c>
      <c r="E261" s="8">
        <v>5222</v>
      </c>
      <c r="F261" s="1283" t="s">
        <v>94</v>
      </c>
      <c r="G261" s="1279">
        <v>0</v>
      </c>
      <c r="H261" s="1279"/>
      <c r="I261" s="1279">
        <v>0</v>
      </c>
      <c r="J261" s="1280">
        <v>200</v>
      </c>
      <c r="K261" s="1280">
        <f t="shared" si="60"/>
        <v>200</v>
      </c>
      <c r="L261" s="1280">
        <v>0</v>
      </c>
      <c r="M261" s="1280">
        <f t="shared" si="27"/>
        <v>200</v>
      </c>
      <c r="N261" s="1280">
        <v>0</v>
      </c>
      <c r="O261" s="1280">
        <f t="shared" si="23"/>
        <v>200</v>
      </c>
      <c r="P261" s="1363">
        <v>0</v>
      </c>
      <c r="Q261" s="1363">
        <f t="shared" si="56"/>
        <v>200</v>
      </c>
      <c r="R261" s="1363">
        <v>0</v>
      </c>
      <c r="S261" s="1363">
        <f t="shared" si="57"/>
        <v>200</v>
      </c>
      <c r="T261" s="387"/>
    </row>
    <row r="262" spans="1:20" s="334" customFormat="1" ht="20.95" hidden="1" x14ac:dyDescent="0.2">
      <c r="A262" s="35" t="s">
        <v>2</v>
      </c>
      <c r="B262" s="136" t="s">
        <v>95</v>
      </c>
      <c r="C262" s="136" t="s">
        <v>17</v>
      </c>
      <c r="D262" s="38" t="s">
        <v>5</v>
      </c>
      <c r="E262" s="38" t="s">
        <v>5</v>
      </c>
      <c r="F262" s="149" t="s">
        <v>96</v>
      </c>
      <c r="G262" s="1279">
        <v>0</v>
      </c>
      <c r="H262" s="1281">
        <f>+H263</f>
        <v>4000</v>
      </c>
      <c r="I262" s="1281">
        <f t="shared" si="59"/>
        <v>4000</v>
      </c>
      <c r="J262" s="1282">
        <v>0</v>
      </c>
      <c r="K262" s="1282">
        <f t="shared" si="60"/>
        <v>4000</v>
      </c>
      <c r="L262" s="1282">
        <v>0</v>
      </c>
      <c r="M262" s="1282">
        <f t="shared" si="27"/>
        <v>4000</v>
      </c>
      <c r="N262" s="1282">
        <v>0</v>
      </c>
      <c r="O262" s="1282">
        <f t="shared" si="23"/>
        <v>4000</v>
      </c>
      <c r="P262" s="1362">
        <v>0</v>
      </c>
      <c r="Q262" s="1362">
        <f t="shared" si="56"/>
        <v>4000</v>
      </c>
      <c r="R262" s="1362">
        <v>0</v>
      </c>
      <c r="S262" s="1362">
        <f t="shared" si="57"/>
        <v>4000</v>
      </c>
      <c r="T262" s="387"/>
    </row>
    <row r="263" spans="1:20" s="334" customFormat="1" hidden="1" x14ac:dyDescent="0.2">
      <c r="A263" s="1306"/>
      <c r="B263" s="1307"/>
      <c r="C263" s="1307"/>
      <c r="D263" s="8">
        <v>3419</v>
      </c>
      <c r="E263" s="8">
        <v>5222</v>
      </c>
      <c r="F263" s="1283" t="s">
        <v>94</v>
      </c>
      <c r="G263" s="1279">
        <v>0</v>
      </c>
      <c r="H263" s="1279">
        <v>4000</v>
      </c>
      <c r="I263" s="1279">
        <f t="shared" si="59"/>
        <v>4000</v>
      </c>
      <c r="J263" s="1280">
        <v>0</v>
      </c>
      <c r="K263" s="1280">
        <f t="shared" si="60"/>
        <v>4000</v>
      </c>
      <c r="L263" s="1280">
        <v>0</v>
      </c>
      <c r="M263" s="1280">
        <f t="shared" si="27"/>
        <v>4000</v>
      </c>
      <c r="N263" s="1280">
        <v>0</v>
      </c>
      <c r="O263" s="1280">
        <f t="shared" si="23"/>
        <v>4000</v>
      </c>
      <c r="P263" s="1363">
        <v>0</v>
      </c>
      <c r="Q263" s="1363">
        <f t="shared" si="56"/>
        <v>4000</v>
      </c>
      <c r="R263" s="1363">
        <v>0</v>
      </c>
      <c r="S263" s="1363">
        <f t="shared" si="57"/>
        <v>4000</v>
      </c>
      <c r="T263" s="387"/>
    </row>
    <row r="264" spans="1:20" s="334" customFormat="1" hidden="1" x14ac:dyDescent="0.2">
      <c r="A264" s="355" t="s">
        <v>2</v>
      </c>
      <c r="B264" s="1284" t="s">
        <v>111</v>
      </c>
      <c r="C264" s="1284" t="s">
        <v>17</v>
      </c>
      <c r="D264" s="358" t="s">
        <v>5</v>
      </c>
      <c r="E264" s="358" t="s">
        <v>5</v>
      </c>
      <c r="F264" s="503" t="s">
        <v>112</v>
      </c>
      <c r="G264" s="1281">
        <f>G265</f>
        <v>0</v>
      </c>
      <c r="H264" s="1281">
        <f>H265</f>
        <v>36.799999999999997</v>
      </c>
      <c r="I264" s="1281">
        <f t="shared" si="59"/>
        <v>36.799999999999997</v>
      </c>
      <c r="J264" s="1282">
        <v>0</v>
      </c>
      <c r="K264" s="1282">
        <f t="shared" si="60"/>
        <v>36.799999999999997</v>
      </c>
      <c r="L264" s="1282">
        <v>0</v>
      </c>
      <c r="M264" s="1282">
        <f t="shared" si="27"/>
        <v>36.799999999999997</v>
      </c>
      <c r="N264" s="1282">
        <v>0</v>
      </c>
      <c r="O264" s="1282">
        <f t="shared" si="23"/>
        <v>36.799999999999997</v>
      </c>
      <c r="P264" s="1362">
        <v>0</v>
      </c>
      <c r="Q264" s="1362">
        <f t="shared" si="56"/>
        <v>36.799999999999997</v>
      </c>
      <c r="R264" s="1362">
        <v>0</v>
      </c>
      <c r="S264" s="1362">
        <f t="shared" si="57"/>
        <v>36.799999999999997</v>
      </c>
      <c r="T264" s="387"/>
    </row>
    <row r="265" spans="1:20" hidden="1" x14ac:dyDescent="0.2">
      <c r="A265" s="355"/>
      <c r="B265" s="1284"/>
      <c r="C265" s="1284"/>
      <c r="D265" s="367">
        <v>3419</v>
      </c>
      <c r="E265" s="385">
        <v>5492</v>
      </c>
      <c r="F265" s="506" t="s">
        <v>113</v>
      </c>
      <c r="G265" s="1279">
        <v>0</v>
      </c>
      <c r="H265" s="1279">
        <v>36.799999999999997</v>
      </c>
      <c r="I265" s="1279">
        <f t="shared" si="59"/>
        <v>36.799999999999997</v>
      </c>
      <c r="J265" s="1280">
        <v>0</v>
      </c>
      <c r="K265" s="1280">
        <f t="shared" si="60"/>
        <v>36.799999999999997</v>
      </c>
      <c r="L265" s="1280">
        <v>0</v>
      </c>
      <c r="M265" s="1280">
        <f t="shared" si="27"/>
        <v>36.799999999999997</v>
      </c>
      <c r="N265" s="1280">
        <v>0</v>
      </c>
      <c r="O265" s="1280">
        <f t="shared" si="23"/>
        <v>36.799999999999997</v>
      </c>
      <c r="P265" s="1363">
        <v>0</v>
      </c>
      <c r="Q265" s="1363">
        <f t="shared" si="56"/>
        <v>36.799999999999997</v>
      </c>
      <c r="R265" s="1363">
        <v>0</v>
      </c>
      <c r="S265" s="1363">
        <f t="shared" si="57"/>
        <v>36.799999999999997</v>
      </c>
    </row>
    <row r="266" spans="1:20" hidden="1" x14ac:dyDescent="0.2">
      <c r="A266" s="355" t="s">
        <v>2</v>
      </c>
      <c r="B266" s="1284" t="s">
        <v>146</v>
      </c>
      <c r="C266" s="1284" t="s">
        <v>17</v>
      </c>
      <c r="D266" s="38" t="s">
        <v>5</v>
      </c>
      <c r="E266" s="38" t="s">
        <v>5</v>
      </c>
      <c r="F266" s="1296" t="s">
        <v>147</v>
      </c>
      <c r="G266" s="1281">
        <v>0</v>
      </c>
      <c r="H266" s="1281">
        <v>400</v>
      </c>
      <c r="I266" s="1281">
        <f t="shared" si="59"/>
        <v>400</v>
      </c>
      <c r="J266" s="1282">
        <f>+J267</f>
        <v>-400</v>
      </c>
      <c r="K266" s="1282">
        <f t="shared" si="60"/>
        <v>0</v>
      </c>
      <c r="L266" s="1282">
        <v>0</v>
      </c>
      <c r="M266" s="1282">
        <f t="shared" si="27"/>
        <v>0</v>
      </c>
      <c r="N266" s="1282">
        <v>0</v>
      </c>
      <c r="O266" s="1282">
        <f t="shared" si="23"/>
        <v>0</v>
      </c>
      <c r="P266" s="1362">
        <v>0</v>
      </c>
      <c r="Q266" s="1362">
        <f t="shared" si="56"/>
        <v>0</v>
      </c>
      <c r="R266" s="1362">
        <v>0</v>
      </c>
      <c r="S266" s="1362">
        <f t="shared" si="57"/>
        <v>0</v>
      </c>
    </row>
    <row r="267" spans="1:20" hidden="1" x14ac:dyDescent="0.2">
      <c r="A267" s="1314"/>
      <c r="B267" s="1315"/>
      <c r="C267" s="1315"/>
      <c r="D267" s="1300">
        <v>3419</v>
      </c>
      <c r="E267" s="1300">
        <v>5229</v>
      </c>
      <c r="F267" s="1319" t="s">
        <v>24</v>
      </c>
      <c r="G267" s="1302">
        <v>0</v>
      </c>
      <c r="H267" s="1302">
        <v>400</v>
      </c>
      <c r="I267" s="1302">
        <f t="shared" si="59"/>
        <v>400</v>
      </c>
      <c r="J267" s="1287">
        <v>-400</v>
      </c>
      <c r="K267" s="1287">
        <f t="shared" si="60"/>
        <v>0</v>
      </c>
      <c r="L267" s="1280">
        <v>0</v>
      </c>
      <c r="M267" s="1280">
        <f t="shared" si="27"/>
        <v>0</v>
      </c>
      <c r="N267" s="1280">
        <v>0</v>
      </c>
      <c r="O267" s="1280">
        <f t="shared" si="23"/>
        <v>0</v>
      </c>
      <c r="P267" s="1363">
        <v>0</v>
      </c>
      <c r="Q267" s="1363">
        <f t="shared" si="56"/>
        <v>0</v>
      </c>
      <c r="R267" s="1363">
        <v>0</v>
      </c>
      <c r="S267" s="1363">
        <f t="shared" si="57"/>
        <v>0</v>
      </c>
    </row>
    <row r="268" spans="1:20" hidden="1" x14ac:dyDescent="0.2">
      <c r="A268" s="355" t="s">
        <v>2</v>
      </c>
      <c r="B268" s="1284" t="s">
        <v>186</v>
      </c>
      <c r="C268" s="1284" t="s">
        <v>17</v>
      </c>
      <c r="D268" s="358" t="s">
        <v>5</v>
      </c>
      <c r="E268" s="358" t="s">
        <v>5</v>
      </c>
      <c r="F268" s="1296" t="s">
        <v>187</v>
      </c>
      <c r="G268" s="1281">
        <v>0</v>
      </c>
      <c r="H268" s="1281"/>
      <c r="I268" s="1281">
        <v>0</v>
      </c>
      <c r="J268" s="1282">
        <f>+J269</f>
        <v>400</v>
      </c>
      <c r="K268" s="1282">
        <f t="shared" si="60"/>
        <v>400</v>
      </c>
      <c r="L268" s="1282">
        <v>0</v>
      </c>
      <c r="M268" s="1282">
        <f t="shared" si="27"/>
        <v>400</v>
      </c>
      <c r="N268" s="1282">
        <v>0</v>
      </c>
      <c r="O268" s="1282">
        <f t="shared" si="23"/>
        <v>400</v>
      </c>
      <c r="P268" s="1362">
        <v>0</v>
      </c>
      <c r="Q268" s="1362">
        <f t="shared" si="56"/>
        <v>400</v>
      </c>
      <c r="R268" s="1362">
        <v>0</v>
      </c>
      <c r="S268" s="1362">
        <f t="shared" si="57"/>
        <v>400</v>
      </c>
    </row>
    <row r="269" spans="1:20" ht="13.1" hidden="1" thickBot="1" x14ac:dyDescent="0.25">
      <c r="A269" s="429"/>
      <c r="B269" s="1320"/>
      <c r="C269" s="1320"/>
      <c r="D269" s="432">
        <v>3419</v>
      </c>
      <c r="E269" s="8">
        <v>5222</v>
      </c>
      <c r="F269" s="1283" t="s">
        <v>94</v>
      </c>
      <c r="G269" s="1316">
        <v>0</v>
      </c>
      <c r="H269" s="1316"/>
      <c r="I269" s="1316">
        <v>0</v>
      </c>
      <c r="J269" s="1317">
        <v>400</v>
      </c>
      <c r="K269" s="1287">
        <f t="shared" si="60"/>
        <v>400</v>
      </c>
      <c r="L269" s="1287">
        <v>0</v>
      </c>
      <c r="M269" s="1287">
        <f t="shared" si="27"/>
        <v>400</v>
      </c>
      <c r="N269" s="1287">
        <v>0</v>
      </c>
      <c r="O269" s="1287">
        <f t="shared" si="23"/>
        <v>400</v>
      </c>
      <c r="P269" s="1327">
        <v>0</v>
      </c>
      <c r="Q269" s="1327">
        <f t="shared" si="56"/>
        <v>400</v>
      </c>
      <c r="R269" s="1327">
        <v>0</v>
      </c>
      <c r="S269" s="1327">
        <f t="shared" si="57"/>
        <v>400</v>
      </c>
    </row>
    <row r="270" spans="1:20" ht="13.75" thickBot="1" x14ac:dyDescent="0.25">
      <c r="A270" s="1321" t="s">
        <v>2</v>
      </c>
      <c r="B270" s="1470" t="s">
        <v>5</v>
      </c>
      <c r="C270" s="1471"/>
      <c r="D270" s="1322" t="s">
        <v>5</v>
      </c>
      <c r="E270" s="1322" t="s">
        <v>5</v>
      </c>
      <c r="F270" s="1323" t="s">
        <v>148</v>
      </c>
      <c r="G270" s="1292">
        <v>0</v>
      </c>
      <c r="H270" s="1292">
        <f>+H271</f>
        <v>5500</v>
      </c>
      <c r="I270" s="1292">
        <f t="shared" si="59"/>
        <v>5500</v>
      </c>
      <c r="J270" s="1293">
        <f>+J271</f>
        <v>0</v>
      </c>
      <c r="K270" s="1293">
        <f t="shared" si="60"/>
        <v>5500</v>
      </c>
      <c r="L270" s="1293">
        <v>0</v>
      </c>
      <c r="M270" s="1293">
        <f t="shared" si="27"/>
        <v>5500</v>
      </c>
      <c r="N270" s="1293">
        <f>+N271+N273+N275+N277+N279+N281</f>
        <v>-2600</v>
      </c>
      <c r="O270" s="1293">
        <f t="shared" si="23"/>
        <v>2900</v>
      </c>
      <c r="P270" s="1578">
        <v>0</v>
      </c>
      <c r="Q270" s="1578">
        <f t="shared" si="56"/>
        <v>2900</v>
      </c>
      <c r="R270" s="1578">
        <v>0</v>
      </c>
      <c r="S270" s="1578">
        <f t="shared" si="57"/>
        <v>2900</v>
      </c>
    </row>
    <row r="271" spans="1:20" hidden="1" x14ac:dyDescent="0.2">
      <c r="A271" s="417" t="s">
        <v>2</v>
      </c>
      <c r="B271" s="1303" t="s">
        <v>149</v>
      </c>
      <c r="C271" s="1303" t="s">
        <v>17</v>
      </c>
      <c r="D271" s="38" t="s">
        <v>5</v>
      </c>
      <c r="E271" s="38" t="s">
        <v>5</v>
      </c>
      <c r="F271" s="1324" t="s">
        <v>150</v>
      </c>
      <c r="G271" s="1294">
        <v>0</v>
      </c>
      <c r="H271" s="1294">
        <v>5500</v>
      </c>
      <c r="I271" s="1294">
        <f t="shared" si="59"/>
        <v>5500</v>
      </c>
      <c r="J271" s="1278">
        <v>0</v>
      </c>
      <c r="K271" s="1278">
        <f t="shared" si="60"/>
        <v>5500</v>
      </c>
      <c r="L271" s="1278">
        <v>0</v>
      </c>
      <c r="M271" s="1278">
        <f t="shared" si="27"/>
        <v>5500</v>
      </c>
      <c r="N271" s="1278">
        <f>+N272</f>
        <v>-5500</v>
      </c>
      <c r="O271" s="1278">
        <f t="shared" si="23"/>
        <v>0</v>
      </c>
      <c r="P271" s="1567">
        <v>0</v>
      </c>
      <c r="Q271" s="1567">
        <f t="shared" si="56"/>
        <v>0</v>
      </c>
      <c r="R271" s="1567">
        <v>0</v>
      </c>
      <c r="S271" s="1567">
        <f t="shared" si="57"/>
        <v>0</v>
      </c>
    </row>
    <row r="272" spans="1:20" hidden="1" x14ac:dyDescent="0.2">
      <c r="A272" s="1325"/>
      <c r="B272" s="1326"/>
      <c r="C272" s="1326"/>
      <c r="D272" s="1300">
        <v>3419</v>
      </c>
      <c r="E272" s="1300">
        <v>5229</v>
      </c>
      <c r="F272" s="1319" t="s">
        <v>24</v>
      </c>
      <c r="G272" s="1327">
        <v>0</v>
      </c>
      <c r="H272" s="1327">
        <v>5500</v>
      </c>
      <c r="I272" s="1302">
        <f t="shared" si="59"/>
        <v>5500</v>
      </c>
      <c r="J272" s="1287">
        <v>0</v>
      </c>
      <c r="K272" s="1287">
        <f t="shared" si="60"/>
        <v>5500</v>
      </c>
      <c r="L272" s="1287">
        <v>0</v>
      </c>
      <c r="M272" s="1287">
        <f t="shared" si="27"/>
        <v>5500</v>
      </c>
      <c r="N272" s="1287">
        <v>-5500</v>
      </c>
      <c r="O272" s="1287">
        <f t="shared" si="23"/>
        <v>0</v>
      </c>
      <c r="P272" s="1363">
        <v>0</v>
      </c>
      <c r="Q272" s="1363">
        <f t="shared" si="56"/>
        <v>0</v>
      </c>
      <c r="R272" s="1363">
        <v>0</v>
      </c>
      <c r="S272" s="1363">
        <f t="shared" si="57"/>
        <v>0</v>
      </c>
    </row>
    <row r="273" spans="1:19" ht="20.95" hidden="1" x14ac:dyDescent="0.2">
      <c r="A273" s="355" t="s">
        <v>2</v>
      </c>
      <c r="B273" s="1284" t="s">
        <v>227</v>
      </c>
      <c r="C273" s="1284" t="s">
        <v>17</v>
      </c>
      <c r="D273" s="38" t="s">
        <v>5</v>
      </c>
      <c r="E273" s="38" t="s">
        <v>5</v>
      </c>
      <c r="F273" s="503" t="s">
        <v>247</v>
      </c>
      <c r="G273" s="1362">
        <v>0</v>
      </c>
      <c r="H273" s="1362"/>
      <c r="I273" s="1281"/>
      <c r="J273" s="1282"/>
      <c r="K273" s="1282"/>
      <c r="L273" s="1282"/>
      <c r="M273" s="1282">
        <v>0</v>
      </c>
      <c r="N273" s="1282">
        <f>+N274</f>
        <v>800</v>
      </c>
      <c r="O273" s="1282">
        <f>+M273+N273</f>
        <v>800</v>
      </c>
      <c r="P273" s="1362">
        <v>0</v>
      </c>
      <c r="Q273" s="1362">
        <f t="shared" si="56"/>
        <v>800</v>
      </c>
      <c r="R273" s="1362">
        <v>0</v>
      </c>
      <c r="S273" s="1362">
        <f t="shared" si="57"/>
        <v>800</v>
      </c>
    </row>
    <row r="274" spans="1:19" hidden="1" x14ac:dyDescent="0.2">
      <c r="A274" s="1579"/>
      <c r="B274" s="1580"/>
      <c r="C274" s="1580"/>
      <c r="D274" s="385">
        <v>3419</v>
      </c>
      <c r="E274" s="8">
        <v>5222</v>
      </c>
      <c r="F274" s="1283" t="s">
        <v>94</v>
      </c>
      <c r="G274" s="1363">
        <v>0</v>
      </c>
      <c r="H274" s="1363"/>
      <c r="I274" s="1279"/>
      <c r="J274" s="1280"/>
      <c r="K274" s="1280"/>
      <c r="L274" s="1280"/>
      <c r="M274" s="1280">
        <v>0</v>
      </c>
      <c r="N274" s="1280">
        <v>800</v>
      </c>
      <c r="O274" s="1280">
        <f>+M274+N274</f>
        <v>800</v>
      </c>
      <c r="P274" s="1363">
        <v>0</v>
      </c>
      <c r="Q274" s="1363">
        <f t="shared" si="56"/>
        <v>800</v>
      </c>
      <c r="R274" s="1363">
        <v>0</v>
      </c>
      <c r="S274" s="1363">
        <f t="shared" si="57"/>
        <v>800</v>
      </c>
    </row>
    <row r="275" spans="1:19" ht="20.95" hidden="1" x14ac:dyDescent="0.2">
      <c r="A275" s="355" t="s">
        <v>2</v>
      </c>
      <c r="B275" s="1284" t="s">
        <v>228</v>
      </c>
      <c r="C275" s="1284" t="s">
        <v>17</v>
      </c>
      <c r="D275" s="38" t="s">
        <v>5</v>
      </c>
      <c r="E275" s="38" t="s">
        <v>5</v>
      </c>
      <c r="F275" s="503" t="s">
        <v>248</v>
      </c>
      <c r="G275" s="1362">
        <v>0</v>
      </c>
      <c r="H275" s="1362"/>
      <c r="I275" s="1281"/>
      <c r="J275" s="1282"/>
      <c r="K275" s="1282"/>
      <c r="L275" s="1282"/>
      <c r="M275" s="1282">
        <v>0</v>
      </c>
      <c r="N275" s="1282">
        <f t="shared" ref="N275" si="62">+N276</f>
        <v>300</v>
      </c>
      <c r="O275" s="1282">
        <f t="shared" ref="O275:O301" si="63">+M275+N275</f>
        <v>300</v>
      </c>
      <c r="P275" s="1362">
        <v>0</v>
      </c>
      <c r="Q275" s="1362">
        <f t="shared" si="56"/>
        <v>300</v>
      </c>
      <c r="R275" s="1362">
        <v>0</v>
      </c>
      <c r="S275" s="1362">
        <f t="shared" si="57"/>
        <v>300</v>
      </c>
    </row>
    <row r="276" spans="1:19" hidden="1" x14ac:dyDescent="0.2">
      <c r="A276" s="1579"/>
      <c r="B276" s="1580"/>
      <c r="C276" s="1580"/>
      <c r="D276" s="385">
        <v>3419</v>
      </c>
      <c r="E276" s="8">
        <v>5222</v>
      </c>
      <c r="F276" s="1283" t="s">
        <v>94</v>
      </c>
      <c r="G276" s="1363">
        <v>0</v>
      </c>
      <c r="H276" s="1363"/>
      <c r="I276" s="1279"/>
      <c r="J276" s="1280"/>
      <c r="K276" s="1280"/>
      <c r="L276" s="1280"/>
      <c r="M276" s="1280">
        <v>0</v>
      </c>
      <c r="N276" s="1280">
        <v>300</v>
      </c>
      <c r="O276" s="1280">
        <f t="shared" si="63"/>
        <v>300</v>
      </c>
      <c r="P276" s="1363">
        <v>0</v>
      </c>
      <c r="Q276" s="1363">
        <f t="shared" si="56"/>
        <v>300</v>
      </c>
      <c r="R276" s="1363">
        <v>0</v>
      </c>
      <c r="S276" s="1363">
        <f t="shared" si="57"/>
        <v>300</v>
      </c>
    </row>
    <row r="277" spans="1:19" ht="20.95" hidden="1" x14ac:dyDescent="0.2">
      <c r="A277" s="355" t="s">
        <v>2</v>
      </c>
      <c r="B277" s="1284" t="s">
        <v>229</v>
      </c>
      <c r="C277" s="1284" t="s">
        <v>17</v>
      </c>
      <c r="D277" s="38" t="s">
        <v>5</v>
      </c>
      <c r="E277" s="38" t="s">
        <v>5</v>
      </c>
      <c r="F277" s="503" t="s">
        <v>249</v>
      </c>
      <c r="G277" s="1362">
        <v>0</v>
      </c>
      <c r="H277" s="1362"/>
      <c r="I277" s="1281"/>
      <c r="J277" s="1282"/>
      <c r="K277" s="1282"/>
      <c r="L277" s="1282"/>
      <c r="M277" s="1282">
        <v>0</v>
      </c>
      <c r="N277" s="1282">
        <f t="shared" ref="N277" si="64">+N278</f>
        <v>200</v>
      </c>
      <c r="O277" s="1282">
        <f t="shared" si="63"/>
        <v>200</v>
      </c>
      <c r="P277" s="1362">
        <v>0</v>
      </c>
      <c r="Q277" s="1362">
        <f t="shared" si="56"/>
        <v>200</v>
      </c>
      <c r="R277" s="1362">
        <v>0</v>
      </c>
      <c r="S277" s="1362">
        <f t="shared" si="57"/>
        <v>200</v>
      </c>
    </row>
    <row r="278" spans="1:19" hidden="1" x14ac:dyDescent="0.2">
      <c r="A278" s="1579"/>
      <c r="B278" s="1580"/>
      <c r="C278" s="1580"/>
      <c r="D278" s="385">
        <v>3419</v>
      </c>
      <c r="E278" s="8">
        <v>5222</v>
      </c>
      <c r="F278" s="1283" t="s">
        <v>94</v>
      </c>
      <c r="G278" s="1363">
        <v>0</v>
      </c>
      <c r="H278" s="1363"/>
      <c r="I278" s="1279"/>
      <c r="J278" s="1280"/>
      <c r="K278" s="1280"/>
      <c r="L278" s="1280"/>
      <c r="M278" s="1280">
        <v>0</v>
      </c>
      <c r="N278" s="1280">
        <v>200</v>
      </c>
      <c r="O278" s="1280">
        <f t="shared" si="63"/>
        <v>200</v>
      </c>
      <c r="P278" s="1363">
        <v>0</v>
      </c>
      <c r="Q278" s="1363">
        <f t="shared" si="56"/>
        <v>200</v>
      </c>
      <c r="R278" s="1363">
        <v>0</v>
      </c>
      <c r="S278" s="1363">
        <f t="shared" si="57"/>
        <v>200</v>
      </c>
    </row>
    <row r="279" spans="1:19" ht="20.95" hidden="1" x14ac:dyDescent="0.2">
      <c r="A279" s="355" t="s">
        <v>2</v>
      </c>
      <c r="B279" s="1284" t="s">
        <v>230</v>
      </c>
      <c r="C279" s="1284" t="s">
        <v>17</v>
      </c>
      <c r="D279" s="38" t="s">
        <v>5</v>
      </c>
      <c r="E279" s="38" t="s">
        <v>5</v>
      </c>
      <c r="F279" s="503" t="s">
        <v>250</v>
      </c>
      <c r="G279" s="1362">
        <v>0</v>
      </c>
      <c r="H279" s="1362"/>
      <c r="I279" s="1281"/>
      <c r="J279" s="1282"/>
      <c r="K279" s="1282"/>
      <c r="L279" s="1282"/>
      <c r="M279" s="1282">
        <v>0</v>
      </c>
      <c r="N279" s="1282">
        <f t="shared" ref="N279" si="65">+N280</f>
        <v>800</v>
      </c>
      <c r="O279" s="1282">
        <f t="shared" si="63"/>
        <v>800</v>
      </c>
      <c r="P279" s="1362">
        <v>0</v>
      </c>
      <c r="Q279" s="1362">
        <f t="shared" si="56"/>
        <v>800</v>
      </c>
      <c r="R279" s="1362">
        <v>0</v>
      </c>
      <c r="S279" s="1362">
        <f t="shared" si="57"/>
        <v>800</v>
      </c>
    </row>
    <row r="280" spans="1:19" hidden="1" x14ac:dyDescent="0.2">
      <c r="A280" s="1579"/>
      <c r="B280" s="1580"/>
      <c r="C280" s="1580"/>
      <c r="D280" s="385">
        <v>3419</v>
      </c>
      <c r="E280" s="8">
        <v>5222</v>
      </c>
      <c r="F280" s="1283" t="s">
        <v>94</v>
      </c>
      <c r="G280" s="1363">
        <v>0</v>
      </c>
      <c r="H280" s="1363"/>
      <c r="I280" s="1279"/>
      <c r="J280" s="1280"/>
      <c r="K280" s="1280"/>
      <c r="L280" s="1280"/>
      <c r="M280" s="1280">
        <v>0</v>
      </c>
      <c r="N280" s="1280">
        <v>800</v>
      </c>
      <c r="O280" s="1280">
        <f t="shared" si="63"/>
        <v>800</v>
      </c>
      <c r="P280" s="1363">
        <v>0</v>
      </c>
      <c r="Q280" s="1363">
        <f t="shared" si="56"/>
        <v>800</v>
      </c>
      <c r="R280" s="1363">
        <v>0</v>
      </c>
      <c r="S280" s="1363">
        <f t="shared" si="57"/>
        <v>800</v>
      </c>
    </row>
    <row r="281" spans="1:19" ht="20.95" hidden="1" x14ac:dyDescent="0.2">
      <c r="A281" s="355" t="s">
        <v>2</v>
      </c>
      <c r="B281" s="1284" t="s">
        <v>231</v>
      </c>
      <c r="C281" s="1284" t="s">
        <v>17</v>
      </c>
      <c r="D281" s="38" t="s">
        <v>5</v>
      </c>
      <c r="E281" s="38" t="s">
        <v>5</v>
      </c>
      <c r="F281" s="503" t="s">
        <v>287</v>
      </c>
      <c r="G281" s="1362">
        <v>0</v>
      </c>
      <c r="H281" s="1362"/>
      <c r="I281" s="1281"/>
      <c r="J281" s="1282"/>
      <c r="K281" s="1282"/>
      <c r="L281" s="1282"/>
      <c r="M281" s="1282">
        <v>0</v>
      </c>
      <c r="N281" s="1282">
        <f t="shared" ref="N281" si="66">+N282</f>
        <v>800</v>
      </c>
      <c r="O281" s="1282">
        <f t="shared" si="63"/>
        <v>800</v>
      </c>
      <c r="P281" s="1362">
        <v>0</v>
      </c>
      <c r="Q281" s="1362">
        <f t="shared" si="56"/>
        <v>800</v>
      </c>
      <c r="R281" s="1362">
        <v>0</v>
      </c>
      <c r="S281" s="1362">
        <f t="shared" si="57"/>
        <v>800</v>
      </c>
    </row>
    <row r="282" spans="1:19" ht="13.1" hidden="1" thickBot="1" x14ac:dyDescent="0.25">
      <c r="A282" s="1579"/>
      <c r="B282" s="1580"/>
      <c r="C282" s="1580"/>
      <c r="D282" s="385">
        <v>3419</v>
      </c>
      <c r="E282" s="8">
        <v>5222</v>
      </c>
      <c r="F282" s="1283" t="s">
        <v>94</v>
      </c>
      <c r="G282" s="1363">
        <v>0</v>
      </c>
      <c r="H282" s="1363"/>
      <c r="I282" s="1279"/>
      <c r="J282" s="1280"/>
      <c r="K282" s="1280"/>
      <c r="L282" s="1280"/>
      <c r="M282" s="1280">
        <v>0</v>
      </c>
      <c r="N282" s="1287">
        <v>800</v>
      </c>
      <c r="O282" s="1287">
        <f t="shared" si="63"/>
        <v>800</v>
      </c>
      <c r="P282" s="1327">
        <v>0</v>
      </c>
      <c r="Q282" s="1327">
        <f t="shared" si="56"/>
        <v>800</v>
      </c>
      <c r="R282" s="1327">
        <v>0</v>
      </c>
      <c r="S282" s="1327">
        <f t="shared" si="57"/>
        <v>800</v>
      </c>
    </row>
    <row r="283" spans="1:19" ht="13.75" thickBot="1" x14ac:dyDescent="0.25">
      <c r="A283" s="1321" t="s">
        <v>2</v>
      </c>
      <c r="B283" s="1470" t="s">
        <v>5</v>
      </c>
      <c r="C283" s="1471"/>
      <c r="D283" s="1322" t="s">
        <v>5</v>
      </c>
      <c r="E283" s="1322" t="s">
        <v>5</v>
      </c>
      <c r="F283" s="1323" t="s">
        <v>151</v>
      </c>
      <c r="G283" s="1292">
        <v>0</v>
      </c>
      <c r="H283" s="1292">
        <f>+H284</f>
        <v>1000</v>
      </c>
      <c r="I283" s="1292">
        <f t="shared" si="59"/>
        <v>1000</v>
      </c>
      <c r="J283" s="1293">
        <f>+J284</f>
        <v>0</v>
      </c>
      <c r="K283" s="1293">
        <f t="shared" si="60"/>
        <v>1000</v>
      </c>
      <c r="L283" s="1293">
        <v>0</v>
      </c>
      <c r="M283" s="1293">
        <f t="shared" si="27"/>
        <v>1000</v>
      </c>
      <c r="N283" s="1293">
        <f>+N284+N286+N288+N290+N292+N294+N296+N298+N300</f>
        <v>0</v>
      </c>
      <c r="O283" s="1293">
        <f t="shared" si="63"/>
        <v>1000</v>
      </c>
      <c r="P283" s="1578">
        <v>0</v>
      </c>
      <c r="Q283" s="1578">
        <f t="shared" si="56"/>
        <v>1000</v>
      </c>
      <c r="R283" s="1578">
        <v>0</v>
      </c>
      <c r="S283" s="1578">
        <f t="shared" si="57"/>
        <v>1000</v>
      </c>
    </row>
    <row r="284" spans="1:19" hidden="1" x14ac:dyDescent="0.2">
      <c r="A284" s="355" t="s">
        <v>2</v>
      </c>
      <c r="B284" s="1303" t="s">
        <v>152</v>
      </c>
      <c r="C284" s="1303" t="s">
        <v>17</v>
      </c>
      <c r="D284" s="38" t="s">
        <v>5</v>
      </c>
      <c r="E284" s="38" t="s">
        <v>5</v>
      </c>
      <c r="F284" s="1313" t="s">
        <v>153</v>
      </c>
      <c r="G284" s="1294">
        <v>0</v>
      </c>
      <c r="H284" s="1294">
        <v>1000</v>
      </c>
      <c r="I284" s="1294">
        <f t="shared" si="59"/>
        <v>1000</v>
      </c>
      <c r="J284" s="1278">
        <v>0</v>
      </c>
      <c r="K284" s="1278">
        <f t="shared" si="60"/>
        <v>1000</v>
      </c>
      <c r="L284" s="1278">
        <v>0</v>
      </c>
      <c r="M284" s="1278">
        <f t="shared" si="27"/>
        <v>1000</v>
      </c>
      <c r="N284" s="1278">
        <f>+N285</f>
        <v>-1000</v>
      </c>
      <c r="O284" s="1278">
        <f t="shared" si="63"/>
        <v>0</v>
      </c>
      <c r="P284" s="1567">
        <v>0</v>
      </c>
      <c r="Q284" s="1567">
        <f t="shared" si="56"/>
        <v>0</v>
      </c>
      <c r="R284" s="1567">
        <v>0</v>
      </c>
      <c r="S284" s="1567">
        <f t="shared" si="57"/>
        <v>0</v>
      </c>
    </row>
    <row r="285" spans="1:19" ht="13.1" hidden="1" thickBot="1" x14ac:dyDescent="0.25">
      <c r="A285" s="1330"/>
      <c r="B285" s="1331"/>
      <c r="C285" s="1331"/>
      <c r="D285" s="1332">
        <v>3419</v>
      </c>
      <c r="E285" s="1332">
        <v>5229</v>
      </c>
      <c r="F285" s="1333" t="s">
        <v>24</v>
      </c>
      <c r="G285" s="1334">
        <v>0</v>
      </c>
      <c r="H285" s="1334">
        <v>1000</v>
      </c>
      <c r="I285" s="1286">
        <f t="shared" si="59"/>
        <v>1000</v>
      </c>
      <c r="J285" s="1335">
        <v>0</v>
      </c>
      <c r="K285" s="1335">
        <f t="shared" si="60"/>
        <v>1000</v>
      </c>
      <c r="L285" s="1335">
        <v>0</v>
      </c>
      <c r="M285" s="1335">
        <f t="shared" ref="M285" si="67">+K285+L285</f>
        <v>1000</v>
      </c>
      <c r="N285" s="1335">
        <v>-1000</v>
      </c>
      <c r="O285" s="1335">
        <f t="shared" si="63"/>
        <v>0</v>
      </c>
      <c r="P285" s="1363">
        <v>0</v>
      </c>
      <c r="Q285" s="1363">
        <f t="shared" si="56"/>
        <v>0</v>
      </c>
      <c r="R285" s="1363">
        <v>0</v>
      </c>
      <c r="S285" s="1363">
        <f t="shared" si="57"/>
        <v>0</v>
      </c>
    </row>
    <row r="286" spans="1:19" ht="20.95" hidden="1" x14ac:dyDescent="0.2">
      <c r="A286" s="35" t="s">
        <v>2</v>
      </c>
      <c r="B286" s="136" t="s">
        <v>219</v>
      </c>
      <c r="C286" s="136" t="s">
        <v>17</v>
      </c>
      <c r="D286" s="38" t="s">
        <v>5</v>
      </c>
      <c r="E286" s="1583" t="s">
        <v>5</v>
      </c>
      <c r="F286" s="503" t="s">
        <v>235</v>
      </c>
      <c r="G286" s="1362">
        <v>0</v>
      </c>
      <c r="H286" s="1362"/>
      <c r="I286" s="1281"/>
      <c r="J286" s="1282"/>
      <c r="K286" s="1282"/>
      <c r="L286" s="1282"/>
      <c r="M286" s="1282">
        <v>0</v>
      </c>
      <c r="N286" s="1282">
        <f>+N287</f>
        <v>60</v>
      </c>
      <c r="O286" s="1282">
        <f t="shared" si="63"/>
        <v>60</v>
      </c>
      <c r="P286" s="1362">
        <v>0</v>
      </c>
      <c r="Q286" s="1362">
        <f t="shared" si="56"/>
        <v>60</v>
      </c>
      <c r="R286" s="1362">
        <v>0</v>
      </c>
      <c r="S286" s="1362">
        <f t="shared" si="57"/>
        <v>60</v>
      </c>
    </row>
    <row r="287" spans="1:19" hidden="1" x14ac:dyDescent="0.2">
      <c r="A287" s="1584"/>
      <c r="B287" s="1585"/>
      <c r="C287" s="1585"/>
      <c r="D287" s="385">
        <v>3419</v>
      </c>
      <c r="E287" s="1586">
        <v>5222</v>
      </c>
      <c r="F287" s="1283" t="s">
        <v>94</v>
      </c>
      <c r="G287" s="1363">
        <v>0</v>
      </c>
      <c r="H287" s="1363"/>
      <c r="I287" s="1279"/>
      <c r="J287" s="1280"/>
      <c r="K287" s="1280"/>
      <c r="L287" s="1280"/>
      <c r="M287" s="1280">
        <v>0</v>
      </c>
      <c r="N287" s="1280">
        <v>60</v>
      </c>
      <c r="O287" s="1280">
        <f t="shared" si="63"/>
        <v>60</v>
      </c>
      <c r="P287" s="1363">
        <v>0</v>
      </c>
      <c r="Q287" s="1363">
        <f t="shared" si="56"/>
        <v>60</v>
      </c>
      <c r="R287" s="1363">
        <v>0</v>
      </c>
      <c r="S287" s="1363">
        <f t="shared" si="57"/>
        <v>60</v>
      </c>
    </row>
    <row r="288" spans="1:19" ht="31.45" hidden="1" x14ac:dyDescent="0.2">
      <c r="A288" s="35" t="s">
        <v>2</v>
      </c>
      <c r="B288" s="136" t="s">
        <v>220</v>
      </c>
      <c r="C288" s="136" t="s">
        <v>17</v>
      </c>
      <c r="D288" s="39" t="s">
        <v>5</v>
      </c>
      <c r="E288" s="38" t="s">
        <v>5</v>
      </c>
      <c r="F288" s="503" t="s">
        <v>236</v>
      </c>
      <c r="G288" s="1362">
        <v>0</v>
      </c>
      <c r="H288" s="1362"/>
      <c r="I288" s="1281"/>
      <c r="J288" s="1282"/>
      <c r="K288" s="1282"/>
      <c r="L288" s="1282"/>
      <c r="M288" s="1282">
        <v>0</v>
      </c>
      <c r="N288" s="1282">
        <f t="shared" ref="N288" si="68">+N289</f>
        <v>60</v>
      </c>
      <c r="O288" s="1282">
        <f t="shared" si="63"/>
        <v>60</v>
      </c>
      <c r="P288" s="1362">
        <v>0</v>
      </c>
      <c r="Q288" s="1362">
        <f t="shared" si="56"/>
        <v>60</v>
      </c>
      <c r="R288" s="1362">
        <v>0</v>
      </c>
      <c r="S288" s="1362">
        <f t="shared" si="57"/>
        <v>60</v>
      </c>
    </row>
    <row r="289" spans="1:19" hidden="1" x14ac:dyDescent="0.2">
      <c r="A289" s="1584"/>
      <c r="B289" s="1585"/>
      <c r="C289" s="1585"/>
      <c r="D289" s="368">
        <v>3419</v>
      </c>
      <c r="E289" s="8">
        <v>5222</v>
      </c>
      <c r="F289" s="1283" t="s">
        <v>94</v>
      </c>
      <c r="G289" s="1363">
        <v>0</v>
      </c>
      <c r="H289" s="1363"/>
      <c r="I289" s="1279"/>
      <c r="J289" s="1280"/>
      <c r="K289" s="1280"/>
      <c r="L289" s="1280"/>
      <c r="M289" s="1280">
        <v>0</v>
      </c>
      <c r="N289" s="1280">
        <v>60</v>
      </c>
      <c r="O289" s="1280">
        <f t="shared" si="63"/>
        <v>60</v>
      </c>
      <c r="P289" s="1363">
        <v>0</v>
      </c>
      <c r="Q289" s="1363">
        <f t="shared" ref="Q289:Q301" si="69">+O289+P289</f>
        <v>60</v>
      </c>
      <c r="R289" s="1363">
        <v>0</v>
      </c>
      <c r="S289" s="1363">
        <f t="shared" ref="S289:S301" si="70">+Q289+R289</f>
        <v>60</v>
      </c>
    </row>
    <row r="290" spans="1:19" ht="31.45" hidden="1" x14ac:dyDescent="0.2">
      <c r="A290" s="35" t="s">
        <v>2</v>
      </c>
      <c r="B290" s="136" t="s">
        <v>221</v>
      </c>
      <c r="C290" s="136" t="s">
        <v>17</v>
      </c>
      <c r="D290" s="39" t="s">
        <v>5</v>
      </c>
      <c r="E290" s="38" t="s">
        <v>5</v>
      </c>
      <c r="F290" s="503" t="s">
        <v>242</v>
      </c>
      <c r="G290" s="1362">
        <v>0</v>
      </c>
      <c r="H290" s="1362"/>
      <c r="I290" s="1281"/>
      <c r="J290" s="1282"/>
      <c r="K290" s="1282"/>
      <c r="L290" s="1282"/>
      <c r="M290" s="1282">
        <v>0</v>
      </c>
      <c r="N290" s="1282">
        <f t="shared" ref="N290" si="71">+N291</f>
        <v>60</v>
      </c>
      <c r="O290" s="1282">
        <f t="shared" si="63"/>
        <v>60</v>
      </c>
      <c r="P290" s="1362">
        <v>0</v>
      </c>
      <c r="Q290" s="1362">
        <f t="shared" si="69"/>
        <v>60</v>
      </c>
      <c r="R290" s="1362">
        <v>0</v>
      </c>
      <c r="S290" s="1362">
        <f t="shared" si="70"/>
        <v>60</v>
      </c>
    </row>
    <row r="291" spans="1:19" hidden="1" x14ac:dyDescent="0.2">
      <c r="A291" s="1584"/>
      <c r="B291" s="1585"/>
      <c r="C291" s="1585"/>
      <c r="D291" s="368">
        <v>3419</v>
      </c>
      <c r="E291" s="8">
        <v>5222</v>
      </c>
      <c r="F291" s="1283" t="s">
        <v>94</v>
      </c>
      <c r="G291" s="1363">
        <v>0</v>
      </c>
      <c r="H291" s="1363"/>
      <c r="I291" s="1279"/>
      <c r="J291" s="1280"/>
      <c r="K291" s="1280"/>
      <c r="L291" s="1280"/>
      <c r="M291" s="1280">
        <v>0</v>
      </c>
      <c r="N291" s="1280">
        <v>60</v>
      </c>
      <c r="O291" s="1280">
        <f t="shared" si="63"/>
        <v>60</v>
      </c>
      <c r="P291" s="1363">
        <v>0</v>
      </c>
      <c r="Q291" s="1363">
        <f t="shared" si="69"/>
        <v>60</v>
      </c>
      <c r="R291" s="1363">
        <v>0</v>
      </c>
      <c r="S291" s="1363">
        <f t="shared" si="70"/>
        <v>60</v>
      </c>
    </row>
    <row r="292" spans="1:19" ht="20.95" hidden="1" x14ac:dyDescent="0.2">
      <c r="A292" s="35" t="s">
        <v>2</v>
      </c>
      <c r="B292" s="136" t="s">
        <v>222</v>
      </c>
      <c r="C292" s="136" t="s">
        <v>17</v>
      </c>
      <c r="D292" s="39" t="s">
        <v>5</v>
      </c>
      <c r="E292" s="38" t="s">
        <v>5</v>
      </c>
      <c r="F292" s="503" t="s">
        <v>237</v>
      </c>
      <c r="G292" s="1362">
        <v>0</v>
      </c>
      <c r="H292" s="1362"/>
      <c r="I292" s="1281"/>
      <c r="J292" s="1282"/>
      <c r="K292" s="1282"/>
      <c r="L292" s="1282"/>
      <c r="M292" s="1282">
        <v>0</v>
      </c>
      <c r="N292" s="1282">
        <f t="shared" ref="N292" si="72">+N293</f>
        <v>130</v>
      </c>
      <c r="O292" s="1282">
        <f t="shared" si="63"/>
        <v>130</v>
      </c>
      <c r="P292" s="1362">
        <v>0</v>
      </c>
      <c r="Q292" s="1362">
        <f t="shared" si="69"/>
        <v>130</v>
      </c>
      <c r="R292" s="1362">
        <v>0</v>
      </c>
      <c r="S292" s="1362">
        <f t="shared" si="70"/>
        <v>130</v>
      </c>
    </row>
    <row r="293" spans="1:19" hidden="1" x14ac:dyDescent="0.2">
      <c r="A293" s="1584"/>
      <c r="B293" s="1585"/>
      <c r="C293" s="1585"/>
      <c r="D293" s="368">
        <v>3419</v>
      </c>
      <c r="E293" s="8">
        <v>5222</v>
      </c>
      <c r="F293" s="1283" t="s">
        <v>94</v>
      </c>
      <c r="G293" s="1363">
        <v>0</v>
      </c>
      <c r="H293" s="1363"/>
      <c r="I293" s="1279"/>
      <c r="J293" s="1280"/>
      <c r="K293" s="1280"/>
      <c r="L293" s="1280"/>
      <c r="M293" s="1280">
        <v>0</v>
      </c>
      <c r="N293" s="1280">
        <v>130</v>
      </c>
      <c r="O293" s="1280">
        <f t="shared" si="63"/>
        <v>130</v>
      </c>
      <c r="P293" s="1363">
        <v>0</v>
      </c>
      <c r="Q293" s="1363">
        <f t="shared" si="69"/>
        <v>130</v>
      </c>
      <c r="R293" s="1363">
        <v>0</v>
      </c>
      <c r="S293" s="1363">
        <f t="shared" si="70"/>
        <v>130</v>
      </c>
    </row>
    <row r="294" spans="1:19" ht="31.45" hidden="1" x14ac:dyDescent="0.2">
      <c r="A294" s="35" t="s">
        <v>2</v>
      </c>
      <c r="B294" s="136" t="s">
        <v>223</v>
      </c>
      <c r="C294" s="136" t="s">
        <v>17</v>
      </c>
      <c r="D294" s="39" t="s">
        <v>5</v>
      </c>
      <c r="E294" s="38" t="s">
        <v>5</v>
      </c>
      <c r="F294" s="503" t="s">
        <v>238</v>
      </c>
      <c r="G294" s="1362">
        <v>0</v>
      </c>
      <c r="H294" s="1362"/>
      <c r="I294" s="1281"/>
      <c r="J294" s="1282"/>
      <c r="K294" s="1282"/>
      <c r="L294" s="1282"/>
      <c r="M294" s="1282">
        <v>0</v>
      </c>
      <c r="N294" s="1282">
        <f t="shared" ref="N294" si="73">+N295</f>
        <v>130</v>
      </c>
      <c r="O294" s="1282">
        <f t="shared" si="63"/>
        <v>130</v>
      </c>
      <c r="P294" s="1362">
        <v>0</v>
      </c>
      <c r="Q294" s="1362">
        <f t="shared" si="69"/>
        <v>130</v>
      </c>
      <c r="R294" s="1362">
        <v>0</v>
      </c>
      <c r="S294" s="1362">
        <f t="shared" si="70"/>
        <v>130</v>
      </c>
    </row>
    <row r="295" spans="1:19" hidden="1" x14ac:dyDescent="0.2">
      <c r="A295" s="1584"/>
      <c r="B295" s="1585"/>
      <c r="C295" s="1585"/>
      <c r="D295" s="368">
        <v>3419</v>
      </c>
      <c r="E295" s="8">
        <v>5222</v>
      </c>
      <c r="F295" s="1283" t="s">
        <v>94</v>
      </c>
      <c r="G295" s="1363">
        <v>0</v>
      </c>
      <c r="H295" s="1363"/>
      <c r="I295" s="1279"/>
      <c r="J295" s="1280"/>
      <c r="K295" s="1280"/>
      <c r="L295" s="1280"/>
      <c r="M295" s="1280">
        <v>0</v>
      </c>
      <c r="N295" s="1280">
        <v>130</v>
      </c>
      <c r="O295" s="1280">
        <f t="shared" si="63"/>
        <v>130</v>
      </c>
      <c r="P295" s="1363">
        <v>0</v>
      </c>
      <c r="Q295" s="1363">
        <f t="shared" si="69"/>
        <v>130</v>
      </c>
      <c r="R295" s="1363">
        <v>0</v>
      </c>
      <c r="S295" s="1363">
        <f t="shared" si="70"/>
        <v>130</v>
      </c>
    </row>
    <row r="296" spans="1:19" ht="41.9" hidden="1" x14ac:dyDescent="0.2">
      <c r="A296" s="35" t="s">
        <v>2</v>
      </c>
      <c r="B296" s="136" t="s">
        <v>224</v>
      </c>
      <c r="C296" s="136" t="s">
        <v>17</v>
      </c>
      <c r="D296" s="39" t="s">
        <v>5</v>
      </c>
      <c r="E296" s="38" t="s">
        <v>5</v>
      </c>
      <c r="F296" s="503" t="s">
        <v>239</v>
      </c>
      <c r="G296" s="1362">
        <v>0</v>
      </c>
      <c r="H296" s="1362"/>
      <c r="I296" s="1281"/>
      <c r="J296" s="1282"/>
      <c r="K296" s="1282"/>
      <c r="L296" s="1282"/>
      <c r="M296" s="1282">
        <v>0</v>
      </c>
      <c r="N296" s="1282">
        <f t="shared" ref="N296" si="74">+N297</f>
        <v>130</v>
      </c>
      <c r="O296" s="1282">
        <f t="shared" si="63"/>
        <v>130</v>
      </c>
      <c r="P296" s="1362">
        <v>0</v>
      </c>
      <c r="Q296" s="1362">
        <f t="shared" si="69"/>
        <v>130</v>
      </c>
      <c r="R296" s="1362">
        <v>0</v>
      </c>
      <c r="S296" s="1362">
        <f t="shared" si="70"/>
        <v>130</v>
      </c>
    </row>
    <row r="297" spans="1:19" hidden="1" x14ac:dyDescent="0.2">
      <c r="A297" s="1584"/>
      <c r="B297" s="1585"/>
      <c r="C297" s="1585"/>
      <c r="D297" s="368">
        <v>3419</v>
      </c>
      <c r="E297" s="8">
        <v>5222</v>
      </c>
      <c r="F297" s="1283" t="s">
        <v>94</v>
      </c>
      <c r="G297" s="1363">
        <v>0</v>
      </c>
      <c r="H297" s="1363"/>
      <c r="I297" s="1279"/>
      <c r="J297" s="1280"/>
      <c r="K297" s="1280"/>
      <c r="L297" s="1280"/>
      <c r="M297" s="1280">
        <v>0</v>
      </c>
      <c r="N297" s="1280">
        <v>130</v>
      </c>
      <c r="O297" s="1280">
        <f t="shared" si="63"/>
        <v>130</v>
      </c>
      <c r="P297" s="1363">
        <v>0</v>
      </c>
      <c r="Q297" s="1363">
        <f t="shared" si="69"/>
        <v>130</v>
      </c>
      <c r="R297" s="1363">
        <v>0</v>
      </c>
      <c r="S297" s="1363">
        <f t="shared" si="70"/>
        <v>130</v>
      </c>
    </row>
    <row r="298" spans="1:19" ht="31.45" hidden="1" x14ac:dyDescent="0.2">
      <c r="A298" s="35" t="s">
        <v>2</v>
      </c>
      <c r="B298" s="136" t="s">
        <v>225</v>
      </c>
      <c r="C298" s="136" t="s">
        <v>17</v>
      </c>
      <c r="D298" s="39" t="s">
        <v>5</v>
      </c>
      <c r="E298" s="38" t="s">
        <v>5</v>
      </c>
      <c r="F298" s="503" t="s">
        <v>240</v>
      </c>
      <c r="G298" s="1362">
        <v>0</v>
      </c>
      <c r="H298" s="1362"/>
      <c r="I298" s="1281"/>
      <c r="J298" s="1282"/>
      <c r="K298" s="1282"/>
      <c r="L298" s="1282"/>
      <c r="M298" s="1282">
        <v>0</v>
      </c>
      <c r="N298" s="1282">
        <f t="shared" ref="N298" si="75">+N299</f>
        <v>130</v>
      </c>
      <c r="O298" s="1282">
        <f t="shared" si="63"/>
        <v>130</v>
      </c>
      <c r="P298" s="1362">
        <v>0</v>
      </c>
      <c r="Q298" s="1362">
        <f t="shared" si="69"/>
        <v>130</v>
      </c>
      <c r="R298" s="1362">
        <v>0</v>
      </c>
      <c r="S298" s="1362">
        <f t="shared" si="70"/>
        <v>130</v>
      </c>
    </row>
    <row r="299" spans="1:19" hidden="1" x14ac:dyDescent="0.2">
      <c r="A299" s="1584"/>
      <c r="B299" s="1585"/>
      <c r="C299" s="1585"/>
      <c r="D299" s="368">
        <v>3419</v>
      </c>
      <c r="E299" s="8">
        <v>5222</v>
      </c>
      <c r="F299" s="1283" t="s">
        <v>94</v>
      </c>
      <c r="G299" s="1363">
        <v>0</v>
      </c>
      <c r="H299" s="1363"/>
      <c r="I299" s="1279"/>
      <c r="J299" s="1280"/>
      <c r="K299" s="1280"/>
      <c r="L299" s="1280"/>
      <c r="M299" s="1280">
        <v>0</v>
      </c>
      <c r="N299" s="1280">
        <v>130</v>
      </c>
      <c r="O299" s="1280">
        <f t="shared" si="63"/>
        <v>130</v>
      </c>
      <c r="P299" s="1363">
        <v>0</v>
      </c>
      <c r="Q299" s="1363">
        <f t="shared" si="69"/>
        <v>130</v>
      </c>
      <c r="R299" s="1363">
        <v>0</v>
      </c>
      <c r="S299" s="1363">
        <f t="shared" si="70"/>
        <v>130</v>
      </c>
    </row>
    <row r="300" spans="1:19" ht="31.45" hidden="1" x14ac:dyDescent="0.2">
      <c r="A300" s="35" t="s">
        <v>2</v>
      </c>
      <c r="B300" s="121" t="s">
        <v>226</v>
      </c>
      <c r="C300" s="121" t="s">
        <v>17</v>
      </c>
      <c r="D300" s="30" t="s">
        <v>5</v>
      </c>
      <c r="E300" s="29" t="s">
        <v>5</v>
      </c>
      <c r="F300" s="1304" t="s">
        <v>241</v>
      </c>
      <c r="G300" s="1362">
        <v>0</v>
      </c>
      <c r="H300" s="1362"/>
      <c r="I300" s="1281"/>
      <c r="J300" s="1282"/>
      <c r="K300" s="1282"/>
      <c r="L300" s="1282"/>
      <c r="M300" s="1282">
        <v>0</v>
      </c>
      <c r="N300" s="1278">
        <f t="shared" ref="N300" si="76">+N301</f>
        <v>300</v>
      </c>
      <c r="O300" s="1278">
        <f t="shared" si="63"/>
        <v>300</v>
      </c>
      <c r="P300" s="1362">
        <v>0</v>
      </c>
      <c r="Q300" s="1362">
        <f t="shared" si="69"/>
        <v>300</v>
      </c>
      <c r="R300" s="1362">
        <v>0</v>
      </c>
      <c r="S300" s="1362">
        <f t="shared" si="70"/>
        <v>300</v>
      </c>
    </row>
    <row r="301" spans="1:19" ht="13.1" hidden="1" thickBot="1" x14ac:dyDescent="0.25">
      <c r="A301" s="1587"/>
      <c r="B301" s="1588"/>
      <c r="C301" s="1588"/>
      <c r="D301" s="410">
        <v>3419</v>
      </c>
      <c r="E301" s="133">
        <v>5222</v>
      </c>
      <c r="F301" s="1582" t="s">
        <v>94</v>
      </c>
      <c r="G301" s="1334">
        <v>0</v>
      </c>
      <c r="H301" s="1334"/>
      <c r="I301" s="1286"/>
      <c r="J301" s="1335"/>
      <c r="K301" s="1335"/>
      <c r="L301" s="1335"/>
      <c r="M301" s="1335">
        <v>0</v>
      </c>
      <c r="N301" s="1335">
        <v>300</v>
      </c>
      <c r="O301" s="1335">
        <f t="shared" si="63"/>
        <v>300</v>
      </c>
      <c r="P301" s="1334">
        <v>0</v>
      </c>
      <c r="Q301" s="1334">
        <f t="shared" si="69"/>
        <v>300</v>
      </c>
      <c r="R301" s="1334">
        <v>0</v>
      </c>
      <c r="S301" s="1334">
        <f t="shared" si="70"/>
        <v>300</v>
      </c>
    </row>
    <row r="302" spans="1:19" x14ac:dyDescent="0.2">
      <c r="A302" s="1365"/>
      <c r="B302" s="1365"/>
      <c r="C302" s="1365"/>
      <c r="D302" s="1365"/>
      <c r="E302" s="1365"/>
      <c r="F302" s="1365"/>
      <c r="G302" s="1366"/>
      <c r="H302" s="1365"/>
      <c r="I302" s="1365"/>
      <c r="J302" s="1367"/>
      <c r="K302" s="1367"/>
      <c r="L302" s="1367"/>
      <c r="M302" s="1367"/>
      <c r="N302" s="1367"/>
      <c r="O302" s="1365"/>
      <c r="P302" s="1367"/>
      <c r="Q302" s="1365"/>
      <c r="R302" s="1365"/>
    </row>
    <row r="303" spans="1:19" x14ac:dyDescent="0.2">
      <c r="A303" s="1365"/>
      <c r="B303" s="1365"/>
      <c r="C303" s="1365"/>
      <c r="D303" s="1365"/>
      <c r="E303" s="1365"/>
      <c r="F303" s="1364">
        <v>41901</v>
      </c>
      <c r="G303" s="1365"/>
      <c r="H303" s="1365"/>
      <c r="I303" s="1365"/>
      <c r="J303" s="1367"/>
      <c r="K303" s="1367"/>
      <c r="L303" s="1367"/>
      <c r="M303" s="1367"/>
      <c r="N303" s="1367"/>
      <c r="O303" s="1365"/>
      <c r="P303" s="1367"/>
      <c r="Q303" s="1365"/>
      <c r="R303" s="1365"/>
    </row>
    <row r="304" spans="1:19" x14ac:dyDescent="0.2">
      <c r="A304" s="1365"/>
      <c r="B304" s="1365"/>
      <c r="C304" s="1365"/>
      <c r="D304" s="1365"/>
      <c r="E304" s="1365"/>
      <c r="F304" s="1365"/>
      <c r="G304" s="1365"/>
      <c r="H304" s="1365"/>
      <c r="I304" s="1365"/>
      <c r="J304" s="1367"/>
      <c r="K304" s="1367"/>
      <c r="L304" s="1367"/>
      <c r="M304" s="1367"/>
      <c r="N304" s="1367"/>
      <c r="O304" s="1365"/>
      <c r="P304" s="1367"/>
      <c r="Q304" s="1365"/>
      <c r="R304" s="1365"/>
    </row>
    <row r="305" spans="1:18" x14ac:dyDescent="0.2">
      <c r="A305" s="1365"/>
      <c r="B305" s="1365"/>
      <c r="C305" s="1365"/>
      <c r="D305" s="1365"/>
      <c r="E305" s="1365"/>
      <c r="F305" s="1365"/>
      <c r="G305" s="1365"/>
      <c r="H305" s="1365"/>
      <c r="I305" s="1365"/>
      <c r="J305" s="1367"/>
      <c r="K305" s="1367"/>
      <c r="L305" s="1367"/>
      <c r="M305" s="1367"/>
      <c r="N305" s="1367"/>
      <c r="O305" s="1365"/>
      <c r="P305" s="1367"/>
      <c r="Q305" s="1365"/>
      <c r="R305" s="1365"/>
    </row>
    <row r="306" spans="1:18" x14ac:dyDescent="0.2">
      <c r="A306" s="1365"/>
      <c r="B306" s="1365"/>
      <c r="C306" s="1365"/>
      <c r="D306" s="1365"/>
      <c r="E306" s="1365"/>
      <c r="F306" s="1365"/>
      <c r="G306" s="1365"/>
      <c r="H306" s="1365"/>
      <c r="I306" s="1365"/>
      <c r="J306" s="1367"/>
      <c r="K306" s="1367"/>
      <c r="L306" s="1367"/>
      <c r="M306" s="1367"/>
      <c r="N306" s="1367"/>
      <c r="O306" s="1365"/>
      <c r="P306" s="1367"/>
      <c r="Q306" s="1365"/>
      <c r="R306" s="1365"/>
    </row>
    <row r="307" spans="1:18" x14ac:dyDescent="0.2">
      <c r="A307" s="1365"/>
      <c r="B307" s="1365"/>
      <c r="C307" s="1365"/>
      <c r="D307" s="1365"/>
      <c r="E307" s="1365"/>
      <c r="F307" s="1365"/>
      <c r="G307" s="1365"/>
      <c r="H307" s="1365"/>
      <c r="I307" s="1365"/>
      <c r="J307" s="1367"/>
      <c r="K307" s="1367"/>
      <c r="L307" s="1367"/>
      <c r="M307" s="1367"/>
      <c r="N307" s="1367"/>
      <c r="O307" s="1365"/>
      <c r="P307" s="1367"/>
      <c r="Q307" s="1365"/>
      <c r="R307" s="1365"/>
    </row>
    <row r="308" spans="1:18" x14ac:dyDescent="0.2">
      <c r="A308" s="1365"/>
      <c r="B308" s="1365"/>
      <c r="C308" s="1365"/>
      <c r="D308" s="1365"/>
      <c r="E308" s="1365"/>
      <c r="F308" s="1365"/>
      <c r="G308" s="1365"/>
      <c r="H308" s="1365"/>
      <c r="I308" s="1365"/>
      <c r="J308" s="1367"/>
      <c r="K308" s="1367"/>
      <c r="L308" s="1367"/>
      <c r="M308" s="1367"/>
      <c r="N308" s="1367"/>
      <c r="O308" s="1365"/>
      <c r="P308" s="1367"/>
      <c r="Q308" s="1365"/>
      <c r="R308" s="1365"/>
    </row>
    <row r="309" spans="1:18" x14ac:dyDescent="0.2">
      <c r="A309" s="1365"/>
      <c r="B309" s="1365"/>
      <c r="C309" s="1365"/>
      <c r="D309" s="1365"/>
      <c r="E309" s="1365"/>
      <c r="F309" s="1365"/>
      <c r="G309" s="1365"/>
      <c r="H309" s="1365"/>
      <c r="I309" s="1365"/>
      <c r="J309" s="1367"/>
      <c r="K309" s="1367"/>
      <c r="L309" s="1367"/>
      <c r="M309" s="1367"/>
      <c r="N309" s="1367"/>
      <c r="O309" s="1365"/>
      <c r="P309" s="1367"/>
      <c r="Q309" s="1365"/>
      <c r="R309" s="1365"/>
    </row>
    <row r="310" spans="1:18" x14ac:dyDescent="0.2">
      <c r="A310" s="1365"/>
      <c r="B310" s="1365"/>
      <c r="C310" s="1365"/>
      <c r="D310" s="1365"/>
      <c r="E310" s="1365"/>
      <c r="F310" s="1365"/>
      <c r="G310" s="1365"/>
      <c r="H310" s="1365"/>
      <c r="I310" s="1365"/>
      <c r="J310" s="1367"/>
      <c r="K310" s="1367"/>
      <c r="L310" s="1367"/>
      <c r="M310" s="1367"/>
      <c r="N310" s="1367"/>
      <c r="O310" s="1365"/>
      <c r="P310" s="1367"/>
      <c r="Q310" s="1365"/>
      <c r="R310" s="1365"/>
    </row>
    <row r="311" spans="1:18" x14ac:dyDescent="0.2">
      <c r="A311" s="1365"/>
      <c r="B311" s="1365"/>
      <c r="C311" s="1365"/>
      <c r="D311" s="1365"/>
      <c r="E311" s="1365"/>
      <c r="F311" s="1365"/>
      <c r="G311" s="1365"/>
      <c r="H311" s="1365"/>
      <c r="I311" s="1365"/>
      <c r="J311" s="1367"/>
      <c r="K311" s="1367"/>
      <c r="L311" s="1367"/>
      <c r="M311" s="1367"/>
      <c r="N311" s="1367"/>
      <c r="O311" s="1365"/>
      <c r="P311" s="1367"/>
      <c r="Q311" s="1365"/>
      <c r="R311" s="1365"/>
    </row>
    <row r="312" spans="1:18" x14ac:dyDescent="0.2">
      <c r="A312" s="1365"/>
      <c r="B312" s="1365"/>
      <c r="C312" s="1365"/>
      <c r="D312" s="1365"/>
      <c r="E312" s="1365"/>
      <c r="F312" s="1365"/>
      <c r="G312" s="1365"/>
      <c r="H312" s="1365"/>
      <c r="I312" s="1365"/>
      <c r="J312" s="1367"/>
      <c r="K312" s="1367"/>
      <c r="L312" s="1367"/>
      <c r="M312" s="1367"/>
      <c r="N312" s="1367"/>
      <c r="O312" s="1365"/>
      <c r="P312" s="1367"/>
      <c r="Q312" s="1365"/>
      <c r="R312" s="1365"/>
    </row>
    <row r="313" spans="1:18" x14ac:dyDescent="0.2">
      <c r="A313" s="1365"/>
      <c r="B313" s="1365"/>
      <c r="C313" s="1365"/>
      <c r="D313" s="1365"/>
      <c r="E313" s="1365"/>
      <c r="F313" s="1365"/>
      <c r="G313" s="1365"/>
      <c r="H313" s="1365"/>
      <c r="I313" s="1365"/>
      <c r="J313" s="1367"/>
      <c r="K313" s="1367"/>
      <c r="L313" s="1367"/>
      <c r="M313" s="1367"/>
      <c r="N313" s="1367"/>
      <c r="O313" s="1365"/>
      <c r="P313" s="1367"/>
      <c r="Q313" s="1365"/>
      <c r="R313" s="1365"/>
    </row>
    <row r="314" spans="1:18" x14ac:dyDescent="0.2">
      <c r="A314" s="1365"/>
      <c r="B314" s="1365"/>
      <c r="C314" s="1365"/>
      <c r="D314" s="1365"/>
      <c r="E314" s="1365"/>
      <c r="F314" s="1365"/>
      <c r="G314" s="1365"/>
      <c r="H314" s="1365"/>
      <c r="I314" s="1365"/>
      <c r="J314" s="1367"/>
      <c r="K314" s="1367"/>
      <c r="L314" s="1367"/>
      <c r="M314" s="1367"/>
      <c r="N314" s="1367"/>
      <c r="O314" s="1365"/>
      <c r="P314" s="1367"/>
      <c r="Q314" s="1365"/>
      <c r="R314" s="1365"/>
    </row>
    <row r="315" spans="1:18" x14ac:dyDescent="0.2">
      <c r="A315" s="1365"/>
      <c r="B315" s="1365"/>
      <c r="C315" s="1365"/>
      <c r="D315" s="1365"/>
      <c r="E315" s="1365"/>
      <c r="F315" s="1365"/>
      <c r="G315" s="1365"/>
      <c r="H315" s="1365"/>
      <c r="I315" s="1365"/>
      <c r="J315" s="1367"/>
      <c r="K315" s="1367"/>
      <c r="L315" s="1367"/>
      <c r="M315" s="1367"/>
      <c r="N315" s="1367"/>
      <c r="O315" s="1365"/>
      <c r="P315" s="1367"/>
      <c r="Q315" s="1365"/>
      <c r="R315" s="1365"/>
    </row>
    <row r="316" spans="1:18" x14ac:dyDescent="0.2">
      <c r="A316" s="1365"/>
      <c r="B316" s="1365"/>
      <c r="C316" s="1365"/>
      <c r="D316" s="1365"/>
      <c r="E316" s="1365"/>
      <c r="F316" s="1365"/>
      <c r="G316" s="1365"/>
      <c r="H316" s="1365"/>
      <c r="I316" s="1365"/>
      <c r="J316" s="1367"/>
      <c r="K316" s="1367"/>
      <c r="L316" s="1367"/>
      <c r="M316" s="1367"/>
      <c r="N316" s="1367"/>
      <c r="O316" s="1365"/>
      <c r="P316" s="1367"/>
      <c r="Q316" s="1365"/>
      <c r="R316" s="1365"/>
    </row>
    <row r="317" spans="1:18" x14ac:dyDescent="0.2">
      <c r="A317" s="1365"/>
      <c r="B317" s="1365"/>
      <c r="C317" s="1365"/>
      <c r="D317" s="1365"/>
      <c r="E317" s="1365"/>
      <c r="F317" s="1365"/>
      <c r="G317" s="1365"/>
      <c r="H317" s="1365"/>
      <c r="I317" s="1365"/>
      <c r="J317" s="1367"/>
      <c r="K317" s="1367"/>
      <c r="L317" s="1367"/>
      <c r="M317" s="1367"/>
      <c r="N317" s="1367"/>
      <c r="O317" s="1365"/>
      <c r="P317" s="1367"/>
      <c r="Q317" s="1365"/>
      <c r="R317" s="1365"/>
    </row>
    <row r="318" spans="1:18" x14ac:dyDescent="0.2">
      <c r="A318" s="1365"/>
      <c r="B318" s="1365"/>
      <c r="C318" s="1365"/>
      <c r="D318" s="1365"/>
      <c r="E318" s="1365"/>
      <c r="F318" s="1365"/>
      <c r="G318" s="1365"/>
      <c r="H318" s="1365"/>
      <c r="I318" s="1365"/>
      <c r="J318" s="1367"/>
      <c r="K318" s="1367"/>
      <c r="L318" s="1367"/>
      <c r="M318" s="1367"/>
      <c r="N318" s="1367"/>
      <c r="O318" s="1365"/>
      <c r="P318" s="1367"/>
      <c r="Q318" s="1365"/>
      <c r="R318" s="1365"/>
    </row>
    <row r="319" spans="1:18" x14ac:dyDescent="0.2">
      <c r="A319" s="1365"/>
      <c r="B319" s="1365"/>
      <c r="C319" s="1365"/>
      <c r="D319" s="1365"/>
      <c r="E319" s="1365"/>
      <c r="F319" s="1365"/>
      <c r="G319" s="1365"/>
      <c r="H319" s="1365"/>
      <c r="I319" s="1365"/>
      <c r="J319" s="1367"/>
      <c r="K319" s="1367"/>
      <c r="L319" s="1367"/>
      <c r="M319" s="1367"/>
      <c r="N319" s="1367"/>
      <c r="O319" s="1365"/>
      <c r="P319" s="1367"/>
      <c r="Q319" s="1365"/>
      <c r="R319" s="1365"/>
    </row>
    <row r="320" spans="1:18" x14ac:dyDescent="0.2">
      <c r="A320" s="1365"/>
      <c r="B320" s="1365"/>
      <c r="C320" s="1365"/>
      <c r="D320" s="1365"/>
      <c r="E320" s="1365"/>
      <c r="F320" s="1365"/>
      <c r="G320" s="1365"/>
      <c r="H320" s="1365"/>
      <c r="I320" s="1365"/>
      <c r="J320" s="1367"/>
      <c r="K320" s="1367"/>
      <c r="L320" s="1367"/>
      <c r="M320" s="1367"/>
      <c r="N320" s="1367"/>
      <c r="O320" s="1365"/>
      <c r="P320" s="1367"/>
      <c r="Q320" s="1365"/>
      <c r="R320" s="1365"/>
    </row>
    <row r="321" spans="1:18" x14ac:dyDescent="0.2">
      <c r="A321" s="1365"/>
      <c r="B321" s="1365"/>
      <c r="C321" s="1365"/>
      <c r="D321" s="1365"/>
      <c r="E321" s="1365"/>
      <c r="F321" s="1365"/>
      <c r="G321" s="1365"/>
      <c r="H321" s="1365"/>
      <c r="I321" s="1365"/>
      <c r="J321" s="1367"/>
      <c r="K321" s="1367"/>
      <c r="L321" s="1367"/>
      <c r="M321" s="1367"/>
      <c r="N321" s="1367"/>
      <c r="O321" s="1365"/>
      <c r="P321" s="1367"/>
      <c r="Q321" s="1365"/>
      <c r="R321" s="1365"/>
    </row>
    <row r="322" spans="1:18" x14ac:dyDescent="0.2">
      <c r="A322" s="1365"/>
      <c r="B322" s="1365"/>
      <c r="C322" s="1365"/>
      <c r="D322" s="1365"/>
      <c r="E322" s="1365"/>
      <c r="F322" s="1365"/>
      <c r="G322" s="1365"/>
      <c r="H322" s="1365"/>
      <c r="I322" s="1365"/>
      <c r="J322" s="1367"/>
      <c r="K322" s="1367"/>
      <c r="L322" s="1367"/>
      <c r="M322" s="1367"/>
      <c r="N322" s="1367"/>
      <c r="O322" s="1365"/>
      <c r="P322" s="1367"/>
      <c r="Q322" s="1365"/>
      <c r="R322" s="1365"/>
    </row>
    <row r="323" spans="1:18" x14ac:dyDescent="0.2">
      <c r="A323" s="1365"/>
      <c r="B323" s="1365"/>
      <c r="C323" s="1365"/>
      <c r="D323" s="1365"/>
      <c r="E323" s="1365"/>
      <c r="F323" s="1365"/>
      <c r="G323" s="1365"/>
      <c r="H323" s="1365"/>
      <c r="I323" s="1365"/>
      <c r="J323" s="1367"/>
      <c r="K323" s="1367"/>
      <c r="L323" s="1367"/>
      <c r="M323" s="1367"/>
      <c r="N323" s="1367"/>
      <c r="O323" s="1365"/>
      <c r="P323" s="1367"/>
      <c r="Q323" s="1365"/>
      <c r="R323" s="1365"/>
    </row>
    <row r="324" spans="1:18" x14ac:dyDescent="0.2">
      <c r="A324" s="1365"/>
      <c r="B324" s="1365"/>
      <c r="C324" s="1365"/>
      <c r="D324" s="1365"/>
      <c r="E324" s="1365"/>
      <c r="F324" s="1365"/>
      <c r="G324" s="1365"/>
      <c r="H324" s="1365"/>
      <c r="I324" s="1365"/>
      <c r="J324" s="1367"/>
      <c r="K324" s="1367"/>
      <c r="L324" s="1367"/>
      <c r="M324" s="1367"/>
      <c r="N324" s="1367"/>
      <c r="O324" s="1365"/>
      <c r="P324" s="1367"/>
      <c r="Q324" s="1365"/>
      <c r="R324" s="1365"/>
    </row>
    <row r="325" spans="1:18" x14ac:dyDescent="0.2">
      <c r="A325" s="1365"/>
      <c r="B325" s="1365"/>
      <c r="C325" s="1365"/>
      <c r="D325" s="1365"/>
      <c r="E325" s="1365"/>
      <c r="F325" s="1365"/>
      <c r="G325" s="1365"/>
      <c r="H325" s="1365"/>
      <c r="I325" s="1365"/>
      <c r="J325" s="1367"/>
      <c r="K325" s="1367"/>
      <c r="L325" s="1367"/>
      <c r="M325" s="1367"/>
      <c r="N325" s="1367"/>
      <c r="O325" s="1365"/>
      <c r="P325" s="1367"/>
      <c r="Q325" s="1365"/>
      <c r="R325" s="1365"/>
    </row>
    <row r="326" spans="1:18" x14ac:dyDescent="0.2">
      <c r="A326" s="1365"/>
      <c r="B326" s="1365"/>
      <c r="C326" s="1365"/>
      <c r="D326" s="1365"/>
      <c r="E326" s="1365"/>
      <c r="F326" s="1365"/>
      <c r="G326" s="1365"/>
      <c r="H326" s="1365"/>
      <c r="I326" s="1365"/>
      <c r="J326" s="1367"/>
      <c r="K326" s="1367"/>
      <c r="L326" s="1367"/>
      <c r="M326" s="1367"/>
      <c r="N326" s="1367"/>
      <c r="O326" s="1365"/>
      <c r="P326" s="1367"/>
      <c r="Q326" s="1365"/>
      <c r="R326" s="1365"/>
    </row>
    <row r="327" spans="1:18" x14ac:dyDescent="0.2">
      <c r="A327" s="1365"/>
      <c r="B327" s="1365"/>
      <c r="C327" s="1365"/>
      <c r="D327" s="1365"/>
      <c r="E327" s="1365"/>
      <c r="F327" s="1365"/>
      <c r="G327" s="1365"/>
      <c r="H327" s="1365"/>
      <c r="I327" s="1365"/>
      <c r="J327" s="1367"/>
      <c r="K327" s="1367"/>
      <c r="L327" s="1367"/>
      <c r="M327" s="1367"/>
      <c r="N327" s="1367"/>
      <c r="O327" s="1365"/>
      <c r="P327" s="1367"/>
      <c r="Q327" s="1365"/>
      <c r="R327" s="1365"/>
    </row>
    <row r="328" spans="1:18" x14ac:dyDescent="0.2">
      <c r="A328" s="1365"/>
      <c r="B328" s="1365"/>
      <c r="C328" s="1365"/>
      <c r="D328" s="1365"/>
      <c r="E328" s="1365"/>
      <c r="F328" s="1365"/>
      <c r="G328" s="1365"/>
      <c r="H328" s="1365"/>
      <c r="I328" s="1365"/>
      <c r="J328" s="1367"/>
      <c r="K328" s="1367"/>
      <c r="L328" s="1367"/>
      <c r="M328" s="1367"/>
      <c r="N328" s="1367"/>
      <c r="O328" s="1365"/>
      <c r="P328" s="1367"/>
      <c r="Q328" s="1365"/>
      <c r="R328" s="1365"/>
    </row>
    <row r="329" spans="1:18" x14ac:dyDescent="0.2">
      <c r="A329" s="1365"/>
      <c r="B329" s="1365"/>
      <c r="C329" s="1365"/>
      <c r="D329" s="1365"/>
      <c r="E329" s="1365"/>
      <c r="F329" s="1365"/>
      <c r="G329" s="1365"/>
      <c r="H329" s="1365"/>
      <c r="I329" s="1365"/>
      <c r="J329" s="1367"/>
      <c r="K329" s="1367"/>
      <c r="L329" s="1367"/>
      <c r="M329" s="1367"/>
      <c r="N329" s="1367"/>
      <c r="O329" s="1365"/>
      <c r="P329" s="1367"/>
      <c r="Q329" s="1365"/>
      <c r="R329" s="1365"/>
    </row>
    <row r="330" spans="1:18" x14ac:dyDescent="0.2">
      <c r="A330" s="1365"/>
      <c r="B330" s="1365"/>
      <c r="C330" s="1365"/>
      <c r="D330" s="1365"/>
      <c r="E330" s="1365"/>
      <c r="F330" s="1365"/>
      <c r="G330" s="1365"/>
      <c r="H330" s="1365"/>
      <c r="I330" s="1365"/>
      <c r="J330" s="1367"/>
      <c r="K330" s="1367"/>
      <c r="L330" s="1367"/>
      <c r="M330" s="1367"/>
      <c r="N330" s="1367"/>
      <c r="O330" s="1365"/>
      <c r="P330" s="1367"/>
      <c r="Q330" s="1365"/>
      <c r="R330" s="1365"/>
    </row>
    <row r="331" spans="1:18" x14ac:dyDescent="0.2">
      <c r="A331" s="1365"/>
      <c r="B331" s="1365"/>
      <c r="C331" s="1365"/>
      <c r="D331" s="1365"/>
      <c r="E331" s="1365"/>
      <c r="F331" s="1365"/>
      <c r="G331" s="1365"/>
      <c r="H331" s="1365"/>
      <c r="I331" s="1365"/>
      <c r="J331" s="1367"/>
      <c r="K331" s="1367"/>
      <c r="L331" s="1367"/>
      <c r="M331" s="1367"/>
      <c r="N331" s="1367"/>
      <c r="O331" s="1365"/>
      <c r="P331" s="1367"/>
      <c r="Q331" s="1365"/>
      <c r="R331" s="1365"/>
    </row>
    <row r="332" spans="1:18" x14ac:dyDescent="0.2">
      <c r="A332" s="1365"/>
      <c r="B332" s="1365"/>
      <c r="C332" s="1365"/>
      <c r="D332" s="1365"/>
      <c r="E332" s="1365"/>
      <c r="F332" s="1365"/>
      <c r="G332" s="1365"/>
      <c r="H332" s="1365"/>
      <c r="I332" s="1365"/>
      <c r="J332" s="1367"/>
      <c r="K332" s="1367"/>
      <c r="L332" s="1367"/>
      <c r="M332" s="1367"/>
      <c r="N332" s="1367"/>
      <c r="O332" s="1365"/>
      <c r="P332" s="1367"/>
      <c r="Q332" s="1365"/>
      <c r="R332" s="1365"/>
    </row>
    <row r="333" spans="1:18" x14ac:dyDescent="0.2">
      <c r="A333" s="1365"/>
      <c r="B333" s="1365"/>
      <c r="C333" s="1365"/>
      <c r="D333" s="1365"/>
      <c r="E333" s="1365"/>
      <c r="F333" s="1365"/>
      <c r="G333" s="1365"/>
      <c r="H333" s="1365"/>
      <c r="I333" s="1365"/>
      <c r="J333" s="1367"/>
      <c r="K333" s="1367"/>
      <c r="L333" s="1367"/>
      <c r="M333" s="1367"/>
      <c r="N333" s="1367"/>
      <c r="O333" s="1365"/>
      <c r="P333" s="1367"/>
      <c r="Q333" s="1365"/>
      <c r="R333" s="1365"/>
    </row>
    <row r="334" spans="1:18" x14ac:dyDescent="0.2">
      <c r="A334" s="1365"/>
      <c r="B334" s="1365"/>
      <c r="C334" s="1365"/>
      <c r="D334" s="1365"/>
      <c r="E334" s="1365"/>
      <c r="F334" s="1365"/>
      <c r="G334" s="1365"/>
      <c r="H334" s="1365"/>
      <c r="I334" s="1365"/>
      <c r="J334" s="1367"/>
      <c r="K334" s="1367"/>
      <c r="L334" s="1367"/>
      <c r="M334" s="1367"/>
      <c r="N334" s="1367"/>
      <c r="O334" s="1365"/>
      <c r="P334" s="1367"/>
      <c r="Q334" s="1365"/>
      <c r="R334" s="1365"/>
    </row>
    <row r="335" spans="1:18" x14ac:dyDescent="0.2">
      <c r="A335" s="1365"/>
      <c r="B335" s="1365"/>
      <c r="C335" s="1365"/>
      <c r="D335" s="1365"/>
      <c r="E335" s="1365"/>
      <c r="F335" s="1365"/>
      <c r="G335" s="1365"/>
      <c r="H335" s="1365"/>
      <c r="I335" s="1365"/>
      <c r="J335" s="1367"/>
      <c r="K335" s="1367"/>
      <c r="L335" s="1367"/>
      <c r="M335" s="1367"/>
      <c r="N335" s="1367"/>
      <c r="O335" s="1365"/>
      <c r="P335" s="1367"/>
      <c r="Q335" s="1365"/>
      <c r="R335" s="1365"/>
    </row>
    <row r="336" spans="1:18" x14ac:dyDescent="0.2">
      <c r="A336" s="1365"/>
      <c r="B336" s="1365"/>
      <c r="C336" s="1365"/>
      <c r="D336" s="1365"/>
      <c r="E336" s="1365"/>
      <c r="F336" s="1365"/>
      <c r="G336" s="1365"/>
      <c r="H336" s="1365"/>
      <c r="I336" s="1365"/>
      <c r="J336" s="1367"/>
      <c r="K336" s="1367"/>
      <c r="L336" s="1367"/>
      <c r="M336" s="1367"/>
      <c r="N336" s="1367"/>
      <c r="O336" s="1365"/>
      <c r="P336" s="1367"/>
      <c r="Q336" s="1365"/>
      <c r="R336" s="1365"/>
    </row>
    <row r="337" spans="1:18" x14ac:dyDescent="0.2">
      <c r="A337" s="1365"/>
      <c r="B337" s="1365"/>
      <c r="C337" s="1365"/>
      <c r="D337" s="1365"/>
      <c r="E337" s="1365"/>
      <c r="F337" s="1365"/>
      <c r="G337" s="1365"/>
      <c r="H337" s="1365"/>
      <c r="I337" s="1365"/>
      <c r="J337" s="1367"/>
      <c r="K337" s="1367"/>
      <c r="L337" s="1367"/>
      <c r="M337" s="1367"/>
      <c r="N337" s="1367"/>
      <c r="O337" s="1365"/>
      <c r="P337" s="1367"/>
      <c r="Q337" s="1365"/>
      <c r="R337" s="1365"/>
    </row>
    <row r="338" spans="1:18" x14ac:dyDescent="0.2">
      <c r="A338" s="1365"/>
      <c r="B338" s="1365"/>
      <c r="C338" s="1365"/>
      <c r="D338" s="1365"/>
      <c r="E338" s="1365"/>
      <c r="F338" s="1365"/>
      <c r="G338" s="1365"/>
      <c r="H338" s="1365"/>
      <c r="I338" s="1365"/>
      <c r="J338" s="1367"/>
      <c r="K338" s="1367"/>
      <c r="L338" s="1367"/>
      <c r="M338" s="1367"/>
      <c r="N338" s="1367"/>
      <c r="O338" s="1365"/>
      <c r="P338" s="1367"/>
      <c r="Q338" s="1365"/>
      <c r="R338" s="1365"/>
    </row>
    <row r="339" spans="1:18" x14ac:dyDescent="0.2">
      <c r="A339" s="1365"/>
      <c r="B339" s="1365"/>
      <c r="C339" s="1365"/>
      <c r="D339" s="1365"/>
      <c r="E339" s="1365"/>
      <c r="F339" s="1365"/>
      <c r="G339" s="1365"/>
      <c r="H339" s="1365"/>
      <c r="I339" s="1365"/>
      <c r="J339" s="1367"/>
      <c r="K339" s="1367"/>
      <c r="L339" s="1367"/>
      <c r="M339" s="1367"/>
      <c r="N339" s="1367"/>
      <c r="O339" s="1365"/>
      <c r="P339" s="1367"/>
      <c r="Q339" s="1365"/>
      <c r="R339" s="1365"/>
    </row>
    <row r="340" spans="1:18" x14ac:dyDescent="0.2">
      <c r="A340" s="1365"/>
      <c r="B340" s="1365"/>
      <c r="C340" s="1365"/>
      <c r="D340" s="1365"/>
      <c r="E340" s="1365"/>
      <c r="F340" s="1365"/>
      <c r="G340" s="1365"/>
      <c r="H340" s="1365"/>
      <c r="I340" s="1365"/>
      <c r="J340" s="1367"/>
      <c r="K340" s="1367"/>
      <c r="L340" s="1367"/>
      <c r="M340" s="1367"/>
      <c r="N340" s="1367"/>
      <c r="O340" s="1365"/>
      <c r="P340" s="1367"/>
      <c r="Q340" s="1365"/>
      <c r="R340" s="1365"/>
    </row>
    <row r="341" spans="1:18" x14ac:dyDescent="0.2">
      <c r="A341" s="1365"/>
      <c r="B341" s="1365"/>
      <c r="C341" s="1365"/>
      <c r="D341" s="1365"/>
      <c r="E341" s="1365"/>
      <c r="F341" s="1365"/>
      <c r="G341" s="1365"/>
      <c r="H341" s="1365"/>
      <c r="I341" s="1365"/>
      <c r="J341" s="1367"/>
      <c r="K341" s="1367"/>
      <c r="L341" s="1367"/>
      <c r="M341" s="1367"/>
      <c r="N341" s="1367"/>
      <c r="O341" s="1365"/>
      <c r="P341" s="1367"/>
      <c r="Q341" s="1365"/>
      <c r="R341" s="1365"/>
    </row>
    <row r="342" spans="1:18" x14ac:dyDescent="0.2">
      <c r="A342" s="1365"/>
      <c r="B342" s="1365"/>
      <c r="C342" s="1365"/>
      <c r="D342" s="1365"/>
      <c r="E342" s="1365"/>
      <c r="F342" s="1365"/>
      <c r="G342" s="1365"/>
      <c r="H342" s="1365"/>
      <c r="I342" s="1365"/>
      <c r="J342" s="1367"/>
      <c r="K342" s="1367"/>
      <c r="L342" s="1367"/>
      <c r="M342" s="1367"/>
      <c r="N342" s="1367"/>
      <c r="O342" s="1365"/>
      <c r="P342" s="1367"/>
      <c r="Q342" s="1365"/>
      <c r="R342" s="1365"/>
    </row>
    <row r="343" spans="1:18" x14ac:dyDescent="0.2">
      <c r="A343" s="1365"/>
      <c r="B343" s="1365"/>
      <c r="C343" s="1365"/>
      <c r="D343" s="1365"/>
      <c r="E343" s="1365"/>
      <c r="F343" s="1365"/>
      <c r="G343" s="1365"/>
      <c r="H343" s="1365"/>
      <c r="I343" s="1365"/>
      <c r="J343" s="1367"/>
      <c r="K343" s="1367"/>
      <c r="L343" s="1367"/>
      <c r="M343" s="1367"/>
      <c r="N343" s="1367"/>
      <c r="O343" s="1365"/>
      <c r="P343" s="1367"/>
      <c r="Q343" s="1365"/>
      <c r="R343" s="1365"/>
    </row>
    <row r="344" spans="1:18" x14ac:dyDescent="0.2">
      <c r="A344" s="1365"/>
      <c r="B344" s="1365"/>
      <c r="C344" s="1365"/>
      <c r="D344" s="1365"/>
      <c r="E344" s="1365"/>
      <c r="F344" s="1365"/>
      <c r="G344" s="1365"/>
      <c r="H344" s="1365"/>
      <c r="I344" s="1365"/>
      <c r="J344" s="1367"/>
      <c r="K344" s="1367"/>
      <c r="L344" s="1367"/>
      <c r="M344" s="1367"/>
      <c r="N344" s="1367"/>
      <c r="O344" s="1365"/>
      <c r="P344" s="1367"/>
      <c r="Q344" s="1365"/>
      <c r="R344" s="1365"/>
    </row>
    <row r="345" spans="1:18" x14ac:dyDescent="0.2">
      <c r="A345" s="1365"/>
      <c r="B345" s="1365"/>
      <c r="C345" s="1365"/>
      <c r="D345" s="1365"/>
      <c r="E345" s="1365"/>
      <c r="F345" s="1365"/>
      <c r="G345" s="1365"/>
      <c r="H345" s="1365"/>
      <c r="I345" s="1365"/>
      <c r="J345" s="1367"/>
      <c r="K345" s="1367"/>
      <c r="L345" s="1367"/>
      <c r="M345" s="1367"/>
      <c r="N345" s="1367"/>
      <c r="O345" s="1365"/>
      <c r="P345" s="1367"/>
      <c r="Q345" s="1365"/>
      <c r="R345" s="1365"/>
    </row>
    <row r="346" spans="1:18" x14ac:dyDescent="0.2">
      <c r="A346" s="1365"/>
      <c r="B346" s="1365"/>
      <c r="C346" s="1365"/>
      <c r="D346" s="1365"/>
      <c r="E346" s="1365"/>
      <c r="F346" s="1365"/>
      <c r="G346" s="1365"/>
      <c r="H346" s="1365"/>
      <c r="I346" s="1365"/>
      <c r="J346" s="1367"/>
      <c r="K346" s="1367"/>
      <c r="L346" s="1367"/>
      <c r="M346" s="1367"/>
      <c r="N346" s="1367"/>
      <c r="O346" s="1365"/>
      <c r="P346" s="1367"/>
      <c r="Q346" s="1365"/>
      <c r="R346" s="1365"/>
    </row>
    <row r="347" spans="1:18" x14ac:dyDescent="0.2">
      <c r="A347" s="1365"/>
      <c r="B347" s="1365"/>
      <c r="C347" s="1365"/>
      <c r="D347" s="1365"/>
      <c r="E347" s="1365"/>
      <c r="F347" s="1365"/>
      <c r="G347" s="1365"/>
      <c r="H347" s="1365"/>
      <c r="I347" s="1365"/>
      <c r="J347" s="1367"/>
      <c r="K347" s="1367"/>
      <c r="L347" s="1367"/>
      <c r="M347" s="1367"/>
      <c r="N347" s="1367"/>
      <c r="O347" s="1365"/>
      <c r="P347" s="1367"/>
      <c r="Q347" s="1365"/>
      <c r="R347" s="1365"/>
    </row>
    <row r="348" spans="1:18" x14ac:dyDescent="0.2">
      <c r="A348" s="1365"/>
      <c r="B348" s="1365"/>
      <c r="C348" s="1365"/>
      <c r="D348" s="1365"/>
      <c r="E348" s="1365"/>
      <c r="F348" s="1365"/>
      <c r="G348" s="1365"/>
      <c r="H348" s="1365"/>
      <c r="I348" s="1365"/>
      <c r="J348" s="1367"/>
      <c r="K348" s="1367"/>
      <c r="L348" s="1367"/>
      <c r="M348" s="1367"/>
      <c r="N348" s="1367"/>
      <c r="O348" s="1365"/>
      <c r="P348" s="1367"/>
      <c r="Q348" s="1365"/>
      <c r="R348" s="1365"/>
    </row>
    <row r="349" spans="1:18" x14ac:dyDescent="0.2">
      <c r="A349" s="1365"/>
      <c r="B349" s="1365"/>
      <c r="C349" s="1365"/>
      <c r="D349" s="1365"/>
      <c r="E349" s="1365"/>
      <c r="F349" s="1365"/>
      <c r="G349" s="1365"/>
      <c r="H349" s="1365"/>
      <c r="I349" s="1365"/>
      <c r="J349" s="1367"/>
      <c r="K349" s="1367"/>
      <c r="L349" s="1367"/>
      <c r="M349" s="1367"/>
      <c r="N349" s="1367"/>
      <c r="O349" s="1365"/>
      <c r="P349" s="1367"/>
      <c r="Q349" s="1365"/>
      <c r="R349" s="1365"/>
    </row>
    <row r="350" spans="1:18" x14ac:dyDescent="0.2">
      <c r="A350" s="1365"/>
      <c r="B350" s="1365"/>
      <c r="C350" s="1365"/>
      <c r="D350" s="1365"/>
      <c r="E350" s="1365"/>
      <c r="F350" s="1365"/>
      <c r="G350" s="1365"/>
      <c r="H350" s="1365"/>
      <c r="I350" s="1365"/>
      <c r="J350" s="1367"/>
      <c r="K350" s="1367"/>
      <c r="L350" s="1367"/>
      <c r="M350" s="1367"/>
      <c r="N350" s="1367"/>
      <c r="O350" s="1365"/>
      <c r="P350" s="1367"/>
      <c r="Q350" s="1365"/>
      <c r="R350" s="1365"/>
    </row>
    <row r="351" spans="1:18" x14ac:dyDescent="0.2">
      <c r="A351" s="1365"/>
      <c r="B351" s="1365"/>
      <c r="C351" s="1365"/>
      <c r="D351" s="1365"/>
      <c r="E351" s="1365"/>
      <c r="F351" s="1365"/>
      <c r="G351" s="1365"/>
      <c r="H351" s="1365"/>
      <c r="I351" s="1365"/>
      <c r="J351" s="1367"/>
      <c r="K351" s="1367"/>
      <c r="L351" s="1367"/>
      <c r="M351" s="1367"/>
      <c r="N351" s="1367"/>
      <c r="O351" s="1365"/>
      <c r="P351" s="1367"/>
      <c r="Q351" s="1365"/>
      <c r="R351" s="1365"/>
    </row>
    <row r="352" spans="1:18" x14ac:dyDescent="0.2">
      <c r="A352" s="1365"/>
      <c r="B352" s="1365"/>
      <c r="C352" s="1365"/>
      <c r="D352" s="1365"/>
      <c r="E352" s="1365"/>
      <c r="F352" s="1365"/>
      <c r="G352" s="1365"/>
      <c r="H352" s="1365"/>
      <c r="I352" s="1365"/>
      <c r="J352" s="1367"/>
      <c r="K352" s="1367"/>
      <c r="L352" s="1367"/>
      <c r="M352" s="1367"/>
      <c r="N352" s="1367"/>
      <c r="O352" s="1365"/>
      <c r="P352" s="1367"/>
      <c r="Q352" s="1365"/>
      <c r="R352" s="1365"/>
    </row>
    <row r="353" spans="1:18" x14ac:dyDescent="0.2">
      <c r="A353" s="1365"/>
      <c r="B353" s="1365"/>
      <c r="C353" s="1365"/>
      <c r="D353" s="1365"/>
      <c r="E353" s="1365"/>
      <c r="F353" s="1365"/>
      <c r="G353" s="1365"/>
      <c r="H353" s="1365"/>
      <c r="I353" s="1365"/>
      <c r="J353" s="1367"/>
      <c r="K353" s="1367"/>
      <c r="L353" s="1367"/>
      <c r="M353" s="1367"/>
      <c r="N353" s="1367"/>
      <c r="O353" s="1365"/>
      <c r="P353" s="1367"/>
      <c r="Q353" s="1365"/>
      <c r="R353" s="1365"/>
    </row>
    <row r="354" spans="1:18" x14ac:dyDescent="0.2">
      <c r="A354" s="1365"/>
      <c r="B354" s="1365"/>
      <c r="C354" s="1365"/>
      <c r="D354" s="1365"/>
      <c r="E354" s="1365"/>
      <c r="F354" s="1365"/>
      <c r="G354" s="1365"/>
      <c r="H354" s="1365"/>
      <c r="I354" s="1365"/>
      <c r="J354" s="1367"/>
      <c r="K354" s="1367"/>
      <c r="L354" s="1367"/>
      <c r="M354" s="1367"/>
      <c r="N354" s="1367"/>
      <c r="O354" s="1365"/>
      <c r="P354" s="1367"/>
      <c r="Q354" s="1365"/>
      <c r="R354" s="1365"/>
    </row>
    <row r="355" spans="1:18" x14ac:dyDescent="0.2">
      <c r="A355" s="1365"/>
      <c r="B355" s="1365"/>
      <c r="C355" s="1365"/>
      <c r="D355" s="1365"/>
      <c r="E355" s="1365"/>
      <c r="F355" s="1365"/>
      <c r="G355" s="1365"/>
      <c r="H355" s="1365"/>
      <c r="I355" s="1365"/>
      <c r="J355" s="1367"/>
      <c r="K355" s="1367"/>
      <c r="L355" s="1367"/>
      <c r="M355" s="1367"/>
      <c r="N355" s="1367"/>
      <c r="O355" s="1365"/>
      <c r="P355" s="1367"/>
      <c r="Q355" s="1365"/>
      <c r="R355" s="1365"/>
    </row>
    <row r="356" spans="1:18" x14ac:dyDescent="0.2">
      <c r="A356" s="1365"/>
      <c r="B356" s="1365"/>
      <c r="C356" s="1365"/>
      <c r="D356" s="1365"/>
      <c r="E356" s="1365"/>
      <c r="F356" s="1365"/>
      <c r="G356" s="1365"/>
      <c r="H356" s="1365"/>
      <c r="I356" s="1365"/>
      <c r="J356" s="1367"/>
      <c r="K356" s="1367"/>
      <c r="L356" s="1367"/>
      <c r="M356" s="1367"/>
      <c r="N356" s="1367"/>
      <c r="O356" s="1365"/>
      <c r="P356" s="1367"/>
      <c r="Q356" s="1365"/>
      <c r="R356" s="1365"/>
    </row>
    <row r="357" spans="1:18" x14ac:dyDescent="0.2">
      <c r="A357" s="1365"/>
      <c r="B357" s="1365"/>
      <c r="C357" s="1365"/>
      <c r="D357" s="1365"/>
      <c r="E357" s="1365"/>
      <c r="F357" s="1365"/>
      <c r="G357" s="1365"/>
      <c r="H357" s="1365"/>
      <c r="I357" s="1365"/>
      <c r="J357" s="1367"/>
      <c r="K357" s="1367"/>
      <c r="L357" s="1367"/>
      <c r="M357" s="1367"/>
      <c r="N357" s="1367"/>
      <c r="O357" s="1365"/>
      <c r="P357" s="1367"/>
      <c r="Q357" s="1365"/>
      <c r="R357" s="1365"/>
    </row>
    <row r="358" spans="1:18" x14ac:dyDescent="0.2">
      <c r="A358" s="1365"/>
      <c r="B358" s="1365"/>
      <c r="C358" s="1365"/>
      <c r="D358" s="1365"/>
      <c r="E358" s="1365"/>
      <c r="F358" s="1365"/>
      <c r="G358" s="1365"/>
      <c r="H358" s="1365"/>
      <c r="I358" s="1365"/>
      <c r="J358" s="1367"/>
      <c r="K358" s="1367"/>
      <c r="L358" s="1367"/>
      <c r="M358" s="1367"/>
      <c r="N358" s="1367"/>
      <c r="O358" s="1365"/>
      <c r="P358" s="1367"/>
      <c r="Q358" s="335"/>
      <c r="R358" s="335"/>
    </row>
    <row r="359" spans="1:18" x14ac:dyDescent="0.2">
      <c r="A359" s="1365"/>
      <c r="B359" s="1365"/>
      <c r="C359" s="1365"/>
      <c r="D359" s="1365"/>
      <c r="E359" s="1365"/>
      <c r="F359" s="1365"/>
      <c r="G359" s="1365"/>
      <c r="H359" s="1365"/>
      <c r="I359" s="1365"/>
      <c r="J359" s="1367"/>
      <c r="K359" s="1367"/>
      <c r="L359" s="1367"/>
      <c r="M359" s="1367"/>
      <c r="N359" s="1367"/>
      <c r="O359" s="1365"/>
      <c r="P359" s="1367"/>
      <c r="Q359" s="335"/>
      <c r="R359" s="335"/>
    </row>
    <row r="360" spans="1:18" x14ac:dyDescent="0.2">
      <c r="A360" s="1365"/>
      <c r="B360" s="1365"/>
      <c r="C360" s="1365"/>
      <c r="D360" s="1365"/>
      <c r="E360" s="1365"/>
      <c r="F360" s="1365"/>
      <c r="G360" s="1365"/>
      <c r="H360" s="1365"/>
      <c r="I360" s="1365"/>
      <c r="J360" s="1367"/>
      <c r="K360" s="1367"/>
      <c r="L360" s="1367"/>
      <c r="M360" s="1367"/>
      <c r="N360" s="1367"/>
      <c r="O360" s="1365"/>
      <c r="P360" s="1367"/>
      <c r="Q360" s="335"/>
      <c r="R360" s="335"/>
    </row>
    <row r="361" spans="1:18" x14ac:dyDescent="0.2">
      <c r="A361" s="1365"/>
      <c r="B361" s="1365"/>
      <c r="C361" s="1365"/>
      <c r="D361" s="1365"/>
      <c r="E361" s="1365"/>
      <c r="F361" s="1365"/>
      <c r="G361" s="1365"/>
      <c r="H361" s="1365"/>
      <c r="I361" s="1365"/>
      <c r="J361" s="1367"/>
      <c r="K361" s="1367"/>
      <c r="L361" s="1367"/>
      <c r="M361" s="1367"/>
      <c r="N361" s="1367"/>
      <c r="O361" s="1365"/>
      <c r="P361" s="1367"/>
      <c r="Q361" s="335"/>
      <c r="R361" s="335"/>
    </row>
    <row r="362" spans="1:18" x14ac:dyDescent="0.2">
      <c r="A362" s="1365"/>
      <c r="B362" s="1365"/>
      <c r="C362" s="1365"/>
      <c r="D362" s="1365"/>
      <c r="E362" s="1365"/>
      <c r="F362" s="1365"/>
      <c r="G362" s="1365"/>
      <c r="H362" s="1365"/>
      <c r="I362" s="1365"/>
      <c r="J362" s="1367"/>
      <c r="K362" s="1367"/>
      <c r="L362" s="1367"/>
      <c r="M362" s="1367"/>
      <c r="N362" s="1367"/>
      <c r="O362" s="1365"/>
      <c r="P362" s="1367"/>
      <c r="Q362" s="335"/>
      <c r="R362" s="335"/>
    </row>
    <row r="363" spans="1:18" x14ac:dyDescent="0.2">
      <c r="A363" s="1365"/>
      <c r="B363" s="1365"/>
      <c r="C363" s="1365"/>
      <c r="D363" s="1365"/>
      <c r="E363" s="1365"/>
      <c r="F363" s="1365"/>
      <c r="G363" s="1366"/>
      <c r="H363" s="1365"/>
      <c r="I363" s="1365"/>
      <c r="J363" s="1365"/>
      <c r="K363" s="1365"/>
      <c r="L363" s="1365"/>
      <c r="M363" s="1365"/>
      <c r="N363" s="1365"/>
      <c r="O363" s="1367"/>
      <c r="P363" s="1367"/>
      <c r="Q363" s="335"/>
      <c r="R363" s="335"/>
    </row>
  </sheetData>
  <mergeCells count="16">
    <mergeCell ref="B270:C270"/>
    <mergeCell ref="B283:C283"/>
    <mergeCell ref="B11:C11"/>
    <mergeCell ref="B148:C148"/>
    <mergeCell ref="B149:C149"/>
    <mergeCell ref="B228:C228"/>
    <mergeCell ref="B237:C237"/>
    <mergeCell ref="B255:C255"/>
    <mergeCell ref="A2:H2"/>
    <mergeCell ref="A4:H4"/>
    <mergeCell ref="A5:H5"/>
    <mergeCell ref="H6:H9"/>
    <mergeCell ref="N6:N9"/>
    <mergeCell ref="A7:F7"/>
    <mergeCell ref="J7:J9"/>
    <mergeCell ref="L8:L9"/>
  </mergeCells>
  <pageMargins left="0.7" right="0.7" top="0.78740157499999996" bottom="0.78740157499999996" header="0.3" footer="0.3"/>
  <pageSetup paperSize="9" scale="76" orientation="portrait" r:id="rId1"/>
  <colBreaks count="1" manualBreakCount="1">
    <brk id="20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workbookViewId="0">
      <selection activeCell="K10" sqref="K10"/>
    </sheetView>
  </sheetViews>
  <sheetFormatPr defaultRowHeight="15.05" x14ac:dyDescent="0.3"/>
  <cols>
    <col min="1" max="1" width="32.5546875" bestFit="1" customWidth="1"/>
    <col min="2" max="2" width="6.44140625" customWidth="1"/>
    <col min="3" max="3" width="13" customWidth="1"/>
    <col min="4" max="4" width="9.33203125" customWidth="1"/>
    <col min="5" max="5" width="14.33203125" customWidth="1"/>
    <col min="10" max="10" width="10.44140625" bestFit="1" customWidth="1"/>
    <col min="257" max="257" width="32.5546875" bestFit="1" customWidth="1"/>
    <col min="258" max="258" width="6.44140625" customWidth="1"/>
    <col min="259" max="259" width="12.33203125" customWidth="1"/>
    <col min="260" max="260" width="7.77734375" bestFit="1" customWidth="1"/>
    <col min="261" max="261" width="12.5546875" customWidth="1"/>
    <col min="266" max="266" width="10.44140625" bestFit="1" customWidth="1"/>
    <col min="513" max="513" width="32.5546875" bestFit="1" customWidth="1"/>
    <col min="514" max="514" width="6.44140625" customWidth="1"/>
    <col min="515" max="515" width="12.33203125" customWidth="1"/>
    <col min="516" max="516" width="7.77734375" bestFit="1" customWidth="1"/>
    <col min="517" max="517" width="12.5546875" customWidth="1"/>
    <col min="522" max="522" width="10.44140625" bestFit="1" customWidth="1"/>
    <col min="769" max="769" width="32.5546875" bestFit="1" customWidth="1"/>
    <col min="770" max="770" width="6.44140625" customWidth="1"/>
    <col min="771" max="771" width="12.33203125" customWidth="1"/>
    <col min="772" max="772" width="7.77734375" bestFit="1" customWidth="1"/>
    <col min="773" max="773" width="12.5546875" customWidth="1"/>
    <col min="778" max="778" width="10.44140625" bestFit="1" customWidth="1"/>
    <col min="1025" max="1025" width="32.5546875" bestFit="1" customWidth="1"/>
    <col min="1026" max="1026" width="6.44140625" customWidth="1"/>
    <col min="1027" max="1027" width="12.33203125" customWidth="1"/>
    <col min="1028" max="1028" width="7.77734375" bestFit="1" customWidth="1"/>
    <col min="1029" max="1029" width="12.5546875" customWidth="1"/>
    <col min="1034" max="1034" width="10.44140625" bestFit="1" customWidth="1"/>
    <col min="1281" max="1281" width="32.5546875" bestFit="1" customWidth="1"/>
    <col min="1282" max="1282" width="6.44140625" customWidth="1"/>
    <col min="1283" max="1283" width="12.33203125" customWidth="1"/>
    <col min="1284" max="1284" width="7.77734375" bestFit="1" customWidth="1"/>
    <col min="1285" max="1285" width="12.5546875" customWidth="1"/>
    <col min="1290" max="1290" width="10.44140625" bestFit="1" customWidth="1"/>
    <col min="1537" max="1537" width="32.5546875" bestFit="1" customWidth="1"/>
    <col min="1538" max="1538" width="6.44140625" customWidth="1"/>
    <col min="1539" max="1539" width="12.33203125" customWidth="1"/>
    <col min="1540" max="1540" width="7.77734375" bestFit="1" customWidth="1"/>
    <col min="1541" max="1541" width="12.5546875" customWidth="1"/>
    <col min="1546" max="1546" width="10.44140625" bestFit="1" customWidth="1"/>
    <col min="1793" max="1793" width="32.5546875" bestFit="1" customWidth="1"/>
    <col min="1794" max="1794" width="6.44140625" customWidth="1"/>
    <col min="1795" max="1795" width="12.33203125" customWidth="1"/>
    <col min="1796" max="1796" width="7.77734375" bestFit="1" customWidth="1"/>
    <col min="1797" max="1797" width="12.5546875" customWidth="1"/>
    <col min="1802" max="1802" width="10.44140625" bestFit="1" customWidth="1"/>
    <col min="2049" max="2049" width="32.5546875" bestFit="1" customWidth="1"/>
    <col min="2050" max="2050" width="6.44140625" customWidth="1"/>
    <col min="2051" max="2051" width="12.33203125" customWidth="1"/>
    <col min="2052" max="2052" width="7.77734375" bestFit="1" customWidth="1"/>
    <col min="2053" max="2053" width="12.5546875" customWidth="1"/>
    <col min="2058" max="2058" width="10.44140625" bestFit="1" customWidth="1"/>
    <col min="2305" max="2305" width="32.5546875" bestFit="1" customWidth="1"/>
    <col min="2306" max="2306" width="6.44140625" customWidth="1"/>
    <col min="2307" max="2307" width="12.33203125" customWidth="1"/>
    <col min="2308" max="2308" width="7.77734375" bestFit="1" customWidth="1"/>
    <col min="2309" max="2309" width="12.5546875" customWidth="1"/>
    <col min="2314" max="2314" width="10.44140625" bestFit="1" customWidth="1"/>
    <col min="2561" max="2561" width="32.5546875" bestFit="1" customWidth="1"/>
    <col min="2562" max="2562" width="6.44140625" customWidth="1"/>
    <col min="2563" max="2563" width="12.33203125" customWidth="1"/>
    <col min="2564" max="2564" width="7.77734375" bestFit="1" customWidth="1"/>
    <col min="2565" max="2565" width="12.5546875" customWidth="1"/>
    <col min="2570" max="2570" width="10.44140625" bestFit="1" customWidth="1"/>
    <col min="2817" max="2817" width="32.5546875" bestFit="1" customWidth="1"/>
    <col min="2818" max="2818" width="6.44140625" customWidth="1"/>
    <col min="2819" max="2819" width="12.33203125" customWidth="1"/>
    <col min="2820" max="2820" width="7.77734375" bestFit="1" customWidth="1"/>
    <col min="2821" max="2821" width="12.5546875" customWidth="1"/>
    <col min="2826" max="2826" width="10.44140625" bestFit="1" customWidth="1"/>
    <col min="3073" max="3073" width="32.5546875" bestFit="1" customWidth="1"/>
    <col min="3074" max="3074" width="6.44140625" customWidth="1"/>
    <col min="3075" max="3075" width="12.33203125" customWidth="1"/>
    <col min="3076" max="3076" width="7.77734375" bestFit="1" customWidth="1"/>
    <col min="3077" max="3077" width="12.5546875" customWidth="1"/>
    <col min="3082" max="3082" width="10.44140625" bestFit="1" customWidth="1"/>
    <col min="3329" max="3329" width="32.5546875" bestFit="1" customWidth="1"/>
    <col min="3330" max="3330" width="6.44140625" customWidth="1"/>
    <col min="3331" max="3331" width="12.33203125" customWidth="1"/>
    <col min="3332" max="3332" width="7.77734375" bestFit="1" customWidth="1"/>
    <col min="3333" max="3333" width="12.5546875" customWidth="1"/>
    <col min="3338" max="3338" width="10.44140625" bestFit="1" customWidth="1"/>
    <col min="3585" max="3585" width="32.5546875" bestFit="1" customWidth="1"/>
    <col min="3586" max="3586" width="6.44140625" customWidth="1"/>
    <col min="3587" max="3587" width="12.33203125" customWidth="1"/>
    <col min="3588" max="3588" width="7.77734375" bestFit="1" customWidth="1"/>
    <col min="3589" max="3589" width="12.5546875" customWidth="1"/>
    <col min="3594" max="3594" width="10.44140625" bestFit="1" customWidth="1"/>
    <col min="3841" max="3841" width="32.5546875" bestFit="1" customWidth="1"/>
    <col min="3842" max="3842" width="6.44140625" customWidth="1"/>
    <col min="3843" max="3843" width="12.33203125" customWidth="1"/>
    <col min="3844" max="3844" width="7.77734375" bestFit="1" customWidth="1"/>
    <col min="3845" max="3845" width="12.5546875" customWidth="1"/>
    <col min="3850" max="3850" width="10.44140625" bestFit="1" customWidth="1"/>
    <col min="4097" max="4097" width="32.5546875" bestFit="1" customWidth="1"/>
    <col min="4098" max="4098" width="6.44140625" customWidth="1"/>
    <col min="4099" max="4099" width="12.33203125" customWidth="1"/>
    <col min="4100" max="4100" width="7.77734375" bestFit="1" customWidth="1"/>
    <col min="4101" max="4101" width="12.5546875" customWidth="1"/>
    <col min="4106" max="4106" width="10.44140625" bestFit="1" customWidth="1"/>
    <col min="4353" max="4353" width="32.5546875" bestFit="1" customWidth="1"/>
    <col min="4354" max="4354" width="6.44140625" customWidth="1"/>
    <col min="4355" max="4355" width="12.33203125" customWidth="1"/>
    <col min="4356" max="4356" width="7.77734375" bestFit="1" customWidth="1"/>
    <col min="4357" max="4357" width="12.5546875" customWidth="1"/>
    <col min="4362" max="4362" width="10.44140625" bestFit="1" customWidth="1"/>
    <col min="4609" max="4609" width="32.5546875" bestFit="1" customWidth="1"/>
    <col min="4610" max="4610" width="6.44140625" customWidth="1"/>
    <col min="4611" max="4611" width="12.33203125" customWidth="1"/>
    <col min="4612" max="4612" width="7.77734375" bestFit="1" customWidth="1"/>
    <col min="4613" max="4613" width="12.5546875" customWidth="1"/>
    <col min="4618" max="4618" width="10.44140625" bestFit="1" customWidth="1"/>
    <col min="4865" max="4865" width="32.5546875" bestFit="1" customWidth="1"/>
    <col min="4866" max="4866" width="6.44140625" customWidth="1"/>
    <col min="4867" max="4867" width="12.33203125" customWidth="1"/>
    <col min="4868" max="4868" width="7.77734375" bestFit="1" customWidth="1"/>
    <col min="4869" max="4869" width="12.5546875" customWidth="1"/>
    <col min="4874" max="4874" width="10.44140625" bestFit="1" customWidth="1"/>
    <col min="5121" max="5121" width="32.5546875" bestFit="1" customWidth="1"/>
    <col min="5122" max="5122" width="6.44140625" customWidth="1"/>
    <col min="5123" max="5123" width="12.33203125" customWidth="1"/>
    <col min="5124" max="5124" width="7.77734375" bestFit="1" customWidth="1"/>
    <col min="5125" max="5125" width="12.5546875" customWidth="1"/>
    <col min="5130" max="5130" width="10.44140625" bestFit="1" customWidth="1"/>
    <col min="5377" max="5377" width="32.5546875" bestFit="1" customWidth="1"/>
    <col min="5378" max="5378" width="6.44140625" customWidth="1"/>
    <col min="5379" max="5379" width="12.33203125" customWidth="1"/>
    <col min="5380" max="5380" width="7.77734375" bestFit="1" customWidth="1"/>
    <col min="5381" max="5381" width="12.5546875" customWidth="1"/>
    <col min="5386" max="5386" width="10.44140625" bestFit="1" customWidth="1"/>
    <col min="5633" max="5633" width="32.5546875" bestFit="1" customWidth="1"/>
    <col min="5634" max="5634" width="6.44140625" customWidth="1"/>
    <col min="5635" max="5635" width="12.33203125" customWidth="1"/>
    <col min="5636" max="5636" width="7.77734375" bestFit="1" customWidth="1"/>
    <col min="5637" max="5637" width="12.5546875" customWidth="1"/>
    <col min="5642" max="5642" width="10.44140625" bestFit="1" customWidth="1"/>
    <col min="5889" max="5889" width="32.5546875" bestFit="1" customWidth="1"/>
    <col min="5890" max="5890" width="6.44140625" customWidth="1"/>
    <col min="5891" max="5891" width="12.33203125" customWidth="1"/>
    <col min="5892" max="5892" width="7.77734375" bestFit="1" customWidth="1"/>
    <col min="5893" max="5893" width="12.5546875" customWidth="1"/>
    <col min="5898" max="5898" width="10.44140625" bestFit="1" customWidth="1"/>
    <col min="6145" max="6145" width="32.5546875" bestFit="1" customWidth="1"/>
    <col min="6146" max="6146" width="6.44140625" customWidth="1"/>
    <col min="6147" max="6147" width="12.33203125" customWidth="1"/>
    <col min="6148" max="6148" width="7.77734375" bestFit="1" customWidth="1"/>
    <col min="6149" max="6149" width="12.5546875" customWidth="1"/>
    <col min="6154" max="6154" width="10.44140625" bestFit="1" customWidth="1"/>
    <col min="6401" max="6401" width="32.5546875" bestFit="1" customWidth="1"/>
    <col min="6402" max="6402" width="6.44140625" customWidth="1"/>
    <col min="6403" max="6403" width="12.33203125" customWidth="1"/>
    <col min="6404" max="6404" width="7.77734375" bestFit="1" customWidth="1"/>
    <col min="6405" max="6405" width="12.5546875" customWidth="1"/>
    <col min="6410" max="6410" width="10.44140625" bestFit="1" customWidth="1"/>
    <col min="6657" max="6657" width="32.5546875" bestFit="1" customWidth="1"/>
    <col min="6658" max="6658" width="6.44140625" customWidth="1"/>
    <col min="6659" max="6659" width="12.33203125" customWidth="1"/>
    <col min="6660" max="6660" width="7.77734375" bestFit="1" customWidth="1"/>
    <col min="6661" max="6661" width="12.5546875" customWidth="1"/>
    <col min="6666" max="6666" width="10.44140625" bestFit="1" customWidth="1"/>
    <col min="6913" max="6913" width="32.5546875" bestFit="1" customWidth="1"/>
    <col min="6914" max="6914" width="6.44140625" customWidth="1"/>
    <col min="6915" max="6915" width="12.33203125" customWidth="1"/>
    <col min="6916" max="6916" width="7.77734375" bestFit="1" customWidth="1"/>
    <col min="6917" max="6917" width="12.5546875" customWidth="1"/>
    <col min="6922" max="6922" width="10.44140625" bestFit="1" customWidth="1"/>
    <col min="7169" max="7169" width="32.5546875" bestFit="1" customWidth="1"/>
    <col min="7170" max="7170" width="6.44140625" customWidth="1"/>
    <col min="7171" max="7171" width="12.33203125" customWidth="1"/>
    <col min="7172" max="7172" width="7.77734375" bestFit="1" customWidth="1"/>
    <col min="7173" max="7173" width="12.5546875" customWidth="1"/>
    <col min="7178" max="7178" width="10.44140625" bestFit="1" customWidth="1"/>
    <col min="7425" max="7425" width="32.5546875" bestFit="1" customWidth="1"/>
    <col min="7426" max="7426" width="6.44140625" customWidth="1"/>
    <col min="7427" max="7427" width="12.33203125" customWidth="1"/>
    <col min="7428" max="7428" width="7.77734375" bestFit="1" customWidth="1"/>
    <col min="7429" max="7429" width="12.5546875" customWidth="1"/>
    <col min="7434" max="7434" width="10.44140625" bestFit="1" customWidth="1"/>
    <col min="7681" max="7681" width="32.5546875" bestFit="1" customWidth="1"/>
    <col min="7682" max="7682" width="6.44140625" customWidth="1"/>
    <col min="7683" max="7683" width="12.33203125" customWidth="1"/>
    <col min="7684" max="7684" width="7.77734375" bestFit="1" customWidth="1"/>
    <col min="7685" max="7685" width="12.5546875" customWidth="1"/>
    <col min="7690" max="7690" width="10.44140625" bestFit="1" customWidth="1"/>
    <col min="7937" max="7937" width="32.5546875" bestFit="1" customWidth="1"/>
    <col min="7938" max="7938" width="6.44140625" customWidth="1"/>
    <col min="7939" max="7939" width="12.33203125" customWidth="1"/>
    <col min="7940" max="7940" width="7.77734375" bestFit="1" customWidth="1"/>
    <col min="7941" max="7941" width="12.5546875" customWidth="1"/>
    <col min="7946" max="7946" width="10.44140625" bestFit="1" customWidth="1"/>
    <col min="8193" max="8193" width="32.5546875" bestFit="1" customWidth="1"/>
    <col min="8194" max="8194" width="6.44140625" customWidth="1"/>
    <col min="8195" max="8195" width="12.33203125" customWidth="1"/>
    <col min="8196" max="8196" width="7.77734375" bestFit="1" customWidth="1"/>
    <col min="8197" max="8197" width="12.5546875" customWidth="1"/>
    <col min="8202" max="8202" width="10.44140625" bestFit="1" customWidth="1"/>
    <col min="8449" max="8449" width="32.5546875" bestFit="1" customWidth="1"/>
    <col min="8450" max="8450" width="6.44140625" customWidth="1"/>
    <col min="8451" max="8451" width="12.33203125" customWidth="1"/>
    <col min="8452" max="8452" width="7.77734375" bestFit="1" customWidth="1"/>
    <col min="8453" max="8453" width="12.5546875" customWidth="1"/>
    <col min="8458" max="8458" width="10.44140625" bestFit="1" customWidth="1"/>
    <col min="8705" max="8705" width="32.5546875" bestFit="1" customWidth="1"/>
    <col min="8706" max="8706" width="6.44140625" customWidth="1"/>
    <col min="8707" max="8707" width="12.33203125" customWidth="1"/>
    <col min="8708" max="8708" width="7.77734375" bestFit="1" customWidth="1"/>
    <col min="8709" max="8709" width="12.5546875" customWidth="1"/>
    <col min="8714" max="8714" width="10.44140625" bestFit="1" customWidth="1"/>
    <col min="8961" max="8961" width="32.5546875" bestFit="1" customWidth="1"/>
    <col min="8962" max="8962" width="6.44140625" customWidth="1"/>
    <col min="8963" max="8963" width="12.33203125" customWidth="1"/>
    <col min="8964" max="8964" width="7.77734375" bestFit="1" customWidth="1"/>
    <col min="8965" max="8965" width="12.5546875" customWidth="1"/>
    <col min="8970" max="8970" width="10.44140625" bestFit="1" customWidth="1"/>
    <col min="9217" max="9217" width="32.5546875" bestFit="1" customWidth="1"/>
    <col min="9218" max="9218" width="6.44140625" customWidth="1"/>
    <col min="9219" max="9219" width="12.33203125" customWidth="1"/>
    <col min="9220" max="9220" width="7.77734375" bestFit="1" customWidth="1"/>
    <col min="9221" max="9221" width="12.5546875" customWidth="1"/>
    <col min="9226" max="9226" width="10.44140625" bestFit="1" customWidth="1"/>
    <col min="9473" max="9473" width="32.5546875" bestFit="1" customWidth="1"/>
    <col min="9474" max="9474" width="6.44140625" customWidth="1"/>
    <col min="9475" max="9475" width="12.33203125" customWidth="1"/>
    <col min="9476" max="9476" width="7.77734375" bestFit="1" customWidth="1"/>
    <col min="9477" max="9477" width="12.5546875" customWidth="1"/>
    <col min="9482" max="9482" width="10.44140625" bestFit="1" customWidth="1"/>
    <col min="9729" max="9729" width="32.5546875" bestFit="1" customWidth="1"/>
    <col min="9730" max="9730" width="6.44140625" customWidth="1"/>
    <col min="9731" max="9731" width="12.33203125" customWidth="1"/>
    <col min="9732" max="9732" width="7.77734375" bestFit="1" customWidth="1"/>
    <col min="9733" max="9733" width="12.5546875" customWidth="1"/>
    <col min="9738" max="9738" width="10.44140625" bestFit="1" customWidth="1"/>
    <col min="9985" max="9985" width="32.5546875" bestFit="1" customWidth="1"/>
    <col min="9986" max="9986" width="6.44140625" customWidth="1"/>
    <col min="9987" max="9987" width="12.33203125" customWidth="1"/>
    <col min="9988" max="9988" width="7.77734375" bestFit="1" customWidth="1"/>
    <col min="9989" max="9989" width="12.5546875" customWidth="1"/>
    <col min="9994" max="9994" width="10.44140625" bestFit="1" customWidth="1"/>
    <col min="10241" max="10241" width="32.5546875" bestFit="1" customWidth="1"/>
    <col min="10242" max="10242" width="6.44140625" customWidth="1"/>
    <col min="10243" max="10243" width="12.33203125" customWidth="1"/>
    <col min="10244" max="10244" width="7.77734375" bestFit="1" customWidth="1"/>
    <col min="10245" max="10245" width="12.5546875" customWidth="1"/>
    <col min="10250" max="10250" width="10.44140625" bestFit="1" customWidth="1"/>
    <col min="10497" max="10497" width="32.5546875" bestFit="1" customWidth="1"/>
    <col min="10498" max="10498" width="6.44140625" customWidth="1"/>
    <col min="10499" max="10499" width="12.33203125" customWidth="1"/>
    <col min="10500" max="10500" width="7.77734375" bestFit="1" customWidth="1"/>
    <col min="10501" max="10501" width="12.5546875" customWidth="1"/>
    <col min="10506" max="10506" width="10.44140625" bestFit="1" customWidth="1"/>
    <col min="10753" max="10753" width="32.5546875" bestFit="1" customWidth="1"/>
    <col min="10754" max="10754" width="6.44140625" customWidth="1"/>
    <col min="10755" max="10755" width="12.33203125" customWidth="1"/>
    <col min="10756" max="10756" width="7.77734375" bestFit="1" customWidth="1"/>
    <col min="10757" max="10757" width="12.5546875" customWidth="1"/>
    <col min="10762" max="10762" width="10.44140625" bestFit="1" customWidth="1"/>
    <col min="11009" max="11009" width="32.5546875" bestFit="1" customWidth="1"/>
    <col min="11010" max="11010" width="6.44140625" customWidth="1"/>
    <col min="11011" max="11011" width="12.33203125" customWidth="1"/>
    <col min="11012" max="11012" width="7.77734375" bestFit="1" customWidth="1"/>
    <col min="11013" max="11013" width="12.5546875" customWidth="1"/>
    <col min="11018" max="11018" width="10.44140625" bestFit="1" customWidth="1"/>
    <col min="11265" max="11265" width="32.5546875" bestFit="1" customWidth="1"/>
    <col min="11266" max="11266" width="6.44140625" customWidth="1"/>
    <col min="11267" max="11267" width="12.33203125" customWidth="1"/>
    <col min="11268" max="11268" width="7.77734375" bestFit="1" customWidth="1"/>
    <col min="11269" max="11269" width="12.5546875" customWidth="1"/>
    <col min="11274" max="11274" width="10.44140625" bestFit="1" customWidth="1"/>
    <col min="11521" max="11521" width="32.5546875" bestFit="1" customWidth="1"/>
    <col min="11522" max="11522" width="6.44140625" customWidth="1"/>
    <col min="11523" max="11523" width="12.33203125" customWidth="1"/>
    <col min="11524" max="11524" width="7.77734375" bestFit="1" customWidth="1"/>
    <col min="11525" max="11525" width="12.5546875" customWidth="1"/>
    <col min="11530" max="11530" width="10.44140625" bestFit="1" customWidth="1"/>
    <col min="11777" max="11777" width="32.5546875" bestFit="1" customWidth="1"/>
    <col min="11778" max="11778" width="6.44140625" customWidth="1"/>
    <col min="11779" max="11779" width="12.33203125" customWidth="1"/>
    <col min="11780" max="11780" width="7.77734375" bestFit="1" customWidth="1"/>
    <col min="11781" max="11781" width="12.5546875" customWidth="1"/>
    <col min="11786" max="11786" width="10.44140625" bestFit="1" customWidth="1"/>
    <col min="12033" max="12033" width="32.5546875" bestFit="1" customWidth="1"/>
    <col min="12034" max="12034" width="6.44140625" customWidth="1"/>
    <col min="12035" max="12035" width="12.33203125" customWidth="1"/>
    <col min="12036" max="12036" width="7.77734375" bestFit="1" customWidth="1"/>
    <col min="12037" max="12037" width="12.5546875" customWidth="1"/>
    <col min="12042" max="12042" width="10.44140625" bestFit="1" customWidth="1"/>
    <col min="12289" max="12289" width="32.5546875" bestFit="1" customWidth="1"/>
    <col min="12290" max="12290" width="6.44140625" customWidth="1"/>
    <col min="12291" max="12291" width="12.33203125" customWidth="1"/>
    <col min="12292" max="12292" width="7.77734375" bestFit="1" customWidth="1"/>
    <col min="12293" max="12293" width="12.5546875" customWidth="1"/>
    <col min="12298" max="12298" width="10.44140625" bestFit="1" customWidth="1"/>
    <col min="12545" max="12545" width="32.5546875" bestFit="1" customWidth="1"/>
    <col min="12546" max="12546" width="6.44140625" customWidth="1"/>
    <col min="12547" max="12547" width="12.33203125" customWidth="1"/>
    <col min="12548" max="12548" width="7.77734375" bestFit="1" customWidth="1"/>
    <col min="12549" max="12549" width="12.5546875" customWidth="1"/>
    <col min="12554" max="12554" width="10.44140625" bestFit="1" customWidth="1"/>
    <col min="12801" max="12801" width="32.5546875" bestFit="1" customWidth="1"/>
    <col min="12802" max="12802" width="6.44140625" customWidth="1"/>
    <col min="12803" max="12803" width="12.33203125" customWidth="1"/>
    <col min="12804" max="12804" width="7.77734375" bestFit="1" customWidth="1"/>
    <col min="12805" max="12805" width="12.5546875" customWidth="1"/>
    <col min="12810" max="12810" width="10.44140625" bestFit="1" customWidth="1"/>
    <col min="13057" max="13057" width="32.5546875" bestFit="1" customWidth="1"/>
    <col min="13058" max="13058" width="6.44140625" customWidth="1"/>
    <col min="13059" max="13059" width="12.33203125" customWidth="1"/>
    <col min="13060" max="13060" width="7.77734375" bestFit="1" customWidth="1"/>
    <col min="13061" max="13061" width="12.5546875" customWidth="1"/>
    <col min="13066" max="13066" width="10.44140625" bestFit="1" customWidth="1"/>
    <col min="13313" max="13313" width="32.5546875" bestFit="1" customWidth="1"/>
    <col min="13314" max="13314" width="6.44140625" customWidth="1"/>
    <col min="13315" max="13315" width="12.33203125" customWidth="1"/>
    <col min="13316" max="13316" width="7.77734375" bestFit="1" customWidth="1"/>
    <col min="13317" max="13317" width="12.5546875" customWidth="1"/>
    <col min="13322" max="13322" width="10.44140625" bestFit="1" customWidth="1"/>
    <col min="13569" max="13569" width="32.5546875" bestFit="1" customWidth="1"/>
    <col min="13570" max="13570" width="6.44140625" customWidth="1"/>
    <col min="13571" max="13571" width="12.33203125" customWidth="1"/>
    <col min="13572" max="13572" width="7.77734375" bestFit="1" customWidth="1"/>
    <col min="13573" max="13573" width="12.5546875" customWidth="1"/>
    <col min="13578" max="13578" width="10.44140625" bestFit="1" customWidth="1"/>
    <col min="13825" max="13825" width="32.5546875" bestFit="1" customWidth="1"/>
    <col min="13826" max="13826" width="6.44140625" customWidth="1"/>
    <col min="13827" max="13827" width="12.33203125" customWidth="1"/>
    <col min="13828" max="13828" width="7.77734375" bestFit="1" customWidth="1"/>
    <col min="13829" max="13829" width="12.5546875" customWidth="1"/>
    <col min="13834" max="13834" width="10.44140625" bestFit="1" customWidth="1"/>
    <col min="14081" max="14081" width="32.5546875" bestFit="1" customWidth="1"/>
    <col min="14082" max="14082" width="6.44140625" customWidth="1"/>
    <col min="14083" max="14083" width="12.33203125" customWidth="1"/>
    <col min="14084" max="14084" width="7.77734375" bestFit="1" customWidth="1"/>
    <col min="14085" max="14085" width="12.5546875" customWidth="1"/>
    <col min="14090" max="14090" width="10.44140625" bestFit="1" customWidth="1"/>
    <col min="14337" max="14337" width="32.5546875" bestFit="1" customWidth="1"/>
    <col min="14338" max="14338" width="6.44140625" customWidth="1"/>
    <col min="14339" max="14339" width="12.33203125" customWidth="1"/>
    <col min="14340" max="14340" width="7.77734375" bestFit="1" customWidth="1"/>
    <col min="14341" max="14341" width="12.5546875" customWidth="1"/>
    <col min="14346" max="14346" width="10.44140625" bestFit="1" customWidth="1"/>
    <col min="14593" max="14593" width="32.5546875" bestFit="1" customWidth="1"/>
    <col min="14594" max="14594" width="6.44140625" customWidth="1"/>
    <col min="14595" max="14595" width="12.33203125" customWidth="1"/>
    <col min="14596" max="14596" width="7.77734375" bestFit="1" customWidth="1"/>
    <col min="14597" max="14597" width="12.5546875" customWidth="1"/>
    <col min="14602" max="14602" width="10.44140625" bestFit="1" customWidth="1"/>
    <col min="14849" max="14849" width="32.5546875" bestFit="1" customWidth="1"/>
    <col min="14850" max="14850" width="6.44140625" customWidth="1"/>
    <col min="14851" max="14851" width="12.33203125" customWidth="1"/>
    <col min="14852" max="14852" width="7.77734375" bestFit="1" customWidth="1"/>
    <col min="14853" max="14853" width="12.5546875" customWidth="1"/>
    <col min="14858" max="14858" width="10.44140625" bestFit="1" customWidth="1"/>
    <col min="15105" max="15105" width="32.5546875" bestFit="1" customWidth="1"/>
    <col min="15106" max="15106" width="6.44140625" customWidth="1"/>
    <col min="15107" max="15107" width="12.33203125" customWidth="1"/>
    <col min="15108" max="15108" width="7.77734375" bestFit="1" customWidth="1"/>
    <col min="15109" max="15109" width="12.5546875" customWidth="1"/>
    <col min="15114" max="15114" width="10.44140625" bestFit="1" customWidth="1"/>
    <col min="15361" max="15361" width="32.5546875" bestFit="1" customWidth="1"/>
    <col min="15362" max="15362" width="6.44140625" customWidth="1"/>
    <col min="15363" max="15363" width="12.33203125" customWidth="1"/>
    <col min="15364" max="15364" width="7.77734375" bestFit="1" customWidth="1"/>
    <col min="15365" max="15365" width="12.5546875" customWidth="1"/>
    <col min="15370" max="15370" width="10.44140625" bestFit="1" customWidth="1"/>
    <col min="15617" max="15617" width="32.5546875" bestFit="1" customWidth="1"/>
    <col min="15618" max="15618" width="6.44140625" customWidth="1"/>
    <col min="15619" max="15619" width="12.33203125" customWidth="1"/>
    <col min="15620" max="15620" width="7.77734375" bestFit="1" customWidth="1"/>
    <col min="15621" max="15621" width="12.5546875" customWidth="1"/>
    <col min="15626" max="15626" width="10.44140625" bestFit="1" customWidth="1"/>
    <col min="15873" max="15873" width="32.5546875" bestFit="1" customWidth="1"/>
    <col min="15874" max="15874" width="6.44140625" customWidth="1"/>
    <col min="15875" max="15875" width="12.33203125" customWidth="1"/>
    <col min="15876" max="15876" width="7.77734375" bestFit="1" customWidth="1"/>
    <col min="15877" max="15877" width="12.5546875" customWidth="1"/>
    <col min="15882" max="15882" width="10.44140625" bestFit="1" customWidth="1"/>
    <col min="16129" max="16129" width="32.5546875" bestFit="1" customWidth="1"/>
    <col min="16130" max="16130" width="6.44140625" customWidth="1"/>
    <col min="16131" max="16131" width="12.33203125" customWidth="1"/>
    <col min="16132" max="16132" width="7.77734375" bestFit="1" customWidth="1"/>
    <col min="16133" max="16133" width="12.5546875" customWidth="1"/>
    <col min="16138" max="16138" width="10.44140625" bestFit="1" customWidth="1"/>
  </cols>
  <sheetData>
    <row r="1" spans="1:10" ht="15.75" thickBot="1" x14ac:dyDescent="0.35">
      <c r="A1" s="1502" t="s">
        <v>405</v>
      </c>
      <c r="B1" s="1502"/>
      <c r="C1" s="1503"/>
      <c r="D1" s="1033" t="s">
        <v>93</v>
      </c>
      <c r="E1" s="1504" t="s">
        <v>169</v>
      </c>
    </row>
    <row r="2" spans="1:10" ht="24.25" thickBot="1" x14ac:dyDescent="0.35">
      <c r="A2" s="1505" t="s">
        <v>406</v>
      </c>
      <c r="B2" s="1506" t="s">
        <v>407</v>
      </c>
      <c r="C2" s="1507" t="s">
        <v>408</v>
      </c>
      <c r="D2" s="1507" t="s">
        <v>468</v>
      </c>
      <c r="E2" s="1507" t="s">
        <v>409</v>
      </c>
    </row>
    <row r="3" spans="1:10" ht="15.05" customHeight="1" x14ac:dyDescent="0.3">
      <c r="A3" s="1508" t="s">
        <v>410</v>
      </c>
      <c r="B3" s="1509" t="s">
        <v>411</v>
      </c>
      <c r="C3" s="1510">
        <v>2310176.3373999996</v>
      </c>
      <c r="D3" s="1510">
        <v>0</v>
      </c>
      <c r="E3" s="1511">
        <v>2310176.3373999996</v>
      </c>
    </row>
    <row r="4" spans="1:10" ht="15.05" customHeight="1" x14ac:dyDescent="0.3">
      <c r="A4" s="1512" t="s">
        <v>412</v>
      </c>
      <c r="B4" s="1513" t="s">
        <v>413</v>
      </c>
      <c r="C4" s="1514">
        <v>2129320.5699999998</v>
      </c>
      <c r="D4" s="1515">
        <v>0</v>
      </c>
      <c r="E4" s="1516">
        <v>2129320.5699999998</v>
      </c>
      <c r="J4" s="480"/>
    </row>
    <row r="5" spans="1:10" ht="15.05" customHeight="1" x14ac:dyDescent="0.3">
      <c r="A5" s="1512" t="s">
        <v>414</v>
      </c>
      <c r="B5" s="1513" t="s">
        <v>415</v>
      </c>
      <c r="C5" s="1514">
        <v>168095.0074</v>
      </c>
      <c r="D5" s="1517">
        <v>0</v>
      </c>
      <c r="E5" s="1516">
        <v>168095.0074</v>
      </c>
    </row>
    <row r="6" spans="1:10" ht="15.05" customHeight="1" x14ac:dyDescent="0.3">
      <c r="A6" s="1512" t="s">
        <v>416</v>
      </c>
      <c r="B6" s="1513" t="s">
        <v>417</v>
      </c>
      <c r="C6" s="1514">
        <v>12760.76</v>
      </c>
      <c r="D6" s="1514">
        <v>0</v>
      </c>
      <c r="E6" s="1516">
        <v>12760.76</v>
      </c>
    </row>
    <row r="7" spans="1:10" ht="15.05" customHeight="1" x14ac:dyDescent="0.3">
      <c r="A7" s="1518" t="s">
        <v>418</v>
      </c>
      <c r="B7" s="1513" t="s">
        <v>419</v>
      </c>
      <c r="C7" s="1519">
        <v>4117214.1285899994</v>
      </c>
      <c r="D7" s="1519">
        <v>0</v>
      </c>
      <c r="E7" s="1520">
        <v>4117214.1285899994</v>
      </c>
    </row>
    <row r="8" spans="1:10" ht="15.05" customHeight="1" x14ac:dyDescent="0.3">
      <c r="A8" s="1512" t="s">
        <v>420</v>
      </c>
      <c r="B8" s="1513" t="s">
        <v>421</v>
      </c>
      <c r="C8" s="1514">
        <v>4015052.1985899992</v>
      </c>
      <c r="D8" s="1514">
        <v>0</v>
      </c>
      <c r="E8" s="1521">
        <v>4015052.1985899992</v>
      </c>
    </row>
    <row r="9" spans="1:10" ht="15.05" customHeight="1" x14ac:dyDescent="0.3">
      <c r="A9" s="1512" t="s">
        <v>422</v>
      </c>
      <c r="B9" s="1513" t="s">
        <v>423</v>
      </c>
      <c r="C9" s="1514">
        <v>61072</v>
      </c>
      <c r="D9" s="1514">
        <v>0</v>
      </c>
      <c r="E9" s="1521">
        <v>61072</v>
      </c>
    </row>
    <row r="10" spans="1:10" ht="15.05" customHeight="1" x14ac:dyDescent="0.3">
      <c r="A10" s="1512" t="s">
        <v>424</v>
      </c>
      <c r="B10" s="1513" t="s">
        <v>421</v>
      </c>
      <c r="C10" s="1514">
        <v>3924656.5385899991</v>
      </c>
      <c r="D10" s="1514">
        <v>0</v>
      </c>
      <c r="E10" s="1521">
        <v>3924656.5385899991</v>
      </c>
    </row>
    <row r="11" spans="1:10" ht="15.05" customHeight="1" x14ac:dyDescent="0.3">
      <c r="A11" s="1512" t="s">
        <v>425</v>
      </c>
      <c r="B11" s="1513" t="s">
        <v>426</v>
      </c>
      <c r="C11" s="1514">
        <v>4553.66</v>
      </c>
      <c r="D11" s="1514">
        <v>0</v>
      </c>
      <c r="E11" s="1521">
        <v>4553.66</v>
      </c>
    </row>
    <row r="12" spans="1:10" ht="15.05" customHeight="1" x14ac:dyDescent="0.3">
      <c r="A12" s="1512" t="s">
        <v>427</v>
      </c>
      <c r="B12" s="1513">
        <v>4121</v>
      </c>
      <c r="C12" s="1514">
        <v>24770</v>
      </c>
      <c r="D12" s="1514">
        <v>0</v>
      </c>
      <c r="E12" s="1521">
        <v>24770</v>
      </c>
    </row>
    <row r="13" spans="1:10" ht="15.05" customHeight="1" x14ac:dyDescent="0.3">
      <c r="A13" s="1512" t="s">
        <v>428</v>
      </c>
      <c r="B13" s="1513" t="s">
        <v>429</v>
      </c>
      <c r="C13" s="1514">
        <v>102161.93000000001</v>
      </c>
      <c r="D13" s="1514">
        <v>0</v>
      </c>
      <c r="E13" s="1521">
        <v>102161.93000000001</v>
      </c>
    </row>
    <row r="14" spans="1:10" ht="15.05" customHeight="1" x14ac:dyDescent="0.3">
      <c r="A14" s="1512" t="s">
        <v>430</v>
      </c>
      <c r="B14" s="1513" t="s">
        <v>429</v>
      </c>
      <c r="C14" s="1514">
        <v>95117.390000000014</v>
      </c>
      <c r="D14" s="1514">
        <v>0</v>
      </c>
      <c r="E14" s="1521">
        <v>95117.390000000014</v>
      </c>
    </row>
    <row r="15" spans="1:10" ht="15.05" customHeight="1" x14ac:dyDescent="0.3">
      <c r="A15" s="1512" t="s">
        <v>431</v>
      </c>
      <c r="B15" s="1513">
        <v>4221</v>
      </c>
      <c r="C15" s="1514">
        <v>3738</v>
      </c>
      <c r="D15" s="1514">
        <v>0</v>
      </c>
      <c r="E15" s="1521">
        <v>3738</v>
      </c>
    </row>
    <row r="16" spans="1:10" ht="15.05" customHeight="1" x14ac:dyDescent="0.3">
      <c r="A16" s="1512" t="s">
        <v>432</v>
      </c>
      <c r="B16" s="1513">
        <v>4232</v>
      </c>
      <c r="C16" s="1514">
        <v>3306.54</v>
      </c>
      <c r="D16" s="1514">
        <v>0</v>
      </c>
      <c r="E16" s="1521">
        <v>3306.54</v>
      </c>
    </row>
    <row r="17" spans="1:5" ht="15.05" customHeight="1" x14ac:dyDescent="0.3">
      <c r="A17" s="1518" t="s">
        <v>433</v>
      </c>
      <c r="B17" s="1522" t="s">
        <v>434</v>
      </c>
      <c r="C17" s="1519">
        <v>6427390.4659899995</v>
      </c>
      <c r="D17" s="1519">
        <v>0</v>
      </c>
      <c r="E17" s="1520">
        <v>6427390.4659899995</v>
      </c>
    </row>
    <row r="18" spans="1:5" ht="15.05" customHeight="1" x14ac:dyDescent="0.3">
      <c r="A18" s="1518" t="s">
        <v>435</v>
      </c>
      <c r="B18" s="1522" t="s">
        <v>436</v>
      </c>
      <c r="C18" s="1519">
        <v>1072090.47</v>
      </c>
      <c r="D18" s="1519">
        <v>0</v>
      </c>
      <c r="E18" s="1520">
        <v>1072090.47</v>
      </c>
    </row>
    <row r="19" spans="1:5" ht="15.05" customHeight="1" x14ac:dyDescent="0.3">
      <c r="A19" s="1512" t="s">
        <v>437</v>
      </c>
      <c r="B19" s="1513" t="s">
        <v>438</v>
      </c>
      <c r="C19" s="1514">
        <v>88242.1</v>
      </c>
      <c r="D19" s="1514">
        <v>0</v>
      </c>
      <c r="E19" s="1521">
        <v>88242.1</v>
      </c>
    </row>
    <row r="20" spans="1:5" ht="15.05" customHeight="1" x14ac:dyDescent="0.3">
      <c r="A20" s="1512" t="s">
        <v>439</v>
      </c>
      <c r="B20" s="1513">
        <v>8115</v>
      </c>
      <c r="C20" s="1514">
        <v>202563.47</v>
      </c>
      <c r="D20" s="1514">
        <v>0</v>
      </c>
      <c r="E20" s="1521">
        <v>202563.47</v>
      </c>
    </row>
    <row r="21" spans="1:5" ht="15.05" customHeight="1" x14ac:dyDescent="0.3">
      <c r="A21" s="1512" t="s">
        <v>440</v>
      </c>
      <c r="B21" s="1513" t="s">
        <v>438</v>
      </c>
      <c r="C21" s="1514">
        <v>878159.9</v>
      </c>
      <c r="D21" s="1514">
        <v>0</v>
      </c>
      <c r="E21" s="1521">
        <v>878159.9</v>
      </c>
    </row>
    <row r="22" spans="1:5" ht="15.05" customHeight="1" x14ac:dyDescent="0.3">
      <c r="A22" s="1512" t="s">
        <v>441</v>
      </c>
      <c r="B22" s="1513">
        <v>8123</v>
      </c>
      <c r="C22" s="1514">
        <v>0</v>
      </c>
      <c r="D22" s="1514">
        <v>0</v>
      </c>
      <c r="E22" s="1521">
        <v>0</v>
      </c>
    </row>
    <row r="23" spans="1:5" ht="15.05" customHeight="1" thickBot="1" x14ac:dyDescent="0.35">
      <c r="A23" s="1523" t="s">
        <v>442</v>
      </c>
      <c r="B23" s="1524">
        <v>-8124</v>
      </c>
      <c r="C23" s="1525">
        <v>-96875</v>
      </c>
      <c r="D23" s="1525">
        <v>0</v>
      </c>
      <c r="E23" s="1526">
        <v>-96875</v>
      </c>
    </row>
    <row r="24" spans="1:5" ht="15.05" customHeight="1" thickBot="1" x14ac:dyDescent="0.35">
      <c r="A24" s="1527" t="s">
        <v>443</v>
      </c>
      <c r="B24" s="1528"/>
      <c r="C24" s="1529">
        <v>7499480.9359899992</v>
      </c>
      <c r="D24" s="1529">
        <v>0</v>
      </c>
      <c r="E24" s="1530">
        <v>7499480.9359899992</v>
      </c>
    </row>
    <row r="25" spans="1:5" ht="15.75" thickBot="1" x14ac:dyDescent="0.35">
      <c r="A25" s="1502" t="s">
        <v>444</v>
      </c>
      <c r="B25" s="1502"/>
      <c r="C25" s="1531"/>
      <c r="D25" s="1531"/>
      <c r="E25" s="1532" t="s">
        <v>169</v>
      </c>
    </row>
    <row r="26" spans="1:5" ht="24.25" thickBot="1" x14ac:dyDescent="0.35">
      <c r="A26" s="1505" t="s">
        <v>445</v>
      </c>
      <c r="B26" s="1506" t="s">
        <v>15</v>
      </c>
      <c r="C26" s="1507" t="s">
        <v>408</v>
      </c>
      <c r="D26" s="1507" t="s">
        <v>468</v>
      </c>
      <c r="E26" s="1507" t="s">
        <v>409</v>
      </c>
    </row>
    <row r="27" spans="1:5" ht="15.05" customHeight="1" x14ac:dyDescent="0.3">
      <c r="A27" s="1533" t="s">
        <v>446</v>
      </c>
      <c r="B27" s="1534" t="s">
        <v>447</v>
      </c>
      <c r="C27" s="1517">
        <v>27594</v>
      </c>
      <c r="D27" s="1517">
        <v>0</v>
      </c>
      <c r="E27" s="1535">
        <v>27594</v>
      </c>
    </row>
    <row r="28" spans="1:5" ht="15.05" customHeight="1" x14ac:dyDescent="0.3">
      <c r="A28" s="1536" t="s">
        <v>448</v>
      </c>
      <c r="B28" s="1513" t="s">
        <v>447</v>
      </c>
      <c r="C28" s="1514">
        <v>215964.09</v>
      </c>
      <c r="D28" s="1517">
        <v>0</v>
      </c>
      <c r="E28" s="1535">
        <v>215964.09</v>
      </c>
    </row>
    <row r="29" spans="1:5" ht="15.05" customHeight="1" x14ac:dyDescent="0.3">
      <c r="A29" s="1536" t="s">
        <v>449</v>
      </c>
      <c r="B29" s="1513" t="s">
        <v>447</v>
      </c>
      <c r="C29" s="1514">
        <v>878542.94</v>
      </c>
      <c r="D29" s="1517">
        <v>0</v>
      </c>
      <c r="E29" s="1535">
        <v>878542.94</v>
      </c>
    </row>
    <row r="30" spans="1:5" ht="15.05" customHeight="1" x14ac:dyDescent="0.3">
      <c r="A30" s="1536" t="s">
        <v>450</v>
      </c>
      <c r="B30" s="1513" t="s">
        <v>447</v>
      </c>
      <c r="C30" s="1514">
        <v>735379.76</v>
      </c>
      <c r="D30" s="1517">
        <v>0</v>
      </c>
      <c r="E30" s="1535">
        <v>735379.76</v>
      </c>
    </row>
    <row r="31" spans="1:5" ht="15.05" customHeight="1" x14ac:dyDescent="0.3">
      <c r="A31" s="1536" t="s">
        <v>451</v>
      </c>
      <c r="B31" s="1513" t="s">
        <v>447</v>
      </c>
      <c r="C31" s="1514">
        <v>3496899.5800000005</v>
      </c>
      <c r="D31" s="1517">
        <v>0</v>
      </c>
      <c r="E31" s="1535">
        <v>3496899.5800000005</v>
      </c>
    </row>
    <row r="32" spans="1:5" ht="15.05" customHeight="1" x14ac:dyDescent="0.3">
      <c r="A32" s="1536" t="s">
        <v>452</v>
      </c>
      <c r="B32" s="1513" t="s">
        <v>453</v>
      </c>
      <c r="C32" s="1514">
        <v>220733.24</v>
      </c>
      <c r="D32" s="1517">
        <v>0</v>
      </c>
      <c r="E32" s="1535">
        <v>220733.24</v>
      </c>
    </row>
    <row r="33" spans="1:5" ht="15.05" customHeight="1" x14ac:dyDescent="0.3">
      <c r="A33" s="1536" t="s">
        <v>454</v>
      </c>
      <c r="B33" s="1513" t="s">
        <v>447</v>
      </c>
      <c r="C33" s="1514">
        <v>23094.15</v>
      </c>
      <c r="D33" s="1517">
        <v>0</v>
      </c>
      <c r="E33" s="1535">
        <v>23094.15</v>
      </c>
    </row>
    <row r="34" spans="1:5" ht="15.05" customHeight="1" x14ac:dyDescent="0.3">
      <c r="A34" s="1536" t="s">
        <v>455</v>
      </c>
      <c r="B34" s="1513" t="s">
        <v>456</v>
      </c>
      <c r="C34" s="1514">
        <v>692740.54</v>
      </c>
      <c r="D34" s="1517">
        <v>0</v>
      </c>
      <c r="E34" s="1535">
        <v>692740.54</v>
      </c>
    </row>
    <row r="35" spans="1:5" ht="15.05" customHeight="1" x14ac:dyDescent="0.3">
      <c r="A35" s="1536" t="s">
        <v>457</v>
      </c>
      <c r="B35" s="1513" t="s">
        <v>456</v>
      </c>
      <c r="C35" s="1514">
        <v>0</v>
      </c>
      <c r="D35" s="1517">
        <v>0</v>
      </c>
      <c r="E35" s="1535">
        <v>0</v>
      </c>
    </row>
    <row r="36" spans="1:5" ht="15.05" customHeight="1" x14ac:dyDescent="0.3">
      <c r="A36" s="1536" t="s">
        <v>458</v>
      </c>
      <c r="B36" s="1513" t="s">
        <v>453</v>
      </c>
      <c r="C36" s="1514">
        <v>1000739.9220000001</v>
      </c>
      <c r="D36" s="1517">
        <v>0</v>
      </c>
      <c r="E36" s="1535">
        <v>1000739.9220000001</v>
      </c>
    </row>
    <row r="37" spans="1:5" ht="15.05" customHeight="1" x14ac:dyDescent="0.3">
      <c r="A37" s="1536" t="s">
        <v>459</v>
      </c>
      <c r="B37" s="1513" t="s">
        <v>453</v>
      </c>
      <c r="C37" s="1514">
        <v>43995</v>
      </c>
      <c r="D37" s="1517">
        <v>0</v>
      </c>
      <c r="E37" s="1535">
        <v>43995</v>
      </c>
    </row>
    <row r="38" spans="1:5" ht="15.05" customHeight="1" x14ac:dyDescent="0.3">
      <c r="A38" s="1536" t="s">
        <v>460</v>
      </c>
      <c r="B38" s="1513" t="s">
        <v>447</v>
      </c>
      <c r="C38" s="1514">
        <v>5278.1900000000005</v>
      </c>
      <c r="D38" s="1517">
        <v>0</v>
      </c>
      <c r="E38" s="1535">
        <v>5278.1900000000005</v>
      </c>
    </row>
    <row r="39" spans="1:5" ht="15.05" customHeight="1" x14ac:dyDescent="0.3">
      <c r="A39" s="1536" t="s">
        <v>461</v>
      </c>
      <c r="B39" s="1513" t="s">
        <v>453</v>
      </c>
      <c r="C39" s="1514">
        <v>76679.09</v>
      </c>
      <c r="D39" s="1517">
        <v>0</v>
      </c>
      <c r="E39" s="1535">
        <v>76679.09</v>
      </c>
    </row>
    <row r="40" spans="1:5" ht="15.05" customHeight="1" x14ac:dyDescent="0.3">
      <c r="A40" s="1536" t="s">
        <v>462</v>
      </c>
      <c r="B40" s="1513" t="s">
        <v>453</v>
      </c>
      <c r="C40" s="1514">
        <v>5000</v>
      </c>
      <c r="D40" s="1517">
        <v>0</v>
      </c>
      <c r="E40" s="1535">
        <v>5000</v>
      </c>
    </row>
    <row r="41" spans="1:5" ht="15.05" customHeight="1" x14ac:dyDescent="0.3">
      <c r="A41" s="1536" t="s">
        <v>463</v>
      </c>
      <c r="B41" s="1513" t="s">
        <v>453</v>
      </c>
      <c r="C41" s="1514">
        <v>72712.56</v>
      </c>
      <c r="D41" s="1517">
        <v>0</v>
      </c>
      <c r="E41" s="1535">
        <v>72712.56</v>
      </c>
    </row>
    <row r="42" spans="1:5" ht="15.05" customHeight="1" x14ac:dyDescent="0.3">
      <c r="A42" s="1536" t="s">
        <v>464</v>
      </c>
      <c r="B42" s="1513" t="s">
        <v>453</v>
      </c>
      <c r="C42" s="1514">
        <v>4006.28</v>
      </c>
      <c r="D42" s="1517">
        <v>0</v>
      </c>
      <c r="E42" s="1535">
        <v>4006.28</v>
      </c>
    </row>
    <row r="43" spans="1:5" ht="15.05" customHeight="1" thickBot="1" x14ac:dyDescent="0.35">
      <c r="A43" s="1536" t="s">
        <v>465</v>
      </c>
      <c r="B43" s="1513" t="s">
        <v>453</v>
      </c>
      <c r="C43" s="1514">
        <v>121.6</v>
      </c>
      <c r="D43" s="1517">
        <v>0</v>
      </c>
      <c r="E43" s="1535">
        <v>121.6</v>
      </c>
    </row>
    <row r="44" spans="1:5" ht="15.05" customHeight="1" thickBot="1" x14ac:dyDescent="0.35">
      <c r="A44" s="1537" t="s">
        <v>466</v>
      </c>
      <c r="B44" s="1528"/>
      <c r="C44" s="1529">
        <v>7499480.9420000017</v>
      </c>
      <c r="D44" s="1529">
        <v>0</v>
      </c>
      <c r="E44" s="1530">
        <v>7499480.9420000017</v>
      </c>
    </row>
    <row r="45" spans="1:5" x14ac:dyDescent="0.3">
      <c r="C45" s="480"/>
      <c r="E45" s="480"/>
    </row>
  </sheetData>
  <mergeCells count="2">
    <mergeCell ref="A1:B1"/>
    <mergeCell ref="A25:B2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opLeftCell="A17" zoomScale="120" zoomScaleNormal="120" workbookViewId="0">
      <selection activeCell="H19" sqref="H19:J20"/>
    </sheetView>
  </sheetViews>
  <sheetFormatPr defaultRowHeight="12.45" x14ac:dyDescent="0.2"/>
  <cols>
    <col min="1" max="1" width="3.21875" style="1" customWidth="1"/>
    <col min="2" max="2" width="9.21875" style="1" customWidth="1"/>
    <col min="3" max="4" width="4.77734375" style="1" customWidth="1"/>
    <col min="5" max="5" width="8" style="1" customWidth="1"/>
    <col min="6" max="6" width="40.77734375" style="1" customWidth="1"/>
    <col min="7" max="7" width="8.44140625" style="2" customWidth="1"/>
    <col min="8" max="9" width="7.5546875" style="1" customWidth="1"/>
    <col min="10" max="253" width="8.77734375" style="1"/>
    <col min="254" max="255" width="3.21875" style="1" customWidth="1"/>
    <col min="256" max="256" width="9.21875" style="1" customWidth="1"/>
    <col min="257" max="258" width="4.77734375" style="1" customWidth="1"/>
    <col min="259" max="259" width="8" style="1" customWidth="1"/>
    <col min="260" max="260" width="40.77734375" style="1" customWidth="1"/>
    <col min="261" max="261" width="8.44140625" style="1" customWidth="1"/>
    <col min="262" max="263" width="7.5546875" style="1" customWidth="1"/>
    <col min="264" max="509" width="8.77734375" style="1"/>
    <col min="510" max="511" width="3.21875" style="1" customWidth="1"/>
    <col min="512" max="512" width="9.21875" style="1" customWidth="1"/>
    <col min="513" max="514" width="4.77734375" style="1" customWidth="1"/>
    <col min="515" max="515" width="8" style="1" customWidth="1"/>
    <col min="516" max="516" width="40.77734375" style="1" customWidth="1"/>
    <col min="517" max="517" width="8.44140625" style="1" customWidth="1"/>
    <col min="518" max="519" width="7.5546875" style="1" customWidth="1"/>
    <col min="520" max="765" width="8.77734375" style="1"/>
    <col min="766" max="767" width="3.21875" style="1" customWidth="1"/>
    <col min="768" max="768" width="9.21875" style="1" customWidth="1"/>
    <col min="769" max="770" width="4.77734375" style="1" customWidth="1"/>
    <col min="771" max="771" width="8" style="1" customWidth="1"/>
    <col min="772" max="772" width="40.77734375" style="1" customWidth="1"/>
    <col min="773" max="773" width="8.44140625" style="1" customWidth="1"/>
    <col min="774" max="775" width="7.5546875" style="1" customWidth="1"/>
    <col min="776" max="1021" width="8.77734375" style="1"/>
    <col min="1022" max="1023" width="3.21875" style="1" customWidth="1"/>
    <col min="1024" max="1024" width="9.21875" style="1" customWidth="1"/>
    <col min="1025" max="1026" width="4.77734375" style="1" customWidth="1"/>
    <col min="1027" max="1027" width="8" style="1" customWidth="1"/>
    <col min="1028" max="1028" width="40.77734375" style="1" customWidth="1"/>
    <col min="1029" max="1029" width="8.44140625" style="1" customWidth="1"/>
    <col min="1030" max="1031" width="7.5546875" style="1" customWidth="1"/>
    <col min="1032" max="1277" width="8.77734375" style="1"/>
    <col min="1278" max="1279" width="3.21875" style="1" customWidth="1"/>
    <col min="1280" max="1280" width="9.21875" style="1" customWidth="1"/>
    <col min="1281" max="1282" width="4.77734375" style="1" customWidth="1"/>
    <col min="1283" max="1283" width="8" style="1" customWidth="1"/>
    <col min="1284" max="1284" width="40.77734375" style="1" customWidth="1"/>
    <col min="1285" max="1285" width="8.44140625" style="1" customWidth="1"/>
    <col min="1286" max="1287" width="7.5546875" style="1" customWidth="1"/>
    <col min="1288" max="1533" width="8.77734375" style="1"/>
    <col min="1534" max="1535" width="3.21875" style="1" customWidth="1"/>
    <col min="1536" max="1536" width="9.21875" style="1" customWidth="1"/>
    <col min="1537" max="1538" width="4.77734375" style="1" customWidth="1"/>
    <col min="1539" max="1539" width="8" style="1" customWidth="1"/>
    <col min="1540" max="1540" width="40.77734375" style="1" customWidth="1"/>
    <col min="1541" max="1541" width="8.44140625" style="1" customWidth="1"/>
    <col min="1542" max="1543" width="7.5546875" style="1" customWidth="1"/>
    <col min="1544" max="1789" width="8.77734375" style="1"/>
    <col min="1790" max="1791" width="3.21875" style="1" customWidth="1"/>
    <col min="1792" max="1792" width="9.21875" style="1" customWidth="1"/>
    <col min="1793" max="1794" width="4.77734375" style="1" customWidth="1"/>
    <col min="1795" max="1795" width="8" style="1" customWidth="1"/>
    <col min="1796" max="1796" width="40.77734375" style="1" customWidth="1"/>
    <col min="1797" max="1797" width="8.44140625" style="1" customWidth="1"/>
    <col min="1798" max="1799" width="7.5546875" style="1" customWidth="1"/>
    <col min="1800" max="2045" width="8.77734375" style="1"/>
    <col min="2046" max="2047" width="3.21875" style="1" customWidth="1"/>
    <col min="2048" max="2048" width="9.21875" style="1" customWidth="1"/>
    <col min="2049" max="2050" width="4.77734375" style="1" customWidth="1"/>
    <col min="2051" max="2051" width="8" style="1" customWidth="1"/>
    <col min="2052" max="2052" width="40.77734375" style="1" customWidth="1"/>
    <col min="2053" max="2053" width="8.44140625" style="1" customWidth="1"/>
    <col min="2054" max="2055" width="7.5546875" style="1" customWidth="1"/>
    <col min="2056" max="2301" width="8.77734375" style="1"/>
    <col min="2302" max="2303" width="3.21875" style="1" customWidth="1"/>
    <col min="2304" max="2304" width="9.21875" style="1" customWidth="1"/>
    <col min="2305" max="2306" width="4.77734375" style="1" customWidth="1"/>
    <col min="2307" max="2307" width="8" style="1" customWidth="1"/>
    <col min="2308" max="2308" width="40.77734375" style="1" customWidth="1"/>
    <col min="2309" max="2309" width="8.44140625" style="1" customWidth="1"/>
    <col min="2310" max="2311" width="7.5546875" style="1" customWidth="1"/>
    <col min="2312" max="2557" width="8.77734375" style="1"/>
    <col min="2558" max="2559" width="3.21875" style="1" customWidth="1"/>
    <col min="2560" max="2560" width="9.21875" style="1" customWidth="1"/>
    <col min="2561" max="2562" width="4.77734375" style="1" customWidth="1"/>
    <col min="2563" max="2563" width="8" style="1" customWidth="1"/>
    <col min="2564" max="2564" width="40.77734375" style="1" customWidth="1"/>
    <col min="2565" max="2565" width="8.44140625" style="1" customWidth="1"/>
    <col min="2566" max="2567" width="7.5546875" style="1" customWidth="1"/>
    <col min="2568" max="2813" width="8.77734375" style="1"/>
    <col min="2814" max="2815" width="3.21875" style="1" customWidth="1"/>
    <col min="2816" max="2816" width="9.21875" style="1" customWidth="1"/>
    <col min="2817" max="2818" width="4.77734375" style="1" customWidth="1"/>
    <col min="2819" max="2819" width="8" style="1" customWidth="1"/>
    <col min="2820" max="2820" width="40.77734375" style="1" customWidth="1"/>
    <col min="2821" max="2821" width="8.44140625" style="1" customWidth="1"/>
    <col min="2822" max="2823" width="7.5546875" style="1" customWidth="1"/>
    <col min="2824" max="3069" width="8.77734375" style="1"/>
    <col min="3070" max="3071" width="3.21875" style="1" customWidth="1"/>
    <col min="3072" max="3072" width="9.21875" style="1" customWidth="1"/>
    <col min="3073" max="3074" width="4.77734375" style="1" customWidth="1"/>
    <col min="3075" max="3075" width="8" style="1" customWidth="1"/>
    <col min="3076" max="3076" width="40.77734375" style="1" customWidth="1"/>
    <col min="3077" max="3077" width="8.44140625" style="1" customWidth="1"/>
    <col min="3078" max="3079" width="7.5546875" style="1" customWidth="1"/>
    <col min="3080" max="3325" width="8.77734375" style="1"/>
    <col min="3326" max="3327" width="3.21875" style="1" customWidth="1"/>
    <col min="3328" max="3328" width="9.21875" style="1" customWidth="1"/>
    <col min="3329" max="3330" width="4.77734375" style="1" customWidth="1"/>
    <col min="3331" max="3331" width="8" style="1" customWidth="1"/>
    <col min="3332" max="3332" width="40.77734375" style="1" customWidth="1"/>
    <col min="3333" max="3333" width="8.44140625" style="1" customWidth="1"/>
    <col min="3334" max="3335" width="7.5546875" style="1" customWidth="1"/>
    <col min="3336" max="3581" width="8.77734375" style="1"/>
    <col min="3582" max="3583" width="3.21875" style="1" customWidth="1"/>
    <col min="3584" max="3584" width="9.21875" style="1" customWidth="1"/>
    <col min="3585" max="3586" width="4.77734375" style="1" customWidth="1"/>
    <col min="3587" max="3587" width="8" style="1" customWidth="1"/>
    <col min="3588" max="3588" width="40.77734375" style="1" customWidth="1"/>
    <col min="3589" max="3589" width="8.44140625" style="1" customWidth="1"/>
    <col min="3590" max="3591" width="7.5546875" style="1" customWidth="1"/>
    <col min="3592" max="3837" width="8.77734375" style="1"/>
    <col min="3838" max="3839" width="3.21875" style="1" customWidth="1"/>
    <col min="3840" max="3840" width="9.21875" style="1" customWidth="1"/>
    <col min="3841" max="3842" width="4.77734375" style="1" customWidth="1"/>
    <col min="3843" max="3843" width="8" style="1" customWidth="1"/>
    <col min="3844" max="3844" width="40.77734375" style="1" customWidth="1"/>
    <col min="3845" max="3845" width="8.44140625" style="1" customWidth="1"/>
    <col min="3846" max="3847" width="7.5546875" style="1" customWidth="1"/>
    <col min="3848" max="4093" width="8.77734375" style="1"/>
    <col min="4094" max="4095" width="3.21875" style="1" customWidth="1"/>
    <col min="4096" max="4096" width="9.21875" style="1" customWidth="1"/>
    <col min="4097" max="4098" width="4.77734375" style="1" customWidth="1"/>
    <col min="4099" max="4099" width="8" style="1" customWidth="1"/>
    <col min="4100" max="4100" width="40.77734375" style="1" customWidth="1"/>
    <col min="4101" max="4101" width="8.44140625" style="1" customWidth="1"/>
    <col min="4102" max="4103" width="7.5546875" style="1" customWidth="1"/>
    <col min="4104" max="4349" width="8.77734375" style="1"/>
    <col min="4350" max="4351" width="3.21875" style="1" customWidth="1"/>
    <col min="4352" max="4352" width="9.21875" style="1" customWidth="1"/>
    <col min="4353" max="4354" width="4.77734375" style="1" customWidth="1"/>
    <col min="4355" max="4355" width="8" style="1" customWidth="1"/>
    <col min="4356" max="4356" width="40.77734375" style="1" customWidth="1"/>
    <col min="4357" max="4357" width="8.44140625" style="1" customWidth="1"/>
    <col min="4358" max="4359" width="7.5546875" style="1" customWidth="1"/>
    <col min="4360" max="4605" width="8.77734375" style="1"/>
    <col min="4606" max="4607" width="3.21875" style="1" customWidth="1"/>
    <col min="4608" max="4608" width="9.21875" style="1" customWidth="1"/>
    <col min="4609" max="4610" width="4.77734375" style="1" customWidth="1"/>
    <col min="4611" max="4611" width="8" style="1" customWidth="1"/>
    <col min="4612" max="4612" width="40.77734375" style="1" customWidth="1"/>
    <col min="4613" max="4613" width="8.44140625" style="1" customWidth="1"/>
    <col min="4614" max="4615" width="7.5546875" style="1" customWidth="1"/>
    <col min="4616" max="4861" width="8.77734375" style="1"/>
    <col min="4862" max="4863" width="3.21875" style="1" customWidth="1"/>
    <col min="4864" max="4864" width="9.21875" style="1" customWidth="1"/>
    <col min="4865" max="4866" width="4.77734375" style="1" customWidth="1"/>
    <col min="4867" max="4867" width="8" style="1" customWidth="1"/>
    <col min="4868" max="4868" width="40.77734375" style="1" customWidth="1"/>
    <col min="4869" max="4869" width="8.44140625" style="1" customWidth="1"/>
    <col min="4870" max="4871" width="7.5546875" style="1" customWidth="1"/>
    <col min="4872" max="5117" width="8.77734375" style="1"/>
    <col min="5118" max="5119" width="3.21875" style="1" customWidth="1"/>
    <col min="5120" max="5120" width="9.21875" style="1" customWidth="1"/>
    <col min="5121" max="5122" width="4.77734375" style="1" customWidth="1"/>
    <col min="5123" max="5123" width="8" style="1" customWidth="1"/>
    <col min="5124" max="5124" width="40.77734375" style="1" customWidth="1"/>
    <col min="5125" max="5125" width="8.44140625" style="1" customWidth="1"/>
    <col min="5126" max="5127" width="7.5546875" style="1" customWidth="1"/>
    <col min="5128" max="5373" width="8.77734375" style="1"/>
    <col min="5374" max="5375" width="3.21875" style="1" customWidth="1"/>
    <col min="5376" max="5376" width="9.21875" style="1" customWidth="1"/>
    <col min="5377" max="5378" width="4.77734375" style="1" customWidth="1"/>
    <col min="5379" max="5379" width="8" style="1" customWidth="1"/>
    <col min="5380" max="5380" width="40.77734375" style="1" customWidth="1"/>
    <col min="5381" max="5381" width="8.44140625" style="1" customWidth="1"/>
    <col min="5382" max="5383" width="7.5546875" style="1" customWidth="1"/>
    <col min="5384" max="5629" width="8.77734375" style="1"/>
    <col min="5630" max="5631" width="3.21875" style="1" customWidth="1"/>
    <col min="5632" max="5632" width="9.21875" style="1" customWidth="1"/>
    <col min="5633" max="5634" width="4.77734375" style="1" customWidth="1"/>
    <col min="5635" max="5635" width="8" style="1" customWidth="1"/>
    <col min="5636" max="5636" width="40.77734375" style="1" customWidth="1"/>
    <col min="5637" max="5637" width="8.44140625" style="1" customWidth="1"/>
    <col min="5638" max="5639" width="7.5546875" style="1" customWidth="1"/>
    <col min="5640" max="5885" width="8.77734375" style="1"/>
    <col min="5886" max="5887" width="3.21875" style="1" customWidth="1"/>
    <col min="5888" max="5888" width="9.21875" style="1" customWidth="1"/>
    <col min="5889" max="5890" width="4.77734375" style="1" customWidth="1"/>
    <col min="5891" max="5891" width="8" style="1" customWidth="1"/>
    <col min="5892" max="5892" width="40.77734375" style="1" customWidth="1"/>
    <col min="5893" max="5893" width="8.44140625" style="1" customWidth="1"/>
    <col min="5894" max="5895" width="7.5546875" style="1" customWidth="1"/>
    <col min="5896" max="6141" width="8.77734375" style="1"/>
    <col min="6142" max="6143" width="3.21875" style="1" customWidth="1"/>
    <col min="6144" max="6144" width="9.21875" style="1" customWidth="1"/>
    <col min="6145" max="6146" width="4.77734375" style="1" customWidth="1"/>
    <col min="6147" max="6147" width="8" style="1" customWidth="1"/>
    <col min="6148" max="6148" width="40.77734375" style="1" customWidth="1"/>
    <col min="6149" max="6149" width="8.44140625" style="1" customWidth="1"/>
    <col min="6150" max="6151" width="7.5546875" style="1" customWidth="1"/>
    <col min="6152" max="6397" width="8.77734375" style="1"/>
    <col min="6398" max="6399" width="3.21875" style="1" customWidth="1"/>
    <col min="6400" max="6400" width="9.21875" style="1" customWidth="1"/>
    <col min="6401" max="6402" width="4.77734375" style="1" customWidth="1"/>
    <col min="6403" max="6403" width="8" style="1" customWidth="1"/>
    <col min="6404" max="6404" width="40.77734375" style="1" customWidth="1"/>
    <col min="6405" max="6405" width="8.44140625" style="1" customWidth="1"/>
    <col min="6406" max="6407" width="7.5546875" style="1" customWidth="1"/>
    <col min="6408" max="6653" width="8.77734375" style="1"/>
    <col min="6654" max="6655" width="3.21875" style="1" customWidth="1"/>
    <col min="6656" max="6656" width="9.21875" style="1" customWidth="1"/>
    <col min="6657" max="6658" width="4.77734375" style="1" customWidth="1"/>
    <col min="6659" max="6659" width="8" style="1" customWidth="1"/>
    <col min="6660" max="6660" width="40.77734375" style="1" customWidth="1"/>
    <col min="6661" max="6661" width="8.44140625" style="1" customWidth="1"/>
    <col min="6662" max="6663" width="7.5546875" style="1" customWidth="1"/>
    <col min="6664" max="6909" width="8.77734375" style="1"/>
    <col min="6910" max="6911" width="3.21875" style="1" customWidth="1"/>
    <col min="6912" max="6912" width="9.21875" style="1" customWidth="1"/>
    <col min="6913" max="6914" width="4.77734375" style="1" customWidth="1"/>
    <col min="6915" max="6915" width="8" style="1" customWidth="1"/>
    <col min="6916" max="6916" width="40.77734375" style="1" customWidth="1"/>
    <col min="6917" max="6917" width="8.44140625" style="1" customWidth="1"/>
    <col min="6918" max="6919" width="7.5546875" style="1" customWidth="1"/>
    <col min="6920" max="7165" width="8.77734375" style="1"/>
    <col min="7166" max="7167" width="3.21875" style="1" customWidth="1"/>
    <col min="7168" max="7168" width="9.21875" style="1" customWidth="1"/>
    <col min="7169" max="7170" width="4.77734375" style="1" customWidth="1"/>
    <col min="7171" max="7171" width="8" style="1" customWidth="1"/>
    <col min="7172" max="7172" width="40.77734375" style="1" customWidth="1"/>
    <col min="7173" max="7173" width="8.44140625" style="1" customWidth="1"/>
    <col min="7174" max="7175" width="7.5546875" style="1" customWidth="1"/>
    <col min="7176" max="7421" width="8.77734375" style="1"/>
    <col min="7422" max="7423" width="3.21875" style="1" customWidth="1"/>
    <col min="7424" max="7424" width="9.21875" style="1" customWidth="1"/>
    <col min="7425" max="7426" width="4.77734375" style="1" customWidth="1"/>
    <col min="7427" max="7427" width="8" style="1" customWidth="1"/>
    <col min="7428" max="7428" width="40.77734375" style="1" customWidth="1"/>
    <col min="7429" max="7429" width="8.44140625" style="1" customWidth="1"/>
    <col min="7430" max="7431" width="7.5546875" style="1" customWidth="1"/>
    <col min="7432" max="7677" width="8.77734375" style="1"/>
    <col min="7678" max="7679" width="3.21875" style="1" customWidth="1"/>
    <col min="7680" max="7680" width="9.21875" style="1" customWidth="1"/>
    <col min="7681" max="7682" width="4.77734375" style="1" customWidth="1"/>
    <col min="7683" max="7683" width="8" style="1" customWidth="1"/>
    <col min="7684" max="7684" width="40.77734375" style="1" customWidth="1"/>
    <col min="7685" max="7685" width="8.44140625" style="1" customWidth="1"/>
    <col min="7686" max="7687" width="7.5546875" style="1" customWidth="1"/>
    <col min="7688" max="7933" width="8.77734375" style="1"/>
    <col min="7934" max="7935" width="3.21875" style="1" customWidth="1"/>
    <col min="7936" max="7936" width="9.21875" style="1" customWidth="1"/>
    <col min="7937" max="7938" width="4.77734375" style="1" customWidth="1"/>
    <col min="7939" max="7939" width="8" style="1" customWidth="1"/>
    <col min="7940" max="7940" width="40.77734375" style="1" customWidth="1"/>
    <col min="7941" max="7941" width="8.44140625" style="1" customWidth="1"/>
    <col min="7942" max="7943" width="7.5546875" style="1" customWidth="1"/>
    <col min="7944" max="8189" width="8.77734375" style="1"/>
    <col min="8190" max="8191" width="3.21875" style="1" customWidth="1"/>
    <col min="8192" max="8192" width="9.21875" style="1" customWidth="1"/>
    <col min="8193" max="8194" width="4.77734375" style="1" customWidth="1"/>
    <col min="8195" max="8195" width="8" style="1" customWidth="1"/>
    <col min="8196" max="8196" width="40.77734375" style="1" customWidth="1"/>
    <col min="8197" max="8197" width="8.44140625" style="1" customWidth="1"/>
    <col min="8198" max="8199" width="7.5546875" style="1" customWidth="1"/>
    <col min="8200" max="8445" width="8.77734375" style="1"/>
    <col min="8446" max="8447" width="3.21875" style="1" customWidth="1"/>
    <col min="8448" max="8448" width="9.21875" style="1" customWidth="1"/>
    <col min="8449" max="8450" width="4.77734375" style="1" customWidth="1"/>
    <col min="8451" max="8451" width="8" style="1" customWidth="1"/>
    <col min="8452" max="8452" width="40.77734375" style="1" customWidth="1"/>
    <col min="8453" max="8453" width="8.44140625" style="1" customWidth="1"/>
    <col min="8454" max="8455" width="7.5546875" style="1" customWidth="1"/>
    <col min="8456" max="8701" width="8.77734375" style="1"/>
    <col min="8702" max="8703" width="3.21875" style="1" customWidth="1"/>
    <col min="8704" max="8704" width="9.21875" style="1" customWidth="1"/>
    <col min="8705" max="8706" width="4.77734375" style="1" customWidth="1"/>
    <col min="8707" max="8707" width="8" style="1" customWidth="1"/>
    <col min="8708" max="8708" width="40.77734375" style="1" customWidth="1"/>
    <col min="8709" max="8709" width="8.44140625" style="1" customWidth="1"/>
    <col min="8710" max="8711" width="7.5546875" style="1" customWidth="1"/>
    <col min="8712" max="8957" width="8.77734375" style="1"/>
    <col min="8958" max="8959" width="3.21875" style="1" customWidth="1"/>
    <col min="8960" max="8960" width="9.21875" style="1" customWidth="1"/>
    <col min="8961" max="8962" width="4.77734375" style="1" customWidth="1"/>
    <col min="8963" max="8963" width="8" style="1" customWidth="1"/>
    <col min="8964" max="8964" width="40.77734375" style="1" customWidth="1"/>
    <col min="8965" max="8965" width="8.44140625" style="1" customWidth="1"/>
    <col min="8966" max="8967" width="7.5546875" style="1" customWidth="1"/>
    <col min="8968" max="9213" width="8.77734375" style="1"/>
    <col min="9214" max="9215" width="3.21875" style="1" customWidth="1"/>
    <col min="9216" max="9216" width="9.21875" style="1" customWidth="1"/>
    <col min="9217" max="9218" width="4.77734375" style="1" customWidth="1"/>
    <col min="9219" max="9219" width="8" style="1" customWidth="1"/>
    <col min="9220" max="9220" width="40.77734375" style="1" customWidth="1"/>
    <col min="9221" max="9221" width="8.44140625" style="1" customWidth="1"/>
    <col min="9222" max="9223" width="7.5546875" style="1" customWidth="1"/>
    <col min="9224" max="9469" width="8.77734375" style="1"/>
    <col min="9470" max="9471" width="3.21875" style="1" customWidth="1"/>
    <col min="9472" max="9472" width="9.21875" style="1" customWidth="1"/>
    <col min="9473" max="9474" width="4.77734375" style="1" customWidth="1"/>
    <col min="9475" max="9475" width="8" style="1" customWidth="1"/>
    <col min="9476" max="9476" width="40.77734375" style="1" customWidth="1"/>
    <col min="9477" max="9477" width="8.44140625" style="1" customWidth="1"/>
    <col min="9478" max="9479" width="7.5546875" style="1" customWidth="1"/>
    <col min="9480" max="9725" width="8.77734375" style="1"/>
    <col min="9726" max="9727" width="3.21875" style="1" customWidth="1"/>
    <col min="9728" max="9728" width="9.21875" style="1" customWidth="1"/>
    <col min="9729" max="9730" width="4.77734375" style="1" customWidth="1"/>
    <col min="9731" max="9731" width="8" style="1" customWidth="1"/>
    <col min="9732" max="9732" width="40.77734375" style="1" customWidth="1"/>
    <col min="9733" max="9733" width="8.44140625" style="1" customWidth="1"/>
    <col min="9734" max="9735" width="7.5546875" style="1" customWidth="1"/>
    <col min="9736" max="9981" width="8.77734375" style="1"/>
    <col min="9982" max="9983" width="3.21875" style="1" customWidth="1"/>
    <col min="9984" max="9984" width="9.21875" style="1" customWidth="1"/>
    <col min="9985" max="9986" width="4.77734375" style="1" customWidth="1"/>
    <col min="9987" max="9987" width="8" style="1" customWidth="1"/>
    <col min="9988" max="9988" width="40.77734375" style="1" customWidth="1"/>
    <col min="9989" max="9989" width="8.44140625" style="1" customWidth="1"/>
    <col min="9990" max="9991" width="7.5546875" style="1" customWidth="1"/>
    <col min="9992" max="10237" width="8.77734375" style="1"/>
    <col min="10238" max="10239" width="3.21875" style="1" customWidth="1"/>
    <col min="10240" max="10240" width="9.21875" style="1" customWidth="1"/>
    <col min="10241" max="10242" width="4.77734375" style="1" customWidth="1"/>
    <col min="10243" max="10243" width="8" style="1" customWidth="1"/>
    <col min="10244" max="10244" width="40.77734375" style="1" customWidth="1"/>
    <col min="10245" max="10245" width="8.44140625" style="1" customWidth="1"/>
    <col min="10246" max="10247" width="7.5546875" style="1" customWidth="1"/>
    <col min="10248" max="10493" width="8.77734375" style="1"/>
    <col min="10494" max="10495" width="3.21875" style="1" customWidth="1"/>
    <col min="10496" max="10496" width="9.21875" style="1" customWidth="1"/>
    <col min="10497" max="10498" width="4.77734375" style="1" customWidth="1"/>
    <col min="10499" max="10499" width="8" style="1" customWidth="1"/>
    <col min="10500" max="10500" width="40.77734375" style="1" customWidth="1"/>
    <col min="10501" max="10501" width="8.44140625" style="1" customWidth="1"/>
    <col min="10502" max="10503" width="7.5546875" style="1" customWidth="1"/>
    <col min="10504" max="10749" width="8.77734375" style="1"/>
    <col min="10750" max="10751" width="3.21875" style="1" customWidth="1"/>
    <col min="10752" max="10752" width="9.21875" style="1" customWidth="1"/>
    <col min="10753" max="10754" width="4.77734375" style="1" customWidth="1"/>
    <col min="10755" max="10755" width="8" style="1" customWidth="1"/>
    <col min="10756" max="10756" width="40.77734375" style="1" customWidth="1"/>
    <col min="10757" max="10757" width="8.44140625" style="1" customWidth="1"/>
    <col min="10758" max="10759" width="7.5546875" style="1" customWidth="1"/>
    <col min="10760" max="11005" width="8.77734375" style="1"/>
    <col min="11006" max="11007" width="3.21875" style="1" customWidth="1"/>
    <col min="11008" max="11008" width="9.21875" style="1" customWidth="1"/>
    <col min="11009" max="11010" width="4.77734375" style="1" customWidth="1"/>
    <col min="11011" max="11011" width="8" style="1" customWidth="1"/>
    <col min="11012" max="11012" width="40.77734375" style="1" customWidth="1"/>
    <col min="11013" max="11013" width="8.44140625" style="1" customWidth="1"/>
    <col min="11014" max="11015" width="7.5546875" style="1" customWidth="1"/>
    <col min="11016" max="11261" width="8.77734375" style="1"/>
    <col min="11262" max="11263" width="3.21875" style="1" customWidth="1"/>
    <col min="11264" max="11264" width="9.21875" style="1" customWidth="1"/>
    <col min="11265" max="11266" width="4.77734375" style="1" customWidth="1"/>
    <col min="11267" max="11267" width="8" style="1" customWidth="1"/>
    <col min="11268" max="11268" width="40.77734375" style="1" customWidth="1"/>
    <col min="11269" max="11269" width="8.44140625" style="1" customWidth="1"/>
    <col min="11270" max="11271" width="7.5546875" style="1" customWidth="1"/>
    <col min="11272" max="11517" width="8.77734375" style="1"/>
    <col min="11518" max="11519" width="3.21875" style="1" customWidth="1"/>
    <col min="11520" max="11520" width="9.21875" style="1" customWidth="1"/>
    <col min="11521" max="11522" width="4.77734375" style="1" customWidth="1"/>
    <col min="11523" max="11523" width="8" style="1" customWidth="1"/>
    <col min="11524" max="11524" width="40.77734375" style="1" customWidth="1"/>
    <col min="11525" max="11525" width="8.44140625" style="1" customWidth="1"/>
    <col min="11526" max="11527" width="7.5546875" style="1" customWidth="1"/>
    <col min="11528" max="11773" width="8.77734375" style="1"/>
    <col min="11774" max="11775" width="3.21875" style="1" customWidth="1"/>
    <col min="11776" max="11776" width="9.21875" style="1" customWidth="1"/>
    <col min="11777" max="11778" width="4.77734375" style="1" customWidth="1"/>
    <col min="11779" max="11779" width="8" style="1" customWidth="1"/>
    <col min="11780" max="11780" width="40.77734375" style="1" customWidth="1"/>
    <col min="11781" max="11781" width="8.44140625" style="1" customWidth="1"/>
    <col min="11782" max="11783" width="7.5546875" style="1" customWidth="1"/>
    <col min="11784" max="12029" width="8.77734375" style="1"/>
    <col min="12030" max="12031" width="3.21875" style="1" customWidth="1"/>
    <col min="12032" max="12032" width="9.21875" style="1" customWidth="1"/>
    <col min="12033" max="12034" width="4.77734375" style="1" customWidth="1"/>
    <col min="12035" max="12035" width="8" style="1" customWidth="1"/>
    <col min="12036" max="12036" width="40.77734375" style="1" customWidth="1"/>
    <col min="12037" max="12037" width="8.44140625" style="1" customWidth="1"/>
    <col min="12038" max="12039" width="7.5546875" style="1" customWidth="1"/>
    <col min="12040" max="12285" width="8.77734375" style="1"/>
    <col min="12286" max="12287" width="3.21875" style="1" customWidth="1"/>
    <col min="12288" max="12288" width="9.21875" style="1" customWidth="1"/>
    <col min="12289" max="12290" width="4.77734375" style="1" customWidth="1"/>
    <col min="12291" max="12291" width="8" style="1" customWidth="1"/>
    <col min="12292" max="12292" width="40.77734375" style="1" customWidth="1"/>
    <col min="12293" max="12293" width="8.44140625" style="1" customWidth="1"/>
    <col min="12294" max="12295" width="7.5546875" style="1" customWidth="1"/>
    <col min="12296" max="12541" width="8.77734375" style="1"/>
    <col min="12542" max="12543" width="3.21875" style="1" customWidth="1"/>
    <col min="12544" max="12544" width="9.21875" style="1" customWidth="1"/>
    <col min="12545" max="12546" width="4.77734375" style="1" customWidth="1"/>
    <col min="12547" max="12547" width="8" style="1" customWidth="1"/>
    <col min="12548" max="12548" width="40.77734375" style="1" customWidth="1"/>
    <col min="12549" max="12549" width="8.44140625" style="1" customWidth="1"/>
    <col min="12550" max="12551" width="7.5546875" style="1" customWidth="1"/>
    <col min="12552" max="12797" width="8.77734375" style="1"/>
    <col min="12798" max="12799" width="3.21875" style="1" customWidth="1"/>
    <col min="12800" max="12800" width="9.21875" style="1" customWidth="1"/>
    <col min="12801" max="12802" width="4.77734375" style="1" customWidth="1"/>
    <col min="12803" max="12803" width="8" style="1" customWidth="1"/>
    <col min="12804" max="12804" width="40.77734375" style="1" customWidth="1"/>
    <col min="12805" max="12805" width="8.44140625" style="1" customWidth="1"/>
    <col min="12806" max="12807" width="7.5546875" style="1" customWidth="1"/>
    <col min="12808" max="13053" width="8.77734375" style="1"/>
    <col min="13054" max="13055" width="3.21875" style="1" customWidth="1"/>
    <col min="13056" max="13056" width="9.21875" style="1" customWidth="1"/>
    <col min="13057" max="13058" width="4.77734375" style="1" customWidth="1"/>
    <col min="13059" max="13059" width="8" style="1" customWidth="1"/>
    <col min="13060" max="13060" width="40.77734375" style="1" customWidth="1"/>
    <col min="13061" max="13061" width="8.44140625" style="1" customWidth="1"/>
    <col min="13062" max="13063" width="7.5546875" style="1" customWidth="1"/>
    <col min="13064" max="13309" width="8.77734375" style="1"/>
    <col min="13310" max="13311" width="3.21875" style="1" customWidth="1"/>
    <col min="13312" max="13312" width="9.21875" style="1" customWidth="1"/>
    <col min="13313" max="13314" width="4.77734375" style="1" customWidth="1"/>
    <col min="13315" max="13315" width="8" style="1" customWidth="1"/>
    <col min="13316" max="13316" width="40.77734375" style="1" customWidth="1"/>
    <col min="13317" max="13317" width="8.44140625" style="1" customWidth="1"/>
    <col min="13318" max="13319" width="7.5546875" style="1" customWidth="1"/>
    <col min="13320" max="13565" width="8.77734375" style="1"/>
    <col min="13566" max="13567" width="3.21875" style="1" customWidth="1"/>
    <col min="13568" max="13568" width="9.21875" style="1" customWidth="1"/>
    <col min="13569" max="13570" width="4.77734375" style="1" customWidth="1"/>
    <col min="13571" max="13571" width="8" style="1" customWidth="1"/>
    <col min="13572" max="13572" width="40.77734375" style="1" customWidth="1"/>
    <col min="13573" max="13573" width="8.44140625" style="1" customWidth="1"/>
    <col min="13574" max="13575" width="7.5546875" style="1" customWidth="1"/>
    <col min="13576" max="13821" width="8.77734375" style="1"/>
    <col min="13822" max="13823" width="3.21875" style="1" customWidth="1"/>
    <col min="13824" max="13824" width="9.21875" style="1" customWidth="1"/>
    <col min="13825" max="13826" width="4.77734375" style="1" customWidth="1"/>
    <col min="13827" max="13827" width="8" style="1" customWidth="1"/>
    <col min="13828" max="13828" width="40.77734375" style="1" customWidth="1"/>
    <col min="13829" max="13829" width="8.44140625" style="1" customWidth="1"/>
    <col min="13830" max="13831" width="7.5546875" style="1" customWidth="1"/>
    <col min="13832" max="14077" width="8.77734375" style="1"/>
    <col min="14078" max="14079" width="3.21875" style="1" customWidth="1"/>
    <col min="14080" max="14080" width="9.21875" style="1" customWidth="1"/>
    <col min="14081" max="14082" width="4.77734375" style="1" customWidth="1"/>
    <col min="14083" max="14083" width="8" style="1" customWidth="1"/>
    <col min="14084" max="14084" width="40.77734375" style="1" customWidth="1"/>
    <col min="14085" max="14085" width="8.44140625" style="1" customWidth="1"/>
    <col min="14086" max="14087" width="7.5546875" style="1" customWidth="1"/>
    <col min="14088" max="14333" width="8.77734375" style="1"/>
    <col min="14334" max="14335" width="3.21875" style="1" customWidth="1"/>
    <col min="14336" max="14336" width="9.21875" style="1" customWidth="1"/>
    <col min="14337" max="14338" width="4.77734375" style="1" customWidth="1"/>
    <col min="14339" max="14339" width="8" style="1" customWidth="1"/>
    <col min="14340" max="14340" width="40.77734375" style="1" customWidth="1"/>
    <col min="14341" max="14341" width="8.44140625" style="1" customWidth="1"/>
    <col min="14342" max="14343" width="7.5546875" style="1" customWidth="1"/>
    <col min="14344" max="14589" width="8.77734375" style="1"/>
    <col min="14590" max="14591" width="3.21875" style="1" customWidth="1"/>
    <col min="14592" max="14592" width="9.21875" style="1" customWidth="1"/>
    <col min="14593" max="14594" width="4.77734375" style="1" customWidth="1"/>
    <col min="14595" max="14595" width="8" style="1" customWidth="1"/>
    <col min="14596" max="14596" width="40.77734375" style="1" customWidth="1"/>
    <col min="14597" max="14597" width="8.44140625" style="1" customWidth="1"/>
    <col min="14598" max="14599" width="7.5546875" style="1" customWidth="1"/>
    <col min="14600" max="14845" width="8.77734375" style="1"/>
    <col min="14846" max="14847" width="3.21875" style="1" customWidth="1"/>
    <col min="14848" max="14848" width="9.21875" style="1" customWidth="1"/>
    <col min="14849" max="14850" width="4.77734375" style="1" customWidth="1"/>
    <col min="14851" max="14851" width="8" style="1" customWidth="1"/>
    <col min="14852" max="14852" width="40.77734375" style="1" customWidth="1"/>
    <col min="14853" max="14853" width="8.44140625" style="1" customWidth="1"/>
    <col min="14854" max="14855" width="7.5546875" style="1" customWidth="1"/>
    <col min="14856" max="15101" width="8.77734375" style="1"/>
    <col min="15102" max="15103" width="3.21875" style="1" customWidth="1"/>
    <col min="15104" max="15104" width="9.21875" style="1" customWidth="1"/>
    <col min="15105" max="15106" width="4.77734375" style="1" customWidth="1"/>
    <col min="15107" max="15107" width="8" style="1" customWidth="1"/>
    <col min="15108" max="15108" width="40.77734375" style="1" customWidth="1"/>
    <col min="15109" max="15109" width="8.44140625" style="1" customWidth="1"/>
    <col min="15110" max="15111" width="7.5546875" style="1" customWidth="1"/>
    <col min="15112" max="15357" width="8.77734375" style="1"/>
    <col min="15358" max="15359" width="3.21875" style="1" customWidth="1"/>
    <col min="15360" max="15360" width="9.21875" style="1" customWidth="1"/>
    <col min="15361" max="15362" width="4.77734375" style="1" customWidth="1"/>
    <col min="15363" max="15363" width="8" style="1" customWidth="1"/>
    <col min="15364" max="15364" width="40.77734375" style="1" customWidth="1"/>
    <col min="15365" max="15365" width="8.44140625" style="1" customWidth="1"/>
    <col min="15366" max="15367" width="7.5546875" style="1" customWidth="1"/>
    <col min="15368" max="15613" width="8.77734375" style="1"/>
    <col min="15614" max="15615" width="3.21875" style="1" customWidth="1"/>
    <col min="15616" max="15616" width="9.21875" style="1" customWidth="1"/>
    <col min="15617" max="15618" width="4.77734375" style="1" customWidth="1"/>
    <col min="15619" max="15619" width="8" style="1" customWidth="1"/>
    <col min="15620" max="15620" width="40.77734375" style="1" customWidth="1"/>
    <col min="15621" max="15621" width="8.44140625" style="1" customWidth="1"/>
    <col min="15622" max="15623" width="7.5546875" style="1" customWidth="1"/>
    <col min="15624" max="15869" width="8.77734375" style="1"/>
    <col min="15870" max="15871" width="3.21875" style="1" customWidth="1"/>
    <col min="15872" max="15872" width="9.21875" style="1" customWidth="1"/>
    <col min="15873" max="15874" width="4.77734375" style="1" customWidth="1"/>
    <col min="15875" max="15875" width="8" style="1" customWidth="1"/>
    <col min="15876" max="15876" width="40.77734375" style="1" customWidth="1"/>
    <col min="15877" max="15877" width="8.44140625" style="1" customWidth="1"/>
    <col min="15878" max="15879" width="7.5546875" style="1" customWidth="1"/>
    <col min="15880" max="16125" width="8.77734375" style="1"/>
    <col min="16126" max="16127" width="3.21875" style="1" customWidth="1"/>
    <col min="16128" max="16128" width="9.21875" style="1" customWidth="1"/>
    <col min="16129" max="16130" width="4.77734375" style="1" customWidth="1"/>
    <col min="16131" max="16131" width="8" style="1" customWidth="1"/>
    <col min="16132" max="16132" width="40.77734375" style="1" customWidth="1"/>
    <col min="16133" max="16133" width="8.44140625" style="1" customWidth="1"/>
    <col min="16134" max="16135" width="7.5546875" style="1" customWidth="1"/>
    <col min="16136" max="16382" width="8.77734375" style="1"/>
    <col min="16383" max="16384" width="9.21875" style="1" customWidth="1"/>
  </cols>
  <sheetData>
    <row r="1" spans="1:10" x14ac:dyDescent="0.2">
      <c r="H1" s="1385" t="s">
        <v>37</v>
      </c>
      <c r="I1" s="1385"/>
    </row>
    <row r="2" spans="1:10" ht="17.7" x14ac:dyDescent="0.3">
      <c r="A2" s="1386" t="s">
        <v>30</v>
      </c>
      <c r="B2" s="1386"/>
      <c r="C2" s="1386"/>
      <c r="D2" s="1386"/>
      <c r="E2" s="1386"/>
      <c r="F2" s="1386"/>
      <c r="G2" s="1386"/>
      <c r="H2" s="1386"/>
      <c r="I2" s="1386"/>
    </row>
    <row r="3" spans="1:10" x14ac:dyDescent="0.25">
      <c r="A3" s="3"/>
      <c r="B3" s="3"/>
      <c r="C3" s="3"/>
      <c r="D3" s="3"/>
      <c r="E3" s="3"/>
      <c r="F3" s="3"/>
      <c r="G3" s="3"/>
      <c r="H3" s="4"/>
      <c r="I3" s="4"/>
    </row>
    <row r="4" spans="1:10" ht="15.05" x14ac:dyDescent="0.25">
      <c r="A4" s="1387" t="s">
        <v>13</v>
      </c>
      <c r="B4" s="1387"/>
      <c r="C4" s="1387"/>
      <c r="D4" s="1387"/>
      <c r="E4" s="1387"/>
      <c r="F4" s="1387"/>
      <c r="G4" s="1387"/>
      <c r="H4" s="1387"/>
      <c r="I4" s="1387"/>
    </row>
    <row r="5" spans="1:10" x14ac:dyDescent="0.25">
      <c r="A5" s="3"/>
      <c r="B5" s="3"/>
      <c r="C5" s="3"/>
      <c r="D5" s="3"/>
      <c r="E5" s="3"/>
      <c r="F5" s="3"/>
      <c r="G5" s="3"/>
      <c r="H5" s="4"/>
      <c r="I5" s="4"/>
    </row>
    <row r="6" spans="1:10" s="9" customFormat="1" ht="16.05" thickBot="1" x14ac:dyDescent="0.4">
      <c r="A6" s="93"/>
      <c r="B6" s="94"/>
      <c r="C6" s="94"/>
      <c r="D6" s="65"/>
      <c r="E6" s="65"/>
      <c r="F6" s="114" t="s">
        <v>36</v>
      </c>
      <c r="G6" s="95"/>
      <c r="H6" s="96"/>
      <c r="I6" s="96"/>
    </row>
    <row r="7" spans="1:10" s="9" customFormat="1" ht="13.1" thickBot="1" x14ac:dyDescent="0.25">
      <c r="A7" s="102"/>
      <c r="B7" s="102"/>
      <c r="C7" s="102"/>
      <c r="D7" s="102"/>
      <c r="E7" s="102"/>
      <c r="F7" s="102"/>
      <c r="G7" s="103"/>
      <c r="H7" s="1396" t="s">
        <v>45</v>
      </c>
      <c r="I7" s="97" t="s">
        <v>0</v>
      </c>
    </row>
    <row r="8" spans="1:10" s="9" customFormat="1" ht="13.1" thickBot="1" x14ac:dyDescent="0.25">
      <c r="A8" s="98" t="s">
        <v>1</v>
      </c>
      <c r="B8" s="112" t="s">
        <v>4</v>
      </c>
      <c r="C8" s="99" t="s">
        <v>14</v>
      </c>
      <c r="D8" s="100" t="s">
        <v>15</v>
      </c>
      <c r="E8" s="104" t="s">
        <v>33</v>
      </c>
      <c r="F8" s="99" t="s">
        <v>35</v>
      </c>
      <c r="G8" s="105" t="s">
        <v>31</v>
      </c>
      <c r="H8" s="1402"/>
      <c r="I8" s="107" t="s">
        <v>32</v>
      </c>
    </row>
    <row r="9" spans="1:10" s="9" customFormat="1" ht="13.1" thickBot="1" x14ac:dyDescent="0.25">
      <c r="A9" s="108" t="s">
        <v>2</v>
      </c>
      <c r="B9" s="113" t="s">
        <v>5</v>
      </c>
      <c r="C9" s="22" t="s">
        <v>5</v>
      </c>
      <c r="D9" s="113" t="s">
        <v>5</v>
      </c>
      <c r="E9" s="113" t="s">
        <v>5</v>
      </c>
      <c r="F9" s="148" t="s">
        <v>34</v>
      </c>
      <c r="G9" s="163">
        <f>G10+G43</f>
        <v>9450</v>
      </c>
      <c r="H9" s="163">
        <f>+H10+H43</f>
        <v>0</v>
      </c>
      <c r="I9" s="178">
        <f>+G9+H9</f>
        <v>9450</v>
      </c>
      <c r="J9" s="147" t="s">
        <v>47</v>
      </c>
    </row>
    <row r="10" spans="1:10" s="9" customFormat="1" ht="13.1" x14ac:dyDescent="0.25">
      <c r="A10" s="164" t="s">
        <v>2</v>
      </c>
      <c r="B10" s="1403" t="s">
        <v>5</v>
      </c>
      <c r="C10" s="1404"/>
      <c r="D10" s="165" t="s">
        <v>5</v>
      </c>
      <c r="E10" s="166" t="s">
        <v>5</v>
      </c>
      <c r="F10" s="167" t="s">
        <v>18</v>
      </c>
      <c r="G10" s="168">
        <v>3410</v>
      </c>
      <c r="H10" s="169">
        <f>+H19+H21+H23+H25+H27+H29+H31+H33+H35+H37</f>
        <v>0</v>
      </c>
      <c r="I10" s="169">
        <f t="shared" ref="I10:I59" si="0">+G10+H10</f>
        <v>3410</v>
      </c>
    </row>
    <row r="11" spans="1:10" s="9" customFormat="1" x14ac:dyDescent="0.2">
      <c r="A11" s="35" t="s">
        <v>2</v>
      </c>
      <c r="B11" s="36" t="s">
        <v>67</v>
      </c>
      <c r="C11" s="37" t="s">
        <v>17</v>
      </c>
      <c r="D11" s="38" t="s">
        <v>5</v>
      </c>
      <c r="E11" s="39" t="s">
        <v>5</v>
      </c>
      <c r="F11" s="149" t="s">
        <v>20</v>
      </c>
      <c r="G11" s="157">
        <f>SUM(G12:G13)</f>
        <v>200</v>
      </c>
      <c r="H11" s="158">
        <v>0</v>
      </c>
      <c r="I11" s="157">
        <f t="shared" si="0"/>
        <v>200</v>
      </c>
    </row>
    <row r="12" spans="1:10" s="9" customFormat="1" hidden="1" x14ac:dyDescent="0.25">
      <c r="A12" s="47"/>
      <c r="B12" s="48"/>
      <c r="C12" s="49"/>
      <c r="D12" s="50">
        <v>3299</v>
      </c>
      <c r="E12" s="17">
        <v>5321</v>
      </c>
      <c r="F12" s="150" t="s">
        <v>21</v>
      </c>
      <c r="G12" s="159">
        <v>150</v>
      </c>
      <c r="H12" s="160">
        <v>0</v>
      </c>
      <c r="I12" s="159">
        <f t="shared" si="0"/>
        <v>150</v>
      </c>
    </row>
    <row r="13" spans="1:10" s="9" customFormat="1" hidden="1" x14ac:dyDescent="0.25">
      <c r="A13" s="47"/>
      <c r="B13" s="48"/>
      <c r="C13" s="49"/>
      <c r="D13" s="50">
        <v>3299</v>
      </c>
      <c r="E13" s="17">
        <v>5331</v>
      </c>
      <c r="F13" s="150" t="s">
        <v>19</v>
      </c>
      <c r="G13" s="159">
        <v>50</v>
      </c>
      <c r="H13" s="160">
        <v>0</v>
      </c>
      <c r="I13" s="159">
        <f t="shared" si="0"/>
        <v>50</v>
      </c>
    </row>
    <row r="14" spans="1:10" s="9" customFormat="1" x14ac:dyDescent="0.2">
      <c r="A14" s="26" t="s">
        <v>2</v>
      </c>
      <c r="B14" s="27" t="s">
        <v>68</v>
      </c>
      <c r="C14" s="28" t="s">
        <v>17</v>
      </c>
      <c r="D14" s="29" t="s">
        <v>5</v>
      </c>
      <c r="E14" s="30" t="s">
        <v>5</v>
      </c>
      <c r="F14" s="151" t="s">
        <v>22</v>
      </c>
      <c r="G14" s="157">
        <f>SUM(G15:G16)</f>
        <v>120</v>
      </c>
      <c r="H14" s="158">
        <v>0</v>
      </c>
      <c r="I14" s="157">
        <f t="shared" si="0"/>
        <v>120</v>
      </c>
    </row>
    <row r="15" spans="1:10" s="9" customFormat="1" hidden="1" x14ac:dyDescent="0.25">
      <c r="A15" s="47"/>
      <c r="B15" s="48"/>
      <c r="C15" s="49"/>
      <c r="D15" s="50">
        <v>3299</v>
      </c>
      <c r="E15" s="51">
        <v>5321</v>
      </c>
      <c r="F15" s="152" t="s">
        <v>21</v>
      </c>
      <c r="G15" s="159">
        <v>60</v>
      </c>
      <c r="H15" s="160">
        <v>0</v>
      </c>
      <c r="I15" s="159">
        <f t="shared" si="0"/>
        <v>60</v>
      </c>
    </row>
    <row r="16" spans="1:10" s="9" customFormat="1" hidden="1" x14ac:dyDescent="0.25">
      <c r="A16" s="47"/>
      <c r="B16" s="48"/>
      <c r="C16" s="49"/>
      <c r="D16" s="50">
        <v>3299</v>
      </c>
      <c r="E16" s="51">
        <v>5331</v>
      </c>
      <c r="F16" s="152" t="s">
        <v>19</v>
      </c>
      <c r="G16" s="159">
        <v>60</v>
      </c>
      <c r="H16" s="160">
        <v>0</v>
      </c>
      <c r="I16" s="159">
        <f t="shared" si="0"/>
        <v>60</v>
      </c>
    </row>
    <row r="17" spans="1:10" s="9" customFormat="1" ht="13.1" thickBot="1" x14ac:dyDescent="0.25">
      <c r="A17" s="35" t="s">
        <v>2</v>
      </c>
      <c r="B17" s="36" t="s">
        <v>72</v>
      </c>
      <c r="C17" s="37" t="s">
        <v>17</v>
      </c>
      <c r="D17" s="38" t="s">
        <v>5</v>
      </c>
      <c r="E17" s="39" t="s">
        <v>5</v>
      </c>
      <c r="F17" s="149" t="s">
        <v>23</v>
      </c>
      <c r="G17" s="157">
        <f>+G18</f>
        <v>90</v>
      </c>
      <c r="H17" s="158">
        <v>0</v>
      </c>
      <c r="I17" s="157">
        <f t="shared" si="0"/>
        <v>90</v>
      </c>
    </row>
    <row r="18" spans="1:10" s="9" customFormat="1" ht="12.95" hidden="1" thickBot="1" x14ac:dyDescent="0.3">
      <c r="A18" s="67"/>
      <c r="B18" s="68"/>
      <c r="C18" s="69"/>
      <c r="D18" s="70">
        <v>3299</v>
      </c>
      <c r="E18" s="40">
        <v>5331</v>
      </c>
      <c r="F18" s="153" t="s">
        <v>19</v>
      </c>
      <c r="G18" s="179">
        <v>90</v>
      </c>
      <c r="H18" s="180">
        <v>0</v>
      </c>
      <c r="I18" s="179">
        <f t="shared" si="0"/>
        <v>90</v>
      </c>
    </row>
    <row r="19" spans="1:10" s="9" customFormat="1" x14ac:dyDescent="0.2">
      <c r="A19" s="570" t="s">
        <v>2</v>
      </c>
      <c r="B19" s="275" t="s">
        <v>73</v>
      </c>
      <c r="C19" s="285" t="s">
        <v>17</v>
      </c>
      <c r="D19" s="530" t="s">
        <v>5</v>
      </c>
      <c r="E19" s="571" t="s">
        <v>5</v>
      </c>
      <c r="F19" s="572" t="s">
        <v>6</v>
      </c>
      <c r="G19" s="573">
        <f>+G20</f>
        <v>2000</v>
      </c>
      <c r="H19" s="574">
        <f>+H20</f>
        <v>-2000</v>
      </c>
      <c r="I19" s="573">
        <f t="shared" si="0"/>
        <v>0</v>
      </c>
      <c r="J19" s="550" t="s">
        <v>47</v>
      </c>
    </row>
    <row r="20" spans="1:10" s="9" customFormat="1" ht="13.1" thickBot="1" x14ac:dyDescent="0.25">
      <c r="A20" s="575"/>
      <c r="B20" s="276"/>
      <c r="C20" s="286"/>
      <c r="D20" s="533">
        <v>3299</v>
      </c>
      <c r="E20" s="576">
        <v>5331</v>
      </c>
      <c r="F20" s="577" t="s">
        <v>19</v>
      </c>
      <c r="G20" s="562">
        <v>2000</v>
      </c>
      <c r="H20" s="563">
        <v>-2000</v>
      </c>
      <c r="I20" s="562">
        <f t="shared" si="0"/>
        <v>0</v>
      </c>
      <c r="J20" s="517"/>
    </row>
    <row r="21" spans="1:10" s="9" customFormat="1" ht="20.95" x14ac:dyDescent="0.2">
      <c r="A21" s="570" t="s">
        <v>2</v>
      </c>
      <c r="B21" s="275" t="s">
        <v>82</v>
      </c>
      <c r="C21" s="285" t="s">
        <v>48</v>
      </c>
      <c r="D21" s="530" t="s">
        <v>5</v>
      </c>
      <c r="E21" s="571" t="s">
        <v>5</v>
      </c>
      <c r="F21" s="572" t="s">
        <v>49</v>
      </c>
      <c r="G21" s="578">
        <v>0</v>
      </c>
      <c r="H21" s="579">
        <f>+H22</f>
        <v>430</v>
      </c>
      <c r="I21" s="578">
        <f t="shared" si="0"/>
        <v>430</v>
      </c>
      <c r="J21" s="550" t="s">
        <v>47</v>
      </c>
    </row>
    <row r="22" spans="1:10" s="9" customFormat="1" ht="13.1" thickBot="1" x14ac:dyDescent="0.25">
      <c r="A22" s="575"/>
      <c r="B22" s="276"/>
      <c r="C22" s="286"/>
      <c r="D22" s="533">
        <v>3123</v>
      </c>
      <c r="E22" s="576">
        <v>5331</v>
      </c>
      <c r="F22" s="577" t="s">
        <v>19</v>
      </c>
      <c r="G22" s="580">
        <v>0</v>
      </c>
      <c r="H22" s="581">
        <v>430</v>
      </c>
      <c r="I22" s="580">
        <f t="shared" si="0"/>
        <v>430</v>
      </c>
      <c r="J22" s="517"/>
    </row>
    <row r="23" spans="1:10" s="9" customFormat="1" ht="20.95" x14ac:dyDescent="0.2">
      <c r="A23" s="570" t="s">
        <v>2</v>
      </c>
      <c r="B23" s="275" t="s">
        <v>83</v>
      </c>
      <c r="C23" s="285" t="s">
        <v>50</v>
      </c>
      <c r="D23" s="530" t="s">
        <v>5</v>
      </c>
      <c r="E23" s="571" t="s">
        <v>5</v>
      </c>
      <c r="F23" s="572" t="s">
        <v>51</v>
      </c>
      <c r="G23" s="573">
        <v>0</v>
      </c>
      <c r="H23" s="574">
        <f t="shared" ref="H23" si="1">+H24</f>
        <v>480</v>
      </c>
      <c r="I23" s="573">
        <f t="shared" si="0"/>
        <v>480</v>
      </c>
      <c r="J23" s="550" t="s">
        <v>47</v>
      </c>
    </row>
    <row r="24" spans="1:10" s="9" customFormat="1" ht="13.1" thickBot="1" x14ac:dyDescent="0.25">
      <c r="A24" s="575"/>
      <c r="B24" s="276"/>
      <c r="C24" s="286"/>
      <c r="D24" s="533">
        <v>3123</v>
      </c>
      <c r="E24" s="576">
        <v>5331</v>
      </c>
      <c r="F24" s="577" t="s">
        <v>19</v>
      </c>
      <c r="G24" s="562">
        <v>0</v>
      </c>
      <c r="H24" s="563">
        <v>480</v>
      </c>
      <c r="I24" s="562">
        <f t="shared" si="0"/>
        <v>480</v>
      </c>
      <c r="J24" s="517"/>
    </row>
    <row r="25" spans="1:10" s="9" customFormat="1" ht="20.95" x14ac:dyDescent="0.2">
      <c r="A25" s="570" t="s">
        <v>2</v>
      </c>
      <c r="B25" s="275" t="s">
        <v>84</v>
      </c>
      <c r="C25" s="285" t="s">
        <v>52</v>
      </c>
      <c r="D25" s="530" t="s">
        <v>5</v>
      </c>
      <c r="E25" s="571" t="s">
        <v>5</v>
      </c>
      <c r="F25" s="572" t="s">
        <v>53</v>
      </c>
      <c r="G25" s="578">
        <v>0</v>
      </c>
      <c r="H25" s="579">
        <f t="shared" ref="H25" si="2">+H26</f>
        <v>70</v>
      </c>
      <c r="I25" s="578">
        <f t="shared" si="0"/>
        <v>70</v>
      </c>
      <c r="J25" s="550" t="s">
        <v>47</v>
      </c>
    </row>
    <row r="26" spans="1:10" s="9" customFormat="1" ht="13.1" thickBot="1" x14ac:dyDescent="0.25">
      <c r="A26" s="575"/>
      <c r="B26" s="276"/>
      <c r="C26" s="286"/>
      <c r="D26" s="533">
        <v>3123</v>
      </c>
      <c r="E26" s="576">
        <v>5331</v>
      </c>
      <c r="F26" s="577" t="s">
        <v>19</v>
      </c>
      <c r="G26" s="580">
        <v>0</v>
      </c>
      <c r="H26" s="581">
        <v>70</v>
      </c>
      <c r="I26" s="580">
        <f t="shared" si="0"/>
        <v>70</v>
      </c>
      <c r="J26" s="517"/>
    </row>
    <row r="27" spans="1:10" s="9" customFormat="1" ht="20.95" x14ac:dyDescent="0.2">
      <c r="A27" s="570" t="s">
        <v>2</v>
      </c>
      <c r="B27" s="275" t="s">
        <v>85</v>
      </c>
      <c r="C27" s="285" t="s">
        <v>54</v>
      </c>
      <c r="D27" s="530" t="s">
        <v>5</v>
      </c>
      <c r="E27" s="571" t="s">
        <v>5</v>
      </c>
      <c r="F27" s="572" t="s">
        <v>55</v>
      </c>
      <c r="G27" s="573">
        <v>0</v>
      </c>
      <c r="H27" s="574">
        <f t="shared" ref="H27" si="3">+H28</f>
        <v>120</v>
      </c>
      <c r="I27" s="573">
        <f t="shared" si="0"/>
        <v>120</v>
      </c>
      <c r="J27" s="550" t="s">
        <v>47</v>
      </c>
    </row>
    <row r="28" spans="1:10" s="9" customFormat="1" ht="13.1" thickBot="1" x14ac:dyDescent="0.25">
      <c r="A28" s="575"/>
      <c r="B28" s="276"/>
      <c r="C28" s="286"/>
      <c r="D28" s="533">
        <v>3122</v>
      </c>
      <c r="E28" s="576">
        <v>5331</v>
      </c>
      <c r="F28" s="577" t="s">
        <v>19</v>
      </c>
      <c r="G28" s="562">
        <v>0</v>
      </c>
      <c r="H28" s="563">
        <v>120</v>
      </c>
      <c r="I28" s="562">
        <f t="shared" si="0"/>
        <v>120</v>
      </c>
      <c r="J28" s="517"/>
    </row>
    <row r="29" spans="1:10" s="9" customFormat="1" ht="20.95" x14ac:dyDescent="0.2">
      <c r="A29" s="570" t="s">
        <v>2</v>
      </c>
      <c r="B29" s="275" t="s">
        <v>86</v>
      </c>
      <c r="C29" s="285" t="s">
        <v>56</v>
      </c>
      <c r="D29" s="530" t="s">
        <v>5</v>
      </c>
      <c r="E29" s="571" t="s">
        <v>5</v>
      </c>
      <c r="F29" s="572" t="s">
        <v>57</v>
      </c>
      <c r="G29" s="578">
        <v>0</v>
      </c>
      <c r="H29" s="579">
        <f t="shared" ref="H29" si="4">+H30</f>
        <v>330</v>
      </c>
      <c r="I29" s="578">
        <f t="shared" si="0"/>
        <v>330</v>
      </c>
      <c r="J29" s="550" t="s">
        <v>47</v>
      </c>
    </row>
    <row r="30" spans="1:10" s="9" customFormat="1" ht="13.1" thickBot="1" x14ac:dyDescent="0.25">
      <c r="A30" s="575"/>
      <c r="B30" s="276"/>
      <c r="C30" s="286"/>
      <c r="D30" s="533">
        <v>3123</v>
      </c>
      <c r="E30" s="576">
        <v>5331</v>
      </c>
      <c r="F30" s="577" t="s">
        <v>19</v>
      </c>
      <c r="G30" s="580">
        <v>0</v>
      </c>
      <c r="H30" s="581">
        <v>330</v>
      </c>
      <c r="I30" s="580">
        <f t="shared" si="0"/>
        <v>330</v>
      </c>
      <c r="J30" s="517"/>
    </row>
    <row r="31" spans="1:10" s="9" customFormat="1" ht="20.95" x14ac:dyDescent="0.2">
      <c r="A31" s="570" t="s">
        <v>2</v>
      </c>
      <c r="B31" s="275" t="s">
        <v>87</v>
      </c>
      <c r="C31" s="285" t="s">
        <v>58</v>
      </c>
      <c r="D31" s="530" t="s">
        <v>5</v>
      </c>
      <c r="E31" s="571" t="s">
        <v>5</v>
      </c>
      <c r="F31" s="572" t="s">
        <v>59</v>
      </c>
      <c r="G31" s="573">
        <v>0</v>
      </c>
      <c r="H31" s="574">
        <f t="shared" ref="H31" si="5">+H32</f>
        <v>230</v>
      </c>
      <c r="I31" s="573">
        <f t="shared" si="0"/>
        <v>230</v>
      </c>
      <c r="J31" s="550" t="s">
        <v>47</v>
      </c>
    </row>
    <row r="32" spans="1:10" s="9" customFormat="1" ht="13.1" thickBot="1" x14ac:dyDescent="0.25">
      <c r="A32" s="575"/>
      <c r="B32" s="276"/>
      <c r="C32" s="286"/>
      <c r="D32" s="533">
        <v>3122</v>
      </c>
      <c r="E32" s="576">
        <v>5331</v>
      </c>
      <c r="F32" s="577" t="s">
        <v>19</v>
      </c>
      <c r="G32" s="562">
        <v>0</v>
      </c>
      <c r="H32" s="563">
        <v>230</v>
      </c>
      <c r="I32" s="562">
        <f t="shared" si="0"/>
        <v>230</v>
      </c>
      <c r="J32" s="517"/>
    </row>
    <row r="33" spans="1:12" s="9" customFormat="1" ht="20.95" x14ac:dyDescent="0.2">
      <c r="A33" s="570" t="s">
        <v>2</v>
      </c>
      <c r="B33" s="275" t="s">
        <v>88</v>
      </c>
      <c r="C33" s="285" t="s">
        <v>60</v>
      </c>
      <c r="D33" s="530" t="s">
        <v>5</v>
      </c>
      <c r="E33" s="571" t="s">
        <v>5</v>
      </c>
      <c r="F33" s="572" t="s">
        <v>61</v>
      </c>
      <c r="G33" s="578">
        <v>0</v>
      </c>
      <c r="H33" s="579">
        <f t="shared" ref="H33" si="6">+H34</f>
        <v>160</v>
      </c>
      <c r="I33" s="578">
        <f t="shared" si="0"/>
        <v>160</v>
      </c>
      <c r="J33" s="550" t="s">
        <v>47</v>
      </c>
    </row>
    <row r="34" spans="1:12" s="9" customFormat="1" ht="13.1" thickBot="1" x14ac:dyDescent="0.25">
      <c r="A34" s="575"/>
      <c r="B34" s="276"/>
      <c r="C34" s="286"/>
      <c r="D34" s="533">
        <v>3122</v>
      </c>
      <c r="E34" s="576">
        <v>5331</v>
      </c>
      <c r="F34" s="577" t="s">
        <v>19</v>
      </c>
      <c r="G34" s="580">
        <v>0</v>
      </c>
      <c r="H34" s="581">
        <v>160</v>
      </c>
      <c r="I34" s="580">
        <f t="shared" si="0"/>
        <v>160</v>
      </c>
      <c r="J34" s="517"/>
    </row>
    <row r="35" spans="1:12" s="9" customFormat="1" ht="20.95" x14ac:dyDescent="0.2">
      <c r="A35" s="570" t="s">
        <v>2</v>
      </c>
      <c r="B35" s="275" t="s">
        <v>89</v>
      </c>
      <c r="C35" s="285" t="s">
        <v>62</v>
      </c>
      <c r="D35" s="530" t="s">
        <v>5</v>
      </c>
      <c r="E35" s="571" t="s">
        <v>5</v>
      </c>
      <c r="F35" s="572" t="s">
        <v>63</v>
      </c>
      <c r="G35" s="573">
        <v>0</v>
      </c>
      <c r="H35" s="574">
        <f t="shared" ref="H35" si="7">+H36</f>
        <v>150</v>
      </c>
      <c r="I35" s="573">
        <f t="shared" si="0"/>
        <v>150</v>
      </c>
      <c r="J35" s="550" t="s">
        <v>47</v>
      </c>
    </row>
    <row r="36" spans="1:12" s="9" customFormat="1" ht="13.1" thickBot="1" x14ac:dyDescent="0.25">
      <c r="A36" s="575"/>
      <c r="B36" s="276"/>
      <c r="C36" s="286"/>
      <c r="D36" s="533">
        <v>3123</v>
      </c>
      <c r="E36" s="576">
        <v>5331</v>
      </c>
      <c r="F36" s="577" t="s">
        <v>19</v>
      </c>
      <c r="G36" s="562">
        <v>0</v>
      </c>
      <c r="H36" s="563">
        <v>150</v>
      </c>
      <c r="I36" s="562">
        <f t="shared" si="0"/>
        <v>150</v>
      </c>
      <c r="J36" s="517"/>
    </row>
    <row r="37" spans="1:12" s="9" customFormat="1" ht="20.95" x14ac:dyDescent="0.2">
      <c r="A37" s="570" t="s">
        <v>2</v>
      </c>
      <c r="B37" s="275" t="s">
        <v>90</v>
      </c>
      <c r="C37" s="285" t="s">
        <v>64</v>
      </c>
      <c r="D37" s="530" t="s">
        <v>5</v>
      </c>
      <c r="E37" s="571" t="s">
        <v>5</v>
      </c>
      <c r="F37" s="572" t="s">
        <v>65</v>
      </c>
      <c r="G37" s="578">
        <v>0</v>
      </c>
      <c r="H37" s="579">
        <f t="shared" ref="H37" si="8">+H38</f>
        <v>30</v>
      </c>
      <c r="I37" s="578">
        <f t="shared" si="0"/>
        <v>30</v>
      </c>
      <c r="J37" s="550" t="s">
        <v>47</v>
      </c>
    </row>
    <row r="38" spans="1:12" s="9" customFormat="1" ht="13.1" thickBot="1" x14ac:dyDescent="0.25">
      <c r="A38" s="575"/>
      <c r="B38" s="276"/>
      <c r="C38" s="286"/>
      <c r="D38" s="533">
        <v>3123</v>
      </c>
      <c r="E38" s="576">
        <v>5331</v>
      </c>
      <c r="F38" s="577" t="s">
        <v>19</v>
      </c>
      <c r="G38" s="580">
        <v>0</v>
      </c>
      <c r="H38" s="581">
        <v>30</v>
      </c>
      <c r="I38" s="580">
        <f t="shared" si="0"/>
        <v>30</v>
      </c>
      <c r="J38" s="517"/>
    </row>
    <row r="39" spans="1:12" s="9" customFormat="1" ht="13.1" thickBot="1" x14ac:dyDescent="0.25">
      <c r="A39" s="189" t="s">
        <v>2</v>
      </c>
      <c r="B39" s="190" t="s">
        <v>74</v>
      </c>
      <c r="C39" s="191" t="s">
        <v>17</v>
      </c>
      <c r="D39" s="192" t="s">
        <v>5</v>
      </c>
      <c r="E39" s="193" t="s">
        <v>5</v>
      </c>
      <c r="F39" s="194" t="s">
        <v>7</v>
      </c>
      <c r="G39" s="195">
        <f>+G40</f>
        <v>500</v>
      </c>
      <c r="H39" s="196">
        <v>0</v>
      </c>
      <c r="I39" s="195">
        <f t="shared" si="0"/>
        <v>500</v>
      </c>
      <c r="J39" s="205"/>
    </row>
    <row r="40" spans="1:12" s="9" customFormat="1" ht="12.95" hidden="1" thickBot="1" x14ac:dyDescent="0.3">
      <c r="A40" s="197"/>
      <c r="B40" s="198"/>
      <c r="C40" s="199"/>
      <c r="D40" s="200">
        <v>3299</v>
      </c>
      <c r="E40" s="201">
        <v>5331</v>
      </c>
      <c r="F40" s="202" t="s">
        <v>19</v>
      </c>
      <c r="G40" s="203">
        <v>500</v>
      </c>
      <c r="H40" s="204">
        <v>0</v>
      </c>
      <c r="I40" s="203">
        <f t="shared" si="0"/>
        <v>500</v>
      </c>
      <c r="J40" s="205"/>
    </row>
    <row r="41" spans="1:12" s="9" customFormat="1" ht="13.1" thickBot="1" x14ac:dyDescent="0.25">
      <c r="A41" s="71" t="s">
        <v>2</v>
      </c>
      <c r="B41" s="190" t="s">
        <v>75</v>
      </c>
      <c r="C41" s="191" t="s">
        <v>17</v>
      </c>
      <c r="D41" s="72" t="s">
        <v>5</v>
      </c>
      <c r="E41" s="73" t="s">
        <v>5</v>
      </c>
      <c r="F41" s="154" t="s">
        <v>8</v>
      </c>
      <c r="G41" s="187">
        <f>+G42</f>
        <v>500</v>
      </c>
      <c r="H41" s="188">
        <v>0</v>
      </c>
      <c r="I41" s="187">
        <f t="shared" si="0"/>
        <v>500</v>
      </c>
    </row>
    <row r="42" spans="1:12" s="9" customFormat="1" ht="12.95" hidden="1" thickBot="1" x14ac:dyDescent="0.3">
      <c r="A42" s="60"/>
      <c r="B42" s="198"/>
      <c r="C42" s="199"/>
      <c r="D42" s="61">
        <v>3299</v>
      </c>
      <c r="E42" s="42">
        <v>5321</v>
      </c>
      <c r="F42" s="155" t="s">
        <v>21</v>
      </c>
      <c r="G42" s="179">
        <v>500</v>
      </c>
      <c r="H42" s="180">
        <v>0</v>
      </c>
      <c r="I42" s="179">
        <f t="shared" si="0"/>
        <v>500</v>
      </c>
    </row>
    <row r="43" spans="1:12" s="9" customFormat="1" ht="13.6" thickBot="1" x14ac:dyDescent="0.35">
      <c r="A43" s="170" t="s">
        <v>2</v>
      </c>
      <c r="B43" s="1405" t="s">
        <v>5</v>
      </c>
      <c r="C43" s="1406"/>
      <c r="D43" s="171" t="s">
        <v>5</v>
      </c>
      <c r="E43" s="172" t="s">
        <v>5</v>
      </c>
      <c r="F43" s="173" t="s">
        <v>25</v>
      </c>
      <c r="G43" s="185">
        <v>6040</v>
      </c>
      <c r="H43" s="186">
        <v>0</v>
      </c>
      <c r="I43" s="185">
        <f t="shared" si="0"/>
        <v>6040</v>
      </c>
      <c r="L43" s="9" t="s">
        <v>66</v>
      </c>
    </row>
    <row r="44" spans="1:12" s="9" customFormat="1" x14ac:dyDescent="0.2">
      <c r="A44" s="174" t="s">
        <v>2</v>
      </c>
      <c r="B44" s="1398" t="s">
        <v>5</v>
      </c>
      <c r="C44" s="1407"/>
      <c r="D44" s="175" t="s">
        <v>5</v>
      </c>
      <c r="E44" s="176" t="s">
        <v>5</v>
      </c>
      <c r="F44" s="177" t="s">
        <v>26</v>
      </c>
      <c r="G44" s="183">
        <f>+G45</f>
        <v>2810</v>
      </c>
      <c r="H44" s="184">
        <v>0</v>
      </c>
      <c r="I44" s="183">
        <f t="shared" si="0"/>
        <v>2810</v>
      </c>
    </row>
    <row r="45" spans="1:12" s="9" customFormat="1" ht="13.1" thickBot="1" x14ac:dyDescent="0.25">
      <c r="A45" s="26" t="s">
        <v>3</v>
      </c>
      <c r="B45" s="115" t="s">
        <v>76</v>
      </c>
      <c r="C45" s="290" t="s">
        <v>17</v>
      </c>
      <c r="D45" s="29" t="s">
        <v>5</v>
      </c>
      <c r="E45" s="30" t="s">
        <v>5</v>
      </c>
      <c r="F45" s="151" t="s">
        <v>26</v>
      </c>
      <c r="G45" s="157">
        <f>+G46</f>
        <v>2810</v>
      </c>
      <c r="H45" s="158">
        <v>0</v>
      </c>
      <c r="I45" s="157">
        <f t="shared" si="0"/>
        <v>2810</v>
      </c>
    </row>
    <row r="46" spans="1:12" s="9" customFormat="1" ht="12.95" hidden="1" thickBot="1" x14ac:dyDescent="0.3">
      <c r="A46" s="60"/>
      <c r="B46" s="198"/>
      <c r="C46" s="199"/>
      <c r="D46" s="61">
        <v>3419</v>
      </c>
      <c r="E46" s="86">
        <v>5229</v>
      </c>
      <c r="F46" s="155" t="s">
        <v>24</v>
      </c>
      <c r="G46" s="179">
        <v>2810</v>
      </c>
      <c r="H46" s="180">
        <v>0</v>
      </c>
      <c r="I46" s="179">
        <f t="shared" si="0"/>
        <v>2810</v>
      </c>
    </row>
    <row r="47" spans="1:12" s="9" customFormat="1" ht="13.1" x14ac:dyDescent="0.25">
      <c r="A47" s="174" t="s">
        <v>3</v>
      </c>
      <c r="B47" s="1398" t="s">
        <v>5</v>
      </c>
      <c r="C47" s="1399"/>
      <c r="D47" s="175" t="s">
        <v>5</v>
      </c>
      <c r="E47" s="176" t="s">
        <v>5</v>
      </c>
      <c r="F47" s="177" t="s">
        <v>27</v>
      </c>
      <c r="G47" s="181">
        <f>+G48</f>
        <v>200</v>
      </c>
      <c r="H47" s="182">
        <v>0</v>
      </c>
      <c r="I47" s="181">
        <f t="shared" si="0"/>
        <v>200</v>
      </c>
    </row>
    <row r="48" spans="1:12" s="9" customFormat="1" ht="13.1" thickBot="1" x14ac:dyDescent="0.25">
      <c r="A48" s="26" t="s">
        <v>2</v>
      </c>
      <c r="B48" s="115" t="s">
        <v>77</v>
      </c>
      <c r="C48" s="290" t="s">
        <v>17</v>
      </c>
      <c r="D48" s="29" t="s">
        <v>5</v>
      </c>
      <c r="E48" s="30" t="s">
        <v>5</v>
      </c>
      <c r="F48" s="151" t="s">
        <v>9</v>
      </c>
      <c r="G48" s="157">
        <f>+G49</f>
        <v>200</v>
      </c>
      <c r="H48" s="158">
        <v>0</v>
      </c>
      <c r="I48" s="157">
        <f t="shared" si="0"/>
        <v>200</v>
      </c>
    </row>
    <row r="49" spans="1:9" s="9" customFormat="1" ht="12.95" hidden="1" thickBot="1" x14ac:dyDescent="0.3">
      <c r="A49" s="47"/>
      <c r="B49" s="291"/>
      <c r="C49" s="292"/>
      <c r="D49" s="50">
        <v>3419</v>
      </c>
      <c r="E49" s="51">
        <v>5229</v>
      </c>
      <c r="F49" s="150" t="s">
        <v>24</v>
      </c>
      <c r="G49" s="161">
        <v>200</v>
      </c>
      <c r="H49" s="162">
        <v>0</v>
      </c>
      <c r="I49" s="161">
        <f t="shared" si="0"/>
        <v>200</v>
      </c>
    </row>
    <row r="50" spans="1:9" s="9" customFormat="1" ht="13.1" x14ac:dyDescent="0.25">
      <c r="A50" s="174" t="s">
        <v>3</v>
      </c>
      <c r="B50" s="1398" t="s">
        <v>5</v>
      </c>
      <c r="C50" s="1399"/>
      <c r="D50" s="175" t="s">
        <v>5</v>
      </c>
      <c r="E50" s="176" t="s">
        <v>5</v>
      </c>
      <c r="F50" s="177" t="s">
        <v>10</v>
      </c>
      <c r="G50" s="183">
        <f>+G51+G53</f>
        <v>1500</v>
      </c>
      <c r="H50" s="184">
        <v>0</v>
      </c>
      <c r="I50" s="183">
        <f t="shared" si="0"/>
        <v>1500</v>
      </c>
    </row>
    <row r="51" spans="1:9" s="9" customFormat="1" x14ac:dyDescent="0.2">
      <c r="A51" s="26" t="s">
        <v>2</v>
      </c>
      <c r="B51" s="115" t="s">
        <v>78</v>
      </c>
      <c r="C51" s="290" t="s">
        <v>17</v>
      </c>
      <c r="D51" s="29" t="s">
        <v>5</v>
      </c>
      <c r="E51" s="30" t="s">
        <v>5</v>
      </c>
      <c r="F51" s="151" t="s">
        <v>10</v>
      </c>
      <c r="G51" s="157">
        <f>+G52</f>
        <v>1000</v>
      </c>
      <c r="H51" s="158">
        <v>0</v>
      </c>
      <c r="I51" s="157">
        <f t="shared" si="0"/>
        <v>1000</v>
      </c>
    </row>
    <row r="52" spans="1:9" s="9" customFormat="1" hidden="1" x14ac:dyDescent="0.25">
      <c r="A52" s="47"/>
      <c r="B52" s="291"/>
      <c r="C52" s="292"/>
      <c r="D52" s="50">
        <v>3419</v>
      </c>
      <c r="E52" s="51">
        <v>5221</v>
      </c>
      <c r="F52" s="150" t="s">
        <v>28</v>
      </c>
      <c r="G52" s="159">
        <v>1000</v>
      </c>
      <c r="H52" s="160">
        <v>0</v>
      </c>
      <c r="I52" s="159">
        <f t="shared" si="0"/>
        <v>1000</v>
      </c>
    </row>
    <row r="53" spans="1:9" s="9" customFormat="1" ht="13.1" thickBot="1" x14ac:dyDescent="0.25">
      <c r="A53" s="26" t="s">
        <v>2</v>
      </c>
      <c r="B53" s="115" t="s">
        <v>79</v>
      </c>
      <c r="C53" s="28" t="s">
        <v>17</v>
      </c>
      <c r="D53" s="29" t="s">
        <v>5</v>
      </c>
      <c r="E53" s="30" t="s">
        <v>5</v>
      </c>
      <c r="F53" s="151" t="s">
        <v>11</v>
      </c>
      <c r="G53" s="157">
        <f>+G54</f>
        <v>500</v>
      </c>
      <c r="H53" s="158">
        <v>0</v>
      </c>
      <c r="I53" s="157">
        <f t="shared" si="0"/>
        <v>500</v>
      </c>
    </row>
    <row r="54" spans="1:9" s="9" customFormat="1" ht="12.95" hidden="1" thickBot="1" x14ac:dyDescent="0.3">
      <c r="A54" s="26"/>
      <c r="B54" s="27"/>
      <c r="C54" s="28"/>
      <c r="D54" s="6">
        <v>3419</v>
      </c>
      <c r="E54" s="17">
        <v>5221</v>
      </c>
      <c r="F54" s="150" t="s">
        <v>28</v>
      </c>
      <c r="G54" s="179">
        <v>500</v>
      </c>
      <c r="H54" s="180">
        <v>0</v>
      </c>
      <c r="I54" s="179">
        <f t="shared" si="0"/>
        <v>500</v>
      </c>
    </row>
    <row r="55" spans="1:9" s="9" customFormat="1" ht="13.1" x14ac:dyDescent="0.25">
      <c r="A55" s="174" t="s">
        <v>3</v>
      </c>
      <c r="B55" s="1400" t="s">
        <v>5</v>
      </c>
      <c r="C55" s="1401"/>
      <c r="D55" s="175" t="s">
        <v>5</v>
      </c>
      <c r="E55" s="176" t="s">
        <v>5</v>
      </c>
      <c r="F55" s="177" t="s">
        <v>29</v>
      </c>
      <c r="G55" s="181">
        <f>+G56+G58</f>
        <v>1530</v>
      </c>
      <c r="H55" s="182">
        <v>0</v>
      </c>
      <c r="I55" s="181">
        <f t="shared" si="0"/>
        <v>1530</v>
      </c>
    </row>
    <row r="56" spans="1:9" s="9" customFormat="1" x14ac:dyDescent="0.2">
      <c r="A56" s="26" t="s">
        <v>2</v>
      </c>
      <c r="B56" s="27" t="s">
        <v>80</v>
      </c>
      <c r="C56" s="28" t="s">
        <v>17</v>
      </c>
      <c r="D56" s="29" t="s">
        <v>5</v>
      </c>
      <c r="E56" s="30" t="s">
        <v>5</v>
      </c>
      <c r="F56" s="156" t="s">
        <v>29</v>
      </c>
      <c r="G56" s="157">
        <f>+G57</f>
        <v>1230</v>
      </c>
      <c r="H56" s="158">
        <v>0</v>
      </c>
      <c r="I56" s="157">
        <f t="shared" si="0"/>
        <v>1230</v>
      </c>
    </row>
    <row r="57" spans="1:9" s="9" customFormat="1" hidden="1" x14ac:dyDescent="0.25">
      <c r="A57" s="35"/>
      <c r="B57" s="92"/>
      <c r="C57" s="92"/>
      <c r="D57" s="8">
        <v>3419</v>
      </c>
      <c r="E57" s="17">
        <v>5229</v>
      </c>
      <c r="F57" s="150" t="s">
        <v>24</v>
      </c>
      <c r="G57" s="159">
        <v>1230</v>
      </c>
      <c r="H57" s="160">
        <v>0</v>
      </c>
      <c r="I57" s="159">
        <f t="shared" si="0"/>
        <v>1230</v>
      </c>
    </row>
    <row r="58" spans="1:9" s="9" customFormat="1" ht="13.1" thickBot="1" x14ac:dyDescent="0.25">
      <c r="A58" s="82" t="s">
        <v>2</v>
      </c>
      <c r="B58" s="83" t="s">
        <v>81</v>
      </c>
      <c r="C58" s="84" t="s">
        <v>17</v>
      </c>
      <c r="D58" s="138" t="s">
        <v>5</v>
      </c>
      <c r="E58" s="271" t="s">
        <v>5</v>
      </c>
      <c r="F58" s="272" t="s">
        <v>12</v>
      </c>
      <c r="G58" s="273">
        <f>+G59</f>
        <v>300</v>
      </c>
      <c r="H58" s="274">
        <v>0</v>
      </c>
      <c r="I58" s="273">
        <f t="shared" si="0"/>
        <v>300</v>
      </c>
    </row>
    <row r="59" spans="1:9" s="9" customFormat="1" ht="12.95" hidden="1" thickBot="1" x14ac:dyDescent="0.3">
      <c r="A59" s="82"/>
      <c r="B59" s="83"/>
      <c r="C59" s="84"/>
      <c r="D59" s="85">
        <v>3419</v>
      </c>
      <c r="E59" s="86">
        <v>5229</v>
      </c>
      <c r="F59" s="268" t="s">
        <v>24</v>
      </c>
      <c r="G59" s="269">
        <v>300</v>
      </c>
      <c r="H59" s="270">
        <v>0</v>
      </c>
      <c r="I59" s="269">
        <f t="shared" si="0"/>
        <v>300</v>
      </c>
    </row>
    <row r="60" spans="1:9" s="9" customFormat="1" x14ac:dyDescent="0.2">
      <c r="A60" s="93"/>
      <c r="B60" s="94"/>
      <c r="C60" s="94"/>
      <c r="D60" s="65"/>
      <c r="E60" s="65"/>
      <c r="F60" s="66"/>
      <c r="G60" s="95"/>
      <c r="H60" s="96"/>
      <c r="I60" s="96"/>
    </row>
    <row r="61" spans="1:9" s="9" customFormat="1" x14ac:dyDescent="0.2">
      <c r="A61" s="93"/>
      <c r="B61" s="94"/>
      <c r="C61" s="94"/>
      <c r="D61" s="65"/>
      <c r="E61" s="116">
        <v>41641</v>
      </c>
      <c r="F61" s="66"/>
      <c r="G61" s="95"/>
      <c r="H61" s="96"/>
      <c r="I61" s="96"/>
    </row>
    <row r="62" spans="1:9" s="9" customFormat="1" x14ac:dyDescent="0.2">
      <c r="A62" s="93"/>
      <c r="B62" s="94"/>
      <c r="C62" s="94"/>
      <c r="D62" s="65"/>
      <c r="E62" s="65"/>
      <c r="F62" s="66"/>
      <c r="G62" s="95"/>
      <c r="H62" s="96"/>
      <c r="I62" s="96"/>
    </row>
  </sheetData>
  <mergeCells count="10">
    <mergeCell ref="B47:C47"/>
    <mergeCell ref="B50:C50"/>
    <mergeCell ref="B55:C55"/>
    <mergeCell ref="H7:H8"/>
    <mergeCell ref="H1:I1"/>
    <mergeCell ref="A2:I2"/>
    <mergeCell ref="A4:I4"/>
    <mergeCell ref="B10:C10"/>
    <mergeCell ref="B43:C43"/>
    <mergeCell ref="B44:C44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14" zoomScale="120" zoomScaleNormal="120" workbookViewId="0">
      <selection activeCell="K30" sqref="K30"/>
    </sheetView>
  </sheetViews>
  <sheetFormatPr defaultRowHeight="12.45" x14ac:dyDescent="0.2"/>
  <cols>
    <col min="1" max="1" width="3.21875" style="1" customWidth="1"/>
    <col min="2" max="2" width="9.21875" style="1" customWidth="1"/>
    <col min="3" max="4" width="4.77734375" style="1" customWidth="1"/>
    <col min="5" max="5" width="8" style="1" customWidth="1"/>
    <col min="6" max="6" width="40.77734375" style="1" customWidth="1"/>
    <col min="7" max="7" width="8.44140625" style="2" customWidth="1"/>
    <col min="8" max="9" width="7.5546875" style="1" customWidth="1"/>
    <col min="10" max="253" width="8.77734375" style="1"/>
    <col min="254" max="255" width="3.21875" style="1" customWidth="1"/>
    <col min="256" max="256" width="9.21875" style="1" customWidth="1"/>
    <col min="257" max="258" width="4.77734375" style="1" customWidth="1"/>
    <col min="259" max="259" width="8" style="1" customWidth="1"/>
    <col min="260" max="260" width="40.77734375" style="1" customWidth="1"/>
    <col min="261" max="261" width="8.44140625" style="1" customWidth="1"/>
    <col min="262" max="263" width="7.5546875" style="1" customWidth="1"/>
    <col min="264" max="509" width="8.77734375" style="1"/>
    <col min="510" max="511" width="3.21875" style="1" customWidth="1"/>
    <col min="512" max="512" width="9.21875" style="1" customWidth="1"/>
    <col min="513" max="514" width="4.77734375" style="1" customWidth="1"/>
    <col min="515" max="515" width="8" style="1" customWidth="1"/>
    <col min="516" max="516" width="40.77734375" style="1" customWidth="1"/>
    <col min="517" max="517" width="8.44140625" style="1" customWidth="1"/>
    <col min="518" max="519" width="7.5546875" style="1" customWidth="1"/>
    <col min="520" max="765" width="8.77734375" style="1"/>
    <col min="766" max="767" width="3.21875" style="1" customWidth="1"/>
    <col min="768" max="768" width="9.21875" style="1" customWidth="1"/>
    <col min="769" max="770" width="4.77734375" style="1" customWidth="1"/>
    <col min="771" max="771" width="8" style="1" customWidth="1"/>
    <col min="772" max="772" width="40.77734375" style="1" customWidth="1"/>
    <col min="773" max="773" width="8.44140625" style="1" customWidth="1"/>
    <col min="774" max="775" width="7.5546875" style="1" customWidth="1"/>
    <col min="776" max="1021" width="8.77734375" style="1"/>
    <col min="1022" max="1023" width="3.21875" style="1" customWidth="1"/>
    <col min="1024" max="1024" width="9.21875" style="1" customWidth="1"/>
    <col min="1025" max="1026" width="4.77734375" style="1" customWidth="1"/>
    <col min="1027" max="1027" width="8" style="1" customWidth="1"/>
    <col min="1028" max="1028" width="40.77734375" style="1" customWidth="1"/>
    <col min="1029" max="1029" width="8.44140625" style="1" customWidth="1"/>
    <col min="1030" max="1031" width="7.5546875" style="1" customWidth="1"/>
    <col min="1032" max="1277" width="8.77734375" style="1"/>
    <col min="1278" max="1279" width="3.21875" style="1" customWidth="1"/>
    <col min="1280" max="1280" width="9.21875" style="1" customWidth="1"/>
    <col min="1281" max="1282" width="4.77734375" style="1" customWidth="1"/>
    <col min="1283" max="1283" width="8" style="1" customWidth="1"/>
    <col min="1284" max="1284" width="40.77734375" style="1" customWidth="1"/>
    <col min="1285" max="1285" width="8.44140625" style="1" customWidth="1"/>
    <col min="1286" max="1287" width="7.5546875" style="1" customWidth="1"/>
    <col min="1288" max="1533" width="8.77734375" style="1"/>
    <col min="1534" max="1535" width="3.21875" style="1" customWidth="1"/>
    <col min="1536" max="1536" width="9.21875" style="1" customWidth="1"/>
    <col min="1537" max="1538" width="4.77734375" style="1" customWidth="1"/>
    <col min="1539" max="1539" width="8" style="1" customWidth="1"/>
    <col min="1540" max="1540" width="40.77734375" style="1" customWidth="1"/>
    <col min="1541" max="1541" width="8.44140625" style="1" customWidth="1"/>
    <col min="1542" max="1543" width="7.5546875" style="1" customWidth="1"/>
    <col min="1544" max="1789" width="8.77734375" style="1"/>
    <col min="1790" max="1791" width="3.21875" style="1" customWidth="1"/>
    <col min="1792" max="1792" width="9.21875" style="1" customWidth="1"/>
    <col min="1793" max="1794" width="4.77734375" style="1" customWidth="1"/>
    <col min="1795" max="1795" width="8" style="1" customWidth="1"/>
    <col min="1796" max="1796" width="40.77734375" style="1" customWidth="1"/>
    <col min="1797" max="1797" width="8.44140625" style="1" customWidth="1"/>
    <col min="1798" max="1799" width="7.5546875" style="1" customWidth="1"/>
    <col min="1800" max="2045" width="8.77734375" style="1"/>
    <col min="2046" max="2047" width="3.21875" style="1" customWidth="1"/>
    <col min="2048" max="2048" width="9.21875" style="1" customWidth="1"/>
    <col min="2049" max="2050" width="4.77734375" style="1" customWidth="1"/>
    <col min="2051" max="2051" width="8" style="1" customWidth="1"/>
    <col min="2052" max="2052" width="40.77734375" style="1" customWidth="1"/>
    <col min="2053" max="2053" width="8.44140625" style="1" customWidth="1"/>
    <col min="2054" max="2055" width="7.5546875" style="1" customWidth="1"/>
    <col min="2056" max="2301" width="8.77734375" style="1"/>
    <col min="2302" max="2303" width="3.21875" style="1" customWidth="1"/>
    <col min="2304" max="2304" width="9.21875" style="1" customWidth="1"/>
    <col min="2305" max="2306" width="4.77734375" style="1" customWidth="1"/>
    <col min="2307" max="2307" width="8" style="1" customWidth="1"/>
    <col min="2308" max="2308" width="40.77734375" style="1" customWidth="1"/>
    <col min="2309" max="2309" width="8.44140625" style="1" customWidth="1"/>
    <col min="2310" max="2311" width="7.5546875" style="1" customWidth="1"/>
    <col min="2312" max="2557" width="8.77734375" style="1"/>
    <col min="2558" max="2559" width="3.21875" style="1" customWidth="1"/>
    <col min="2560" max="2560" width="9.21875" style="1" customWidth="1"/>
    <col min="2561" max="2562" width="4.77734375" style="1" customWidth="1"/>
    <col min="2563" max="2563" width="8" style="1" customWidth="1"/>
    <col min="2564" max="2564" width="40.77734375" style="1" customWidth="1"/>
    <col min="2565" max="2565" width="8.44140625" style="1" customWidth="1"/>
    <col min="2566" max="2567" width="7.5546875" style="1" customWidth="1"/>
    <col min="2568" max="2813" width="8.77734375" style="1"/>
    <col min="2814" max="2815" width="3.21875" style="1" customWidth="1"/>
    <col min="2816" max="2816" width="9.21875" style="1" customWidth="1"/>
    <col min="2817" max="2818" width="4.77734375" style="1" customWidth="1"/>
    <col min="2819" max="2819" width="8" style="1" customWidth="1"/>
    <col min="2820" max="2820" width="40.77734375" style="1" customWidth="1"/>
    <col min="2821" max="2821" width="8.44140625" style="1" customWidth="1"/>
    <col min="2822" max="2823" width="7.5546875" style="1" customWidth="1"/>
    <col min="2824" max="3069" width="8.77734375" style="1"/>
    <col min="3070" max="3071" width="3.21875" style="1" customWidth="1"/>
    <col min="3072" max="3072" width="9.21875" style="1" customWidth="1"/>
    <col min="3073" max="3074" width="4.77734375" style="1" customWidth="1"/>
    <col min="3075" max="3075" width="8" style="1" customWidth="1"/>
    <col min="3076" max="3076" width="40.77734375" style="1" customWidth="1"/>
    <col min="3077" max="3077" width="8.44140625" style="1" customWidth="1"/>
    <col min="3078" max="3079" width="7.5546875" style="1" customWidth="1"/>
    <col min="3080" max="3325" width="8.77734375" style="1"/>
    <col min="3326" max="3327" width="3.21875" style="1" customWidth="1"/>
    <col min="3328" max="3328" width="9.21875" style="1" customWidth="1"/>
    <col min="3329" max="3330" width="4.77734375" style="1" customWidth="1"/>
    <col min="3331" max="3331" width="8" style="1" customWidth="1"/>
    <col min="3332" max="3332" width="40.77734375" style="1" customWidth="1"/>
    <col min="3333" max="3333" width="8.44140625" style="1" customWidth="1"/>
    <col min="3334" max="3335" width="7.5546875" style="1" customWidth="1"/>
    <col min="3336" max="3581" width="8.77734375" style="1"/>
    <col min="3582" max="3583" width="3.21875" style="1" customWidth="1"/>
    <col min="3584" max="3584" width="9.21875" style="1" customWidth="1"/>
    <col min="3585" max="3586" width="4.77734375" style="1" customWidth="1"/>
    <col min="3587" max="3587" width="8" style="1" customWidth="1"/>
    <col min="3588" max="3588" width="40.77734375" style="1" customWidth="1"/>
    <col min="3589" max="3589" width="8.44140625" style="1" customWidth="1"/>
    <col min="3590" max="3591" width="7.5546875" style="1" customWidth="1"/>
    <col min="3592" max="3837" width="8.77734375" style="1"/>
    <col min="3838" max="3839" width="3.21875" style="1" customWidth="1"/>
    <col min="3840" max="3840" width="9.21875" style="1" customWidth="1"/>
    <col min="3841" max="3842" width="4.77734375" style="1" customWidth="1"/>
    <col min="3843" max="3843" width="8" style="1" customWidth="1"/>
    <col min="3844" max="3844" width="40.77734375" style="1" customWidth="1"/>
    <col min="3845" max="3845" width="8.44140625" style="1" customWidth="1"/>
    <col min="3846" max="3847" width="7.5546875" style="1" customWidth="1"/>
    <col min="3848" max="4093" width="8.77734375" style="1"/>
    <col min="4094" max="4095" width="3.21875" style="1" customWidth="1"/>
    <col min="4096" max="4096" width="9.21875" style="1" customWidth="1"/>
    <col min="4097" max="4098" width="4.77734375" style="1" customWidth="1"/>
    <col min="4099" max="4099" width="8" style="1" customWidth="1"/>
    <col min="4100" max="4100" width="40.77734375" style="1" customWidth="1"/>
    <col min="4101" max="4101" width="8.44140625" style="1" customWidth="1"/>
    <col min="4102" max="4103" width="7.5546875" style="1" customWidth="1"/>
    <col min="4104" max="4349" width="8.77734375" style="1"/>
    <col min="4350" max="4351" width="3.21875" style="1" customWidth="1"/>
    <col min="4352" max="4352" width="9.21875" style="1" customWidth="1"/>
    <col min="4353" max="4354" width="4.77734375" style="1" customWidth="1"/>
    <col min="4355" max="4355" width="8" style="1" customWidth="1"/>
    <col min="4356" max="4356" width="40.77734375" style="1" customWidth="1"/>
    <col min="4357" max="4357" width="8.44140625" style="1" customWidth="1"/>
    <col min="4358" max="4359" width="7.5546875" style="1" customWidth="1"/>
    <col min="4360" max="4605" width="8.77734375" style="1"/>
    <col min="4606" max="4607" width="3.21875" style="1" customWidth="1"/>
    <col min="4608" max="4608" width="9.21875" style="1" customWidth="1"/>
    <col min="4609" max="4610" width="4.77734375" style="1" customWidth="1"/>
    <col min="4611" max="4611" width="8" style="1" customWidth="1"/>
    <col min="4612" max="4612" width="40.77734375" style="1" customWidth="1"/>
    <col min="4613" max="4613" width="8.44140625" style="1" customWidth="1"/>
    <col min="4614" max="4615" width="7.5546875" style="1" customWidth="1"/>
    <col min="4616" max="4861" width="8.77734375" style="1"/>
    <col min="4862" max="4863" width="3.21875" style="1" customWidth="1"/>
    <col min="4864" max="4864" width="9.21875" style="1" customWidth="1"/>
    <col min="4865" max="4866" width="4.77734375" style="1" customWidth="1"/>
    <col min="4867" max="4867" width="8" style="1" customWidth="1"/>
    <col min="4868" max="4868" width="40.77734375" style="1" customWidth="1"/>
    <col min="4869" max="4869" width="8.44140625" style="1" customWidth="1"/>
    <col min="4870" max="4871" width="7.5546875" style="1" customWidth="1"/>
    <col min="4872" max="5117" width="8.77734375" style="1"/>
    <col min="5118" max="5119" width="3.21875" style="1" customWidth="1"/>
    <col min="5120" max="5120" width="9.21875" style="1" customWidth="1"/>
    <col min="5121" max="5122" width="4.77734375" style="1" customWidth="1"/>
    <col min="5123" max="5123" width="8" style="1" customWidth="1"/>
    <col min="5124" max="5124" width="40.77734375" style="1" customWidth="1"/>
    <col min="5125" max="5125" width="8.44140625" style="1" customWidth="1"/>
    <col min="5126" max="5127" width="7.5546875" style="1" customWidth="1"/>
    <col min="5128" max="5373" width="8.77734375" style="1"/>
    <col min="5374" max="5375" width="3.21875" style="1" customWidth="1"/>
    <col min="5376" max="5376" width="9.21875" style="1" customWidth="1"/>
    <col min="5377" max="5378" width="4.77734375" style="1" customWidth="1"/>
    <col min="5379" max="5379" width="8" style="1" customWidth="1"/>
    <col min="5380" max="5380" width="40.77734375" style="1" customWidth="1"/>
    <col min="5381" max="5381" width="8.44140625" style="1" customWidth="1"/>
    <col min="5382" max="5383" width="7.5546875" style="1" customWidth="1"/>
    <col min="5384" max="5629" width="8.77734375" style="1"/>
    <col min="5630" max="5631" width="3.21875" style="1" customWidth="1"/>
    <col min="5632" max="5632" width="9.21875" style="1" customWidth="1"/>
    <col min="5633" max="5634" width="4.77734375" style="1" customWidth="1"/>
    <col min="5635" max="5635" width="8" style="1" customWidth="1"/>
    <col min="5636" max="5636" width="40.77734375" style="1" customWidth="1"/>
    <col min="5637" max="5637" width="8.44140625" style="1" customWidth="1"/>
    <col min="5638" max="5639" width="7.5546875" style="1" customWidth="1"/>
    <col min="5640" max="5885" width="8.77734375" style="1"/>
    <col min="5886" max="5887" width="3.21875" style="1" customWidth="1"/>
    <col min="5888" max="5888" width="9.21875" style="1" customWidth="1"/>
    <col min="5889" max="5890" width="4.77734375" style="1" customWidth="1"/>
    <col min="5891" max="5891" width="8" style="1" customWidth="1"/>
    <col min="5892" max="5892" width="40.77734375" style="1" customWidth="1"/>
    <col min="5893" max="5893" width="8.44140625" style="1" customWidth="1"/>
    <col min="5894" max="5895" width="7.5546875" style="1" customWidth="1"/>
    <col min="5896" max="6141" width="8.77734375" style="1"/>
    <col min="6142" max="6143" width="3.21875" style="1" customWidth="1"/>
    <col min="6144" max="6144" width="9.21875" style="1" customWidth="1"/>
    <col min="6145" max="6146" width="4.77734375" style="1" customWidth="1"/>
    <col min="6147" max="6147" width="8" style="1" customWidth="1"/>
    <col min="6148" max="6148" width="40.77734375" style="1" customWidth="1"/>
    <col min="6149" max="6149" width="8.44140625" style="1" customWidth="1"/>
    <col min="6150" max="6151" width="7.5546875" style="1" customWidth="1"/>
    <col min="6152" max="6397" width="8.77734375" style="1"/>
    <col min="6398" max="6399" width="3.21875" style="1" customWidth="1"/>
    <col min="6400" max="6400" width="9.21875" style="1" customWidth="1"/>
    <col min="6401" max="6402" width="4.77734375" style="1" customWidth="1"/>
    <col min="6403" max="6403" width="8" style="1" customWidth="1"/>
    <col min="6404" max="6404" width="40.77734375" style="1" customWidth="1"/>
    <col min="6405" max="6405" width="8.44140625" style="1" customWidth="1"/>
    <col min="6406" max="6407" width="7.5546875" style="1" customWidth="1"/>
    <col min="6408" max="6653" width="8.77734375" style="1"/>
    <col min="6654" max="6655" width="3.21875" style="1" customWidth="1"/>
    <col min="6656" max="6656" width="9.21875" style="1" customWidth="1"/>
    <col min="6657" max="6658" width="4.77734375" style="1" customWidth="1"/>
    <col min="6659" max="6659" width="8" style="1" customWidth="1"/>
    <col min="6660" max="6660" width="40.77734375" style="1" customWidth="1"/>
    <col min="6661" max="6661" width="8.44140625" style="1" customWidth="1"/>
    <col min="6662" max="6663" width="7.5546875" style="1" customWidth="1"/>
    <col min="6664" max="6909" width="8.77734375" style="1"/>
    <col min="6910" max="6911" width="3.21875" style="1" customWidth="1"/>
    <col min="6912" max="6912" width="9.21875" style="1" customWidth="1"/>
    <col min="6913" max="6914" width="4.77734375" style="1" customWidth="1"/>
    <col min="6915" max="6915" width="8" style="1" customWidth="1"/>
    <col min="6916" max="6916" width="40.77734375" style="1" customWidth="1"/>
    <col min="6917" max="6917" width="8.44140625" style="1" customWidth="1"/>
    <col min="6918" max="6919" width="7.5546875" style="1" customWidth="1"/>
    <col min="6920" max="7165" width="8.77734375" style="1"/>
    <col min="7166" max="7167" width="3.21875" style="1" customWidth="1"/>
    <col min="7168" max="7168" width="9.21875" style="1" customWidth="1"/>
    <col min="7169" max="7170" width="4.77734375" style="1" customWidth="1"/>
    <col min="7171" max="7171" width="8" style="1" customWidth="1"/>
    <col min="7172" max="7172" width="40.77734375" style="1" customWidth="1"/>
    <col min="7173" max="7173" width="8.44140625" style="1" customWidth="1"/>
    <col min="7174" max="7175" width="7.5546875" style="1" customWidth="1"/>
    <col min="7176" max="7421" width="8.77734375" style="1"/>
    <col min="7422" max="7423" width="3.21875" style="1" customWidth="1"/>
    <col min="7424" max="7424" width="9.21875" style="1" customWidth="1"/>
    <col min="7425" max="7426" width="4.77734375" style="1" customWidth="1"/>
    <col min="7427" max="7427" width="8" style="1" customWidth="1"/>
    <col min="7428" max="7428" width="40.77734375" style="1" customWidth="1"/>
    <col min="7429" max="7429" width="8.44140625" style="1" customWidth="1"/>
    <col min="7430" max="7431" width="7.5546875" style="1" customWidth="1"/>
    <col min="7432" max="7677" width="8.77734375" style="1"/>
    <col min="7678" max="7679" width="3.21875" style="1" customWidth="1"/>
    <col min="7680" max="7680" width="9.21875" style="1" customWidth="1"/>
    <col min="7681" max="7682" width="4.77734375" style="1" customWidth="1"/>
    <col min="7683" max="7683" width="8" style="1" customWidth="1"/>
    <col min="7684" max="7684" width="40.77734375" style="1" customWidth="1"/>
    <col min="7685" max="7685" width="8.44140625" style="1" customWidth="1"/>
    <col min="7686" max="7687" width="7.5546875" style="1" customWidth="1"/>
    <col min="7688" max="7933" width="8.77734375" style="1"/>
    <col min="7934" max="7935" width="3.21875" style="1" customWidth="1"/>
    <col min="7936" max="7936" width="9.21875" style="1" customWidth="1"/>
    <col min="7937" max="7938" width="4.77734375" style="1" customWidth="1"/>
    <col min="7939" max="7939" width="8" style="1" customWidth="1"/>
    <col min="7940" max="7940" width="40.77734375" style="1" customWidth="1"/>
    <col min="7941" max="7941" width="8.44140625" style="1" customWidth="1"/>
    <col min="7942" max="7943" width="7.5546875" style="1" customWidth="1"/>
    <col min="7944" max="8189" width="8.77734375" style="1"/>
    <col min="8190" max="8191" width="3.21875" style="1" customWidth="1"/>
    <col min="8192" max="8192" width="9.21875" style="1" customWidth="1"/>
    <col min="8193" max="8194" width="4.77734375" style="1" customWidth="1"/>
    <col min="8195" max="8195" width="8" style="1" customWidth="1"/>
    <col min="8196" max="8196" width="40.77734375" style="1" customWidth="1"/>
    <col min="8197" max="8197" width="8.44140625" style="1" customWidth="1"/>
    <col min="8198" max="8199" width="7.5546875" style="1" customWidth="1"/>
    <col min="8200" max="8445" width="8.77734375" style="1"/>
    <col min="8446" max="8447" width="3.21875" style="1" customWidth="1"/>
    <col min="8448" max="8448" width="9.21875" style="1" customWidth="1"/>
    <col min="8449" max="8450" width="4.77734375" style="1" customWidth="1"/>
    <col min="8451" max="8451" width="8" style="1" customWidth="1"/>
    <col min="8452" max="8452" width="40.77734375" style="1" customWidth="1"/>
    <col min="8453" max="8453" width="8.44140625" style="1" customWidth="1"/>
    <col min="8454" max="8455" width="7.5546875" style="1" customWidth="1"/>
    <col min="8456" max="8701" width="8.77734375" style="1"/>
    <col min="8702" max="8703" width="3.21875" style="1" customWidth="1"/>
    <col min="8704" max="8704" width="9.21875" style="1" customWidth="1"/>
    <col min="8705" max="8706" width="4.77734375" style="1" customWidth="1"/>
    <col min="8707" max="8707" width="8" style="1" customWidth="1"/>
    <col min="8708" max="8708" width="40.77734375" style="1" customWidth="1"/>
    <col min="8709" max="8709" width="8.44140625" style="1" customWidth="1"/>
    <col min="8710" max="8711" width="7.5546875" style="1" customWidth="1"/>
    <col min="8712" max="8957" width="8.77734375" style="1"/>
    <col min="8958" max="8959" width="3.21875" style="1" customWidth="1"/>
    <col min="8960" max="8960" width="9.21875" style="1" customWidth="1"/>
    <col min="8961" max="8962" width="4.77734375" style="1" customWidth="1"/>
    <col min="8963" max="8963" width="8" style="1" customWidth="1"/>
    <col min="8964" max="8964" width="40.77734375" style="1" customWidth="1"/>
    <col min="8965" max="8965" width="8.44140625" style="1" customWidth="1"/>
    <col min="8966" max="8967" width="7.5546875" style="1" customWidth="1"/>
    <col min="8968" max="9213" width="8.77734375" style="1"/>
    <col min="9214" max="9215" width="3.21875" style="1" customWidth="1"/>
    <col min="9216" max="9216" width="9.21875" style="1" customWidth="1"/>
    <col min="9217" max="9218" width="4.77734375" style="1" customWidth="1"/>
    <col min="9219" max="9219" width="8" style="1" customWidth="1"/>
    <col min="9220" max="9220" width="40.77734375" style="1" customWidth="1"/>
    <col min="9221" max="9221" width="8.44140625" style="1" customWidth="1"/>
    <col min="9222" max="9223" width="7.5546875" style="1" customWidth="1"/>
    <col min="9224" max="9469" width="8.77734375" style="1"/>
    <col min="9470" max="9471" width="3.21875" style="1" customWidth="1"/>
    <col min="9472" max="9472" width="9.21875" style="1" customWidth="1"/>
    <col min="9473" max="9474" width="4.77734375" style="1" customWidth="1"/>
    <col min="9475" max="9475" width="8" style="1" customWidth="1"/>
    <col min="9476" max="9476" width="40.77734375" style="1" customWidth="1"/>
    <col min="9477" max="9477" width="8.44140625" style="1" customWidth="1"/>
    <col min="9478" max="9479" width="7.5546875" style="1" customWidth="1"/>
    <col min="9480" max="9725" width="8.77734375" style="1"/>
    <col min="9726" max="9727" width="3.21875" style="1" customWidth="1"/>
    <col min="9728" max="9728" width="9.21875" style="1" customWidth="1"/>
    <col min="9729" max="9730" width="4.77734375" style="1" customWidth="1"/>
    <col min="9731" max="9731" width="8" style="1" customWidth="1"/>
    <col min="9732" max="9732" width="40.77734375" style="1" customWidth="1"/>
    <col min="9733" max="9733" width="8.44140625" style="1" customWidth="1"/>
    <col min="9734" max="9735" width="7.5546875" style="1" customWidth="1"/>
    <col min="9736" max="9981" width="8.77734375" style="1"/>
    <col min="9982" max="9983" width="3.21875" style="1" customWidth="1"/>
    <col min="9984" max="9984" width="9.21875" style="1" customWidth="1"/>
    <col min="9985" max="9986" width="4.77734375" style="1" customWidth="1"/>
    <col min="9987" max="9987" width="8" style="1" customWidth="1"/>
    <col min="9988" max="9988" width="40.77734375" style="1" customWidth="1"/>
    <col min="9989" max="9989" width="8.44140625" style="1" customWidth="1"/>
    <col min="9990" max="9991" width="7.5546875" style="1" customWidth="1"/>
    <col min="9992" max="10237" width="8.77734375" style="1"/>
    <col min="10238" max="10239" width="3.21875" style="1" customWidth="1"/>
    <col min="10240" max="10240" width="9.21875" style="1" customWidth="1"/>
    <col min="10241" max="10242" width="4.77734375" style="1" customWidth="1"/>
    <col min="10243" max="10243" width="8" style="1" customWidth="1"/>
    <col min="10244" max="10244" width="40.77734375" style="1" customWidth="1"/>
    <col min="10245" max="10245" width="8.44140625" style="1" customWidth="1"/>
    <col min="10246" max="10247" width="7.5546875" style="1" customWidth="1"/>
    <col min="10248" max="10493" width="8.77734375" style="1"/>
    <col min="10494" max="10495" width="3.21875" style="1" customWidth="1"/>
    <col min="10496" max="10496" width="9.21875" style="1" customWidth="1"/>
    <col min="10497" max="10498" width="4.77734375" style="1" customWidth="1"/>
    <col min="10499" max="10499" width="8" style="1" customWidth="1"/>
    <col min="10500" max="10500" width="40.77734375" style="1" customWidth="1"/>
    <col min="10501" max="10501" width="8.44140625" style="1" customWidth="1"/>
    <col min="10502" max="10503" width="7.5546875" style="1" customWidth="1"/>
    <col min="10504" max="10749" width="8.77734375" style="1"/>
    <col min="10750" max="10751" width="3.21875" style="1" customWidth="1"/>
    <col min="10752" max="10752" width="9.21875" style="1" customWidth="1"/>
    <col min="10753" max="10754" width="4.77734375" style="1" customWidth="1"/>
    <col min="10755" max="10755" width="8" style="1" customWidth="1"/>
    <col min="10756" max="10756" width="40.77734375" style="1" customWidth="1"/>
    <col min="10757" max="10757" width="8.44140625" style="1" customWidth="1"/>
    <col min="10758" max="10759" width="7.5546875" style="1" customWidth="1"/>
    <col min="10760" max="11005" width="8.77734375" style="1"/>
    <col min="11006" max="11007" width="3.21875" style="1" customWidth="1"/>
    <col min="11008" max="11008" width="9.21875" style="1" customWidth="1"/>
    <col min="11009" max="11010" width="4.77734375" style="1" customWidth="1"/>
    <col min="11011" max="11011" width="8" style="1" customWidth="1"/>
    <col min="11012" max="11012" width="40.77734375" style="1" customWidth="1"/>
    <col min="11013" max="11013" width="8.44140625" style="1" customWidth="1"/>
    <col min="11014" max="11015" width="7.5546875" style="1" customWidth="1"/>
    <col min="11016" max="11261" width="8.77734375" style="1"/>
    <col min="11262" max="11263" width="3.21875" style="1" customWidth="1"/>
    <col min="11264" max="11264" width="9.21875" style="1" customWidth="1"/>
    <col min="11265" max="11266" width="4.77734375" style="1" customWidth="1"/>
    <col min="11267" max="11267" width="8" style="1" customWidth="1"/>
    <col min="11268" max="11268" width="40.77734375" style="1" customWidth="1"/>
    <col min="11269" max="11269" width="8.44140625" style="1" customWidth="1"/>
    <col min="11270" max="11271" width="7.5546875" style="1" customWidth="1"/>
    <col min="11272" max="11517" width="8.77734375" style="1"/>
    <col min="11518" max="11519" width="3.21875" style="1" customWidth="1"/>
    <col min="11520" max="11520" width="9.21875" style="1" customWidth="1"/>
    <col min="11521" max="11522" width="4.77734375" style="1" customWidth="1"/>
    <col min="11523" max="11523" width="8" style="1" customWidth="1"/>
    <col min="11524" max="11524" width="40.77734375" style="1" customWidth="1"/>
    <col min="11525" max="11525" width="8.44140625" style="1" customWidth="1"/>
    <col min="11526" max="11527" width="7.5546875" style="1" customWidth="1"/>
    <col min="11528" max="11773" width="8.77734375" style="1"/>
    <col min="11774" max="11775" width="3.21875" style="1" customWidth="1"/>
    <col min="11776" max="11776" width="9.21875" style="1" customWidth="1"/>
    <col min="11777" max="11778" width="4.77734375" style="1" customWidth="1"/>
    <col min="11779" max="11779" width="8" style="1" customWidth="1"/>
    <col min="11780" max="11780" width="40.77734375" style="1" customWidth="1"/>
    <col min="11781" max="11781" width="8.44140625" style="1" customWidth="1"/>
    <col min="11782" max="11783" width="7.5546875" style="1" customWidth="1"/>
    <col min="11784" max="12029" width="8.77734375" style="1"/>
    <col min="12030" max="12031" width="3.21875" style="1" customWidth="1"/>
    <col min="12032" max="12032" width="9.21875" style="1" customWidth="1"/>
    <col min="12033" max="12034" width="4.77734375" style="1" customWidth="1"/>
    <col min="12035" max="12035" width="8" style="1" customWidth="1"/>
    <col min="12036" max="12036" width="40.77734375" style="1" customWidth="1"/>
    <col min="12037" max="12037" width="8.44140625" style="1" customWidth="1"/>
    <col min="12038" max="12039" width="7.5546875" style="1" customWidth="1"/>
    <col min="12040" max="12285" width="8.77734375" style="1"/>
    <col min="12286" max="12287" width="3.21875" style="1" customWidth="1"/>
    <col min="12288" max="12288" width="9.21875" style="1" customWidth="1"/>
    <col min="12289" max="12290" width="4.77734375" style="1" customWidth="1"/>
    <col min="12291" max="12291" width="8" style="1" customWidth="1"/>
    <col min="12292" max="12292" width="40.77734375" style="1" customWidth="1"/>
    <col min="12293" max="12293" width="8.44140625" style="1" customWidth="1"/>
    <col min="12294" max="12295" width="7.5546875" style="1" customWidth="1"/>
    <col min="12296" max="12541" width="8.77734375" style="1"/>
    <col min="12542" max="12543" width="3.21875" style="1" customWidth="1"/>
    <col min="12544" max="12544" width="9.21875" style="1" customWidth="1"/>
    <col min="12545" max="12546" width="4.77734375" style="1" customWidth="1"/>
    <col min="12547" max="12547" width="8" style="1" customWidth="1"/>
    <col min="12548" max="12548" width="40.77734375" style="1" customWidth="1"/>
    <col min="12549" max="12549" width="8.44140625" style="1" customWidth="1"/>
    <col min="12550" max="12551" width="7.5546875" style="1" customWidth="1"/>
    <col min="12552" max="12797" width="8.77734375" style="1"/>
    <col min="12798" max="12799" width="3.21875" style="1" customWidth="1"/>
    <col min="12800" max="12800" width="9.21875" style="1" customWidth="1"/>
    <col min="12801" max="12802" width="4.77734375" style="1" customWidth="1"/>
    <col min="12803" max="12803" width="8" style="1" customWidth="1"/>
    <col min="12804" max="12804" width="40.77734375" style="1" customWidth="1"/>
    <col min="12805" max="12805" width="8.44140625" style="1" customWidth="1"/>
    <col min="12806" max="12807" width="7.5546875" style="1" customWidth="1"/>
    <col min="12808" max="13053" width="8.77734375" style="1"/>
    <col min="13054" max="13055" width="3.21875" style="1" customWidth="1"/>
    <col min="13056" max="13056" width="9.21875" style="1" customWidth="1"/>
    <col min="13057" max="13058" width="4.77734375" style="1" customWidth="1"/>
    <col min="13059" max="13059" width="8" style="1" customWidth="1"/>
    <col min="13060" max="13060" width="40.77734375" style="1" customWidth="1"/>
    <col min="13061" max="13061" width="8.44140625" style="1" customWidth="1"/>
    <col min="13062" max="13063" width="7.5546875" style="1" customWidth="1"/>
    <col min="13064" max="13309" width="8.77734375" style="1"/>
    <col min="13310" max="13311" width="3.21875" style="1" customWidth="1"/>
    <col min="13312" max="13312" width="9.21875" style="1" customWidth="1"/>
    <col min="13313" max="13314" width="4.77734375" style="1" customWidth="1"/>
    <col min="13315" max="13315" width="8" style="1" customWidth="1"/>
    <col min="13316" max="13316" width="40.77734375" style="1" customWidth="1"/>
    <col min="13317" max="13317" width="8.44140625" style="1" customWidth="1"/>
    <col min="13318" max="13319" width="7.5546875" style="1" customWidth="1"/>
    <col min="13320" max="13565" width="8.77734375" style="1"/>
    <col min="13566" max="13567" width="3.21875" style="1" customWidth="1"/>
    <col min="13568" max="13568" width="9.21875" style="1" customWidth="1"/>
    <col min="13569" max="13570" width="4.77734375" style="1" customWidth="1"/>
    <col min="13571" max="13571" width="8" style="1" customWidth="1"/>
    <col min="13572" max="13572" width="40.77734375" style="1" customWidth="1"/>
    <col min="13573" max="13573" width="8.44140625" style="1" customWidth="1"/>
    <col min="13574" max="13575" width="7.5546875" style="1" customWidth="1"/>
    <col min="13576" max="13821" width="8.77734375" style="1"/>
    <col min="13822" max="13823" width="3.21875" style="1" customWidth="1"/>
    <col min="13824" max="13824" width="9.21875" style="1" customWidth="1"/>
    <col min="13825" max="13826" width="4.77734375" style="1" customWidth="1"/>
    <col min="13827" max="13827" width="8" style="1" customWidth="1"/>
    <col min="13828" max="13828" width="40.77734375" style="1" customWidth="1"/>
    <col min="13829" max="13829" width="8.44140625" style="1" customWidth="1"/>
    <col min="13830" max="13831" width="7.5546875" style="1" customWidth="1"/>
    <col min="13832" max="14077" width="8.77734375" style="1"/>
    <col min="14078" max="14079" width="3.21875" style="1" customWidth="1"/>
    <col min="14080" max="14080" width="9.21875" style="1" customWidth="1"/>
    <col min="14081" max="14082" width="4.77734375" style="1" customWidth="1"/>
    <col min="14083" max="14083" width="8" style="1" customWidth="1"/>
    <col min="14084" max="14084" width="40.77734375" style="1" customWidth="1"/>
    <col min="14085" max="14085" width="8.44140625" style="1" customWidth="1"/>
    <col min="14086" max="14087" width="7.5546875" style="1" customWidth="1"/>
    <col min="14088" max="14333" width="8.77734375" style="1"/>
    <col min="14334" max="14335" width="3.21875" style="1" customWidth="1"/>
    <col min="14336" max="14336" width="9.21875" style="1" customWidth="1"/>
    <col min="14337" max="14338" width="4.77734375" style="1" customWidth="1"/>
    <col min="14339" max="14339" width="8" style="1" customWidth="1"/>
    <col min="14340" max="14340" width="40.77734375" style="1" customWidth="1"/>
    <col min="14341" max="14341" width="8.44140625" style="1" customWidth="1"/>
    <col min="14342" max="14343" width="7.5546875" style="1" customWidth="1"/>
    <col min="14344" max="14589" width="8.77734375" style="1"/>
    <col min="14590" max="14591" width="3.21875" style="1" customWidth="1"/>
    <col min="14592" max="14592" width="9.21875" style="1" customWidth="1"/>
    <col min="14593" max="14594" width="4.77734375" style="1" customWidth="1"/>
    <col min="14595" max="14595" width="8" style="1" customWidth="1"/>
    <col min="14596" max="14596" width="40.77734375" style="1" customWidth="1"/>
    <col min="14597" max="14597" width="8.44140625" style="1" customWidth="1"/>
    <col min="14598" max="14599" width="7.5546875" style="1" customWidth="1"/>
    <col min="14600" max="14845" width="8.77734375" style="1"/>
    <col min="14846" max="14847" width="3.21875" style="1" customWidth="1"/>
    <col min="14848" max="14848" width="9.21875" style="1" customWidth="1"/>
    <col min="14849" max="14850" width="4.77734375" style="1" customWidth="1"/>
    <col min="14851" max="14851" width="8" style="1" customWidth="1"/>
    <col min="14852" max="14852" width="40.77734375" style="1" customWidth="1"/>
    <col min="14853" max="14853" width="8.44140625" style="1" customWidth="1"/>
    <col min="14854" max="14855" width="7.5546875" style="1" customWidth="1"/>
    <col min="14856" max="15101" width="8.77734375" style="1"/>
    <col min="15102" max="15103" width="3.21875" style="1" customWidth="1"/>
    <col min="15104" max="15104" width="9.21875" style="1" customWidth="1"/>
    <col min="15105" max="15106" width="4.77734375" style="1" customWidth="1"/>
    <col min="15107" max="15107" width="8" style="1" customWidth="1"/>
    <col min="15108" max="15108" width="40.77734375" style="1" customWidth="1"/>
    <col min="15109" max="15109" width="8.44140625" style="1" customWidth="1"/>
    <col min="15110" max="15111" width="7.5546875" style="1" customWidth="1"/>
    <col min="15112" max="15357" width="8.77734375" style="1"/>
    <col min="15358" max="15359" width="3.21875" style="1" customWidth="1"/>
    <col min="15360" max="15360" width="9.21875" style="1" customWidth="1"/>
    <col min="15361" max="15362" width="4.77734375" style="1" customWidth="1"/>
    <col min="15363" max="15363" width="8" style="1" customWidth="1"/>
    <col min="15364" max="15364" width="40.77734375" style="1" customWidth="1"/>
    <col min="15365" max="15365" width="8.44140625" style="1" customWidth="1"/>
    <col min="15366" max="15367" width="7.5546875" style="1" customWidth="1"/>
    <col min="15368" max="15613" width="8.77734375" style="1"/>
    <col min="15614" max="15615" width="3.21875" style="1" customWidth="1"/>
    <col min="15616" max="15616" width="9.21875" style="1" customWidth="1"/>
    <col min="15617" max="15618" width="4.77734375" style="1" customWidth="1"/>
    <col min="15619" max="15619" width="8" style="1" customWidth="1"/>
    <col min="15620" max="15620" width="40.77734375" style="1" customWidth="1"/>
    <col min="15621" max="15621" width="8.44140625" style="1" customWidth="1"/>
    <col min="15622" max="15623" width="7.5546875" style="1" customWidth="1"/>
    <col min="15624" max="15869" width="8.77734375" style="1"/>
    <col min="15870" max="15871" width="3.21875" style="1" customWidth="1"/>
    <col min="15872" max="15872" width="9.21875" style="1" customWidth="1"/>
    <col min="15873" max="15874" width="4.77734375" style="1" customWidth="1"/>
    <col min="15875" max="15875" width="8" style="1" customWidth="1"/>
    <col min="15876" max="15876" width="40.77734375" style="1" customWidth="1"/>
    <col min="15877" max="15877" width="8.44140625" style="1" customWidth="1"/>
    <col min="15878" max="15879" width="7.5546875" style="1" customWidth="1"/>
    <col min="15880" max="16125" width="8.77734375" style="1"/>
    <col min="16126" max="16127" width="3.21875" style="1" customWidth="1"/>
    <col min="16128" max="16128" width="9.21875" style="1" customWidth="1"/>
    <col min="16129" max="16130" width="4.77734375" style="1" customWidth="1"/>
    <col min="16131" max="16131" width="8" style="1" customWidth="1"/>
    <col min="16132" max="16132" width="40.77734375" style="1" customWidth="1"/>
    <col min="16133" max="16133" width="8.44140625" style="1" customWidth="1"/>
    <col min="16134" max="16135" width="7.5546875" style="1" customWidth="1"/>
    <col min="16136" max="16382" width="8.77734375" style="1"/>
    <col min="16383" max="16384" width="9.21875" style="1" customWidth="1"/>
  </cols>
  <sheetData>
    <row r="1" spans="1:10" x14ac:dyDescent="0.2">
      <c r="H1" s="1385" t="s">
        <v>93</v>
      </c>
      <c r="I1" s="1385"/>
    </row>
    <row r="2" spans="1:10" ht="17.7" x14ac:dyDescent="0.3">
      <c r="A2" s="1386" t="s">
        <v>30</v>
      </c>
      <c r="B2" s="1386"/>
      <c r="C2" s="1386"/>
      <c r="D2" s="1386"/>
      <c r="E2" s="1386"/>
      <c r="F2" s="1386"/>
      <c r="G2" s="1386"/>
      <c r="H2" s="1386"/>
      <c r="I2" s="1386"/>
    </row>
    <row r="3" spans="1:10" x14ac:dyDescent="0.25">
      <c r="A3" s="3"/>
      <c r="B3" s="3"/>
      <c r="C3" s="3"/>
      <c r="D3" s="3"/>
      <c r="E3" s="3"/>
      <c r="F3" s="3"/>
      <c r="G3" s="3"/>
      <c r="H3" s="4"/>
      <c r="I3" s="4"/>
    </row>
    <row r="4" spans="1:10" ht="15.05" x14ac:dyDescent="0.25">
      <c r="A4" s="1387" t="s">
        <v>13</v>
      </c>
      <c r="B4" s="1387"/>
      <c r="C4" s="1387"/>
      <c r="D4" s="1387"/>
      <c r="E4" s="1387"/>
      <c r="F4" s="1387"/>
      <c r="G4" s="1387"/>
      <c r="H4" s="1387"/>
      <c r="I4" s="1387"/>
    </row>
    <row r="5" spans="1:10" x14ac:dyDescent="0.25">
      <c r="A5" s="3"/>
      <c r="B5" s="3"/>
      <c r="C5" s="3"/>
      <c r="D5" s="3"/>
      <c r="E5" s="3"/>
      <c r="F5" s="3"/>
      <c r="G5" s="3"/>
      <c r="H5" s="4"/>
      <c r="I5" s="4"/>
    </row>
    <row r="6" spans="1:10" s="9" customFormat="1" ht="16.05" thickBot="1" x14ac:dyDescent="0.4">
      <c r="A6" s="93"/>
      <c r="B6" s="94"/>
      <c r="C6" s="94"/>
      <c r="D6" s="65"/>
      <c r="E6" s="65"/>
      <c r="F6" s="114" t="s">
        <v>36</v>
      </c>
      <c r="G6" s="95"/>
      <c r="H6" s="96"/>
      <c r="I6" s="96"/>
    </row>
    <row r="7" spans="1:10" s="9" customFormat="1" ht="13.1" thickBot="1" x14ac:dyDescent="0.25">
      <c r="A7" s="102"/>
      <c r="B7" s="102"/>
      <c r="C7" s="102"/>
      <c r="D7" s="102"/>
      <c r="E7" s="102"/>
      <c r="F7" s="102"/>
      <c r="G7" s="103"/>
      <c r="H7" s="1396" t="s">
        <v>92</v>
      </c>
      <c r="I7" s="97" t="s">
        <v>0</v>
      </c>
    </row>
    <row r="8" spans="1:10" s="9" customFormat="1" ht="13.1" thickBot="1" x14ac:dyDescent="0.25">
      <c r="A8" s="98" t="s">
        <v>1</v>
      </c>
      <c r="B8" s="112" t="s">
        <v>4</v>
      </c>
      <c r="C8" s="99" t="s">
        <v>14</v>
      </c>
      <c r="D8" s="100" t="s">
        <v>15</v>
      </c>
      <c r="E8" s="104" t="s">
        <v>33</v>
      </c>
      <c r="F8" s="99" t="s">
        <v>35</v>
      </c>
      <c r="G8" s="105" t="s">
        <v>31</v>
      </c>
      <c r="H8" s="1402"/>
      <c r="I8" s="107" t="s">
        <v>32</v>
      </c>
    </row>
    <row r="9" spans="1:10" s="9" customFormat="1" ht="13.1" thickBot="1" x14ac:dyDescent="0.25">
      <c r="A9" s="108" t="s">
        <v>2</v>
      </c>
      <c r="B9" s="113" t="s">
        <v>5</v>
      </c>
      <c r="C9" s="22" t="s">
        <v>5</v>
      </c>
      <c r="D9" s="113" t="s">
        <v>5</v>
      </c>
      <c r="E9" s="113" t="s">
        <v>5</v>
      </c>
      <c r="F9" s="148" t="s">
        <v>34</v>
      </c>
      <c r="G9" s="304">
        <f>G10+G25</f>
        <v>9450</v>
      </c>
      <c r="H9" s="304">
        <f>+H10+H25</f>
        <v>4000</v>
      </c>
      <c r="I9" s="304">
        <f>+G9+H9</f>
        <v>13450</v>
      </c>
      <c r="J9" s="147" t="s">
        <v>91</v>
      </c>
    </row>
    <row r="10" spans="1:10" s="9" customFormat="1" ht="13.75" thickBot="1" x14ac:dyDescent="0.3">
      <c r="A10" s="317" t="s">
        <v>2</v>
      </c>
      <c r="B10" s="1412" t="s">
        <v>5</v>
      </c>
      <c r="C10" s="1413"/>
      <c r="D10" s="313" t="s">
        <v>5</v>
      </c>
      <c r="E10" s="314" t="s">
        <v>5</v>
      </c>
      <c r="F10" s="315" t="s">
        <v>18</v>
      </c>
      <c r="G10" s="316">
        <v>3410</v>
      </c>
      <c r="H10" s="312">
        <v>0</v>
      </c>
      <c r="I10" s="312">
        <f t="shared" ref="I10:I43" si="0">+G10+H10</f>
        <v>3410</v>
      </c>
    </row>
    <row r="11" spans="1:10" s="9" customFormat="1" ht="13.1" thickBot="1" x14ac:dyDescent="0.25">
      <c r="A11" s="35" t="s">
        <v>2</v>
      </c>
      <c r="B11" s="293" t="s">
        <v>67</v>
      </c>
      <c r="C11" s="294" t="s">
        <v>17</v>
      </c>
      <c r="D11" s="38" t="s">
        <v>5</v>
      </c>
      <c r="E11" s="39" t="s">
        <v>5</v>
      </c>
      <c r="F11" s="149" t="s">
        <v>20</v>
      </c>
      <c r="G11" s="305">
        <f>SUM(G12:G13)</f>
        <v>200</v>
      </c>
      <c r="H11" s="306">
        <v>0</v>
      </c>
      <c r="I11" s="304">
        <f t="shared" si="0"/>
        <v>200</v>
      </c>
    </row>
    <row r="12" spans="1:10" s="9" customFormat="1" ht="12.95" hidden="1" thickBot="1" x14ac:dyDescent="0.3">
      <c r="A12" s="47"/>
      <c r="B12" s="291"/>
      <c r="C12" s="292"/>
      <c r="D12" s="50">
        <v>3299</v>
      </c>
      <c r="E12" s="17">
        <v>5321</v>
      </c>
      <c r="F12" s="150" t="s">
        <v>21</v>
      </c>
      <c r="G12" s="307">
        <v>150</v>
      </c>
      <c r="H12" s="306">
        <v>0</v>
      </c>
      <c r="I12" s="304">
        <f t="shared" si="0"/>
        <v>150</v>
      </c>
    </row>
    <row r="13" spans="1:10" s="9" customFormat="1" ht="12.95" hidden="1" thickBot="1" x14ac:dyDescent="0.3">
      <c r="A13" s="47"/>
      <c r="B13" s="291"/>
      <c r="C13" s="292"/>
      <c r="D13" s="50">
        <v>3299</v>
      </c>
      <c r="E13" s="17">
        <v>5331</v>
      </c>
      <c r="F13" s="150" t="s">
        <v>19</v>
      </c>
      <c r="G13" s="307">
        <v>50</v>
      </c>
      <c r="H13" s="306">
        <v>0</v>
      </c>
      <c r="I13" s="304">
        <f t="shared" si="0"/>
        <v>50</v>
      </c>
    </row>
    <row r="14" spans="1:10" s="9" customFormat="1" ht="13.1" thickBot="1" x14ac:dyDescent="0.25">
      <c r="A14" s="26" t="s">
        <v>2</v>
      </c>
      <c r="B14" s="115" t="s">
        <v>68</v>
      </c>
      <c r="C14" s="290" t="s">
        <v>17</v>
      </c>
      <c r="D14" s="29" t="s">
        <v>5</v>
      </c>
      <c r="E14" s="30" t="s">
        <v>5</v>
      </c>
      <c r="F14" s="151" t="s">
        <v>22</v>
      </c>
      <c r="G14" s="305">
        <f>SUM(G15:G16)</f>
        <v>120</v>
      </c>
      <c r="H14" s="306">
        <v>0</v>
      </c>
      <c r="I14" s="304">
        <f t="shared" si="0"/>
        <v>120</v>
      </c>
    </row>
    <row r="15" spans="1:10" s="9" customFormat="1" ht="12.95" hidden="1" thickBot="1" x14ac:dyDescent="0.3">
      <c r="A15" s="47"/>
      <c r="B15" s="291"/>
      <c r="C15" s="292"/>
      <c r="D15" s="50">
        <v>3299</v>
      </c>
      <c r="E15" s="51">
        <v>5321</v>
      </c>
      <c r="F15" s="152" t="s">
        <v>21</v>
      </c>
      <c r="G15" s="307">
        <v>60</v>
      </c>
      <c r="H15" s="306">
        <v>0</v>
      </c>
      <c r="I15" s="304">
        <f t="shared" si="0"/>
        <v>60</v>
      </c>
    </row>
    <row r="16" spans="1:10" s="9" customFormat="1" ht="12.95" hidden="1" thickBot="1" x14ac:dyDescent="0.3">
      <c r="A16" s="47"/>
      <c r="B16" s="291"/>
      <c r="C16" s="292"/>
      <c r="D16" s="50">
        <v>3299</v>
      </c>
      <c r="E16" s="51">
        <v>5331</v>
      </c>
      <c r="F16" s="152" t="s">
        <v>19</v>
      </c>
      <c r="G16" s="307">
        <v>60</v>
      </c>
      <c r="H16" s="306">
        <v>0</v>
      </c>
      <c r="I16" s="304">
        <f t="shared" si="0"/>
        <v>60</v>
      </c>
    </row>
    <row r="17" spans="1:10" s="9" customFormat="1" ht="13.1" thickBot="1" x14ac:dyDescent="0.25">
      <c r="A17" s="35" t="s">
        <v>2</v>
      </c>
      <c r="B17" s="293" t="s">
        <v>72</v>
      </c>
      <c r="C17" s="294" t="s">
        <v>17</v>
      </c>
      <c r="D17" s="38" t="s">
        <v>5</v>
      </c>
      <c r="E17" s="39" t="s">
        <v>5</v>
      </c>
      <c r="F17" s="149" t="s">
        <v>23</v>
      </c>
      <c r="G17" s="305">
        <f>+G18</f>
        <v>90</v>
      </c>
      <c r="H17" s="306">
        <v>0</v>
      </c>
      <c r="I17" s="304">
        <f t="shared" si="0"/>
        <v>90</v>
      </c>
    </row>
    <row r="18" spans="1:10" s="9" customFormat="1" ht="12.95" hidden="1" thickBot="1" x14ac:dyDescent="0.3">
      <c r="A18" s="67"/>
      <c r="B18" s="295"/>
      <c r="C18" s="296"/>
      <c r="D18" s="70">
        <v>3299</v>
      </c>
      <c r="E18" s="40">
        <v>5331</v>
      </c>
      <c r="F18" s="153" t="s">
        <v>19</v>
      </c>
      <c r="G18" s="307">
        <v>90</v>
      </c>
      <c r="H18" s="306">
        <v>0</v>
      </c>
      <c r="I18" s="304">
        <f t="shared" si="0"/>
        <v>90</v>
      </c>
    </row>
    <row r="19" spans="1:10" s="9" customFormat="1" ht="13.1" thickBot="1" x14ac:dyDescent="0.25">
      <c r="A19" s="71" t="s">
        <v>2</v>
      </c>
      <c r="B19" s="190" t="s">
        <v>73</v>
      </c>
      <c r="C19" s="191" t="s">
        <v>17</v>
      </c>
      <c r="D19" s="72" t="s">
        <v>5</v>
      </c>
      <c r="E19" s="73" t="s">
        <v>5</v>
      </c>
      <c r="F19" s="154" t="s">
        <v>6</v>
      </c>
      <c r="G19" s="305">
        <f>+G20</f>
        <v>2000</v>
      </c>
      <c r="H19" s="306">
        <v>0</v>
      </c>
      <c r="I19" s="304">
        <f t="shared" si="0"/>
        <v>2000</v>
      </c>
    </row>
    <row r="20" spans="1:10" s="9" customFormat="1" ht="12.95" hidden="1" thickBot="1" x14ac:dyDescent="0.3">
      <c r="A20" s="60"/>
      <c r="B20" s="198"/>
      <c r="C20" s="199"/>
      <c r="D20" s="61">
        <v>3299</v>
      </c>
      <c r="E20" s="78">
        <v>5331</v>
      </c>
      <c r="F20" s="155" t="s">
        <v>19</v>
      </c>
      <c r="G20" s="307">
        <v>2000</v>
      </c>
      <c r="H20" s="306">
        <v>0</v>
      </c>
      <c r="I20" s="304">
        <f t="shared" si="0"/>
        <v>2000</v>
      </c>
    </row>
    <row r="21" spans="1:10" s="9" customFormat="1" ht="13.1" thickBot="1" x14ac:dyDescent="0.25">
      <c r="A21" s="71" t="s">
        <v>2</v>
      </c>
      <c r="B21" s="190" t="s">
        <v>74</v>
      </c>
      <c r="C21" s="191" t="s">
        <v>17</v>
      </c>
      <c r="D21" s="72" t="s">
        <v>5</v>
      </c>
      <c r="E21" s="73" t="s">
        <v>5</v>
      </c>
      <c r="F21" s="154" t="s">
        <v>7</v>
      </c>
      <c r="G21" s="305">
        <f>+G22</f>
        <v>500</v>
      </c>
      <c r="H21" s="306">
        <v>0</v>
      </c>
      <c r="I21" s="304">
        <f t="shared" si="0"/>
        <v>500</v>
      </c>
    </row>
    <row r="22" spans="1:10" s="9" customFormat="1" ht="12.95" hidden="1" thickBot="1" x14ac:dyDescent="0.3">
      <c r="A22" s="60"/>
      <c r="B22" s="198"/>
      <c r="C22" s="199"/>
      <c r="D22" s="61">
        <v>3299</v>
      </c>
      <c r="E22" s="78">
        <v>5331</v>
      </c>
      <c r="F22" s="155" t="s">
        <v>19</v>
      </c>
      <c r="G22" s="307">
        <v>500</v>
      </c>
      <c r="H22" s="306">
        <v>0</v>
      </c>
      <c r="I22" s="304">
        <f t="shared" si="0"/>
        <v>500</v>
      </c>
    </row>
    <row r="23" spans="1:10" s="9" customFormat="1" ht="13.1" thickBot="1" x14ac:dyDescent="0.25">
      <c r="A23" s="71" t="s">
        <v>2</v>
      </c>
      <c r="B23" s="190" t="s">
        <v>75</v>
      </c>
      <c r="C23" s="191" t="s">
        <v>17</v>
      </c>
      <c r="D23" s="72" t="s">
        <v>5</v>
      </c>
      <c r="E23" s="73" t="s">
        <v>5</v>
      </c>
      <c r="F23" s="154" t="s">
        <v>8</v>
      </c>
      <c r="G23" s="305">
        <f>+G24</f>
        <v>500</v>
      </c>
      <c r="H23" s="306">
        <v>0</v>
      </c>
      <c r="I23" s="304">
        <f t="shared" si="0"/>
        <v>500</v>
      </c>
    </row>
    <row r="24" spans="1:10" s="9" customFormat="1" ht="12.95" hidden="1" thickBot="1" x14ac:dyDescent="0.3">
      <c r="A24" s="60"/>
      <c r="B24" s="198"/>
      <c r="C24" s="199"/>
      <c r="D24" s="61">
        <v>3299</v>
      </c>
      <c r="E24" s="42">
        <v>5321</v>
      </c>
      <c r="F24" s="155" t="s">
        <v>21</v>
      </c>
      <c r="G24" s="307">
        <v>500</v>
      </c>
      <c r="H24" s="306">
        <v>0</v>
      </c>
      <c r="I24" s="304">
        <f t="shared" si="0"/>
        <v>500</v>
      </c>
    </row>
    <row r="25" spans="1:10" s="9" customFormat="1" ht="13.6" thickBot="1" x14ac:dyDescent="0.35">
      <c r="A25" s="544" t="s">
        <v>2</v>
      </c>
      <c r="B25" s="1414" t="s">
        <v>5</v>
      </c>
      <c r="C25" s="1415"/>
      <c r="D25" s="545" t="s">
        <v>5</v>
      </c>
      <c r="E25" s="546" t="s">
        <v>5</v>
      </c>
      <c r="F25" s="547" t="s">
        <v>25</v>
      </c>
      <c r="G25" s="548">
        <v>6040</v>
      </c>
      <c r="H25" s="549">
        <f>+H37</f>
        <v>4000</v>
      </c>
      <c r="I25" s="548">
        <f t="shared" si="0"/>
        <v>10040</v>
      </c>
      <c r="J25" s="550" t="s">
        <v>91</v>
      </c>
    </row>
    <row r="26" spans="1:10" s="9" customFormat="1" x14ac:dyDescent="0.2">
      <c r="A26" s="318" t="s">
        <v>2</v>
      </c>
      <c r="B26" s="1408" t="s">
        <v>5</v>
      </c>
      <c r="C26" s="1416"/>
      <c r="D26" s="319" t="s">
        <v>5</v>
      </c>
      <c r="E26" s="320" t="s">
        <v>5</v>
      </c>
      <c r="F26" s="321" t="s">
        <v>26</v>
      </c>
      <c r="G26" s="322">
        <f>+G27</f>
        <v>2810</v>
      </c>
      <c r="H26" s="323">
        <v>0</v>
      </c>
      <c r="I26" s="322">
        <f t="shared" si="0"/>
        <v>2810</v>
      </c>
    </row>
    <row r="27" spans="1:10" s="9" customFormat="1" ht="13.1" thickBot="1" x14ac:dyDescent="0.25">
      <c r="A27" s="26" t="s">
        <v>3</v>
      </c>
      <c r="B27" s="115" t="s">
        <v>76</v>
      </c>
      <c r="C27" s="290" t="s">
        <v>17</v>
      </c>
      <c r="D27" s="29" t="s">
        <v>5</v>
      </c>
      <c r="E27" s="30" t="s">
        <v>5</v>
      </c>
      <c r="F27" s="151" t="s">
        <v>26</v>
      </c>
      <c r="G27" s="157">
        <f>+G28</f>
        <v>2810</v>
      </c>
      <c r="H27" s="158">
        <v>0</v>
      </c>
      <c r="I27" s="301">
        <f t="shared" si="0"/>
        <v>2810</v>
      </c>
    </row>
    <row r="28" spans="1:10" s="9" customFormat="1" ht="12.95" hidden="1" thickBot="1" x14ac:dyDescent="0.3">
      <c r="A28" s="60"/>
      <c r="B28" s="198"/>
      <c r="C28" s="199"/>
      <c r="D28" s="61">
        <v>3419</v>
      </c>
      <c r="E28" s="86">
        <v>5229</v>
      </c>
      <c r="F28" s="155" t="s">
        <v>24</v>
      </c>
      <c r="G28" s="179">
        <v>2810</v>
      </c>
      <c r="H28" s="308">
        <v>0</v>
      </c>
      <c r="I28" s="309">
        <f t="shared" si="0"/>
        <v>2810</v>
      </c>
    </row>
    <row r="29" spans="1:10" s="9" customFormat="1" ht="13.1" x14ac:dyDescent="0.25">
      <c r="A29" s="318" t="s">
        <v>3</v>
      </c>
      <c r="B29" s="1408" t="s">
        <v>5</v>
      </c>
      <c r="C29" s="1409"/>
      <c r="D29" s="319" t="s">
        <v>5</v>
      </c>
      <c r="E29" s="320" t="s">
        <v>5</v>
      </c>
      <c r="F29" s="321" t="s">
        <v>27</v>
      </c>
      <c r="G29" s="324">
        <f>+G30</f>
        <v>200</v>
      </c>
      <c r="H29" s="325">
        <v>0</v>
      </c>
      <c r="I29" s="324">
        <f t="shared" si="0"/>
        <v>200</v>
      </c>
    </row>
    <row r="30" spans="1:10" s="9" customFormat="1" ht="13.1" thickBot="1" x14ac:dyDescent="0.25">
      <c r="A30" s="26" t="s">
        <v>2</v>
      </c>
      <c r="B30" s="115" t="s">
        <v>77</v>
      </c>
      <c r="C30" s="290" t="s">
        <v>17</v>
      </c>
      <c r="D30" s="29" t="s">
        <v>5</v>
      </c>
      <c r="E30" s="30" t="s">
        <v>5</v>
      </c>
      <c r="F30" s="151" t="s">
        <v>9</v>
      </c>
      <c r="G30" s="273">
        <f>+G31</f>
        <v>200</v>
      </c>
      <c r="H30" s="274">
        <v>0</v>
      </c>
      <c r="I30" s="302">
        <f t="shared" si="0"/>
        <v>200</v>
      </c>
    </row>
    <row r="31" spans="1:10" s="9" customFormat="1" ht="12.95" hidden="1" thickBot="1" x14ac:dyDescent="0.3">
      <c r="A31" s="47"/>
      <c r="B31" s="291"/>
      <c r="C31" s="292"/>
      <c r="D31" s="50">
        <v>3419</v>
      </c>
      <c r="E31" s="51">
        <v>5229</v>
      </c>
      <c r="F31" s="150" t="s">
        <v>24</v>
      </c>
      <c r="G31" s="310">
        <v>200</v>
      </c>
      <c r="H31" s="188">
        <v>0</v>
      </c>
      <c r="I31" s="303">
        <f t="shared" si="0"/>
        <v>200</v>
      </c>
    </row>
    <row r="32" spans="1:10" s="9" customFormat="1" ht="13.1" x14ac:dyDescent="0.25">
      <c r="A32" s="318" t="s">
        <v>3</v>
      </c>
      <c r="B32" s="1408" t="s">
        <v>5</v>
      </c>
      <c r="C32" s="1409"/>
      <c r="D32" s="319" t="s">
        <v>5</v>
      </c>
      <c r="E32" s="320" t="s">
        <v>5</v>
      </c>
      <c r="F32" s="321" t="s">
        <v>10</v>
      </c>
      <c r="G32" s="326">
        <f>+G33+G35</f>
        <v>1500</v>
      </c>
      <c r="H32" s="327">
        <v>0</v>
      </c>
      <c r="I32" s="326">
        <f t="shared" si="0"/>
        <v>1500</v>
      </c>
    </row>
    <row r="33" spans="1:10" s="9" customFormat="1" x14ac:dyDescent="0.2">
      <c r="A33" s="26" t="s">
        <v>2</v>
      </c>
      <c r="B33" s="115" t="s">
        <v>78</v>
      </c>
      <c r="C33" s="290" t="s">
        <v>17</v>
      </c>
      <c r="D33" s="29" t="s">
        <v>5</v>
      </c>
      <c r="E33" s="30" t="s">
        <v>5</v>
      </c>
      <c r="F33" s="151" t="s">
        <v>10</v>
      </c>
      <c r="G33" s="157">
        <f>+G34</f>
        <v>1000</v>
      </c>
      <c r="H33" s="158">
        <v>0</v>
      </c>
      <c r="I33" s="301">
        <f t="shared" si="0"/>
        <v>1000</v>
      </c>
    </row>
    <row r="34" spans="1:10" s="9" customFormat="1" hidden="1" x14ac:dyDescent="0.25">
      <c r="A34" s="47"/>
      <c r="B34" s="291"/>
      <c r="C34" s="292"/>
      <c r="D34" s="50">
        <v>3419</v>
      </c>
      <c r="E34" s="51">
        <v>5221</v>
      </c>
      <c r="F34" s="150" t="s">
        <v>28</v>
      </c>
      <c r="G34" s="159">
        <v>1000</v>
      </c>
      <c r="H34" s="158">
        <v>0</v>
      </c>
      <c r="I34" s="301">
        <f t="shared" si="0"/>
        <v>1000</v>
      </c>
    </row>
    <row r="35" spans="1:10" s="9" customFormat="1" ht="13.1" thickBot="1" x14ac:dyDescent="0.25">
      <c r="A35" s="26" t="s">
        <v>2</v>
      </c>
      <c r="B35" s="115" t="s">
        <v>79</v>
      </c>
      <c r="C35" s="290" t="s">
        <v>17</v>
      </c>
      <c r="D35" s="29" t="s">
        <v>5</v>
      </c>
      <c r="E35" s="30" t="s">
        <v>5</v>
      </c>
      <c r="F35" s="151" t="s">
        <v>11</v>
      </c>
      <c r="G35" s="157">
        <f>+G36</f>
        <v>500</v>
      </c>
      <c r="H35" s="158">
        <v>0</v>
      </c>
      <c r="I35" s="301">
        <f t="shared" si="0"/>
        <v>500</v>
      </c>
    </row>
    <row r="36" spans="1:10" s="9" customFormat="1" ht="12.95" hidden="1" thickBot="1" x14ac:dyDescent="0.3">
      <c r="A36" s="26"/>
      <c r="B36" s="115"/>
      <c r="C36" s="290"/>
      <c r="D36" s="6">
        <v>3419</v>
      </c>
      <c r="E36" s="17">
        <v>5221</v>
      </c>
      <c r="F36" s="150" t="s">
        <v>28</v>
      </c>
      <c r="G36" s="179">
        <v>500</v>
      </c>
      <c r="H36" s="308">
        <v>0</v>
      </c>
      <c r="I36" s="309">
        <f t="shared" si="0"/>
        <v>500</v>
      </c>
    </row>
    <row r="37" spans="1:10" s="9" customFormat="1" ht="13.1" x14ac:dyDescent="0.25">
      <c r="A37" s="564" t="s">
        <v>3</v>
      </c>
      <c r="B37" s="1410" t="s">
        <v>5</v>
      </c>
      <c r="C37" s="1411"/>
      <c r="D37" s="565" t="s">
        <v>5</v>
      </c>
      <c r="E37" s="566" t="s">
        <v>5</v>
      </c>
      <c r="F37" s="567" t="s">
        <v>29</v>
      </c>
      <c r="G37" s="568">
        <f>+G38+G40</f>
        <v>1530</v>
      </c>
      <c r="H37" s="569">
        <f>+H42</f>
        <v>4000</v>
      </c>
      <c r="I37" s="568">
        <f t="shared" si="0"/>
        <v>5530</v>
      </c>
      <c r="J37" s="550" t="s">
        <v>91</v>
      </c>
    </row>
    <row r="38" spans="1:10" s="9" customFormat="1" x14ac:dyDescent="0.2">
      <c r="A38" s="26" t="s">
        <v>2</v>
      </c>
      <c r="B38" s="115" t="s">
        <v>80</v>
      </c>
      <c r="C38" s="290" t="s">
        <v>17</v>
      </c>
      <c r="D38" s="29" t="s">
        <v>5</v>
      </c>
      <c r="E38" s="30" t="s">
        <v>5</v>
      </c>
      <c r="F38" s="156" t="s">
        <v>29</v>
      </c>
      <c r="G38" s="157">
        <f>+G39</f>
        <v>1230</v>
      </c>
      <c r="H38" s="158">
        <v>0</v>
      </c>
      <c r="I38" s="301">
        <f t="shared" si="0"/>
        <v>1230</v>
      </c>
    </row>
    <row r="39" spans="1:10" s="9" customFormat="1" hidden="1" x14ac:dyDescent="0.25">
      <c r="A39" s="35"/>
      <c r="B39" s="297"/>
      <c r="C39" s="297"/>
      <c r="D39" s="8">
        <v>3419</v>
      </c>
      <c r="E39" s="17">
        <v>5229</v>
      </c>
      <c r="F39" s="150" t="s">
        <v>24</v>
      </c>
      <c r="G39" s="159">
        <v>1230</v>
      </c>
      <c r="H39" s="158">
        <v>0</v>
      </c>
      <c r="I39" s="301">
        <f t="shared" si="0"/>
        <v>1230</v>
      </c>
    </row>
    <row r="40" spans="1:10" s="9" customFormat="1" x14ac:dyDescent="0.2">
      <c r="A40" s="26" t="s">
        <v>2</v>
      </c>
      <c r="B40" s="115" t="s">
        <v>81</v>
      </c>
      <c r="C40" s="290" t="s">
        <v>17</v>
      </c>
      <c r="D40" s="29" t="s">
        <v>5</v>
      </c>
      <c r="E40" s="30" t="s">
        <v>5</v>
      </c>
      <c r="F40" s="151" t="s">
        <v>12</v>
      </c>
      <c r="G40" s="157">
        <f>+G41</f>
        <v>300</v>
      </c>
      <c r="H40" s="158">
        <v>0</v>
      </c>
      <c r="I40" s="301">
        <f t="shared" si="0"/>
        <v>300</v>
      </c>
    </row>
    <row r="41" spans="1:10" s="9" customFormat="1" ht="12.95" hidden="1" thickBot="1" x14ac:dyDescent="0.3">
      <c r="A41" s="82"/>
      <c r="B41" s="298"/>
      <c r="C41" s="299"/>
      <c r="D41" s="85">
        <v>3419</v>
      </c>
      <c r="E41" s="42">
        <v>5229</v>
      </c>
      <c r="F41" s="155" t="s">
        <v>24</v>
      </c>
      <c r="G41" s="159">
        <v>300</v>
      </c>
      <c r="H41" s="160"/>
      <c r="I41" s="301">
        <f t="shared" si="0"/>
        <v>300</v>
      </c>
    </row>
    <row r="42" spans="1:10" s="9" customFormat="1" ht="20.95" x14ac:dyDescent="0.2">
      <c r="A42" s="551" t="s">
        <v>2</v>
      </c>
      <c r="B42" s="281" t="s">
        <v>95</v>
      </c>
      <c r="C42" s="282" t="s">
        <v>17</v>
      </c>
      <c r="D42" s="537" t="s">
        <v>5</v>
      </c>
      <c r="E42" s="552" t="s">
        <v>5</v>
      </c>
      <c r="F42" s="553" t="s">
        <v>96</v>
      </c>
      <c r="G42" s="554">
        <f t="shared" ref="G42:G43" si="1">+G43</f>
        <v>0</v>
      </c>
      <c r="H42" s="555">
        <f>+H43</f>
        <v>4000</v>
      </c>
      <c r="I42" s="556">
        <f t="shared" si="0"/>
        <v>4000</v>
      </c>
      <c r="J42" s="550" t="s">
        <v>91</v>
      </c>
    </row>
    <row r="43" spans="1:10" s="9" customFormat="1" ht="13.1" thickBot="1" x14ac:dyDescent="0.25">
      <c r="A43" s="557"/>
      <c r="B43" s="558"/>
      <c r="C43" s="559"/>
      <c r="D43" s="542">
        <v>3419</v>
      </c>
      <c r="E43" s="560">
        <v>5222</v>
      </c>
      <c r="F43" s="561" t="s">
        <v>94</v>
      </c>
      <c r="G43" s="562">
        <f t="shared" si="1"/>
        <v>0</v>
      </c>
      <c r="H43" s="563">
        <v>4000</v>
      </c>
      <c r="I43" s="562">
        <f t="shared" si="0"/>
        <v>4000</v>
      </c>
      <c r="J43" s="517"/>
    </row>
    <row r="44" spans="1:10" s="9" customFormat="1" x14ac:dyDescent="0.25">
      <c r="A44" s="93"/>
      <c r="B44" s="300"/>
      <c r="C44" s="300"/>
      <c r="D44" s="65"/>
      <c r="E44" s="65"/>
      <c r="F44" s="66"/>
      <c r="G44" s="95"/>
      <c r="H44" s="96"/>
      <c r="I44" s="96"/>
    </row>
    <row r="45" spans="1:10" x14ac:dyDescent="0.25">
      <c r="E45" s="311">
        <v>41648</v>
      </c>
    </row>
  </sheetData>
  <mergeCells count="10">
    <mergeCell ref="B29:C29"/>
    <mergeCell ref="B32:C32"/>
    <mergeCell ref="B37:C37"/>
    <mergeCell ref="H7:H8"/>
    <mergeCell ref="H1:I1"/>
    <mergeCell ref="A2:I2"/>
    <mergeCell ref="A4:I4"/>
    <mergeCell ref="B10:C10"/>
    <mergeCell ref="B25:C25"/>
    <mergeCell ref="B26:C26"/>
  </mergeCells>
  <pageMargins left="0.7" right="0.7" top="0.78740157499999996" bottom="0.78740157499999996" header="0.3" footer="0.3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opLeftCell="A10" workbookViewId="0">
      <selection activeCell="A18" sqref="A18:J19"/>
    </sheetView>
  </sheetViews>
  <sheetFormatPr defaultColWidth="3.21875" defaultRowHeight="12.45" x14ac:dyDescent="0.2"/>
  <cols>
    <col min="1" max="1" width="3.21875" style="1" customWidth="1"/>
    <col min="2" max="2" width="9.21875" style="1" customWidth="1"/>
    <col min="3" max="4" width="4.77734375" style="1" customWidth="1"/>
    <col min="5" max="5" width="7.77734375" style="1" customWidth="1"/>
    <col min="6" max="6" width="42.21875" style="1" customWidth="1"/>
    <col min="7" max="7" width="8.77734375" style="2" customWidth="1"/>
    <col min="8" max="9" width="7.77734375" style="1" customWidth="1"/>
    <col min="10" max="10" width="9.21875" style="335" customWidth="1"/>
    <col min="11" max="255" width="9.21875" style="1" customWidth="1"/>
    <col min="256" max="256" width="3.21875" style="1"/>
    <col min="257" max="257" width="3.21875" style="1" customWidth="1"/>
    <col min="258" max="258" width="9.21875" style="1" customWidth="1"/>
    <col min="259" max="260" width="4.77734375" style="1" customWidth="1"/>
    <col min="261" max="261" width="7.77734375" style="1" customWidth="1"/>
    <col min="262" max="262" width="42.21875" style="1" customWidth="1"/>
    <col min="263" max="263" width="8.77734375" style="1" customWidth="1"/>
    <col min="264" max="265" width="7.77734375" style="1" customWidth="1"/>
    <col min="266" max="511" width="9.21875" style="1" customWidth="1"/>
    <col min="512" max="512" width="3.21875" style="1"/>
    <col min="513" max="513" width="3.21875" style="1" customWidth="1"/>
    <col min="514" max="514" width="9.21875" style="1" customWidth="1"/>
    <col min="515" max="516" width="4.77734375" style="1" customWidth="1"/>
    <col min="517" max="517" width="7.77734375" style="1" customWidth="1"/>
    <col min="518" max="518" width="42.21875" style="1" customWidth="1"/>
    <col min="519" max="519" width="8.77734375" style="1" customWidth="1"/>
    <col min="520" max="521" width="7.77734375" style="1" customWidth="1"/>
    <col min="522" max="767" width="9.21875" style="1" customWidth="1"/>
    <col min="768" max="768" width="3.21875" style="1"/>
    <col min="769" max="769" width="3.21875" style="1" customWidth="1"/>
    <col min="770" max="770" width="9.21875" style="1" customWidth="1"/>
    <col min="771" max="772" width="4.77734375" style="1" customWidth="1"/>
    <col min="773" max="773" width="7.77734375" style="1" customWidth="1"/>
    <col min="774" max="774" width="42.21875" style="1" customWidth="1"/>
    <col min="775" max="775" width="8.77734375" style="1" customWidth="1"/>
    <col min="776" max="777" width="7.77734375" style="1" customWidth="1"/>
    <col min="778" max="1023" width="9.21875" style="1" customWidth="1"/>
    <col min="1024" max="1024" width="3.21875" style="1"/>
    <col min="1025" max="1025" width="3.21875" style="1" customWidth="1"/>
    <col min="1026" max="1026" width="9.21875" style="1" customWidth="1"/>
    <col min="1027" max="1028" width="4.77734375" style="1" customWidth="1"/>
    <col min="1029" max="1029" width="7.77734375" style="1" customWidth="1"/>
    <col min="1030" max="1030" width="42.21875" style="1" customWidth="1"/>
    <col min="1031" max="1031" width="8.77734375" style="1" customWidth="1"/>
    <col min="1032" max="1033" width="7.77734375" style="1" customWidth="1"/>
    <col min="1034" max="1279" width="9.21875" style="1" customWidth="1"/>
    <col min="1280" max="1280" width="3.21875" style="1"/>
    <col min="1281" max="1281" width="3.21875" style="1" customWidth="1"/>
    <col min="1282" max="1282" width="9.21875" style="1" customWidth="1"/>
    <col min="1283" max="1284" width="4.77734375" style="1" customWidth="1"/>
    <col min="1285" max="1285" width="7.77734375" style="1" customWidth="1"/>
    <col min="1286" max="1286" width="42.21875" style="1" customWidth="1"/>
    <col min="1287" max="1287" width="8.77734375" style="1" customWidth="1"/>
    <col min="1288" max="1289" width="7.77734375" style="1" customWidth="1"/>
    <col min="1290" max="1535" width="9.21875" style="1" customWidth="1"/>
    <col min="1536" max="1536" width="3.21875" style="1"/>
    <col min="1537" max="1537" width="3.21875" style="1" customWidth="1"/>
    <col min="1538" max="1538" width="9.21875" style="1" customWidth="1"/>
    <col min="1539" max="1540" width="4.77734375" style="1" customWidth="1"/>
    <col min="1541" max="1541" width="7.77734375" style="1" customWidth="1"/>
    <col min="1542" max="1542" width="42.21875" style="1" customWidth="1"/>
    <col min="1543" max="1543" width="8.77734375" style="1" customWidth="1"/>
    <col min="1544" max="1545" width="7.77734375" style="1" customWidth="1"/>
    <col min="1546" max="1791" width="9.21875" style="1" customWidth="1"/>
    <col min="1792" max="1792" width="3.21875" style="1"/>
    <col min="1793" max="1793" width="3.21875" style="1" customWidth="1"/>
    <col min="1794" max="1794" width="9.21875" style="1" customWidth="1"/>
    <col min="1795" max="1796" width="4.77734375" style="1" customWidth="1"/>
    <col min="1797" max="1797" width="7.77734375" style="1" customWidth="1"/>
    <col min="1798" max="1798" width="42.21875" style="1" customWidth="1"/>
    <col min="1799" max="1799" width="8.77734375" style="1" customWidth="1"/>
    <col min="1800" max="1801" width="7.77734375" style="1" customWidth="1"/>
    <col min="1802" max="2047" width="9.21875" style="1" customWidth="1"/>
    <col min="2048" max="2048" width="3.21875" style="1"/>
    <col min="2049" max="2049" width="3.21875" style="1" customWidth="1"/>
    <col min="2050" max="2050" width="9.21875" style="1" customWidth="1"/>
    <col min="2051" max="2052" width="4.77734375" style="1" customWidth="1"/>
    <col min="2053" max="2053" width="7.77734375" style="1" customWidth="1"/>
    <col min="2054" max="2054" width="42.21875" style="1" customWidth="1"/>
    <col min="2055" max="2055" width="8.77734375" style="1" customWidth="1"/>
    <col min="2056" max="2057" width="7.77734375" style="1" customWidth="1"/>
    <col min="2058" max="2303" width="9.21875" style="1" customWidth="1"/>
    <col min="2304" max="2304" width="3.21875" style="1"/>
    <col min="2305" max="2305" width="3.21875" style="1" customWidth="1"/>
    <col min="2306" max="2306" width="9.21875" style="1" customWidth="1"/>
    <col min="2307" max="2308" width="4.77734375" style="1" customWidth="1"/>
    <col min="2309" max="2309" width="7.77734375" style="1" customWidth="1"/>
    <col min="2310" max="2310" width="42.21875" style="1" customWidth="1"/>
    <col min="2311" max="2311" width="8.77734375" style="1" customWidth="1"/>
    <col min="2312" max="2313" width="7.77734375" style="1" customWidth="1"/>
    <col min="2314" max="2559" width="9.21875" style="1" customWidth="1"/>
    <col min="2560" max="2560" width="3.21875" style="1"/>
    <col min="2561" max="2561" width="3.21875" style="1" customWidth="1"/>
    <col min="2562" max="2562" width="9.21875" style="1" customWidth="1"/>
    <col min="2563" max="2564" width="4.77734375" style="1" customWidth="1"/>
    <col min="2565" max="2565" width="7.77734375" style="1" customWidth="1"/>
    <col min="2566" max="2566" width="42.21875" style="1" customWidth="1"/>
    <col min="2567" max="2567" width="8.77734375" style="1" customWidth="1"/>
    <col min="2568" max="2569" width="7.77734375" style="1" customWidth="1"/>
    <col min="2570" max="2815" width="9.21875" style="1" customWidth="1"/>
    <col min="2816" max="2816" width="3.21875" style="1"/>
    <col min="2817" max="2817" width="3.21875" style="1" customWidth="1"/>
    <col min="2818" max="2818" width="9.21875" style="1" customWidth="1"/>
    <col min="2819" max="2820" width="4.77734375" style="1" customWidth="1"/>
    <col min="2821" max="2821" width="7.77734375" style="1" customWidth="1"/>
    <col min="2822" max="2822" width="42.21875" style="1" customWidth="1"/>
    <col min="2823" max="2823" width="8.77734375" style="1" customWidth="1"/>
    <col min="2824" max="2825" width="7.77734375" style="1" customWidth="1"/>
    <col min="2826" max="3071" width="9.21875" style="1" customWidth="1"/>
    <col min="3072" max="3072" width="3.21875" style="1"/>
    <col min="3073" max="3073" width="3.21875" style="1" customWidth="1"/>
    <col min="3074" max="3074" width="9.21875" style="1" customWidth="1"/>
    <col min="3075" max="3076" width="4.77734375" style="1" customWidth="1"/>
    <col min="3077" max="3077" width="7.77734375" style="1" customWidth="1"/>
    <col min="3078" max="3078" width="42.21875" style="1" customWidth="1"/>
    <col min="3079" max="3079" width="8.77734375" style="1" customWidth="1"/>
    <col min="3080" max="3081" width="7.77734375" style="1" customWidth="1"/>
    <col min="3082" max="3327" width="9.21875" style="1" customWidth="1"/>
    <col min="3328" max="3328" width="3.21875" style="1"/>
    <col min="3329" max="3329" width="3.21875" style="1" customWidth="1"/>
    <col min="3330" max="3330" width="9.21875" style="1" customWidth="1"/>
    <col min="3331" max="3332" width="4.77734375" style="1" customWidth="1"/>
    <col min="3333" max="3333" width="7.77734375" style="1" customWidth="1"/>
    <col min="3334" max="3334" width="42.21875" style="1" customWidth="1"/>
    <col min="3335" max="3335" width="8.77734375" style="1" customWidth="1"/>
    <col min="3336" max="3337" width="7.77734375" style="1" customWidth="1"/>
    <col min="3338" max="3583" width="9.21875" style="1" customWidth="1"/>
    <col min="3584" max="3584" width="3.21875" style="1"/>
    <col min="3585" max="3585" width="3.21875" style="1" customWidth="1"/>
    <col min="3586" max="3586" width="9.21875" style="1" customWidth="1"/>
    <col min="3587" max="3588" width="4.77734375" style="1" customWidth="1"/>
    <col min="3589" max="3589" width="7.77734375" style="1" customWidth="1"/>
    <col min="3590" max="3590" width="42.21875" style="1" customWidth="1"/>
    <col min="3591" max="3591" width="8.77734375" style="1" customWidth="1"/>
    <col min="3592" max="3593" width="7.77734375" style="1" customWidth="1"/>
    <col min="3594" max="3839" width="9.21875" style="1" customWidth="1"/>
    <col min="3840" max="3840" width="3.21875" style="1"/>
    <col min="3841" max="3841" width="3.21875" style="1" customWidth="1"/>
    <col min="3842" max="3842" width="9.21875" style="1" customWidth="1"/>
    <col min="3843" max="3844" width="4.77734375" style="1" customWidth="1"/>
    <col min="3845" max="3845" width="7.77734375" style="1" customWidth="1"/>
    <col min="3846" max="3846" width="42.21875" style="1" customWidth="1"/>
    <col min="3847" max="3847" width="8.77734375" style="1" customWidth="1"/>
    <col min="3848" max="3849" width="7.77734375" style="1" customWidth="1"/>
    <col min="3850" max="4095" width="9.21875" style="1" customWidth="1"/>
    <col min="4096" max="4096" width="3.21875" style="1"/>
    <col min="4097" max="4097" width="3.21875" style="1" customWidth="1"/>
    <col min="4098" max="4098" width="9.21875" style="1" customWidth="1"/>
    <col min="4099" max="4100" width="4.77734375" style="1" customWidth="1"/>
    <col min="4101" max="4101" width="7.77734375" style="1" customWidth="1"/>
    <col min="4102" max="4102" width="42.21875" style="1" customWidth="1"/>
    <col min="4103" max="4103" width="8.77734375" style="1" customWidth="1"/>
    <col min="4104" max="4105" width="7.77734375" style="1" customWidth="1"/>
    <col min="4106" max="4351" width="9.21875" style="1" customWidth="1"/>
    <col min="4352" max="4352" width="3.21875" style="1"/>
    <col min="4353" max="4353" width="3.21875" style="1" customWidth="1"/>
    <col min="4354" max="4354" width="9.21875" style="1" customWidth="1"/>
    <col min="4355" max="4356" width="4.77734375" style="1" customWidth="1"/>
    <col min="4357" max="4357" width="7.77734375" style="1" customWidth="1"/>
    <col min="4358" max="4358" width="42.21875" style="1" customWidth="1"/>
    <col min="4359" max="4359" width="8.77734375" style="1" customWidth="1"/>
    <col min="4360" max="4361" width="7.77734375" style="1" customWidth="1"/>
    <col min="4362" max="4607" width="9.21875" style="1" customWidth="1"/>
    <col min="4608" max="4608" width="3.21875" style="1"/>
    <col min="4609" max="4609" width="3.21875" style="1" customWidth="1"/>
    <col min="4610" max="4610" width="9.21875" style="1" customWidth="1"/>
    <col min="4611" max="4612" width="4.77734375" style="1" customWidth="1"/>
    <col min="4613" max="4613" width="7.77734375" style="1" customWidth="1"/>
    <col min="4614" max="4614" width="42.21875" style="1" customWidth="1"/>
    <col min="4615" max="4615" width="8.77734375" style="1" customWidth="1"/>
    <col min="4616" max="4617" width="7.77734375" style="1" customWidth="1"/>
    <col min="4618" max="4863" width="9.21875" style="1" customWidth="1"/>
    <col min="4864" max="4864" width="3.21875" style="1"/>
    <col min="4865" max="4865" width="3.21875" style="1" customWidth="1"/>
    <col min="4866" max="4866" width="9.21875" style="1" customWidth="1"/>
    <col min="4867" max="4868" width="4.77734375" style="1" customWidth="1"/>
    <col min="4869" max="4869" width="7.77734375" style="1" customWidth="1"/>
    <col min="4870" max="4870" width="42.21875" style="1" customWidth="1"/>
    <col min="4871" max="4871" width="8.77734375" style="1" customWidth="1"/>
    <col min="4872" max="4873" width="7.77734375" style="1" customWidth="1"/>
    <col min="4874" max="5119" width="9.21875" style="1" customWidth="1"/>
    <col min="5120" max="5120" width="3.21875" style="1"/>
    <col min="5121" max="5121" width="3.21875" style="1" customWidth="1"/>
    <col min="5122" max="5122" width="9.21875" style="1" customWidth="1"/>
    <col min="5123" max="5124" width="4.77734375" style="1" customWidth="1"/>
    <col min="5125" max="5125" width="7.77734375" style="1" customWidth="1"/>
    <col min="5126" max="5126" width="42.21875" style="1" customWidth="1"/>
    <col min="5127" max="5127" width="8.77734375" style="1" customWidth="1"/>
    <col min="5128" max="5129" width="7.77734375" style="1" customWidth="1"/>
    <col min="5130" max="5375" width="9.21875" style="1" customWidth="1"/>
    <col min="5376" max="5376" width="3.21875" style="1"/>
    <col min="5377" max="5377" width="3.21875" style="1" customWidth="1"/>
    <col min="5378" max="5378" width="9.21875" style="1" customWidth="1"/>
    <col min="5379" max="5380" width="4.77734375" style="1" customWidth="1"/>
    <col min="5381" max="5381" width="7.77734375" style="1" customWidth="1"/>
    <col min="5382" max="5382" width="42.21875" style="1" customWidth="1"/>
    <col min="5383" max="5383" width="8.77734375" style="1" customWidth="1"/>
    <col min="5384" max="5385" width="7.77734375" style="1" customWidth="1"/>
    <col min="5386" max="5631" width="9.21875" style="1" customWidth="1"/>
    <col min="5632" max="5632" width="3.21875" style="1"/>
    <col min="5633" max="5633" width="3.21875" style="1" customWidth="1"/>
    <col min="5634" max="5634" width="9.21875" style="1" customWidth="1"/>
    <col min="5635" max="5636" width="4.77734375" style="1" customWidth="1"/>
    <col min="5637" max="5637" width="7.77734375" style="1" customWidth="1"/>
    <col min="5638" max="5638" width="42.21875" style="1" customWidth="1"/>
    <col min="5639" max="5639" width="8.77734375" style="1" customWidth="1"/>
    <col min="5640" max="5641" width="7.77734375" style="1" customWidth="1"/>
    <col min="5642" max="5887" width="9.21875" style="1" customWidth="1"/>
    <col min="5888" max="5888" width="3.21875" style="1"/>
    <col min="5889" max="5889" width="3.21875" style="1" customWidth="1"/>
    <col min="5890" max="5890" width="9.21875" style="1" customWidth="1"/>
    <col min="5891" max="5892" width="4.77734375" style="1" customWidth="1"/>
    <col min="5893" max="5893" width="7.77734375" style="1" customWidth="1"/>
    <col min="5894" max="5894" width="42.21875" style="1" customWidth="1"/>
    <col min="5895" max="5895" width="8.77734375" style="1" customWidth="1"/>
    <col min="5896" max="5897" width="7.77734375" style="1" customWidth="1"/>
    <col min="5898" max="6143" width="9.21875" style="1" customWidth="1"/>
    <col min="6144" max="6144" width="3.21875" style="1"/>
    <col min="6145" max="6145" width="3.21875" style="1" customWidth="1"/>
    <col min="6146" max="6146" width="9.21875" style="1" customWidth="1"/>
    <col min="6147" max="6148" width="4.77734375" style="1" customWidth="1"/>
    <col min="6149" max="6149" width="7.77734375" style="1" customWidth="1"/>
    <col min="6150" max="6150" width="42.21875" style="1" customWidth="1"/>
    <col min="6151" max="6151" width="8.77734375" style="1" customWidth="1"/>
    <col min="6152" max="6153" width="7.77734375" style="1" customWidth="1"/>
    <col min="6154" max="6399" width="9.21875" style="1" customWidth="1"/>
    <col min="6400" max="6400" width="3.21875" style="1"/>
    <col min="6401" max="6401" width="3.21875" style="1" customWidth="1"/>
    <col min="6402" max="6402" width="9.21875" style="1" customWidth="1"/>
    <col min="6403" max="6404" width="4.77734375" style="1" customWidth="1"/>
    <col min="6405" max="6405" width="7.77734375" style="1" customWidth="1"/>
    <col min="6406" max="6406" width="42.21875" style="1" customWidth="1"/>
    <col min="6407" max="6407" width="8.77734375" style="1" customWidth="1"/>
    <col min="6408" max="6409" width="7.77734375" style="1" customWidth="1"/>
    <col min="6410" max="6655" width="9.21875" style="1" customWidth="1"/>
    <col min="6656" max="6656" width="3.21875" style="1"/>
    <col min="6657" max="6657" width="3.21875" style="1" customWidth="1"/>
    <col min="6658" max="6658" width="9.21875" style="1" customWidth="1"/>
    <col min="6659" max="6660" width="4.77734375" style="1" customWidth="1"/>
    <col min="6661" max="6661" width="7.77734375" style="1" customWidth="1"/>
    <col min="6662" max="6662" width="42.21875" style="1" customWidth="1"/>
    <col min="6663" max="6663" width="8.77734375" style="1" customWidth="1"/>
    <col min="6664" max="6665" width="7.77734375" style="1" customWidth="1"/>
    <col min="6666" max="6911" width="9.21875" style="1" customWidth="1"/>
    <col min="6912" max="6912" width="3.21875" style="1"/>
    <col min="6913" max="6913" width="3.21875" style="1" customWidth="1"/>
    <col min="6914" max="6914" width="9.21875" style="1" customWidth="1"/>
    <col min="6915" max="6916" width="4.77734375" style="1" customWidth="1"/>
    <col min="6917" max="6917" width="7.77734375" style="1" customWidth="1"/>
    <col min="6918" max="6918" width="42.21875" style="1" customWidth="1"/>
    <col min="6919" max="6919" width="8.77734375" style="1" customWidth="1"/>
    <col min="6920" max="6921" width="7.77734375" style="1" customWidth="1"/>
    <col min="6922" max="7167" width="9.21875" style="1" customWidth="1"/>
    <col min="7168" max="7168" width="3.21875" style="1"/>
    <col min="7169" max="7169" width="3.21875" style="1" customWidth="1"/>
    <col min="7170" max="7170" width="9.21875" style="1" customWidth="1"/>
    <col min="7171" max="7172" width="4.77734375" style="1" customWidth="1"/>
    <col min="7173" max="7173" width="7.77734375" style="1" customWidth="1"/>
    <col min="7174" max="7174" width="42.21875" style="1" customWidth="1"/>
    <col min="7175" max="7175" width="8.77734375" style="1" customWidth="1"/>
    <col min="7176" max="7177" width="7.77734375" style="1" customWidth="1"/>
    <col min="7178" max="7423" width="9.21875" style="1" customWidth="1"/>
    <col min="7424" max="7424" width="3.21875" style="1"/>
    <col min="7425" max="7425" width="3.21875" style="1" customWidth="1"/>
    <col min="7426" max="7426" width="9.21875" style="1" customWidth="1"/>
    <col min="7427" max="7428" width="4.77734375" style="1" customWidth="1"/>
    <col min="7429" max="7429" width="7.77734375" style="1" customWidth="1"/>
    <col min="7430" max="7430" width="42.21875" style="1" customWidth="1"/>
    <col min="7431" max="7431" width="8.77734375" style="1" customWidth="1"/>
    <col min="7432" max="7433" width="7.77734375" style="1" customWidth="1"/>
    <col min="7434" max="7679" width="9.21875" style="1" customWidth="1"/>
    <col min="7680" max="7680" width="3.21875" style="1"/>
    <col min="7681" max="7681" width="3.21875" style="1" customWidth="1"/>
    <col min="7682" max="7682" width="9.21875" style="1" customWidth="1"/>
    <col min="7683" max="7684" width="4.77734375" style="1" customWidth="1"/>
    <col min="7685" max="7685" width="7.77734375" style="1" customWidth="1"/>
    <col min="7686" max="7686" width="42.21875" style="1" customWidth="1"/>
    <col min="7687" max="7687" width="8.77734375" style="1" customWidth="1"/>
    <col min="7688" max="7689" width="7.77734375" style="1" customWidth="1"/>
    <col min="7690" max="7935" width="9.21875" style="1" customWidth="1"/>
    <col min="7936" max="7936" width="3.21875" style="1"/>
    <col min="7937" max="7937" width="3.21875" style="1" customWidth="1"/>
    <col min="7938" max="7938" width="9.21875" style="1" customWidth="1"/>
    <col min="7939" max="7940" width="4.77734375" style="1" customWidth="1"/>
    <col min="7941" max="7941" width="7.77734375" style="1" customWidth="1"/>
    <col min="7942" max="7942" width="42.21875" style="1" customWidth="1"/>
    <col min="7943" max="7943" width="8.77734375" style="1" customWidth="1"/>
    <col min="7944" max="7945" width="7.77734375" style="1" customWidth="1"/>
    <col min="7946" max="8191" width="9.21875" style="1" customWidth="1"/>
    <col min="8192" max="8192" width="3.21875" style="1"/>
    <col min="8193" max="8193" width="3.21875" style="1" customWidth="1"/>
    <col min="8194" max="8194" width="9.21875" style="1" customWidth="1"/>
    <col min="8195" max="8196" width="4.77734375" style="1" customWidth="1"/>
    <col min="8197" max="8197" width="7.77734375" style="1" customWidth="1"/>
    <col min="8198" max="8198" width="42.21875" style="1" customWidth="1"/>
    <col min="8199" max="8199" width="8.77734375" style="1" customWidth="1"/>
    <col min="8200" max="8201" width="7.77734375" style="1" customWidth="1"/>
    <col min="8202" max="8447" width="9.21875" style="1" customWidth="1"/>
    <col min="8448" max="8448" width="3.21875" style="1"/>
    <col min="8449" max="8449" width="3.21875" style="1" customWidth="1"/>
    <col min="8450" max="8450" width="9.21875" style="1" customWidth="1"/>
    <col min="8451" max="8452" width="4.77734375" style="1" customWidth="1"/>
    <col min="8453" max="8453" width="7.77734375" style="1" customWidth="1"/>
    <col min="8454" max="8454" width="42.21875" style="1" customWidth="1"/>
    <col min="8455" max="8455" width="8.77734375" style="1" customWidth="1"/>
    <col min="8456" max="8457" width="7.77734375" style="1" customWidth="1"/>
    <col min="8458" max="8703" width="9.21875" style="1" customWidth="1"/>
    <col min="8704" max="8704" width="3.21875" style="1"/>
    <col min="8705" max="8705" width="3.21875" style="1" customWidth="1"/>
    <col min="8706" max="8706" width="9.21875" style="1" customWidth="1"/>
    <col min="8707" max="8708" width="4.77734375" style="1" customWidth="1"/>
    <col min="8709" max="8709" width="7.77734375" style="1" customWidth="1"/>
    <col min="8710" max="8710" width="42.21875" style="1" customWidth="1"/>
    <col min="8711" max="8711" width="8.77734375" style="1" customWidth="1"/>
    <col min="8712" max="8713" width="7.77734375" style="1" customWidth="1"/>
    <col min="8714" max="8959" width="9.21875" style="1" customWidth="1"/>
    <col min="8960" max="8960" width="3.21875" style="1"/>
    <col min="8961" max="8961" width="3.21875" style="1" customWidth="1"/>
    <col min="8962" max="8962" width="9.21875" style="1" customWidth="1"/>
    <col min="8963" max="8964" width="4.77734375" style="1" customWidth="1"/>
    <col min="8965" max="8965" width="7.77734375" style="1" customWidth="1"/>
    <col min="8966" max="8966" width="42.21875" style="1" customWidth="1"/>
    <col min="8967" max="8967" width="8.77734375" style="1" customWidth="1"/>
    <col min="8968" max="8969" width="7.77734375" style="1" customWidth="1"/>
    <col min="8970" max="9215" width="9.21875" style="1" customWidth="1"/>
    <col min="9216" max="9216" width="3.21875" style="1"/>
    <col min="9217" max="9217" width="3.21875" style="1" customWidth="1"/>
    <col min="9218" max="9218" width="9.21875" style="1" customWidth="1"/>
    <col min="9219" max="9220" width="4.77734375" style="1" customWidth="1"/>
    <col min="9221" max="9221" width="7.77734375" style="1" customWidth="1"/>
    <col min="9222" max="9222" width="42.21875" style="1" customWidth="1"/>
    <col min="9223" max="9223" width="8.77734375" style="1" customWidth="1"/>
    <col min="9224" max="9225" width="7.77734375" style="1" customWidth="1"/>
    <col min="9226" max="9471" width="9.21875" style="1" customWidth="1"/>
    <col min="9472" max="9472" width="3.21875" style="1"/>
    <col min="9473" max="9473" width="3.21875" style="1" customWidth="1"/>
    <col min="9474" max="9474" width="9.21875" style="1" customWidth="1"/>
    <col min="9475" max="9476" width="4.77734375" style="1" customWidth="1"/>
    <col min="9477" max="9477" width="7.77734375" style="1" customWidth="1"/>
    <col min="9478" max="9478" width="42.21875" style="1" customWidth="1"/>
    <col min="9479" max="9479" width="8.77734375" style="1" customWidth="1"/>
    <col min="9480" max="9481" width="7.77734375" style="1" customWidth="1"/>
    <col min="9482" max="9727" width="9.21875" style="1" customWidth="1"/>
    <col min="9728" max="9728" width="3.21875" style="1"/>
    <col min="9729" max="9729" width="3.21875" style="1" customWidth="1"/>
    <col min="9730" max="9730" width="9.21875" style="1" customWidth="1"/>
    <col min="9731" max="9732" width="4.77734375" style="1" customWidth="1"/>
    <col min="9733" max="9733" width="7.77734375" style="1" customWidth="1"/>
    <col min="9734" max="9734" width="42.21875" style="1" customWidth="1"/>
    <col min="9735" max="9735" width="8.77734375" style="1" customWidth="1"/>
    <col min="9736" max="9737" width="7.77734375" style="1" customWidth="1"/>
    <col min="9738" max="9983" width="9.21875" style="1" customWidth="1"/>
    <col min="9984" max="9984" width="3.21875" style="1"/>
    <col min="9985" max="9985" width="3.21875" style="1" customWidth="1"/>
    <col min="9986" max="9986" width="9.21875" style="1" customWidth="1"/>
    <col min="9987" max="9988" width="4.77734375" style="1" customWidth="1"/>
    <col min="9989" max="9989" width="7.77734375" style="1" customWidth="1"/>
    <col min="9990" max="9990" width="42.21875" style="1" customWidth="1"/>
    <col min="9991" max="9991" width="8.77734375" style="1" customWidth="1"/>
    <col min="9992" max="9993" width="7.77734375" style="1" customWidth="1"/>
    <col min="9994" max="10239" width="9.21875" style="1" customWidth="1"/>
    <col min="10240" max="10240" width="3.21875" style="1"/>
    <col min="10241" max="10241" width="3.21875" style="1" customWidth="1"/>
    <col min="10242" max="10242" width="9.21875" style="1" customWidth="1"/>
    <col min="10243" max="10244" width="4.77734375" style="1" customWidth="1"/>
    <col min="10245" max="10245" width="7.77734375" style="1" customWidth="1"/>
    <col min="10246" max="10246" width="42.21875" style="1" customWidth="1"/>
    <col min="10247" max="10247" width="8.77734375" style="1" customWidth="1"/>
    <col min="10248" max="10249" width="7.77734375" style="1" customWidth="1"/>
    <col min="10250" max="10495" width="9.21875" style="1" customWidth="1"/>
    <col min="10496" max="10496" width="3.21875" style="1"/>
    <col min="10497" max="10497" width="3.21875" style="1" customWidth="1"/>
    <col min="10498" max="10498" width="9.21875" style="1" customWidth="1"/>
    <col min="10499" max="10500" width="4.77734375" style="1" customWidth="1"/>
    <col min="10501" max="10501" width="7.77734375" style="1" customWidth="1"/>
    <col min="10502" max="10502" width="42.21875" style="1" customWidth="1"/>
    <col min="10503" max="10503" width="8.77734375" style="1" customWidth="1"/>
    <col min="10504" max="10505" width="7.77734375" style="1" customWidth="1"/>
    <col min="10506" max="10751" width="9.21875" style="1" customWidth="1"/>
    <col min="10752" max="10752" width="3.21875" style="1"/>
    <col min="10753" max="10753" width="3.21875" style="1" customWidth="1"/>
    <col min="10754" max="10754" width="9.21875" style="1" customWidth="1"/>
    <col min="10755" max="10756" width="4.77734375" style="1" customWidth="1"/>
    <col min="10757" max="10757" width="7.77734375" style="1" customWidth="1"/>
    <col min="10758" max="10758" width="42.21875" style="1" customWidth="1"/>
    <col min="10759" max="10759" width="8.77734375" style="1" customWidth="1"/>
    <col min="10760" max="10761" width="7.77734375" style="1" customWidth="1"/>
    <col min="10762" max="11007" width="9.21875" style="1" customWidth="1"/>
    <col min="11008" max="11008" width="3.21875" style="1"/>
    <col min="11009" max="11009" width="3.21875" style="1" customWidth="1"/>
    <col min="11010" max="11010" width="9.21875" style="1" customWidth="1"/>
    <col min="11011" max="11012" width="4.77734375" style="1" customWidth="1"/>
    <col min="11013" max="11013" width="7.77734375" style="1" customWidth="1"/>
    <col min="11014" max="11014" width="42.21875" style="1" customWidth="1"/>
    <col min="11015" max="11015" width="8.77734375" style="1" customWidth="1"/>
    <col min="11016" max="11017" width="7.77734375" style="1" customWidth="1"/>
    <col min="11018" max="11263" width="9.21875" style="1" customWidth="1"/>
    <col min="11264" max="11264" width="3.21875" style="1"/>
    <col min="11265" max="11265" width="3.21875" style="1" customWidth="1"/>
    <col min="11266" max="11266" width="9.21875" style="1" customWidth="1"/>
    <col min="11267" max="11268" width="4.77734375" style="1" customWidth="1"/>
    <col min="11269" max="11269" width="7.77734375" style="1" customWidth="1"/>
    <col min="11270" max="11270" width="42.21875" style="1" customWidth="1"/>
    <col min="11271" max="11271" width="8.77734375" style="1" customWidth="1"/>
    <col min="11272" max="11273" width="7.77734375" style="1" customWidth="1"/>
    <col min="11274" max="11519" width="9.21875" style="1" customWidth="1"/>
    <col min="11520" max="11520" width="3.21875" style="1"/>
    <col min="11521" max="11521" width="3.21875" style="1" customWidth="1"/>
    <col min="11522" max="11522" width="9.21875" style="1" customWidth="1"/>
    <col min="11523" max="11524" width="4.77734375" style="1" customWidth="1"/>
    <col min="11525" max="11525" width="7.77734375" style="1" customWidth="1"/>
    <col min="11526" max="11526" width="42.21875" style="1" customWidth="1"/>
    <col min="11527" max="11527" width="8.77734375" style="1" customWidth="1"/>
    <col min="11528" max="11529" width="7.77734375" style="1" customWidth="1"/>
    <col min="11530" max="11775" width="9.21875" style="1" customWidth="1"/>
    <col min="11776" max="11776" width="3.21875" style="1"/>
    <col min="11777" max="11777" width="3.21875" style="1" customWidth="1"/>
    <col min="11778" max="11778" width="9.21875" style="1" customWidth="1"/>
    <col min="11779" max="11780" width="4.77734375" style="1" customWidth="1"/>
    <col min="11781" max="11781" width="7.77734375" style="1" customWidth="1"/>
    <col min="11782" max="11782" width="42.21875" style="1" customWidth="1"/>
    <col min="11783" max="11783" width="8.77734375" style="1" customWidth="1"/>
    <col min="11784" max="11785" width="7.77734375" style="1" customWidth="1"/>
    <col min="11786" max="12031" width="9.21875" style="1" customWidth="1"/>
    <col min="12032" max="12032" width="3.21875" style="1"/>
    <col min="12033" max="12033" width="3.21875" style="1" customWidth="1"/>
    <col min="12034" max="12034" width="9.21875" style="1" customWidth="1"/>
    <col min="12035" max="12036" width="4.77734375" style="1" customWidth="1"/>
    <col min="12037" max="12037" width="7.77734375" style="1" customWidth="1"/>
    <col min="12038" max="12038" width="42.21875" style="1" customWidth="1"/>
    <col min="12039" max="12039" width="8.77734375" style="1" customWidth="1"/>
    <col min="12040" max="12041" width="7.77734375" style="1" customWidth="1"/>
    <col min="12042" max="12287" width="9.21875" style="1" customWidth="1"/>
    <col min="12288" max="12288" width="3.21875" style="1"/>
    <col min="12289" max="12289" width="3.21875" style="1" customWidth="1"/>
    <col min="12290" max="12290" width="9.21875" style="1" customWidth="1"/>
    <col min="12291" max="12292" width="4.77734375" style="1" customWidth="1"/>
    <col min="12293" max="12293" width="7.77734375" style="1" customWidth="1"/>
    <col min="12294" max="12294" width="42.21875" style="1" customWidth="1"/>
    <col min="12295" max="12295" width="8.77734375" style="1" customWidth="1"/>
    <col min="12296" max="12297" width="7.77734375" style="1" customWidth="1"/>
    <col min="12298" max="12543" width="9.21875" style="1" customWidth="1"/>
    <col min="12544" max="12544" width="3.21875" style="1"/>
    <col min="12545" max="12545" width="3.21875" style="1" customWidth="1"/>
    <col min="12546" max="12546" width="9.21875" style="1" customWidth="1"/>
    <col min="12547" max="12548" width="4.77734375" style="1" customWidth="1"/>
    <col min="12549" max="12549" width="7.77734375" style="1" customWidth="1"/>
    <col min="12550" max="12550" width="42.21875" style="1" customWidth="1"/>
    <col min="12551" max="12551" width="8.77734375" style="1" customWidth="1"/>
    <col min="12552" max="12553" width="7.77734375" style="1" customWidth="1"/>
    <col min="12554" max="12799" width="9.21875" style="1" customWidth="1"/>
    <col min="12800" max="12800" width="3.21875" style="1"/>
    <col min="12801" max="12801" width="3.21875" style="1" customWidth="1"/>
    <col min="12802" max="12802" width="9.21875" style="1" customWidth="1"/>
    <col min="12803" max="12804" width="4.77734375" style="1" customWidth="1"/>
    <col min="12805" max="12805" width="7.77734375" style="1" customWidth="1"/>
    <col min="12806" max="12806" width="42.21875" style="1" customWidth="1"/>
    <col min="12807" max="12807" width="8.77734375" style="1" customWidth="1"/>
    <col min="12808" max="12809" width="7.77734375" style="1" customWidth="1"/>
    <col min="12810" max="13055" width="9.21875" style="1" customWidth="1"/>
    <col min="13056" max="13056" width="3.21875" style="1"/>
    <col min="13057" max="13057" width="3.21875" style="1" customWidth="1"/>
    <col min="13058" max="13058" width="9.21875" style="1" customWidth="1"/>
    <col min="13059" max="13060" width="4.77734375" style="1" customWidth="1"/>
    <col min="13061" max="13061" width="7.77734375" style="1" customWidth="1"/>
    <col min="13062" max="13062" width="42.21875" style="1" customWidth="1"/>
    <col min="13063" max="13063" width="8.77734375" style="1" customWidth="1"/>
    <col min="13064" max="13065" width="7.77734375" style="1" customWidth="1"/>
    <col min="13066" max="13311" width="9.21875" style="1" customWidth="1"/>
    <col min="13312" max="13312" width="3.21875" style="1"/>
    <col min="13313" max="13313" width="3.21875" style="1" customWidth="1"/>
    <col min="13314" max="13314" width="9.21875" style="1" customWidth="1"/>
    <col min="13315" max="13316" width="4.77734375" style="1" customWidth="1"/>
    <col min="13317" max="13317" width="7.77734375" style="1" customWidth="1"/>
    <col min="13318" max="13318" width="42.21875" style="1" customWidth="1"/>
    <col min="13319" max="13319" width="8.77734375" style="1" customWidth="1"/>
    <col min="13320" max="13321" width="7.77734375" style="1" customWidth="1"/>
    <col min="13322" max="13567" width="9.21875" style="1" customWidth="1"/>
    <col min="13568" max="13568" width="3.21875" style="1"/>
    <col min="13569" max="13569" width="3.21875" style="1" customWidth="1"/>
    <col min="13570" max="13570" width="9.21875" style="1" customWidth="1"/>
    <col min="13571" max="13572" width="4.77734375" style="1" customWidth="1"/>
    <col min="13573" max="13573" width="7.77734375" style="1" customWidth="1"/>
    <col min="13574" max="13574" width="42.21875" style="1" customWidth="1"/>
    <col min="13575" max="13575" width="8.77734375" style="1" customWidth="1"/>
    <col min="13576" max="13577" width="7.77734375" style="1" customWidth="1"/>
    <col min="13578" max="13823" width="9.21875" style="1" customWidth="1"/>
    <col min="13824" max="13824" width="3.21875" style="1"/>
    <col min="13825" max="13825" width="3.21875" style="1" customWidth="1"/>
    <col min="13826" max="13826" width="9.21875" style="1" customWidth="1"/>
    <col min="13827" max="13828" width="4.77734375" style="1" customWidth="1"/>
    <col min="13829" max="13829" width="7.77734375" style="1" customWidth="1"/>
    <col min="13830" max="13830" width="42.21875" style="1" customWidth="1"/>
    <col min="13831" max="13831" width="8.77734375" style="1" customWidth="1"/>
    <col min="13832" max="13833" width="7.77734375" style="1" customWidth="1"/>
    <col min="13834" max="14079" width="9.21875" style="1" customWidth="1"/>
    <col min="14080" max="14080" width="3.21875" style="1"/>
    <col min="14081" max="14081" width="3.21875" style="1" customWidth="1"/>
    <col min="14082" max="14082" width="9.21875" style="1" customWidth="1"/>
    <col min="14083" max="14084" width="4.77734375" style="1" customWidth="1"/>
    <col min="14085" max="14085" width="7.77734375" style="1" customWidth="1"/>
    <col min="14086" max="14086" width="42.21875" style="1" customWidth="1"/>
    <col min="14087" max="14087" width="8.77734375" style="1" customWidth="1"/>
    <col min="14088" max="14089" width="7.77734375" style="1" customWidth="1"/>
    <col min="14090" max="14335" width="9.21875" style="1" customWidth="1"/>
    <col min="14336" max="14336" width="3.21875" style="1"/>
    <col min="14337" max="14337" width="3.21875" style="1" customWidth="1"/>
    <col min="14338" max="14338" width="9.21875" style="1" customWidth="1"/>
    <col min="14339" max="14340" width="4.77734375" style="1" customWidth="1"/>
    <col min="14341" max="14341" width="7.77734375" style="1" customWidth="1"/>
    <col min="14342" max="14342" width="42.21875" style="1" customWidth="1"/>
    <col min="14343" max="14343" width="8.77734375" style="1" customWidth="1"/>
    <col min="14344" max="14345" width="7.77734375" style="1" customWidth="1"/>
    <col min="14346" max="14591" width="9.21875" style="1" customWidth="1"/>
    <col min="14592" max="14592" width="3.21875" style="1"/>
    <col min="14593" max="14593" width="3.21875" style="1" customWidth="1"/>
    <col min="14594" max="14594" width="9.21875" style="1" customWidth="1"/>
    <col min="14595" max="14596" width="4.77734375" style="1" customWidth="1"/>
    <col min="14597" max="14597" width="7.77734375" style="1" customWidth="1"/>
    <col min="14598" max="14598" width="42.21875" style="1" customWidth="1"/>
    <col min="14599" max="14599" width="8.77734375" style="1" customWidth="1"/>
    <col min="14600" max="14601" width="7.77734375" style="1" customWidth="1"/>
    <col min="14602" max="14847" width="9.21875" style="1" customWidth="1"/>
    <col min="14848" max="14848" width="3.21875" style="1"/>
    <col min="14849" max="14849" width="3.21875" style="1" customWidth="1"/>
    <col min="14850" max="14850" width="9.21875" style="1" customWidth="1"/>
    <col min="14851" max="14852" width="4.77734375" style="1" customWidth="1"/>
    <col min="14853" max="14853" width="7.77734375" style="1" customWidth="1"/>
    <col min="14854" max="14854" width="42.21875" style="1" customWidth="1"/>
    <col min="14855" max="14855" width="8.77734375" style="1" customWidth="1"/>
    <col min="14856" max="14857" width="7.77734375" style="1" customWidth="1"/>
    <col min="14858" max="15103" width="9.21875" style="1" customWidth="1"/>
    <col min="15104" max="15104" width="3.21875" style="1"/>
    <col min="15105" max="15105" width="3.21875" style="1" customWidth="1"/>
    <col min="15106" max="15106" width="9.21875" style="1" customWidth="1"/>
    <col min="15107" max="15108" width="4.77734375" style="1" customWidth="1"/>
    <col min="15109" max="15109" width="7.77734375" style="1" customWidth="1"/>
    <col min="15110" max="15110" width="42.21875" style="1" customWidth="1"/>
    <col min="15111" max="15111" width="8.77734375" style="1" customWidth="1"/>
    <col min="15112" max="15113" width="7.77734375" style="1" customWidth="1"/>
    <col min="15114" max="15359" width="9.21875" style="1" customWidth="1"/>
    <col min="15360" max="15360" width="3.21875" style="1"/>
    <col min="15361" max="15361" width="3.21875" style="1" customWidth="1"/>
    <col min="15362" max="15362" width="9.21875" style="1" customWidth="1"/>
    <col min="15363" max="15364" width="4.77734375" style="1" customWidth="1"/>
    <col min="15365" max="15365" width="7.77734375" style="1" customWidth="1"/>
    <col min="15366" max="15366" width="42.21875" style="1" customWidth="1"/>
    <col min="15367" max="15367" width="8.77734375" style="1" customWidth="1"/>
    <col min="15368" max="15369" width="7.77734375" style="1" customWidth="1"/>
    <col min="15370" max="15615" width="9.21875" style="1" customWidth="1"/>
    <col min="15616" max="15616" width="3.21875" style="1"/>
    <col min="15617" max="15617" width="3.21875" style="1" customWidth="1"/>
    <col min="15618" max="15618" width="9.21875" style="1" customWidth="1"/>
    <col min="15619" max="15620" width="4.77734375" style="1" customWidth="1"/>
    <col min="15621" max="15621" width="7.77734375" style="1" customWidth="1"/>
    <col min="15622" max="15622" width="42.21875" style="1" customWidth="1"/>
    <col min="15623" max="15623" width="8.77734375" style="1" customWidth="1"/>
    <col min="15624" max="15625" width="7.77734375" style="1" customWidth="1"/>
    <col min="15626" max="15871" width="9.21875" style="1" customWidth="1"/>
    <col min="15872" max="15872" width="3.21875" style="1"/>
    <col min="15873" max="15873" width="3.21875" style="1" customWidth="1"/>
    <col min="15874" max="15874" width="9.21875" style="1" customWidth="1"/>
    <col min="15875" max="15876" width="4.77734375" style="1" customWidth="1"/>
    <col min="15877" max="15877" width="7.77734375" style="1" customWidth="1"/>
    <col min="15878" max="15878" width="42.21875" style="1" customWidth="1"/>
    <col min="15879" max="15879" width="8.77734375" style="1" customWidth="1"/>
    <col min="15880" max="15881" width="7.77734375" style="1" customWidth="1"/>
    <col min="15882" max="16127" width="9.21875" style="1" customWidth="1"/>
    <col min="16128" max="16128" width="3.21875" style="1"/>
    <col min="16129" max="16129" width="3.21875" style="1" customWidth="1"/>
    <col min="16130" max="16130" width="9.21875" style="1" customWidth="1"/>
    <col min="16131" max="16132" width="4.77734375" style="1" customWidth="1"/>
    <col min="16133" max="16133" width="7.77734375" style="1" customWidth="1"/>
    <col min="16134" max="16134" width="42.21875" style="1" customWidth="1"/>
    <col min="16135" max="16135" width="8.77734375" style="1" customWidth="1"/>
    <col min="16136" max="16137" width="7.77734375" style="1" customWidth="1"/>
    <col min="16138" max="16383" width="9.21875" style="1" customWidth="1"/>
    <col min="16384" max="16384" width="3.21875" style="1"/>
  </cols>
  <sheetData>
    <row r="1" spans="1:12" s="9" customFormat="1" ht="12.8" customHeight="1" x14ac:dyDescent="0.25">
      <c r="A1" s="329"/>
      <c r="B1" s="330"/>
      <c r="C1" s="330"/>
      <c r="D1" s="329"/>
      <c r="E1" s="329"/>
      <c r="F1" s="331"/>
      <c r="G1" s="332"/>
      <c r="H1" s="333"/>
      <c r="I1" s="333"/>
      <c r="J1" s="334"/>
    </row>
    <row r="2" spans="1:12" x14ac:dyDescent="0.2">
      <c r="H2" s="1385" t="s">
        <v>97</v>
      </c>
      <c r="I2" s="1385"/>
    </row>
    <row r="3" spans="1:12" ht="17.7" x14ac:dyDescent="0.3">
      <c r="A3" s="1386" t="s">
        <v>115</v>
      </c>
      <c r="B3" s="1386"/>
      <c r="C3" s="1386"/>
      <c r="D3" s="1386"/>
      <c r="E3" s="1386"/>
      <c r="F3" s="1386"/>
      <c r="G3" s="1386"/>
      <c r="H3" s="1386"/>
      <c r="I3" s="437"/>
    </row>
    <row r="4" spans="1:12" ht="12.8" customHeight="1" x14ac:dyDescent="0.25">
      <c r="A4" s="3"/>
      <c r="B4" s="3"/>
      <c r="C4" s="3"/>
      <c r="D4" s="3"/>
      <c r="E4" s="3"/>
      <c r="F4" s="3"/>
      <c r="G4" s="3"/>
      <c r="H4" s="4"/>
      <c r="I4" s="4"/>
    </row>
    <row r="5" spans="1:12" ht="15.05" x14ac:dyDescent="0.25">
      <c r="A5" s="1387" t="s">
        <v>13</v>
      </c>
      <c r="B5" s="1387"/>
      <c r="C5" s="1387"/>
      <c r="D5" s="1387"/>
      <c r="E5" s="1387"/>
      <c r="F5" s="1387"/>
      <c r="G5" s="1387"/>
      <c r="H5" s="1387"/>
      <c r="I5" s="1387"/>
    </row>
    <row r="6" spans="1:12" ht="12.8" customHeight="1" x14ac:dyDescent="0.25">
      <c r="A6" s="3"/>
      <c r="B6" s="3"/>
      <c r="C6" s="3"/>
      <c r="D6" s="3"/>
      <c r="E6" s="3"/>
      <c r="F6" s="3"/>
      <c r="G6" s="4"/>
      <c r="H6" s="436"/>
      <c r="I6" s="436"/>
    </row>
    <row r="7" spans="1:12" ht="15.75" customHeight="1" x14ac:dyDescent="0.25">
      <c r="A7" s="1419" t="s">
        <v>98</v>
      </c>
      <c r="B7" s="1419"/>
      <c r="C7" s="1419"/>
      <c r="D7" s="1419"/>
      <c r="E7" s="1419"/>
      <c r="F7" s="1419"/>
      <c r="G7" s="1419"/>
      <c r="H7" s="1419"/>
      <c r="I7" s="1419"/>
    </row>
    <row r="8" spans="1:12" s="9" customFormat="1" ht="13.1" thickBot="1" x14ac:dyDescent="0.25">
      <c r="A8" s="102"/>
      <c r="B8" s="102"/>
      <c r="C8" s="102"/>
      <c r="D8" s="102"/>
      <c r="E8" s="102"/>
      <c r="F8" s="102"/>
      <c r="G8" s="103"/>
      <c r="H8" s="102"/>
      <c r="I8" s="97" t="s">
        <v>0</v>
      </c>
      <c r="J8" s="334"/>
    </row>
    <row r="9" spans="1:12" s="9" customFormat="1" ht="21.6" thickBot="1" x14ac:dyDescent="0.25">
      <c r="A9" s="98" t="s">
        <v>1</v>
      </c>
      <c r="B9" s="1420" t="s">
        <v>4</v>
      </c>
      <c r="C9" s="1421"/>
      <c r="D9" s="336" t="s">
        <v>14</v>
      </c>
      <c r="E9" s="440" t="s">
        <v>15</v>
      </c>
      <c r="F9" s="99" t="s">
        <v>35</v>
      </c>
      <c r="G9" s="338" t="s">
        <v>31</v>
      </c>
      <c r="H9" s="339" t="s">
        <v>99</v>
      </c>
      <c r="I9" s="340" t="s">
        <v>32</v>
      </c>
      <c r="J9" s="334"/>
    </row>
    <row r="10" spans="1:12" s="9" customFormat="1" ht="12.8" customHeight="1" thickBot="1" x14ac:dyDescent="0.25">
      <c r="A10" s="341" t="s">
        <v>2</v>
      </c>
      <c r="B10" s="1422" t="s">
        <v>5</v>
      </c>
      <c r="C10" s="1423"/>
      <c r="D10" s="441" t="s">
        <v>5</v>
      </c>
      <c r="E10" s="441" t="s">
        <v>5</v>
      </c>
      <c r="F10" s="342" t="s">
        <v>34</v>
      </c>
      <c r="G10" s="343">
        <f>G11+G28</f>
        <v>9450</v>
      </c>
      <c r="H10" s="343">
        <f>H15+H18</f>
        <v>0</v>
      </c>
      <c r="I10" s="344">
        <f>G10+H10</f>
        <v>9450</v>
      </c>
      <c r="L10" s="345"/>
    </row>
    <row r="11" spans="1:12" s="9" customFormat="1" ht="13.1" x14ac:dyDescent="0.2">
      <c r="A11" s="346" t="s">
        <v>2</v>
      </c>
      <c r="B11" s="1424" t="s">
        <v>5</v>
      </c>
      <c r="C11" s="1425"/>
      <c r="D11" s="347" t="s">
        <v>5</v>
      </c>
      <c r="E11" s="348" t="s">
        <v>5</v>
      </c>
      <c r="F11" s="349" t="s">
        <v>18</v>
      </c>
      <c r="G11" s="350">
        <v>3410</v>
      </c>
      <c r="H11" s="351">
        <v>0</v>
      </c>
      <c r="I11" s="352">
        <v>3410</v>
      </c>
      <c r="J11" s="353" t="s">
        <v>100</v>
      </c>
      <c r="K11" s="354"/>
    </row>
    <row r="12" spans="1:12" s="9" customFormat="1" x14ac:dyDescent="0.2">
      <c r="A12" s="355" t="s">
        <v>2</v>
      </c>
      <c r="B12" s="356" t="s">
        <v>67</v>
      </c>
      <c r="C12" s="357" t="s">
        <v>17</v>
      </c>
      <c r="D12" s="358" t="s">
        <v>5</v>
      </c>
      <c r="E12" s="359" t="s">
        <v>5</v>
      </c>
      <c r="F12" s="360" t="s">
        <v>20</v>
      </c>
      <c r="G12" s="361">
        <f>SUM(G13:G14)</f>
        <v>200</v>
      </c>
      <c r="H12" s="362">
        <v>0</v>
      </c>
      <c r="I12" s="363">
        <f>SUM(I13:I14)</f>
        <v>200</v>
      </c>
      <c r="J12" s="334"/>
    </row>
    <row r="13" spans="1:12" s="9" customFormat="1" x14ac:dyDescent="0.2">
      <c r="A13" s="364"/>
      <c r="B13" s="365"/>
      <c r="C13" s="366"/>
      <c r="D13" s="367">
        <v>3299</v>
      </c>
      <c r="E13" s="368">
        <v>5321</v>
      </c>
      <c r="F13" s="369" t="s">
        <v>21</v>
      </c>
      <c r="G13" s="370">
        <v>150</v>
      </c>
      <c r="H13" s="371">
        <v>0</v>
      </c>
      <c r="I13" s="372">
        <v>150</v>
      </c>
      <c r="J13" s="334"/>
    </row>
    <row r="14" spans="1:12" s="9" customFormat="1" x14ac:dyDescent="0.2">
      <c r="A14" s="364"/>
      <c r="B14" s="365"/>
      <c r="C14" s="366"/>
      <c r="D14" s="367">
        <v>3299</v>
      </c>
      <c r="E14" s="368">
        <v>5331</v>
      </c>
      <c r="F14" s="369" t="s">
        <v>19</v>
      </c>
      <c r="G14" s="373">
        <v>50</v>
      </c>
      <c r="H14" s="374">
        <v>0</v>
      </c>
      <c r="I14" s="375">
        <v>50</v>
      </c>
      <c r="J14" s="334"/>
    </row>
    <row r="15" spans="1:12" s="381" customFormat="1" x14ac:dyDescent="0.2">
      <c r="A15" s="493" t="s">
        <v>2</v>
      </c>
      <c r="B15" s="494" t="s">
        <v>68</v>
      </c>
      <c r="C15" s="495" t="s">
        <v>17</v>
      </c>
      <c r="D15" s="496" t="s">
        <v>5</v>
      </c>
      <c r="E15" s="497" t="s">
        <v>5</v>
      </c>
      <c r="F15" s="598" t="s">
        <v>22</v>
      </c>
      <c r="G15" s="599">
        <f>SUM(G16:G17)</f>
        <v>120</v>
      </c>
      <c r="H15" s="600">
        <f>H16+H17</f>
        <v>-20</v>
      </c>
      <c r="I15" s="601">
        <f>G15+H15</f>
        <v>100</v>
      </c>
      <c r="J15" s="550" t="s">
        <v>100</v>
      </c>
    </row>
    <row r="16" spans="1:12" s="381" customFormat="1" x14ac:dyDescent="0.2">
      <c r="A16" s="602"/>
      <c r="B16" s="603"/>
      <c r="C16" s="604"/>
      <c r="D16" s="605">
        <v>3299</v>
      </c>
      <c r="E16" s="606">
        <v>5321</v>
      </c>
      <c r="F16" s="607" t="s">
        <v>21</v>
      </c>
      <c r="G16" s="608">
        <v>60</v>
      </c>
      <c r="H16" s="609">
        <v>-20</v>
      </c>
      <c r="I16" s="610">
        <f>G16+H16</f>
        <v>40</v>
      </c>
      <c r="J16" s="611"/>
    </row>
    <row r="17" spans="1:11" s="381" customFormat="1" x14ac:dyDescent="0.2">
      <c r="A17" s="602"/>
      <c r="B17" s="603"/>
      <c r="C17" s="604"/>
      <c r="D17" s="605">
        <v>3299</v>
      </c>
      <c r="E17" s="606">
        <v>5331</v>
      </c>
      <c r="F17" s="607" t="s">
        <v>19</v>
      </c>
      <c r="G17" s="608">
        <v>60</v>
      </c>
      <c r="H17" s="609">
        <v>0</v>
      </c>
      <c r="I17" s="610">
        <f>G17+H17</f>
        <v>60</v>
      </c>
      <c r="J17" s="611"/>
    </row>
    <row r="18" spans="1:11" s="381" customFormat="1" ht="19.5" customHeight="1" x14ac:dyDescent="0.2">
      <c r="A18" s="612" t="s">
        <v>3</v>
      </c>
      <c r="B18" s="613" t="s">
        <v>101</v>
      </c>
      <c r="C18" s="614" t="s">
        <v>102</v>
      </c>
      <c r="D18" s="615" t="s">
        <v>5</v>
      </c>
      <c r="E18" s="616" t="s">
        <v>5</v>
      </c>
      <c r="F18" s="617" t="s">
        <v>103</v>
      </c>
      <c r="G18" s="618">
        <v>0</v>
      </c>
      <c r="H18" s="619">
        <f>H19</f>
        <v>20</v>
      </c>
      <c r="I18" s="620">
        <f>G18+H18</f>
        <v>20</v>
      </c>
      <c r="J18" s="550" t="s">
        <v>100</v>
      </c>
    </row>
    <row r="19" spans="1:11" s="381" customFormat="1" x14ac:dyDescent="0.2">
      <c r="A19" s="621"/>
      <c r="B19" s="622"/>
      <c r="C19" s="623"/>
      <c r="D19" s="624">
        <v>3299</v>
      </c>
      <c r="E19" s="606">
        <v>5321</v>
      </c>
      <c r="F19" s="607" t="s">
        <v>21</v>
      </c>
      <c r="G19" s="608">
        <v>0</v>
      </c>
      <c r="H19" s="609">
        <v>20</v>
      </c>
      <c r="I19" s="610">
        <f>G19+H19</f>
        <v>20</v>
      </c>
      <c r="J19" s="611"/>
    </row>
    <row r="20" spans="1:11" s="9" customFormat="1" x14ac:dyDescent="0.2">
      <c r="A20" s="355" t="s">
        <v>2</v>
      </c>
      <c r="B20" s="356" t="s">
        <v>72</v>
      </c>
      <c r="C20" s="357" t="s">
        <v>17</v>
      </c>
      <c r="D20" s="358" t="s">
        <v>5</v>
      </c>
      <c r="E20" s="359" t="s">
        <v>5</v>
      </c>
      <c r="F20" s="360" t="s">
        <v>23</v>
      </c>
      <c r="G20" s="361">
        <f>+G21</f>
        <v>90</v>
      </c>
      <c r="H20" s="362">
        <v>0</v>
      </c>
      <c r="I20" s="363">
        <f>+I21</f>
        <v>90</v>
      </c>
      <c r="J20" s="334"/>
    </row>
    <row r="21" spans="1:11" s="9" customFormat="1" ht="13.1" thickBot="1" x14ac:dyDescent="0.25">
      <c r="A21" s="388"/>
      <c r="B21" s="389"/>
      <c r="C21" s="390"/>
      <c r="D21" s="391">
        <v>3299</v>
      </c>
      <c r="E21" s="392">
        <v>5331</v>
      </c>
      <c r="F21" s="393" t="s">
        <v>19</v>
      </c>
      <c r="G21" s="370">
        <v>90</v>
      </c>
      <c r="H21" s="371">
        <v>0</v>
      </c>
      <c r="I21" s="372">
        <v>90</v>
      </c>
      <c r="J21" s="334"/>
    </row>
    <row r="22" spans="1:11" s="9" customFormat="1" x14ac:dyDescent="0.2">
      <c r="A22" s="394" t="s">
        <v>2</v>
      </c>
      <c r="B22" s="438" t="s">
        <v>73</v>
      </c>
      <c r="C22" s="439" t="s">
        <v>17</v>
      </c>
      <c r="D22" s="395" t="s">
        <v>5</v>
      </c>
      <c r="E22" s="396" t="s">
        <v>5</v>
      </c>
      <c r="F22" s="397" t="s">
        <v>6</v>
      </c>
      <c r="G22" s="398">
        <f>+G23</f>
        <v>2000</v>
      </c>
      <c r="H22" s="399">
        <v>0</v>
      </c>
      <c r="I22" s="400">
        <f>+I23</f>
        <v>2000</v>
      </c>
      <c r="J22" s="334"/>
    </row>
    <row r="23" spans="1:11" s="9" customFormat="1" ht="13.1" thickBot="1" x14ac:dyDescent="0.25">
      <c r="A23" s="401"/>
      <c r="B23" s="402"/>
      <c r="C23" s="403"/>
      <c r="D23" s="404">
        <v>3299</v>
      </c>
      <c r="E23" s="405">
        <v>5331</v>
      </c>
      <c r="F23" s="406" t="s">
        <v>19</v>
      </c>
      <c r="G23" s="407">
        <v>2000</v>
      </c>
      <c r="H23" s="408">
        <v>0</v>
      </c>
      <c r="I23" s="409">
        <v>2000</v>
      </c>
      <c r="J23" s="334"/>
    </row>
    <row r="24" spans="1:11" s="9" customFormat="1" x14ac:dyDescent="0.2">
      <c r="A24" s="394" t="s">
        <v>2</v>
      </c>
      <c r="B24" s="438" t="s">
        <v>74</v>
      </c>
      <c r="C24" s="439" t="s">
        <v>17</v>
      </c>
      <c r="D24" s="395" t="s">
        <v>5</v>
      </c>
      <c r="E24" s="396" t="s">
        <v>5</v>
      </c>
      <c r="F24" s="397" t="s">
        <v>7</v>
      </c>
      <c r="G24" s="398">
        <f>+G25</f>
        <v>500</v>
      </c>
      <c r="H24" s="399">
        <v>0</v>
      </c>
      <c r="I24" s="400">
        <f>+I25</f>
        <v>500</v>
      </c>
      <c r="J24" s="334"/>
    </row>
    <row r="25" spans="1:11" s="9" customFormat="1" ht="13.1" thickBot="1" x14ac:dyDescent="0.25">
      <c r="A25" s="401"/>
      <c r="B25" s="402"/>
      <c r="C25" s="403"/>
      <c r="D25" s="404">
        <v>3299</v>
      </c>
      <c r="E25" s="405">
        <v>5331</v>
      </c>
      <c r="F25" s="406" t="s">
        <v>19</v>
      </c>
      <c r="G25" s="407">
        <v>500</v>
      </c>
      <c r="H25" s="408">
        <v>0</v>
      </c>
      <c r="I25" s="409">
        <v>500</v>
      </c>
      <c r="J25" s="334"/>
    </row>
    <row r="26" spans="1:11" s="9" customFormat="1" x14ac:dyDescent="0.2">
      <c r="A26" s="394" t="s">
        <v>2</v>
      </c>
      <c r="B26" s="438" t="s">
        <v>75</v>
      </c>
      <c r="C26" s="439" t="s">
        <v>17</v>
      </c>
      <c r="D26" s="395" t="s">
        <v>5</v>
      </c>
      <c r="E26" s="396" t="s">
        <v>5</v>
      </c>
      <c r="F26" s="397" t="s">
        <v>8</v>
      </c>
      <c r="G26" s="398">
        <f>+G27</f>
        <v>500</v>
      </c>
      <c r="H26" s="399">
        <v>0</v>
      </c>
      <c r="I26" s="400">
        <f>+I27</f>
        <v>500</v>
      </c>
      <c r="J26" s="334"/>
    </row>
    <row r="27" spans="1:11" s="9" customFormat="1" ht="13.1" thickBot="1" x14ac:dyDescent="0.25">
      <c r="A27" s="401"/>
      <c r="B27" s="402"/>
      <c r="C27" s="403"/>
      <c r="D27" s="404">
        <v>3299</v>
      </c>
      <c r="E27" s="410">
        <v>5321</v>
      </c>
      <c r="F27" s="406" t="s">
        <v>21</v>
      </c>
      <c r="G27" s="407">
        <v>500</v>
      </c>
      <c r="H27" s="408">
        <v>0</v>
      </c>
      <c r="I27" s="409">
        <v>500</v>
      </c>
      <c r="J27" s="334"/>
    </row>
    <row r="28" spans="1:11" s="9" customFormat="1" ht="13.6" customHeight="1" thickBot="1" x14ac:dyDescent="0.3">
      <c r="A28" s="346" t="s">
        <v>2</v>
      </c>
      <c r="B28" s="1424" t="s">
        <v>5</v>
      </c>
      <c r="C28" s="1425"/>
      <c r="D28" s="347" t="s">
        <v>5</v>
      </c>
      <c r="E28" s="348" t="s">
        <v>5</v>
      </c>
      <c r="F28" s="349" t="s">
        <v>25</v>
      </c>
      <c r="G28" s="411">
        <v>6040</v>
      </c>
      <c r="H28" s="412">
        <v>0</v>
      </c>
      <c r="I28" s="413">
        <v>6040</v>
      </c>
      <c r="J28" s="334"/>
      <c r="K28" s="354"/>
    </row>
    <row r="29" spans="1:11" s="9" customFormat="1" x14ac:dyDescent="0.2">
      <c r="A29" s="394" t="s">
        <v>2</v>
      </c>
      <c r="B29" s="1417" t="s">
        <v>5</v>
      </c>
      <c r="C29" s="1426"/>
      <c r="D29" s="395" t="s">
        <v>5</v>
      </c>
      <c r="E29" s="396" t="s">
        <v>5</v>
      </c>
      <c r="F29" s="416" t="s">
        <v>26</v>
      </c>
      <c r="G29" s="398">
        <f>+G30</f>
        <v>2810</v>
      </c>
      <c r="H29" s="399">
        <v>0</v>
      </c>
      <c r="I29" s="400">
        <f>+I30</f>
        <v>2810</v>
      </c>
      <c r="J29" s="334"/>
    </row>
    <row r="30" spans="1:11" s="9" customFormat="1" x14ac:dyDescent="0.2">
      <c r="A30" s="417" t="s">
        <v>2</v>
      </c>
      <c r="B30" s="418" t="s">
        <v>76</v>
      </c>
      <c r="C30" s="419" t="s">
        <v>17</v>
      </c>
      <c r="D30" s="420" t="s">
        <v>5</v>
      </c>
      <c r="E30" s="421" t="s">
        <v>5</v>
      </c>
      <c r="F30" s="422" t="s">
        <v>26</v>
      </c>
      <c r="G30" s="423">
        <f>+G31</f>
        <v>2810</v>
      </c>
      <c r="H30" s="424">
        <v>0</v>
      </c>
      <c r="I30" s="425">
        <f>+I31</f>
        <v>2810</v>
      </c>
      <c r="J30" s="334"/>
    </row>
    <row r="31" spans="1:11" s="9" customFormat="1" ht="13.1" thickBot="1" x14ac:dyDescent="0.25">
      <c r="A31" s="401"/>
      <c r="B31" s="402"/>
      <c r="C31" s="403"/>
      <c r="D31" s="404">
        <v>3419</v>
      </c>
      <c r="E31" s="426">
        <v>5229</v>
      </c>
      <c r="F31" s="406" t="s">
        <v>24</v>
      </c>
      <c r="G31" s="407">
        <v>2810</v>
      </c>
      <c r="H31" s="408">
        <v>0</v>
      </c>
      <c r="I31" s="409">
        <v>2810</v>
      </c>
      <c r="J31" s="334"/>
    </row>
    <row r="32" spans="1:11" s="9" customFormat="1" ht="13.1" x14ac:dyDescent="0.2">
      <c r="A32" s="394" t="s">
        <v>2</v>
      </c>
      <c r="B32" s="1417" t="s">
        <v>5</v>
      </c>
      <c r="C32" s="1418"/>
      <c r="D32" s="395" t="s">
        <v>5</v>
      </c>
      <c r="E32" s="396" t="s">
        <v>5</v>
      </c>
      <c r="F32" s="416" t="s">
        <v>27</v>
      </c>
      <c r="G32" s="398">
        <f>+G33</f>
        <v>200</v>
      </c>
      <c r="H32" s="399">
        <v>0</v>
      </c>
      <c r="I32" s="400">
        <f>+I33</f>
        <v>200</v>
      </c>
      <c r="J32" s="334"/>
    </row>
    <row r="33" spans="1:13" s="9" customFormat="1" x14ac:dyDescent="0.2">
      <c r="A33" s="417" t="s">
        <v>2</v>
      </c>
      <c r="B33" s="418" t="s">
        <v>77</v>
      </c>
      <c r="C33" s="419" t="s">
        <v>17</v>
      </c>
      <c r="D33" s="420" t="s">
        <v>5</v>
      </c>
      <c r="E33" s="421" t="s">
        <v>5</v>
      </c>
      <c r="F33" s="422" t="s">
        <v>9</v>
      </c>
      <c r="G33" s="423">
        <f>+G34</f>
        <v>200</v>
      </c>
      <c r="H33" s="424">
        <v>0</v>
      </c>
      <c r="I33" s="425">
        <f>+I34</f>
        <v>200</v>
      </c>
      <c r="J33" s="334"/>
    </row>
    <row r="34" spans="1:13" s="9" customFormat="1" ht="13.1" thickBot="1" x14ac:dyDescent="0.25">
      <c r="A34" s="364"/>
      <c r="B34" s="365"/>
      <c r="C34" s="366"/>
      <c r="D34" s="367">
        <v>3419</v>
      </c>
      <c r="E34" s="377">
        <v>5229</v>
      </c>
      <c r="F34" s="369" t="s">
        <v>24</v>
      </c>
      <c r="G34" s="373">
        <v>200</v>
      </c>
      <c r="H34" s="374">
        <v>0</v>
      </c>
      <c r="I34" s="375">
        <v>200</v>
      </c>
      <c r="J34" s="334"/>
    </row>
    <row r="35" spans="1:13" s="9" customFormat="1" ht="13.1" x14ac:dyDescent="0.2">
      <c r="A35" s="394" t="s">
        <v>2</v>
      </c>
      <c r="B35" s="1417" t="s">
        <v>5</v>
      </c>
      <c r="C35" s="1418"/>
      <c r="D35" s="395" t="s">
        <v>5</v>
      </c>
      <c r="E35" s="396" t="s">
        <v>5</v>
      </c>
      <c r="F35" s="416" t="s">
        <v>10</v>
      </c>
      <c r="G35" s="398">
        <f>+G36+G38</f>
        <v>1500</v>
      </c>
      <c r="H35" s="399">
        <v>0</v>
      </c>
      <c r="I35" s="400">
        <f>+I36+I38</f>
        <v>1500</v>
      </c>
      <c r="J35" s="334"/>
    </row>
    <row r="36" spans="1:13" s="9" customFormat="1" x14ac:dyDescent="0.2">
      <c r="A36" s="417" t="s">
        <v>2</v>
      </c>
      <c r="B36" s="418" t="s">
        <v>78</v>
      </c>
      <c r="C36" s="419" t="s">
        <v>17</v>
      </c>
      <c r="D36" s="420" t="s">
        <v>5</v>
      </c>
      <c r="E36" s="421" t="s">
        <v>5</v>
      </c>
      <c r="F36" s="422" t="s">
        <v>10</v>
      </c>
      <c r="G36" s="423">
        <f>+G37</f>
        <v>1000</v>
      </c>
      <c r="H36" s="424">
        <v>0</v>
      </c>
      <c r="I36" s="425">
        <f>+I37</f>
        <v>1000</v>
      </c>
      <c r="J36" s="334"/>
    </row>
    <row r="37" spans="1:13" s="9" customFormat="1" x14ac:dyDescent="0.2">
      <c r="A37" s="364"/>
      <c r="B37" s="365"/>
      <c r="C37" s="366"/>
      <c r="D37" s="367">
        <v>3419</v>
      </c>
      <c r="E37" s="377">
        <v>5221</v>
      </c>
      <c r="F37" s="369" t="s">
        <v>28</v>
      </c>
      <c r="G37" s="373">
        <v>1000</v>
      </c>
      <c r="H37" s="374">
        <v>0</v>
      </c>
      <c r="I37" s="375">
        <v>1000</v>
      </c>
      <c r="J37" s="334"/>
    </row>
    <row r="38" spans="1:13" s="9" customFormat="1" x14ac:dyDescent="0.2">
      <c r="A38" s="417" t="s">
        <v>2</v>
      </c>
      <c r="B38" s="418" t="s">
        <v>79</v>
      </c>
      <c r="C38" s="419" t="s">
        <v>17</v>
      </c>
      <c r="D38" s="420" t="s">
        <v>5</v>
      </c>
      <c r="E38" s="421" t="s">
        <v>5</v>
      </c>
      <c r="F38" s="422" t="s">
        <v>11</v>
      </c>
      <c r="G38" s="423">
        <f>+G39</f>
        <v>500</v>
      </c>
      <c r="H38" s="424">
        <v>0</v>
      </c>
      <c r="I38" s="425">
        <f>+I39</f>
        <v>500</v>
      </c>
      <c r="J38" s="353"/>
      <c r="K38" s="334"/>
      <c r="L38" s="334"/>
      <c r="M38" s="334"/>
    </row>
    <row r="39" spans="1:13" s="9" customFormat="1" ht="13.1" thickBot="1" x14ac:dyDescent="0.25">
      <c r="A39" s="417"/>
      <c r="B39" s="418"/>
      <c r="C39" s="419"/>
      <c r="D39" s="376">
        <v>3419</v>
      </c>
      <c r="E39" s="368">
        <v>5221</v>
      </c>
      <c r="F39" s="369" t="s">
        <v>28</v>
      </c>
      <c r="G39" s="378">
        <v>500</v>
      </c>
      <c r="H39" s="379">
        <v>0</v>
      </c>
      <c r="I39" s="380">
        <v>500</v>
      </c>
      <c r="J39" s="334"/>
      <c r="K39" s="334"/>
      <c r="L39" s="334"/>
      <c r="M39" s="334"/>
    </row>
    <row r="40" spans="1:13" s="9" customFormat="1" ht="13.1" x14ac:dyDescent="0.2">
      <c r="A40" s="394" t="s">
        <v>2</v>
      </c>
      <c r="B40" s="1417" t="s">
        <v>5</v>
      </c>
      <c r="C40" s="1418"/>
      <c r="D40" s="395" t="s">
        <v>5</v>
      </c>
      <c r="E40" s="396" t="s">
        <v>5</v>
      </c>
      <c r="F40" s="416" t="s">
        <v>29</v>
      </c>
      <c r="G40" s="398">
        <f>+G41+G43</f>
        <v>1530</v>
      </c>
      <c r="H40" s="399">
        <v>0</v>
      </c>
      <c r="I40" s="400">
        <f>+I41+I43</f>
        <v>1530</v>
      </c>
      <c r="J40" s="334"/>
    </row>
    <row r="41" spans="1:13" s="9" customFormat="1" x14ac:dyDescent="0.2">
      <c r="A41" s="417" t="s">
        <v>2</v>
      </c>
      <c r="B41" s="418" t="s">
        <v>80</v>
      </c>
      <c r="C41" s="419" t="s">
        <v>17</v>
      </c>
      <c r="D41" s="420" t="s">
        <v>5</v>
      </c>
      <c r="E41" s="421" t="s">
        <v>5</v>
      </c>
      <c r="F41" s="427" t="s">
        <v>29</v>
      </c>
      <c r="G41" s="423">
        <f>+G42</f>
        <v>1230</v>
      </c>
      <c r="H41" s="424">
        <v>0</v>
      </c>
      <c r="I41" s="425">
        <f>+I42</f>
        <v>1230</v>
      </c>
      <c r="J41" s="334"/>
      <c r="K41" s="9" t="s">
        <v>66</v>
      </c>
    </row>
    <row r="42" spans="1:13" s="9" customFormat="1" x14ac:dyDescent="0.2">
      <c r="A42" s="355"/>
      <c r="B42" s="428"/>
      <c r="C42" s="428"/>
      <c r="D42" s="385">
        <v>3419</v>
      </c>
      <c r="E42" s="368">
        <v>5229</v>
      </c>
      <c r="F42" s="369" t="s">
        <v>24</v>
      </c>
      <c r="G42" s="373">
        <v>1230</v>
      </c>
      <c r="H42" s="374">
        <v>0</v>
      </c>
      <c r="I42" s="375">
        <v>1230</v>
      </c>
      <c r="J42" s="334"/>
    </row>
    <row r="43" spans="1:13" s="9" customFormat="1" x14ac:dyDescent="0.2">
      <c r="A43" s="417" t="s">
        <v>2</v>
      </c>
      <c r="B43" s="418" t="s">
        <v>81</v>
      </c>
      <c r="C43" s="419" t="s">
        <v>17</v>
      </c>
      <c r="D43" s="420" t="s">
        <v>5</v>
      </c>
      <c r="E43" s="421" t="s">
        <v>5</v>
      </c>
      <c r="F43" s="422" t="s">
        <v>12</v>
      </c>
      <c r="G43" s="423">
        <f>+G44</f>
        <v>300</v>
      </c>
      <c r="H43" s="424">
        <v>0</v>
      </c>
      <c r="I43" s="425">
        <f>+I44</f>
        <v>300</v>
      </c>
      <c r="J43" s="334"/>
    </row>
    <row r="44" spans="1:13" s="9" customFormat="1" ht="13.1" thickBot="1" x14ac:dyDescent="0.25">
      <c r="A44" s="429"/>
      <c r="B44" s="430"/>
      <c r="C44" s="431"/>
      <c r="D44" s="432">
        <v>3419</v>
      </c>
      <c r="E44" s="410">
        <v>5229</v>
      </c>
      <c r="F44" s="406" t="s">
        <v>24</v>
      </c>
      <c r="G44" s="433">
        <v>300</v>
      </c>
      <c r="H44" s="434">
        <v>0</v>
      </c>
      <c r="I44" s="435">
        <v>300</v>
      </c>
      <c r="J44" s="334"/>
    </row>
    <row r="45" spans="1:13" s="9" customFormat="1" x14ac:dyDescent="0.25">
      <c r="A45" s="93"/>
      <c r="B45" s="94"/>
      <c r="C45" s="94"/>
      <c r="D45" s="65"/>
      <c r="E45" s="65"/>
      <c r="F45" s="66"/>
      <c r="G45" s="95"/>
      <c r="H45" s="96"/>
      <c r="I45" s="96"/>
      <c r="J45" s="334"/>
    </row>
    <row r="46" spans="1:13" s="9" customFormat="1" x14ac:dyDescent="0.25">
      <c r="A46" s="93"/>
      <c r="B46" s="94" t="s">
        <v>104</v>
      </c>
      <c r="C46" s="94"/>
      <c r="D46" s="65"/>
      <c r="E46" s="65"/>
      <c r="F46" s="66"/>
      <c r="G46" s="95"/>
      <c r="H46" s="96"/>
      <c r="I46" s="96"/>
      <c r="J46" s="334"/>
    </row>
    <row r="47" spans="1:13" s="9" customFormat="1" x14ac:dyDescent="0.2">
      <c r="A47" s="93"/>
      <c r="B47" s="94"/>
      <c r="C47" s="94"/>
      <c r="D47" s="65"/>
      <c r="E47" s="65"/>
      <c r="F47" s="66"/>
      <c r="G47" s="95"/>
      <c r="H47" s="96"/>
      <c r="I47" s="96"/>
      <c r="J47" s="334"/>
    </row>
    <row r="48" spans="1:13" s="9" customFormat="1" x14ac:dyDescent="0.2">
      <c r="A48" s="93"/>
      <c r="B48" s="94"/>
      <c r="C48" s="94"/>
      <c r="D48" s="65"/>
      <c r="E48" s="65"/>
      <c r="F48" s="66"/>
      <c r="G48" s="95"/>
      <c r="H48" s="96"/>
      <c r="I48" s="96"/>
      <c r="J48" s="334"/>
    </row>
  </sheetData>
  <mergeCells count="12">
    <mergeCell ref="B40:C40"/>
    <mergeCell ref="H2:I2"/>
    <mergeCell ref="A5:I5"/>
    <mergeCell ref="A7:I7"/>
    <mergeCell ref="B9:C9"/>
    <mergeCell ref="B10:C10"/>
    <mergeCell ref="B11:C11"/>
    <mergeCell ref="B28:C28"/>
    <mergeCell ref="B29:C29"/>
    <mergeCell ref="B32:C32"/>
    <mergeCell ref="B35:C35"/>
    <mergeCell ref="A3:H3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A25" workbookViewId="0">
      <selection activeCell="M29" sqref="M29"/>
    </sheetView>
  </sheetViews>
  <sheetFormatPr defaultColWidth="3.21875" defaultRowHeight="12.45" x14ac:dyDescent="0.2"/>
  <cols>
    <col min="1" max="1" width="3.21875" style="1" customWidth="1"/>
    <col min="2" max="2" width="9.21875" style="1" customWidth="1"/>
    <col min="3" max="4" width="4.77734375" style="1" customWidth="1"/>
    <col min="5" max="5" width="7.77734375" style="1" customWidth="1"/>
    <col min="6" max="6" width="42.21875" style="1" customWidth="1"/>
    <col min="7" max="7" width="8.77734375" style="2" customWidth="1"/>
    <col min="8" max="9" width="7.77734375" style="1" customWidth="1"/>
    <col min="10" max="10" width="9.21875" style="335" customWidth="1"/>
    <col min="11" max="255" width="9.21875" style="1" customWidth="1"/>
    <col min="256" max="256" width="3.21875" style="1"/>
    <col min="257" max="257" width="3.21875" style="1" customWidth="1"/>
    <col min="258" max="258" width="9.21875" style="1" customWidth="1"/>
    <col min="259" max="260" width="4.77734375" style="1" customWidth="1"/>
    <col min="261" max="261" width="7.77734375" style="1" customWidth="1"/>
    <col min="262" max="262" width="42.21875" style="1" customWidth="1"/>
    <col min="263" max="263" width="8.77734375" style="1" customWidth="1"/>
    <col min="264" max="265" width="7.77734375" style="1" customWidth="1"/>
    <col min="266" max="511" width="9.21875" style="1" customWidth="1"/>
    <col min="512" max="512" width="3.21875" style="1"/>
    <col min="513" max="513" width="3.21875" style="1" customWidth="1"/>
    <col min="514" max="514" width="9.21875" style="1" customWidth="1"/>
    <col min="515" max="516" width="4.77734375" style="1" customWidth="1"/>
    <col min="517" max="517" width="7.77734375" style="1" customWidth="1"/>
    <col min="518" max="518" width="42.21875" style="1" customWidth="1"/>
    <col min="519" max="519" width="8.77734375" style="1" customWidth="1"/>
    <col min="520" max="521" width="7.77734375" style="1" customWidth="1"/>
    <col min="522" max="767" width="9.21875" style="1" customWidth="1"/>
    <col min="768" max="768" width="3.21875" style="1"/>
    <col min="769" max="769" width="3.21875" style="1" customWidth="1"/>
    <col min="770" max="770" width="9.21875" style="1" customWidth="1"/>
    <col min="771" max="772" width="4.77734375" style="1" customWidth="1"/>
    <col min="773" max="773" width="7.77734375" style="1" customWidth="1"/>
    <col min="774" max="774" width="42.21875" style="1" customWidth="1"/>
    <col min="775" max="775" width="8.77734375" style="1" customWidth="1"/>
    <col min="776" max="777" width="7.77734375" style="1" customWidth="1"/>
    <col min="778" max="1023" width="9.21875" style="1" customWidth="1"/>
    <col min="1024" max="1024" width="3.21875" style="1"/>
    <col min="1025" max="1025" width="3.21875" style="1" customWidth="1"/>
    <col min="1026" max="1026" width="9.21875" style="1" customWidth="1"/>
    <col min="1027" max="1028" width="4.77734375" style="1" customWidth="1"/>
    <col min="1029" max="1029" width="7.77734375" style="1" customWidth="1"/>
    <col min="1030" max="1030" width="42.21875" style="1" customWidth="1"/>
    <col min="1031" max="1031" width="8.77734375" style="1" customWidth="1"/>
    <col min="1032" max="1033" width="7.77734375" style="1" customWidth="1"/>
    <col min="1034" max="1279" width="9.21875" style="1" customWidth="1"/>
    <col min="1280" max="1280" width="3.21875" style="1"/>
    <col min="1281" max="1281" width="3.21875" style="1" customWidth="1"/>
    <col min="1282" max="1282" width="9.21875" style="1" customWidth="1"/>
    <col min="1283" max="1284" width="4.77734375" style="1" customWidth="1"/>
    <col min="1285" max="1285" width="7.77734375" style="1" customWidth="1"/>
    <col min="1286" max="1286" width="42.21875" style="1" customWidth="1"/>
    <col min="1287" max="1287" width="8.77734375" style="1" customWidth="1"/>
    <col min="1288" max="1289" width="7.77734375" style="1" customWidth="1"/>
    <col min="1290" max="1535" width="9.21875" style="1" customWidth="1"/>
    <col min="1536" max="1536" width="3.21875" style="1"/>
    <col min="1537" max="1537" width="3.21875" style="1" customWidth="1"/>
    <col min="1538" max="1538" width="9.21875" style="1" customWidth="1"/>
    <col min="1539" max="1540" width="4.77734375" style="1" customWidth="1"/>
    <col min="1541" max="1541" width="7.77734375" style="1" customWidth="1"/>
    <col min="1542" max="1542" width="42.21875" style="1" customWidth="1"/>
    <col min="1543" max="1543" width="8.77734375" style="1" customWidth="1"/>
    <col min="1544" max="1545" width="7.77734375" style="1" customWidth="1"/>
    <col min="1546" max="1791" width="9.21875" style="1" customWidth="1"/>
    <col min="1792" max="1792" width="3.21875" style="1"/>
    <col min="1793" max="1793" width="3.21875" style="1" customWidth="1"/>
    <col min="1794" max="1794" width="9.21875" style="1" customWidth="1"/>
    <col min="1795" max="1796" width="4.77734375" style="1" customWidth="1"/>
    <col min="1797" max="1797" width="7.77734375" style="1" customWidth="1"/>
    <col min="1798" max="1798" width="42.21875" style="1" customWidth="1"/>
    <col min="1799" max="1799" width="8.77734375" style="1" customWidth="1"/>
    <col min="1800" max="1801" width="7.77734375" style="1" customWidth="1"/>
    <col min="1802" max="2047" width="9.21875" style="1" customWidth="1"/>
    <col min="2048" max="2048" width="3.21875" style="1"/>
    <col min="2049" max="2049" width="3.21875" style="1" customWidth="1"/>
    <col min="2050" max="2050" width="9.21875" style="1" customWidth="1"/>
    <col min="2051" max="2052" width="4.77734375" style="1" customWidth="1"/>
    <col min="2053" max="2053" width="7.77734375" style="1" customWidth="1"/>
    <col min="2054" max="2054" width="42.21875" style="1" customWidth="1"/>
    <col min="2055" max="2055" width="8.77734375" style="1" customWidth="1"/>
    <col min="2056" max="2057" width="7.77734375" style="1" customWidth="1"/>
    <col min="2058" max="2303" width="9.21875" style="1" customWidth="1"/>
    <col min="2304" max="2304" width="3.21875" style="1"/>
    <col min="2305" max="2305" width="3.21875" style="1" customWidth="1"/>
    <col min="2306" max="2306" width="9.21875" style="1" customWidth="1"/>
    <col min="2307" max="2308" width="4.77734375" style="1" customWidth="1"/>
    <col min="2309" max="2309" width="7.77734375" style="1" customWidth="1"/>
    <col min="2310" max="2310" width="42.21875" style="1" customWidth="1"/>
    <col min="2311" max="2311" width="8.77734375" style="1" customWidth="1"/>
    <col min="2312" max="2313" width="7.77734375" style="1" customWidth="1"/>
    <col min="2314" max="2559" width="9.21875" style="1" customWidth="1"/>
    <col min="2560" max="2560" width="3.21875" style="1"/>
    <col min="2561" max="2561" width="3.21875" style="1" customWidth="1"/>
    <col min="2562" max="2562" width="9.21875" style="1" customWidth="1"/>
    <col min="2563" max="2564" width="4.77734375" style="1" customWidth="1"/>
    <col min="2565" max="2565" width="7.77734375" style="1" customWidth="1"/>
    <col min="2566" max="2566" width="42.21875" style="1" customWidth="1"/>
    <col min="2567" max="2567" width="8.77734375" style="1" customWidth="1"/>
    <col min="2568" max="2569" width="7.77734375" style="1" customWidth="1"/>
    <col min="2570" max="2815" width="9.21875" style="1" customWidth="1"/>
    <col min="2816" max="2816" width="3.21875" style="1"/>
    <col min="2817" max="2817" width="3.21875" style="1" customWidth="1"/>
    <col min="2818" max="2818" width="9.21875" style="1" customWidth="1"/>
    <col min="2819" max="2820" width="4.77734375" style="1" customWidth="1"/>
    <col min="2821" max="2821" width="7.77734375" style="1" customWidth="1"/>
    <col min="2822" max="2822" width="42.21875" style="1" customWidth="1"/>
    <col min="2823" max="2823" width="8.77734375" style="1" customWidth="1"/>
    <col min="2824" max="2825" width="7.77734375" style="1" customWidth="1"/>
    <col min="2826" max="3071" width="9.21875" style="1" customWidth="1"/>
    <col min="3072" max="3072" width="3.21875" style="1"/>
    <col min="3073" max="3073" width="3.21875" style="1" customWidth="1"/>
    <col min="3074" max="3074" width="9.21875" style="1" customWidth="1"/>
    <col min="3075" max="3076" width="4.77734375" style="1" customWidth="1"/>
    <col min="3077" max="3077" width="7.77734375" style="1" customWidth="1"/>
    <col min="3078" max="3078" width="42.21875" style="1" customWidth="1"/>
    <col min="3079" max="3079" width="8.77734375" style="1" customWidth="1"/>
    <col min="3080" max="3081" width="7.77734375" style="1" customWidth="1"/>
    <col min="3082" max="3327" width="9.21875" style="1" customWidth="1"/>
    <col min="3328" max="3328" width="3.21875" style="1"/>
    <col min="3329" max="3329" width="3.21875" style="1" customWidth="1"/>
    <col min="3330" max="3330" width="9.21875" style="1" customWidth="1"/>
    <col min="3331" max="3332" width="4.77734375" style="1" customWidth="1"/>
    <col min="3333" max="3333" width="7.77734375" style="1" customWidth="1"/>
    <col min="3334" max="3334" width="42.21875" style="1" customWidth="1"/>
    <col min="3335" max="3335" width="8.77734375" style="1" customWidth="1"/>
    <col min="3336" max="3337" width="7.77734375" style="1" customWidth="1"/>
    <col min="3338" max="3583" width="9.21875" style="1" customWidth="1"/>
    <col min="3584" max="3584" width="3.21875" style="1"/>
    <col min="3585" max="3585" width="3.21875" style="1" customWidth="1"/>
    <col min="3586" max="3586" width="9.21875" style="1" customWidth="1"/>
    <col min="3587" max="3588" width="4.77734375" style="1" customWidth="1"/>
    <col min="3589" max="3589" width="7.77734375" style="1" customWidth="1"/>
    <col min="3590" max="3590" width="42.21875" style="1" customWidth="1"/>
    <col min="3591" max="3591" width="8.77734375" style="1" customWidth="1"/>
    <col min="3592" max="3593" width="7.77734375" style="1" customWidth="1"/>
    <col min="3594" max="3839" width="9.21875" style="1" customWidth="1"/>
    <col min="3840" max="3840" width="3.21875" style="1"/>
    <col min="3841" max="3841" width="3.21875" style="1" customWidth="1"/>
    <col min="3842" max="3842" width="9.21875" style="1" customWidth="1"/>
    <col min="3843" max="3844" width="4.77734375" style="1" customWidth="1"/>
    <col min="3845" max="3845" width="7.77734375" style="1" customWidth="1"/>
    <col min="3846" max="3846" width="42.21875" style="1" customWidth="1"/>
    <col min="3847" max="3847" width="8.77734375" style="1" customWidth="1"/>
    <col min="3848" max="3849" width="7.77734375" style="1" customWidth="1"/>
    <col min="3850" max="4095" width="9.21875" style="1" customWidth="1"/>
    <col min="4096" max="4096" width="3.21875" style="1"/>
    <col min="4097" max="4097" width="3.21875" style="1" customWidth="1"/>
    <col min="4098" max="4098" width="9.21875" style="1" customWidth="1"/>
    <col min="4099" max="4100" width="4.77734375" style="1" customWidth="1"/>
    <col min="4101" max="4101" width="7.77734375" style="1" customWidth="1"/>
    <col min="4102" max="4102" width="42.21875" style="1" customWidth="1"/>
    <col min="4103" max="4103" width="8.77734375" style="1" customWidth="1"/>
    <col min="4104" max="4105" width="7.77734375" style="1" customWidth="1"/>
    <col min="4106" max="4351" width="9.21875" style="1" customWidth="1"/>
    <col min="4352" max="4352" width="3.21875" style="1"/>
    <col min="4353" max="4353" width="3.21875" style="1" customWidth="1"/>
    <col min="4354" max="4354" width="9.21875" style="1" customWidth="1"/>
    <col min="4355" max="4356" width="4.77734375" style="1" customWidth="1"/>
    <col min="4357" max="4357" width="7.77734375" style="1" customWidth="1"/>
    <col min="4358" max="4358" width="42.21875" style="1" customWidth="1"/>
    <col min="4359" max="4359" width="8.77734375" style="1" customWidth="1"/>
    <col min="4360" max="4361" width="7.77734375" style="1" customWidth="1"/>
    <col min="4362" max="4607" width="9.21875" style="1" customWidth="1"/>
    <col min="4608" max="4608" width="3.21875" style="1"/>
    <col min="4609" max="4609" width="3.21875" style="1" customWidth="1"/>
    <col min="4610" max="4610" width="9.21875" style="1" customWidth="1"/>
    <col min="4611" max="4612" width="4.77734375" style="1" customWidth="1"/>
    <col min="4613" max="4613" width="7.77734375" style="1" customWidth="1"/>
    <col min="4614" max="4614" width="42.21875" style="1" customWidth="1"/>
    <col min="4615" max="4615" width="8.77734375" style="1" customWidth="1"/>
    <col min="4616" max="4617" width="7.77734375" style="1" customWidth="1"/>
    <col min="4618" max="4863" width="9.21875" style="1" customWidth="1"/>
    <col min="4864" max="4864" width="3.21875" style="1"/>
    <col min="4865" max="4865" width="3.21875" style="1" customWidth="1"/>
    <col min="4866" max="4866" width="9.21875" style="1" customWidth="1"/>
    <col min="4867" max="4868" width="4.77734375" style="1" customWidth="1"/>
    <col min="4869" max="4869" width="7.77734375" style="1" customWidth="1"/>
    <col min="4870" max="4870" width="42.21875" style="1" customWidth="1"/>
    <col min="4871" max="4871" width="8.77734375" style="1" customWidth="1"/>
    <col min="4872" max="4873" width="7.77734375" style="1" customWidth="1"/>
    <col min="4874" max="5119" width="9.21875" style="1" customWidth="1"/>
    <col min="5120" max="5120" width="3.21875" style="1"/>
    <col min="5121" max="5121" width="3.21875" style="1" customWidth="1"/>
    <col min="5122" max="5122" width="9.21875" style="1" customWidth="1"/>
    <col min="5123" max="5124" width="4.77734375" style="1" customWidth="1"/>
    <col min="5125" max="5125" width="7.77734375" style="1" customWidth="1"/>
    <col min="5126" max="5126" width="42.21875" style="1" customWidth="1"/>
    <col min="5127" max="5127" width="8.77734375" style="1" customWidth="1"/>
    <col min="5128" max="5129" width="7.77734375" style="1" customWidth="1"/>
    <col min="5130" max="5375" width="9.21875" style="1" customWidth="1"/>
    <col min="5376" max="5376" width="3.21875" style="1"/>
    <col min="5377" max="5377" width="3.21875" style="1" customWidth="1"/>
    <col min="5378" max="5378" width="9.21875" style="1" customWidth="1"/>
    <col min="5379" max="5380" width="4.77734375" style="1" customWidth="1"/>
    <col min="5381" max="5381" width="7.77734375" style="1" customWidth="1"/>
    <col min="5382" max="5382" width="42.21875" style="1" customWidth="1"/>
    <col min="5383" max="5383" width="8.77734375" style="1" customWidth="1"/>
    <col min="5384" max="5385" width="7.77734375" style="1" customWidth="1"/>
    <col min="5386" max="5631" width="9.21875" style="1" customWidth="1"/>
    <col min="5632" max="5632" width="3.21875" style="1"/>
    <col min="5633" max="5633" width="3.21875" style="1" customWidth="1"/>
    <col min="5634" max="5634" width="9.21875" style="1" customWidth="1"/>
    <col min="5635" max="5636" width="4.77734375" style="1" customWidth="1"/>
    <col min="5637" max="5637" width="7.77734375" style="1" customWidth="1"/>
    <col min="5638" max="5638" width="42.21875" style="1" customWidth="1"/>
    <col min="5639" max="5639" width="8.77734375" style="1" customWidth="1"/>
    <col min="5640" max="5641" width="7.77734375" style="1" customWidth="1"/>
    <col min="5642" max="5887" width="9.21875" style="1" customWidth="1"/>
    <col min="5888" max="5888" width="3.21875" style="1"/>
    <col min="5889" max="5889" width="3.21875" style="1" customWidth="1"/>
    <col min="5890" max="5890" width="9.21875" style="1" customWidth="1"/>
    <col min="5891" max="5892" width="4.77734375" style="1" customWidth="1"/>
    <col min="5893" max="5893" width="7.77734375" style="1" customWidth="1"/>
    <col min="5894" max="5894" width="42.21875" style="1" customWidth="1"/>
    <col min="5895" max="5895" width="8.77734375" style="1" customWidth="1"/>
    <col min="5896" max="5897" width="7.77734375" style="1" customWidth="1"/>
    <col min="5898" max="6143" width="9.21875" style="1" customWidth="1"/>
    <col min="6144" max="6144" width="3.21875" style="1"/>
    <col min="6145" max="6145" width="3.21875" style="1" customWidth="1"/>
    <col min="6146" max="6146" width="9.21875" style="1" customWidth="1"/>
    <col min="6147" max="6148" width="4.77734375" style="1" customWidth="1"/>
    <col min="6149" max="6149" width="7.77734375" style="1" customWidth="1"/>
    <col min="6150" max="6150" width="42.21875" style="1" customWidth="1"/>
    <col min="6151" max="6151" width="8.77734375" style="1" customWidth="1"/>
    <col min="6152" max="6153" width="7.77734375" style="1" customWidth="1"/>
    <col min="6154" max="6399" width="9.21875" style="1" customWidth="1"/>
    <col min="6400" max="6400" width="3.21875" style="1"/>
    <col min="6401" max="6401" width="3.21875" style="1" customWidth="1"/>
    <col min="6402" max="6402" width="9.21875" style="1" customWidth="1"/>
    <col min="6403" max="6404" width="4.77734375" style="1" customWidth="1"/>
    <col min="6405" max="6405" width="7.77734375" style="1" customWidth="1"/>
    <col min="6406" max="6406" width="42.21875" style="1" customWidth="1"/>
    <col min="6407" max="6407" width="8.77734375" style="1" customWidth="1"/>
    <col min="6408" max="6409" width="7.77734375" style="1" customWidth="1"/>
    <col min="6410" max="6655" width="9.21875" style="1" customWidth="1"/>
    <col min="6656" max="6656" width="3.21875" style="1"/>
    <col min="6657" max="6657" width="3.21875" style="1" customWidth="1"/>
    <col min="6658" max="6658" width="9.21875" style="1" customWidth="1"/>
    <col min="6659" max="6660" width="4.77734375" style="1" customWidth="1"/>
    <col min="6661" max="6661" width="7.77734375" style="1" customWidth="1"/>
    <col min="6662" max="6662" width="42.21875" style="1" customWidth="1"/>
    <col min="6663" max="6663" width="8.77734375" style="1" customWidth="1"/>
    <col min="6664" max="6665" width="7.77734375" style="1" customWidth="1"/>
    <col min="6666" max="6911" width="9.21875" style="1" customWidth="1"/>
    <col min="6912" max="6912" width="3.21875" style="1"/>
    <col min="6913" max="6913" width="3.21875" style="1" customWidth="1"/>
    <col min="6914" max="6914" width="9.21875" style="1" customWidth="1"/>
    <col min="6915" max="6916" width="4.77734375" style="1" customWidth="1"/>
    <col min="6917" max="6917" width="7.77734375" style="1" customWidth="1"/>
    <col min="6918" max="6918" width="42.21875" style="1" customWidth="1"/>
    <col min="6919" max="6919" width="8.77734375" style="1" customWidth="1"/>
    <col min="6920" max="6921" width="7.77734375" style="1" customWidth="1"/>
    <col min="6922" max="7167" width="9.21875" style="1" customWidth="1"/>
    <col min="7168" max="7168" width="3.21875" style="1"/>
    <col min="7169" max="7169" width="3.21875" style="1" customWidth="1"/>
    <col min="7170" max="7170" width="9.21875" style="1" customWidth="1"/>
    <col min="7171" max="7172" width="4.77734375" style="1" customWidth="1"/>
    <col min="7173" max="7173" width="7.77734375" style="1" customWidth="1"/>
    <col min="7174" max="7174" width="42.21875" style="1" customWidth="1"/>
    <col min="7175" max="7175" width="8.77734375" style="1" customWidth="1"/>
    <col min="7176" max="7177" width="7.77734375" style="1" customWidth="1"/>
    <col min="7178" max="7423" width="9.21875" style="1" customWidth="1"/>
    <col min="7424" max="7424" width="3.21875" style="1"/>
    <col min="7425" max="7425" width="3.21875" style="1" customWidth="1"/>
    <col min="7426" max="7426" width="9.21875" style="1" customWidth="1"/>
    <col min="7427" max="7428" width="4.77734375" style="1" customWidth="1"/>
    <col min="7429" max="7429" width="7.77734375" style="1" customWidth="1"/>
    <col min="7430" max="7430" width="42.21875" style="1" customWidth="1"/>
    <col min="7431" max="7431" width="8.77734375" style="1" customWidth="1"/>
    <col min="7432" max="7433" width="7.77734375" style="1" customWidth="1"/>
    <col min="7434" max="7679" width="9.21875" style="1" customWidth="1"/>
    <col min="7680" max="7680" width="3.21875" style="1"/>
    <col min="7681" max="7681" width="3.21875" style="1" customWidth="1"/>
    <col min="7682" max="7682" width="9.21875" style="1" customWidth="1"/>
    <col min="7683" max="7684" width="4.77734375" style="1" customWidth="1"/>
    <col min="7685" max="7685" width="7.77734375" style="1" customWidth="1"/>
    <col min="7686" max="7686" width="42.21875" style="1" customWidth="1"/>
    <col min="7687" max="7687" width="8.77734375" style="1" customWidth="1"/>
    <col min="7688" max="7689" width="7.77734375" style="1" customWidth="1"/>
    <col min="7690" max="7935" width="9.21875" style="1" customWidth="1"/>
    <col min="7936" max="7936" width="3.21875" style="1"/>
    <col min="7937" max="7937" width="3.21875" style="1" customWidth="1"/>
    <col min="7938" max="7938" width="9.21875" style="1" customWidth="1"/>
    <col min="7939" max="7940" width="4.77734375" style="1" customWidth="1"/>
    <col min="7941" max="7941" width="7.77734375" style="1" customWidth="1"/>
    <col min="7942" max="7942" width="42.21875" style="1" customWidth="1"/>
    <col min="7943" max="7943" width="8.77734375" style="1" customWidth="1"/>
    <col min="7944" max="7945" width="7.77734375" style="1" customWidth="1"/>
    <col min="7946" max="8191" width="9.21875" style="1" customWidth="1"/>
    <col min="8192" max="8192" width="3.21875" style="1"/>
    <col min="8193" max="8193" width="3.21875" style="1" customWidth="1"/>
    <col min="8194" max="8194" width="9.21875" style="1" customWidth="1"/>
    <col min="8195" max="8196" width="4.77734375" style="1" customWidth="1"/>
    <col min="8197" max="8197" width="7.77734375" style="1" customWidth="1"/>
    <col min="8198" max="8198" width="42.21875" style="1" customWidth="1"/>
    <col min="8199" max="8199" width="8.77734375" style="1" customWidth="1"/>
    <col min="8200" max="8201" width="7.77734375" style="1" customWidth="1"/>
    <col min="8202" max="8447" width="9.21875" style="1" customWidth="1"/>
    <col min="8448" max="8448" width="3.21875" style="1"/>
    <col min="8449" max="8449" width="3.21875" style="1" customWidth="1"/>
    <col min="8450" max="8450" width="9.21875" style="1" customWidth="1"/>
    <col min="8451" max="8452" width="4.77734375" style="1" customWidth="1"/>
    <col min="8453" max="8453" width="7.77734375" style="1" customWidth="1"/>
    <col min="8454" max="8454" width="42.21875" style="1" customWidth="1"/>
    <col min="8455" max="8455" width="8.77734375" style="1" customWidth="1"/>
    <col min="8456" max="8457" width="7.77734375" style="1" customWidth="1"/>
    <col min="8458" max="8703" width="9.21875" style="1" customWidth="1"/>
    <col min="8704" max="8704" width="3.21875" style="1"/>
    <col min="8705" max="8705" width="3.21875" style="1" customWidth="1"/>
    <col min="8706" max="8706" width="9.21875" style="1" customWidth="1"/>
    <col min="8707" max="8708" width="4.77734375" style="1" customWidth="1"/>
    <col min="8709" max="8709" width="7.77734375" style="1" customWidth="1"/>
    <col min="8710" max="8710" width="42.21875" style="1" customWidth="1"/>
    <col min="8711" max="8711" width="8.77734375" style="1" customWidth="1"/>
    <col min="8712" max="8713" width="7.77734375" style="1" customWidth="1"/>
    <col min="8714" max="8959" width="9.21875" style="1" customWidth="1"/>
    <col min="8960" max="8960" width="3.21875" style="1"/>
    <col min="8961" max="8961" width="3.21875" style="1" customWidth="1"/>
    <col min="8962" max="8962" width="9.21875" style="1" customWidth="1"/>
    <col min="8963" max="8964" width="4.77734375" style="1" customWidth="1"/>
    <col min="8965" max="8965" width="7.77734375" style="1" customWidth="1"/>
    <col min="8966" max="8966" width="42.21875" style="1" customWidth="1"/>
    <col min="8967" max="8967" width="8.77734375" style="1" customWidth="1"/>
    <col min="8968" max="8969" width="7.77734375" style="1" customWidth="1"/>
    <col min="8970" max="9215" width="9.21875" style="1" customWidth="1"/>
    <col min="9216" max="9216" width="3.21875" style="1"/>
    <col min="9217" max="9217" width="3.21875" style="1" customWidth="1"/>
    <col min="9218" max="9218" width="9.21875" style="1" customWidth="1"/>
    <col min="9219" max="9220" width="4.77734375" style="1" customWidth="1"/>
    <col min="9221" max="9221" width="7.77734375" style="1" customWidth="1"/>
    <col min="9222" max="9222" width="42.21875" style="1" customWidth="1"/>
    <col min="9223" max="9223" width="8.77734375" style="1" customWidth="1"/>
    <col min="9224" max="9225" width="7.77734375" style="1" customWidth="1"/>
    <col min="9226" max="9471" width="9.21875" style="1" customWidth="1"/>
    <col min="9472" max="9472" width="3.21875" style="1"/>
    <col min="9473" max="9473" width="3.21875" style="1" customWidth="1"/>
    <col min="9474" max="9474" width="9.21875" style="1" customWidth="1"/>
    <col min="9475" max="9476" width="4.77734375" style="1" customWidth="1"/>
    <col min="9477" max="9477" width="7.77734375" style="1" customWidth="1"/>
    <col min="9478" max="9478" width="42.21875" style="1" customWidth="1"/>
    <col min="9479" max="9479" width="8.77734375" style="1" customWidth="1"/>
    <col min="9480" max="9481" width="7.77734375" style="1" customWidth="1"/>
    <col min="9482" max="9727" width="9.21875" style="1" customWidth="1"/>
    <col min="9728" max="9728" width="3.21875" style="1"/>
    <col min="9729" max="9729" width="3.21875" style="1" customWidth="1"/>
    <col min="9730" max="9730" width="9.21875" style="1" customWidth="1"/>
    <col min="9731" max="9732" width="4.77734375" style="1" customWidth="1"/>
    <col min="9733" max="9733" width="7.77734375" style="1" customWidth="1"/>
    <col min="9734" max="9734" width="42.21875" style="1" customWidth="1"/>
    <col min="9735" max="9735" width="8.77734375" style="1" customWidth="1"/>
    <col min="9736" max="9737" width="7.77734375" style="1" customWidth="1"/>
    <col min="9738" max="9983" width="9.21875" style="1" customWidth="1"/>
    <col min="9984" max="9984" width="3.21875" style="1"/>
    <col min="9985" max="9985" width="3.21875" style="1" customWidth="1"/>
    <col min="9986" max="9986" width="9.21875" style="1" customWidth="1"/>
    <col min="9987" max="9988" width="4.77734375" style="1" customWidth="1"/>
    <col min="9989" max="9989" width="7.77734375" style="1" customWidth="1"/>
    <col min="9990" max="9990" width="42.21875" style="1" customWidth="1"/>
    <col min="9991" max="9991" width="8.77734375" style="1" customWidth="1"/>
    <col min="9992" max="9993" width="7.77734375" style="1" customWidth="1"/>
    <col min="9994" max="10239" width="9.21875" style="1" customWidth="1"/>
    <col min="10240" max="10240" width="3.21875" style="1"/>
    <col min="10241" max="10241" width="3.21875" style="1" customWidth="1"/>
    <col min="10242" max="10242" width="9.21875" style="1" customWidth="1"/>
    <col min="10243" max="10244" width="4.77734375" style="1" customWidth="1"/>
    <col min="10245" max="10245" width="7.77734375" style="1" customWidth="1"/>
    <col min="10246" max="10246" width="42.21875" style="1" customWidth="1"/>
    <col min="10247" max="10247" width="8.77734375" style="1" customWidth="1"/>
    <col min="10248" max="10249" width="7.77734375" style="1" customWidth="1"/>
    <col min="10250" max="10495" width="9.21875" style="1" customWidth="1"/>
    <col min="10496" max="10496" width="3.21875" style="1"/>
    <col min="10497" max="10497" width="3.21875" style="1" customWidth="1"/>
    <col min="10498" max="10498" width="9.21875" style="1" customWidth="1"/>
    <col min="10499" max="10500" width="4.77734375" style="1" customWidth="1"/>
    <col min="10501" max="10501" width="7.77734375" style="1" customWidth="1"/>
    <col min="10502" max="10502" width="42.21875" style="1" customWidth="1"/>
    <col min="10503" max="10503" width="8.77734375" style="1" customWidth="1"/>
    <col min="10504" max="10505" width="7.77734375" style="1" customWidth="1"/>
    <col min="10506" max="10751" width="9.21875" style="1" customWidth="1"/>
    <col min="10752" max="10752" width="3.21875" style="1"/>
    <col min="10753" max="10753" width="3.21875" style="1" customWidth="1"/>
    <col min="10754" max="10754" width="9.21875" style="1" customWidth="1"/>
    <col min="10755" max="10756" width="4.77734375" style="1" customWidth="1"/>
    <col min="10757" max="10757" width="7.77734375" style="1" customWidth="1"/>
    <col min="10758" max="10758" width="42.21875" style="1" customWidth="1"/>
    <col min="10759" max="10759" width="8.77734375" style="1" customWidth="1"/>
    <col min="10760" max="10761" width="7.77734375" style="1" customWidth="1"/>
    <col min="10762" max="11007" width="9.21875" style="1" customWidth="1"/>
    <col min="11008" max="11008" width="3.21875" style="1"/>
    <col min="11009" max="11009" width="3.21875" style="1" customWidth="1"/>
    <col min="11010" max="11010" width="9.21875" style="1" customWidth="1"/>
    <col min="11011" max="11012" width="4.77734375" style="1" customWidth="1"/>
    <col min="11013" max="11013" width="7.77734375" style="1" customWidth="1"/>
    <col min="11014" max="11014" width="42.21875" style="1" customWidth="1"/>
    <col min="11015" max="11015" width="8.77734375" style="1" customWidth="1"/>
    <col min="11016" max="11017" width="7.77734375" style="1" customWidth="1"/>
    <col min="11018" max="11263" width="9.21875" style="1" customWidth="1"/>
    <col min="11264" max="11264" width="3.21875" style="1"/>
    <col min="11265" max="11265" width="3.21875" style="1" customWidth="1"/>
    <col min="11266" max="11266" width="9.21875" style="1" customWidth="1"/>
    <col min="11267" max="11268" width="4.77734375" style="1" customWidth="1"/>
    <col min="11269" max="11269" width="7.77734375" style="1" customWidth="1"/>
    <col min="11270" max="11270" width="42.21875" style="1" customWidth="1"/>
    <col min="11271" max="11271" width="8.77734375" style="1" customWidth="1"/>
    <col min="11272" max="11273" width="7.77734375" style="1" customWidth="1"/>
    <col min="11274" max="11519" width="9.21875" style="1" customWidth="1"/>
    <col min="11520" max="11520" width="3.21875" style="1"/>
    <col min="11521" max="11521" width="3.21875" style="1" customWidth="1"/>
    <col min="11522" max="11522" width="9.21875" style="1" customWidth="1"/>
    <col min="11523" max="11524" width="4.77734375" style="1" customWidth="1"/>
    <col min="11525" max="11525" width="7.77734375" style="1" customWidth="1"/>
    <col min="11526" max="11526" width="42.21875" style="1" customWidth="1"/>
    <col min="11527" max="11527" width="8.77734375" style="1" customWidth="1"/>
    <col min="11528" max="11529" width="7.77734375" style="1" customWidth="1"/>
    <col min="11530" max="11775" width="9.21875" style="1" customWidth="1"/>
    <col min="11776" max="11776" width="3.21875" style="1"/>
    <col min="11777" max="11777" width="3.21875" style="1" customWidth="1"/>
    <col min="11778" max="11778" width="9.21875" style="1" customWidth="1"/>
    <col min="11779" max="11780" width="4.77734375" style="1" customWidth="1"/>
    <col min="11781" max="11781" width="7.77734375" style="1" customWidth="1"/>
    <col min="11782" max="11782" width="42.21875" style="1" customWidth="1"/>
    <col min="11783" max="11783" width="8.77734375" style="1" customWidth="1"/>
    <col min="11784" max="11785" width="7.77734375" style="1" customWidth="1"/>
    <col min="11786" max="12031" width="9.21875" style="1" customWidth="1"/>
    <col min="12032" max="12032" width="3.21875" style="1"/>
    <col min="12033" max="12033" width="3.21875" style="1" customWidth="1"/>
    <col min="12034" max="12034" width="9.21875" style="1" customWidth="1"/>
    <col min="12035" max="12036" width="4.77734375" style="1" customWidth="1"/>
    <col min="12037" max="12037" width="7.77734375" style="1" customWidth="1"/>
    <col min="12038" max="12038" width="42.21875" style="1" customWidth="1"/>
    <col min="12039" max="12039" width="8.77734375" style="1" customWidth="1"/>
    <col min="12040" max="12041" width="7.77734375" style="1" customWidth="1"/>
    <col min="12042" max="12287" width="9.21875" style="1" customWidth="1"/>
    <col min="12288" max="12288" width="3.21875" style="1"/>
    <col min="12289" max="12289" width="3.21875" style="1" customWidth="1"/>
    <col min="12290" max="12290" width="9.21875" style="1" customWidth="1"/>
    <col min="12291" max="12292" width="4.77734375" style="1" customWidth="1"/>
    <col min="12293" max="12293" width="7.77734375" style="1" customWidth="1"/>
    <col min="12294" max="12294" width="42.21875" style="1" customWidth="1"/>
    <col min="12295" max="12295" width="8.77734375" style="1" customWidth="1"/>
    <col min="12296" max="12297" width="7.77734375" style="1" customWidth="1"/>
    <col min="12298" max="12543" width="9.21875" style="1" customWidth="1"/>
    <col min="12544" max="12544" width="3.21875" style="1"/>
    <col min="12545" max="12545" width="3.21875" style="1" customWidth="1"/>
    <col min="12546" max="12546" width="9.21875" style="1" customWidth="1"/>
    <col min="12547" max="12548" width="4.77734375" style="1" customWidth="1"/>
    <col min="12549" max="12549" width="7.77734375" style="1" customWidth="1"/>
    <col min="12550" max="12550" width="42.21875" style="1" customWidth="1"/>
    <col min="12551" max="12551" width="8.77734375" style="1" customWidth="1"/>
    <col min="12552" max="12553" width="7.77734375" style="1" customWidth="1"/>
    <col min="12554" max="12799" width="9.21875" style="1" customWidth="1"/>
    <col min="12800" max="12800" width="3.21875" style="1"/>
    <col min="12801" max="12801" width="3.21875" style="1" customWidth="1"/>
    <col min="12802" max="12802" width="9.21875" style="1" customWidth="1"/>
    <col min="12803" max="12804" width="4.77734375" style="1" customWidth="1"/>
    <col min="12805" max="12805" width="7.77734375" style="1" customWidth="1"/>
    <col min="12806" max="12806" width="42.21875" style="1" customWidth="1"/>
    <col min="12807" max="12807" width="8.77734375" style="1" customWidth="1"/>
    <col min="12808" max="12809" width="7.77734375" style="1" customWidth="1"/>
    <col min="12810" max="13055" width="9.21875" style="1" customWidth="1"/>
    <col min="13056" max="13056" width="3.21875" style="1"/>
    <col min="13057" max="13057" width="3.21875" style="1" customWidth="1"/>
    <col min="13058" max="13058" width="9.21875" style="1" customWidth="1"/>
    <col min="13059" max="13060" width="4.77734375" style="1" customWidth="1"/>
    <col min="13061" max="13061" width="7.77734375" style="1" customWidth="1"/>
    <col min="13062" max="13062" width="42.21875" style="1" customWidth="1"/>
    <col min="13063" max="13063" width="8.77734375" style="1" customWidth="1"/>
    <col min="13064" max="13065" width="7.77734375" style="1" customWidth="1"/>
    <col min="13066" max="13311" width="9.21875" style="1" customWidth="1"/>
    <col min="13312" max="13312" width="3.21875" style="1"/>
    <col min="13313" max="13313" width="3.21875" style="1" customWidth="1"/>
    <col min="13314" max="13314" width="9.21875" style="1" customWidth="1"/>
    <col min="13315" max="13316" width="4.77734375" style="1" customWidth="1"/>
    <col min="13317" max="13317" width="7.77734375" style="1" customWidth="1"/>
    <col min="13318" max="13318" width="42.21875" style="1" customWidth="1"/>
    <col min="13319" max="13319" width="8.77734375" style="1" customWidth="1"/>
    <col min="13320" max="13321" width="7.77734375" style="1" customWidth="1"/>
    <col min="13322" max="13567" width="9.21875" style="1" customWidth="1"/>
    <col min="13568" max="13568" width="3.21875" style="1"/>
    <col min="13569" max="13569" width="3.21875" style="1" customWidth="1"/>
    <col min="13570" max="13570" width="9.21875" style="1" customWidth="1"/>
    <col min="13571" max="13572" width="4.77734375" style="1" customWidth="1"/>
    <col min="13573" max="13573" width="7.77734375" style="1" customWidth="1"/>
    <col min="13574" max="13574" width="42.21875" style="1" customWidth="1"/>
    <col min="13575" max="13575" width="8.77734375" style="1" customWidth="1"/>
    <col min="13576" max="13577" width="7.77734375" style="1" customWidth="1"/>
    <col min="13578" max="13823" width="9.21875" style="1" customWidth="1"/>
    <col min="13824" max="13824" width="3.21875" style="1"/>
    <col min="13825" max="13825" width="3.21875" style="1" customWidth="1"/>
    <col min="13826" max="13826" width="9.21875" style="1" customWidth="1"/>
    <col min="13827" max="13828" width="4.77734375" style="1" customWidth="1"/>
    <col min="13829" max="13829" width="7.77734375" style="1" customWidth="1"/>
    <col min="13830" max="13830" width="42.21875" style="1" customWidth="1"/>
    <col min="13831" max="13831" width="8.77734375" style="1" customWidth="1"/>
    <col min="13832" max="13833" width="7.77734375" style="1" customWidth="1"/>
    <col min="13834" max="14079" width="9.21875" style="1" customWidth="1"/>
    <col min="14080" max="14080" width="3.21875" style="1"/>
    <col min="14081" max="14081" width="3.21875" style="1" customWidth="1"/>
    <col min="14082" max="14082" width="9.21875" style="1" customWidth="1"/>
    <col min="14083" max="14084" width="4.77734375" style="1" customWidth="1"/>
    <col min="14085" max="14085" width="7.77734375" style="1" customWidth="1"/>
    <col min="14086" max="14086" width="42.21875" style="1" customWidth="1"/>
    <col min="14087" max="14087" width="8.77734375" style="1" customWidth="1"/>
    <col min="14088" max="14089" width="7.77734375" style="1" customWidth="1"/>
    <col min="14090" max="14335" width="9.21875" style="1" customWidth="1"/>
    <col min="14336" max="14336" width="3.21875" style="1"/>
    <col min="14337" max="14337" width="3.21875" style="1" customWidth="1"/>
    <col min="14338" max="14338" width="9.21875" style="1" customWidth="1"/>
    <col min="14339" max="14340" width="4.77734375" style="1" customWidth="1"/>
    <col min="14341" max="14341" width="7.77734375" style="1" customWidth="1"/>
    <col min="14342" max="14342" width="42.21875" style="1" customWidth="1"/>
    <col min="14343" max="14343" width="8.77734375" style="1" customWidth="1"/>
    <col min="14344" max="14345" width="7.77734375" style="1" customWidth="1"/>
    <col min="14346" max="14591" width="9.21875" style="1" customWidth="1"/>
    <col min="14592" max="14592" width="3.21875" style="1"/>
    <col min="14593" max="14593" width="3.21875" style="1" customWidth="1"/>
    <col min="14594" max="14594" width="9.21875" style="1" customWidth="1"/>
    <col min="14595" max="14596" width="4.77734375" style="1" customWidth="1"/>
    <col min="14597" max="14597" width="7.77734375" style="1" customWidth="1"/>
    <col min="14598" max="14598" width="42.21875" style="1" customWidth="1"/>
    <col min="14599" max="14599" width="8.77734375" style="1" customWidth="1"/>
    <col min="14600" max="14601" width="7.77734375" style="1" customWidth="1"/>
    <col min="14602" max="14847" width="9.21875" style="1" customWidth="1"/>
    <col min="14848" max="14848" width="3.21875" style="1"/>
    <col min="14849" max="14849" width="3.21875" style="1" customWidth="1"/>
    <col min="14850" max="14850" width="9.21875" style="1" customWidth="1"/>
    <col min="14851" max="14852" width="4.77734375" style="1" customWidth="1"/>
    <col min="14853" max="14853" width="7.77734375" style="1" customWidth="1"/>
    <col min="14854" max="14854" width="42.21875" style="1" customWidth="1"/>
    <col min="14855" max="14855" width="8.77734375" style="1" customWidth="1"/>
    <col min="14856" max="14857" width="7.77734375" style="1" customWidth="1"/>
    <col min="14858" max="15103" width="9.21875" style="1" customWidth="1"/>
    <col min="15104" max="15104" width="3.21875" style="1"/>
    <col min="15105" max="15105" width="3.21875" style="1" customWidth="1"/>
    <col min="15106" max="15106" width="9.21875" style="1" customWidth="1"/>
    <col min="15107" max="15108" width="4.77734375" style="1" customWidth="1"/>
    <col min="15109" max="15109" width="7.77734375" style="1" customWidth="1"/>
    <col min="15110" max="15110" width="42.21875" style="1" customWidth="1"/>
    <col min="15111" max="15111" width="8.77734375" style="1" customWidth="1"/>
    <col min="15112" max="15113" width="7.77734375" style="1" customWidth="1"/>
    <col min="15114" max="15359" width="9.21875" style="1" customWidth="1"/>
    <col min="15360" max="15360" width="3.21875" style="1"/>
    <col min="15361" max="15361" width="3.21875" style="1" customWidth="1"/>
    <col min="15362" max="15362" width="9.21875" style="1" customWidth="1"/>
    <col min="15363" max="15364" width="4.77734375" style="1" customWidth="1"/>
    <col min="15365" max="15365" width="7.77734375" style="1" customWidth="1"/>
    <col min="15366" max="15366" width="42.21875" style="1" customWidth="1"/>
    <col min="15367" max="15367" width="8.77734375" style="1" customWidth="1"/>
    <col min="15368" max="15369" width="7.77734375" style="1" customWidth="1"/>
    <col min="15370" max="15615" width="9.21875" style="1" customWidth="1"/>
    <col min="15616" max="15616" width="3.21875" style="1"/>
    <col min="15617" max="15617" width="3.21875" style="1" customWidth="1"/>
    <col min="15618" max="15618" width="9.21875" style="1" customWidth="1"/>
    <col min="15619" max="15620" width="4.77734375" style="1" customWidth="1"/>
    <col min="15621" max="15621" width="7.77734375" style="1" customWidth="1"/>
    <col min="15622" max="15622" width="42.21875" style="1" customWidth="1"/>
    <col min="15623" max="15623" width="8.77734375" style="1" customWidth="1"/>
    <col min="15624" max="15625" width="7.77734375" style="1" customWidth="1"/>
    <col min="15626" max="15871" width="9.21875" style="1" customWidth="1"/>
    <col min="15872" max="15872" width="3.21875" style="1"/>
    <col min="15873" max="15873" width="3.21875" style="1" customWidth="1"/>
    <col min="15874" max="15874" width="9.21875" style="1" customWidth="1"/>
    <col min="15875" max="15876" width="4.77734375" style="1" customWidth="1"/>
    <col min="15877" max="15877" width="7.77734375" style="1" customWidth="1"/>
    <col min="15878" max="15878" width="42.21875" style="1" customWidth="1"/>
    <col min="15879" max="15879" width="8.77734375" style="1" customWidth="1"/>
    <col min="15880" max="15881" width="7.77734375" style="1" customWidth="1"/>
    <col min="15882" max="16127" width="9.21875" style="1" customWidth="1"/>
    <col min="16128" max="16128" width="3.21875" style="1"/>
    <col min="16129" max="16129" width="3.21875" style="1" customWidth="1"/>
    <col min="16130" max="16130" width="9.21875" style="1" customWidth="1"/>
    <col min="16131" max="16132" width="4.77734375" style="1" customWidth="1"/>
    <col min="16133" max="16133" width="7.77734375" style="1" customWidth="1"/>
    <col min="16134" max="16134" width="42.21875" style="1" customWidth="1"/>
    <col min="16135" max="16135" width="8.77734375" style="1" customWidth="1"/>
    <col min="16136" max="16137" width="7.77734375" style="1" customWidth="1"/>
    <col min="16138" max="16383" width="9.21875" style="1" customWidth="1"/>
    <col min="16384" max="16384" width="3.21875" style="1"/>
  </cols>
  <sheetData>
    <row r="1" spans="1:12" x14ac:dyDescent="0.2">
      <c r="H1" s="1385" t="s">
        <v>105</v>
      </c>
      <c r="I1" s="1385"/>
    </row>
    <row r="2" spans="1:12" ht="17.7" x14ac:dyDescent="0.3">
      <c r="A2" s="1386" t="s">
        <v>106</v>
      </c>
      <c r="B2" s="1386"/>
      <c r="C2" s="1386"/>
      <c r="D2" s="1386"/>
      <c r="E2" s="1386"/>
      <c r="F2" s="1386"/>
      <c r="G2" s="1386"/>
      <c r="H2" s="1386"/>
      <c r="I2" s="1386"/>
    </row>
    <row r="3" spans="1:12" ht="12.8" customHeight="1" x14ac:dyDescent="0.25">
      <c r="A3" s="3"/>
      <c r="B3" s="3"/>
      <c r="C3" s="3"/>
      <c r="D3" s="3"/>
      <c r="E3" s="3"/>
      <c r="F3" s="3"/>
      <c r="G3" s="3"/>
      <c r="H3" s="4"/>
      <c r="I3" s="4"/>
    </row>
    <row r="4" spans="1:12" ht="15.05" x14ac:dyDescent="0.25">
      <c r="A4" s="1387" t="s">
        <v>13</v>
      </c>
      <c r="B4" s="1387"/>
      <c r="C4" s="1387"/>
      <c r="D4" s="1387"/>
      <c r="E4" s="1387"/>
      <c r="F4" s="1387"/>
      <c r="G4" s="1387"/>
      <c r="H4" s="1387"/>
      <c r="I4" s="1387"/>
    </row>
    <row r="5" spans="1:12" ht="12.8" customHeight="1" x14ac:dyDescent="0.25">
      <c r="A5" s="3"/>
      <c r="B5" s="3"/>
      <c r="C5" s="3"/>
      <c r="D5" s="3"/>
      <c r="E5" s="3"/>
      <c r="F5" s="3"/>
      <c r="G5" s="4"/>
      <c r="H5" s="328"/>
      <c r="I5" s="328"/>
    </row>
    <row r="6" spans="1:12" ht="15.75" customHeight="1" x14ac:dyDescent="0.35">
      <c r="A6" s="1419" t="s">
        <v>107</v>
      </c>
      <c r="B6" s="1419"/>
      <c r="C6" s="1419"/>
      <c r="D6" s="1419"/>
      <c r="E6" s="1419"/>
      <c r="F6" s="1419"/>
      <c r="G6" s="1419"/>
      <c r="H6" s="1419"/>
      <c r="I6" s="1419"/>
    </row>
    <row r="7" spans="1:12" s="9" customFormat="1" ht="13.1" thickBot="1" x14ac:dyDescent="0.25">
      <c r="A7" s="102"/>
      <c r="B7" s="102"/>
      <c r="C7" s="102"/>
      <c r="D7" s="102"/>
      <c r="E7" s="102"/>
      <c r="F7" s="102"/>
      <c r="G7" s="103"/>
      <c r="H7" s="102"/>
      <c r="I7" s="97" t="s">
        <v>0</v>
      </c>
      <c r="J7" s="334"/>
    </row>
    <row r="8" spans="1:12" s="9" customFormat="1" ht="21.6" thickBot="1" x14ac:dyDescent="0.25">
      <c r="A8" s="98" t="s">
        <v>1</v>
      </c>
      <c r="B8" s="1420" t="s">
        <v>4</v>
      </c>
      <c r="C8" s="1421"/>
      <c r="D8" s="336" t="s">
        <v>14</v>
      </c>
      <c r="E8" s="337" t="s">
        <v>15</v>
      </c>
      <c r="F8" s="99" t="s">
        <v>108</v>
      </c>
      <c r="G8" s="338" t="s">
        <v>31</v>
      </c>
      <c r="H8" s="442" t="s">
        <v>109</v>
      </c>
      <c r="I8" s="340" t="s">
        <v>32</v>
      </c>
      <c r="J8" s="334"/>
    </row>
    <row r="9" spans="1:12" s="9" customFormat="1" ht="12.8" customHeight="1" thickBot="1" x14ac:dyDescent="0.25">
      <c r="A9" s="631" t="s">
        <v>2</v>
      </c>
      <c r="B9" s="1427" t="s">
        <v>5</v>
      </c>
      <c r="C9" s="1428"/>
      <c r="D9" s="632" t="s">
        <v>5</v>
      </c>
      <c r="E9" s="632" t="s">
        <v>5</v>
      </c>
      <c r="F9" s="633" t="s">
        <v>34</v>
      </c>
      <c r="G9" s="634">
        <f>G10+G25</f>
        <v>9450</v>
      </c>
      <c r="H9" s="634">
        <f>H10+H25</f>
        <v>36.799999999999997</v>
      </c>
      <c r="I9" s="635">
        <f>G9+H9</f>
        <v>9486.7999999999993</v>
      </c>
      <c r="J9" s="636" t="s">
        <v>110</v>
      </c>
      <c r="K9" s="354"/>
      <c r="L9" s="345"/>
    </row>
    <row r="10" spans="1:12" s="9" customFormat="1" ht="13.1" x14ac:dyDescent="0.2">
      <c r="A10" s="346" t="s">
        <v>2</v>
      </c>
      <c r="B10" s="1424" t="s">
        <v>5</v>
      </c>
      <c r="C10" s="1425"/>
      <c r="D10" s="347" t="s">
        <v>5</v>
      </c>
      <c r="E10" s="348" t="s">
        <v>5</v>
      </c>
      <c r="F10" s="349" t="s">
        <v>18</v>
      </c>
      <c r="G10" s="350">
        <v>3410</v>
      </c>
      <c r="H10" s="351">
        <v>0</v>
      </c>
      <c r="I10" s="352">
        <v>3410</v>
      </c>
      <c r="J10" s="334"/>
      <c r="K10" s="354"/>
    </row>
    <row r="11" spans="1:12" s="9" customFormat="1" x14ac:dyDescent="0.2">
      <c r="A11" s="355" t="s">
        <v>2</v>
      </c>
      <c r="B11" s="356" t="s">
        <v>67</v>
      </c>
      <c r="C11" s="357" t="s">
        <v>17</v>
      </c>
      <c r="D11" s="358" t="s">
        <v>5</v>
      </c>
      <c r="E11" s="359" t="s">
        <v>5</v>
      </c>
      <c r="F11" s="360" t="s">
        <v>20</v>
      </c>
      <c r="G11" s="361">
        <f>SUM(G12:G13)</f>
        <v>200</v>
      </c>
      <c r="H11" s="362">
        <v>0</v>
      </c>
      <c r="I11" s="363">
        <f>SUM(I12:I13)</f>
        <v>200</v>
      </c>
      <c r="J11" s="334"/>
    </row>
    <row r="12" spans="1:12" s="9" customFormat="1" x14ac:dyDescent="0.2">
      <c r="A12" s="364"/>
      <c r="B12" s="365"/>
      <c r="C12" s="366"/>
      <c r="D12" s="367">
        <v>3299</v>
      </c>
      <c r="E12" s="368">
        <v>5321</v>
      </c>
      <c r="F12" s="369" t="s">
        <v>21</v>
      </c>
      <c r="G12" s="370">
        <v>150</v>
      </c>
      <c r="H12" s="371">
        <v>0</v>
      </c>
      <c r="I12" s="372">
        <v>150</v>
      </c>
      <c r="J12" s="334"/>
      <c r="L12" s="443"/>
    </row>
    <row r="13" spans="1:12" s="9" customFormat="1" x14ac:dyDescent="0.2">
      <c r="A13" s="364"/>
      <c r="B13" s="365"/>
      <c r="C13" s="366"/>
      <c r="D13" s="367">
        <v>3299</v>
      </c>
      <c r="E13" s="368">
        <v>5331</v>
      </c>
      <c r="F13" s="369" t="s">
        <v>19</v>
      </c>
      <c r="G13" s="373">
        <v>50</v>
      </c>
      <c r="H13" s="374">
        <v>0</v>
      </c>
      <c r="I13" s="375">
        <v>50</v>
      </c>
      <c r="J13" s="334"/>
    </row>
    <row r="14" spans="1:12" s="334" customFormat="1" x14ac:dyDescent="0.2">
      <c r="A14" s="417" t="s">
        <v>2</v>
      </c>
      <c r="B14" s="418" t="s">
        <v>68</v>
      </c>
      <c r="C14" s="419" t="s">
        <v>17</v>
      </c>
      <c r="D14" s="420" t="s">
        <v>5</v>
      </c>
      <c r="E14" s="421" t="s">
        <v>5</v>
      </c>
      <c r="F14" s="422" t="s">
        <v>22</v>
      </c>
      <c r="G14" s="423">
        <f>SUM(G15:G16)</f>
        <v>120</v>
      </c>
      <c r="H14" s="424">
        <f>H15+H16</f>
        <v>0</v>
      </c>
      <c r="I14" s="425">
        <f>G14+H14</f>
        <v>120</v>
      </c>
      <c r="J14" s="353"/>
    </row>
    <row r="15" spans="1:12" s="334" customFormat="1" x14ac:dyDescent="0.2">
      <c r="A15" s="364"/>
      <c r="B15" s="365"/>
      <c r="C15" s="366"/>
      <c r="D15" s="367">
        <v>3299</v>
      </c>
      <c r="E15" s="377">
        <v>5321</v>
      </c>
      <c r="F15" s="386" t="s">
        <v>21</v>
      </c>
      <c r="G15" s="373">
        <v>60</v>
      </c>
      <c r="H15" s="374">
        <v>0</v>
      </c>
      <c r="I15" s="375">
        <f>G15+H15</f>
        <v>60</v>
      </c>
    </row>
    <row r="16" spans="1:12" s="9" customFormat="1" x14ac:dyDescent="0.2">
      <c r="A16" s="364"/>
      <c r="B16" s="365"/>
      <c r="C16" s="366"/>
      <c r="D16" s="367">
        <v>3299</v>
      </c>
      <c r="E16" s="377">
        <v>5331</v>
      </c>
      <c r="F16" s="386" t="s">
        <v>19</v>
      </c>
      <c r="G16" s="373">
        <v>60</v>
      </c>
      <c r="H16" s="374">
        <v>0</v>
      </c>
      <c r="I16" s="375">
        <f>G16+H16</f>
        <v>60</v>
      </c>
      <c r="J16" s="334"/>
    </row>
    <row r="17" spans="1:11" s="9" customFormat="1" x14ac:dyDescent="0.2">
      <c r="A17" s="355" t="s">
        <v>2</v>
      </c>
      <c r="B17" s="356" t="s">
        <v>72</v>
      </c>
      <c r="C17" s="357" t="s">
        <v>17</v>
      </c>
      <c r="D17" s="358" t="s">
        <v>5</v>
      </c>
      <c r="E17" s="359" t="s">
        <v>5</v>
      </c>
      <c r="F17" s="360" t="s">
        <v>23</v>
      </c>
      <c r="G17" s="361">
        <f>+G18</f>
        <v>90</v>
      </c>
      <c r="H17" s="362">
        <v>0</v>
      </c>
      <c r="I17" s="363">
        <f>+I18</f>
        <v>90</v>
      </c>
      <c r="J17" s="334"/>
    </row>
    <row r="18" spans="1:11" s="9" customFormat="1" ht="13.1" thickBot="1" x14ac:dyDescent="0.25">
      <c r="A18" s="388"/>
      <c r="B18" s="389"/>
      <c r="C18" s="390"/>
      <c r="D18" s="391">
        <v>3299</v>
      </c>
      <c r="E18" s="392">
        <v>5331</v>
      </c>
      <c r="F18" s="393" t="s">
        <v>19</v>
      </c>
      <c r="G18" s="370">
        <v>90</v>
      </c>
      <c r="H18" s="371">
        <v>0</v>
      </c>
      <c r="I18" s="372">
        <v>90</v>
      </c>
      <c r="J18" s="334"/>
    </row>
    <row r="19" spans="1:11" s="9" customFormat="1" x14ac:dyDescent="0.2">
      <c r="A19" s="394" t="s">
        <v>2</v>
      </c>
      <c r="B19" s="414" t="s">
        <v>73</v>
      </c>
      <c r="C19" s="415" t="s">
        <v>17</v>
      </c>
      <c r="D19" s="395" t="s">
        <v>5</v>
      </c>
      <c r="E19" s="396" t="s">
        <v>5</v>
      </c>
      <c r="F19" s="397" t="s">
        <v>6</v>
      </c>
      <c r="G19" s="398">
        <f>+G20</f>
        <v>2000</v>
      </c>
      <c r="H19" s="399">
        <v>0</v>
      </c>
      <c r="I19" s="400">
        <f>+I20</f>
        <v>2000</v>
      </c>
      <c r="J19" s="334"/>
    </row>
    <row r="20" spans="1:11" s="9" customFormat="1" ht="13.1" thickBot="1" x14ac:dyDescent="0.25">
      <c r="A20" s="401"/>
      <c r="B20" s="402"/>
      <c r="C20" s="403"/>
      <c r="D20" s="404">
        <v>3299</v>
      </c>
      <c r="E20" s="405">
        <v>5331</v>
      </c>
      <c r="F20" s="406" t="s">
        <v>19</v>
      </c>
      <c r="G20" s="407">
        <v>2000</v>
      </c>
      <c r="H20" s="408">
        <v>0</v>
      </c>
      <c r="I20" s="409">
        <v>2000</v>
      </c>
      <c r="J20" s="334"/>
    </row>
    <row r="21" spans="1:11" s="9" customFormat="1" x14ac:dyDescent="0.2">
      <c r="A21" s="394" t="s">
        <v>2</v>
      </c>
      <c r="B21" s="414" t="s">
        <v>74</v>
      </c>
      <c r="C21" s="415" t="s">
        <v>17</v>
      </c>
      <c r="D21" s="395" t="s">
        <v>5</v>
      </c>
      <c r="E21" s="396" t="s">
        <v>5</v>
      </c>
      <c r="F21" s="397" t="s">
        <v>7</v>
      </c>
      <c r="G21" s="398">
        <f>+G22</f>
        <v>500</v>
      </c>
      <c r="H21" s="399">
        <v>0</v>
      </c>
      <c r="I21" s="400">
        <f>+I22</f>
        <v>500</v>
      </c>
      <c r="J21" s="334"/>
    </row>
    <row r="22" spans="1:11" s="9" customFormat="1" ht="13.1" thickBot="1" x14ac:dyDescent="0.25">
      <c r="A22" s="401"/>
      <c r="B22" s="402"/>
      <c r="C22" s="403"/>
      <c r="D22" s="404">
        <v>3299</v>
      </c>
      <c r="E22" s="405">
        <v>5331</v>
      </c>
      <c r="F22" s="406" t="s">
        <v>19</v>
      </c>
      <c r="G22" s="407">
        <v>500</v>
      </c>
      <c r="H22" s="408">
        <v>0</v>
      </c>
      <c r="I22" s="409">
        <v>500</v>
      </c>
      <c r="J22" s="334"/>
    </row>
    <row r="23" spans="1:11" s="9" customFormat="1" x14ac:dyDescent="0.2">
      <c r="A23" s="394" t="s">
        <v>2</v>
      </c>
      <c r="B23" s="414" t="s">
        <v>75</v>
      </c>
      <c r="C23" s="415" t="s">
        <v>17</v>
      </c>
      <c r="D23" s="395" t="s">
        <v>5</v>
      </c>
      <c r="E23" s="396" t="s">
        <v>5</v>
      </c>
      <c r="F23" s="397" t="s">
        <v>8</v>
      </c>
      <c r="G23" s="398">
        <f>+G24</f>
        <v>500</v>
      </c>
      <c r="H23" s="399">
        <v>0</v>
      </c>
      <c r="I23" s="400">
        <f>+I24</f>
        <v>500</v>
      </c>
      <c r="J23" s="334"/>
    </row>
    <row r="24" spans="1:11" s="9" customFormat="1" ht="13.1" thickBot="1" x14ac:dyDescent="0.25">
      <c r="A24" s="401"/>
      <c r="B24" s="402"/>
      <c r="C24" s="403"/>
      <c r="D24" s="404">
        <v>3299</v>
      </c>
      <c r="E24" s="410">
        <v>5321</v>
      </c>
      <c r="F24" s="406" t="s">
        <v>21</v>
      </c>
      <c r="G24" s="407">
        <v>500</v>
      </c>
      <c r="H24" s="408">
        <v>0</v>
      </c>
      <c r="I24" s="409">
        <v>500</v>
      </c>
      <c r="J24" s="334"/>
    </row>
    <row r="25" spans="1:11" s="9" customFormat="1" ht="13.6" customHeight="1" thickBot="1" x14ac:dyDescent="0.3">
      <c r="A25" s="637" t="s">
        <v>2</v>
      </c>
      <c r="B25" s="1429" t="s">
        <v>5</v>
      </c>
      <c r="C25" s="1430"/>
      <c r="D25" s="638" t="s">
        <v>5</v>
      </c>
      <c r="E25" s="639" t="s">
        <v>5</v>
      </c>
      <c r="F25" s="640" t="s">
        <v>25</v>
      </c>
      <c r="G25" s="641">
        <v>6040</v>
      </c>
      <c r="H25" s="642">
        <f>H26+H29+H32+H37+H42</f>
        <v>36.799999999999997</v>
      </c>
      <c r="I25" s="643">
        <f>G25+H25</f>
        <v>6076.8</v>
      </c>
      <c r="J25" s="636" t="s">
        <v>110</v>
      </c>
      <c r="K25" s="354"/>
    </row>
    <row r="26" spans="1:11" s="9" customFormat="1" x14ac:dyDescent="0.2">
      <c r="A26" s="394" t="s">
        <v>2</v>
      </c>
      <c r="B26" s="1417" t="s">
        <v>5</v>
      </c>
      <c r="C26" s="1426"/>
      <c r="D26" s="395" t="s">
        <v>5</v>
      </c>
      <c r="E26" s="396" t="s">
        <v>5</v>
      </c>
      <c r="F26" s="416" t="s">
        <v>26</v>
      </c>
      <c r="G26" s="398">
        <f>+G27</f>
        <v>2810</v>
      </c>
      <c r="H26" s="399">
        <v>0</v>
      </c>
      <c r="I26" s="400">
        <f>+I27</f>
        <v>2810</v>
      </c>
      <c r="J26" s="334"/>
    </row>
    <row r="27" spans="1:11" s="9" customFormat="1" x14ac:dyDescent="0.2">
      <c r="A27" s="417" t="s">
        <v>2</v>
      </c>
      <c r="B27" s="418" t="s">
        <v>76</v>
      </c>
      <c r="C27" s="419" t="s">
        <v>17</v>
      </c>
      <c r="D27" s="420" t="s">
        <v>5</v>
      </c>
      <c r="E27" s="421" t="s">
        <v>5</v>
      </c>
      <c r="F27" s="422" t="s">
        <v>26</v>
      </c>
      <c r="G27" s="423">
        <f>+G28</f>
        <v>2810</v>
      </c>
      <c r="H27" s="424">
        <v>0</v>
      </c>
      <c r="I27" s="425">
        <f>+I28</f>
        <v>2810</v>
      </c>
      <c r="J27" s="334"/>
    </row>
    <row r="28" spans="1:11" s="9" customFormat="1" ht="13.1" thickBot="1" x14ac:dyDescent="0.25">
      <c r="A28" s="401"/>
      <c r="B28" s="402"/>
      <c r="C28" s="403"/>
      <c r="D28" s="404">
        <v>3419</v>
      </c>
      <c r="E28" s="426">
        <v>5229</v>
      </c>
      <c r="F28" s="406" t="s">
        <v>24</v>
      </c>
      <c r="G28" s="407">
        <v>2810</v>
      </c>
      <c r="H28" s="408">
        <v>0</v>
      </c>
      <c r="I28" s="409">
        <v>2810</v>
      </c>
      <c r="J28" s="334"/>
    </row>
    <row r="29" spans="1:11" s="9" customFormat="1" ht="13.1" x14ac:dyDescent="0.2">
      <c r="A29" s="394" t="s">
        <v>2</v>
      </c>
      <c r="B29" s="1417" t="s">
        <v>5</v>
      </c>
      <c r="C29" s="1418"/>
      <c r="D29" s="395" t="s">
        <v>5</v>
      </c>
      <c r="E29" s="396" t="s">
        <v>5</v>
      </c>
      <c r="F29" s="416" t="s">
        <v>27</v>
      </c>
      <c r="G29" s="398">
        <f>+G30</f>
        <v>200</v>
      </c>
      <c r="H29" s="399">
        <v>0</v>
      </c>
      <c r="I29" s="400">
        <f>+I30</f>
        <v>200</v>
      </c>
      <c r="J29" s="334"/>
    </row>
    <row r="30" spans="1:11" s="9" customFormat="1" x14ac:dyDescent="0.2">
      <c r="A30" s="417" t="s">
        <v>2</v>
      </c>
      <c r="B30" s="418" t="s">
        <v>77</v>
      </c>
      <c r="C30" s="419" t="s">
        <v>17</v>
      </c>
      <c r="D30" s="420" t="s">
        <v>5</v>
      </c>
      <c r="E30" s="421" t="s">
        <v>5</v>
      </c>
      <c r="F30" s="422" t="s">
        <v>9</v>
      </c>
      <c r="G30" s="423">
        <f>+G31</f>
        <v>200</v>
      </c>
      <c r="H30" s="424">
        <v>0</v>
      </c>
      <c r="I30" s="425">
        <f>+I31</f>
        <v>200</v>
      </c>
      <c r="J30" s="334"/>
    </row>
    <row r="31" spans="1:11" s="9" customFormat="1" ht="13.1" thickBot="1" x14ac:dyDescent="0.25">
      <c r="A31" s="364"/>
      <c r="B31" s="365"/>
      <c r="C31" s="366"/>
      <c r="D31" s="367">
        <v>3419</v>
      </c>
      <c r="E31" s="377">
        <v>5229</v>
      </c>
      <c r="F31" s="369" t="s">
        <v>24</v>
      </c>
      <c r="G31" s="373">
        <v>200</v>
      </c>
      <c r="H31" s="374">
        <v>0</v>
      </c>
      <c r="I31" s="375">
        <v>200</v>
      </c>
      <c r="J31" s="334"/>
    </row>
    <row r="32" spans="1:11" s="9" customFormat="1" ht="13.1" x14ac:dyDescent="0.2">
      <c r="A32" s="394" t="s">
        <v>2</v>
      </c>
      <c r="B32" s="1417" t="s">
        <v>5</v>
      </c>
      <c r="C32" s="1418"/>
      <c r="D32" s="395" t="s">
        <v>5</v>
      </c>
      <c r="E32" s="396" t="s">
        <v>5</v>
      </c>
      <c r="F32" s="416" t="s">
        <v>10</v>
      </c>
      <c r="G32" s="398">
        <f>+G33+G35</f>
        <v>1500</v>
      </c>
      <c r="H32" s="399">
        <v>0</v>
      </c>
      <c r="I32" s="400">
        <f>+I33+I35</f>
        <v>1500</v>
      </c>
      <c r="J32" s="334"/>
    </row>
    <row r="33" spans="1:13" s="9" customFormat="1" x14ac:dyDescent="0.2">
      <c r="A33" s="417" t="s">
        <v>2</v>
      </c>
      <c r="B33" s="418" t="s">
        <v>78</v>
      </c>
      <c r="C33" s="419" t="s">
        <v>17</v>
      </c>
      <c r="D33" s="420" t="s">
        <v>5</v>
      </c>
      <c r="E33" s="421" t="s">
        <v>5</v>
      </c>
      <c r="F33" s="422" t="s">
        <v>10</v>
      </c>
      <c r="G33" s="423">
        <f>+G34</f>
        <v>1000</v>
      </c>
      <c r="H33" s="424">
        <v>0</v>
      </c>
      <c r="I33" s="425">
        <f>+I34</f>
        <v>1000</v>
      </c>
      <c r="J33" s="334"/>
    </row>
    <row r="34" spans="1:13" s="9" customFormat="1" x14ac:dyDescent="0.2">
      <c r="A34" s="364"/>
      <c r="B34" s="365"/>
      <c r="C34" s="366"/>
      <c r="D34" s="367">
        <v>3419</v>
      </c>
      <c r="E34" s="377">
        <v>5221</v>
      </c>
      <c r="F34" s="369" t="s">
        <v>28</v>
      </c>
      <c r="G34" s="373">
        <v>1000</v>
      </c>
      <c r="H34" s="374">
        <v>0</v>
      </c>
      <c r="I34" s="375">
        <v>1000</v>
      </c>
      <c r="J34" s="334"/>
    </row>
    <row r="35" spans="1:13" s="9" customFormat="1" x14ac:dyDescent="0.2">
      <c r="A35" s="417" t="s">
        <v>2</v>
      </c>
      <c r="B35" s="418" t="s">
        <v>79</v>
      </c>
      <c r="C35" s="419" t="s">
        <v>17</v>
      </c>
      <c r="D35" s="420" t="s">
        <v>5</v>
      </c>
      <c r="E35" s="421" t="s">
        <v>5</v>
      </c>
      <c r="F35" s="422" t="s">
        <v>11</v>
      </c>
      <c r="G35" s="423">
        <f>+G36</f>
        <v>500</v>
      </c>
      <c r="H35" s="424">
        <v>0</v>
      </c>
      <c r="I35" s="425">
        <f>+I36</f>
        <v>500</v>
      </c>
      <c r="J35" s="353"/>
      <c r="K35" s="334"/>
      <c r="L35" s="334"/>
      <c r="M35" s="334"/>
    </row>
    <row r="36" spans="1:13" s="9" customFormat="1" ht="13.1" thickBot="1" x14ac:dyDescent="0.25">
      <c r="A36" s="417"/>
      <c r="B36" s="418"/>
      <c r="C36" s="419"/>
      <c r="D36" s="376">
        <v>3419</v>
      </c>
      <c r="E36" s="368">
        <v>5221</v>
      </c>
      <c r="F36" s="369" t="s">
        <v>28</v>
      </c>
      <c r="G36" s="378">
        <v>500</v>
      </c>
      <c r="H36" s="379">
        <v>0</v>
      </c>
      <c r="I36" s="380">
        <v>500</v>
      </c>
      <c r="J36" s="334"/>
      <c r="K36" s="334"/>
      <c r="L36" s="334"/>
      <c r="M36" s="334"/>
    </row>
    <row r="37" spans="1:13" s="9" customFormat="1" ht="13.1" x14ac:dyDescent="0.2">
      <c r="A37" s="394" t="s">
        <v>2</v>
      </c>
      <c r="B37" s="1417" t="s">
        <v>5</v>
      </c>
      <c r="C37" s="1418"/>
      <c r="D37" s="395" t="s">
        <v>5</v>
      </c>
      <c r="E37" s="396" t="s">
        <v>5</v>
      </c>
      <c r="F37" s="416" t="s">
        <v>29</v>
      </c>
      <c r="G37" s="398">
        <f>+G38+G40</f>
        <v>1530</v>
      </c>
      <c r="H37" s="399">
        <v>0</v>
      </c>
      <c r="I37" s="400">
        <f>+I38+I40</f>
        <v>1530</v>
      </c>
      <c r="J37" s="334"/>
    </row>
    <row r="38" spans="1:13" s="9" customFormat="1" x14ac:dyDescent="0.2">
      <c r="A38" s="417" t="s">
        <v>2</v>
      </c>
      <c r="B38" s="418" t="s">
        <v>80</v>
      </c>
      <c r="C38" s="419" t="s">
        <v>17</v>
      </c>
      <c r="D38" s="420" t="s">
        <v>5</v>
      </c>
      <c r="E38" s="421" t="s">
        <v>5</v>
      </c>
      <c r="F38" s="427" t="s">
        <v>29</v>
      </c>
      <c r="G38" s="423">
        <f>+G39</f>
        <v>1230</v>
      </c>
      <c r="H38" s="424">
        <v>0</v>
      </c>
      <c r="I38" s="425">
        <f>+I39</f>
        <v>1230</v>
      </c>
      <c r="J38" s="334"/>
    </row>
    <row r="39" spans="1:13" s="9" customFormat="1" x14ac:dyDescent="0.2">
      <c r="A39" s="355"/>
      <c r="B39" s="428"/>
      <c r="C39" s="428"/>
      <c r="D39" s="385">
        <v>3419</v>
      </c>
      <c r="E39" s="368">
        <v>5229</v>
      </c>
      <c r="F39" s="369" t="s">
        <v>24</v>
      </c>
      <c r="G39" s="373">
        <v>1230</v>
      </c>
      <c r="H39" s="374">
        <v>0</v>
      </c>
      <c r="I39" s="375">
        <v>1230</v>
      </c>
      <c r="J39" s="334"/>
    </row>
    <row r="40" spans="1:13" s="9" customFormat="1" x14ac:dyDescent="0.2">
      <c r="A40" s="417" t="s">
        <v>2</v>
      </c>
      <c r="B40" s="418" t="s">
        <v>81</v>
      </c>
      <c r="C40" s="419" t="s">
        <v>17</v>
      </c>
      <c r="D40" s="420" t="s">
        <v>5</v>
      </c>
      <c r="E40" s="421" t="s">
        <v>5</v>
      </c>
      <c r="F40" s="422" t="s">
        <v>12</v>
      </c>
      <c r="G40" s="423">
        <f>+G41</f>
        <v>300</v>
      </c>
      <c r="H40" s="424">
        <v>0</v>
      </c>
      <c r="I40" s="425">
        <f>+I41</f>
        <v>300</v>
      </c>
      <c r="J40" s="334"/>
    </row>
    <row r="41" spans="1:13" s="9" customFormat="1" ht="13.1" thickBot="1" x14ac:dyDescent="0.25">
      <c r="A41" s="429"/>
      <c r="B41" s="430"/>
      <c r="C41" s="431"/>
      <c r="D41" s="432">
        <v>3419</v>
      </c>
      <c r="E41" s="410">
        <v>5229</v>
      </c>
      <c r="F41" s="406" t="s">
        <v>24</v>
      </c>
      <c r="G41" s="433">
        <v>300</v>
      </c>
      <c r="H41" s="434">
        <v>0</v>
      </c>
      <c r="I41" s="435">
        <v>300</v>
      </c>
      <c r="J41" s="334"/>
    </row>
    <row r="42" spans="1:13" s="334" customFormat="1" x14ac:dyDescent="0.2">
      <c r="A42" s="493" t="s">
        <v>2</v>
      </c>
      <c r="B42" s="494" t="s">
        <v>111</v>
      </c>
      <c r="C42" s="495" t="s">
        <v>17</v>
      </c>
      <c r="D42" s="496" t="s">
        <v>5</v>
      </c>
      <c r="E42" s="497" t="s">
        <v>5</v>
      </c>
      <c r="F42" s="644" t="s">
        <v>112</v>
      </c>
      <c r="G42" s="599">
        <f>G43</f>
        <v>0</v>
      </c>
      <c r="H42" s="600">
        <f>H43</f>
        <v>36.799999999999997</v>
      </c>
      <c r="I42" s="601">
        <f>G42+H42</f>
        <v>36.799999999999997</v>
      </c>
      <c r="J42" s="636" t="s">
        <v>110</v>
      </c>
    </row>
    <row r="43" spans="1:13" s="334" customFormat="1" ht="12.95" thickBot="1" x14ac:dyDescent="0.3">
      <c r="A43" s="645"/>
      <c r="B43" s="646"/>
      <c r="C43" s="647"/>
      <c r="D43" s="648">
        <v>3419</v>
      </c>
      <c r="E43" s="649">
        <v>5492</v>
      </c>
      <c r="F43" s="650" t="s">
        <v>113</v>
      </c>
      <c r="G43" s="651">
        <v>0</v>
      </c>
      <c r="H43" s="652">
        <v>36.799999999999997</v>
      </c>
      <c r="I43" s="653">
        <f>G43+H43</f>
        <v>36.799999999999997</v>
      </c>
      <c r="J43" s="517"/>
    </row>
    <row r="44" spans="1:13" s="9" customFormat="1" x14ac:dyDescent="0.25">
      <c r="A44" s="93"/>
      <c r="B44" s="94"/>
      <c r="C44" s="94"/>
      <c r="D44" s="65"/>
      <c r="E44" s="65"/>
      <c r="F44" s="66"/>
      <c r="G44" s="95"/>
      <c r="H44" s="96"/>
      <c r="I44" s="96"/>
      <c r="J44" s="334"/>
    </row>
    <row r="45" spans="1:13" s="9" customFormat="1" x14ac:dyDescent="0.25">
      <c r="A45" s="93"/>
      <c r="B45" s="94"/>
      <c r="C45" s="94"/>
      <c r="D45" s="65"/>
      <c r="E45" s="65"/>
      <c r="F45" s="66"/>
      <c r="G45" s="95"/>
      <c r="H45" s="96"/>
      <c r="I45" s="96"/>
      <c r="J45" s="334"/>
    </row>
    <row r="46" spans="1:13" x14ac:dyDescent="0.25">
      <c r="B46" s="94" t="s">
        <v>114</v>
      </c>
    </row>
  </sheetData>
  <mergeCells count="12">
    <mergeCell ref="B37:C37"/>
    <mergeCell ref="H1:I1"/>
    <mergeCell ref="A2:I2"/>
    <mergeCell ref="A4:I4"/>
    <mergeCell ref="A6:I6"/>
    <mergeCell ref="B8:C8"/>
    <mergeCell ref="B9:C9"/>
    <mergeCell ref="B10:C10"/>
    <mergeCell ref="B25:C25"/>
    <mergeCell ref="B26:C26"/>
    <mergeCell ref="B29:C29"/>
    <mergeCell ref="B32:C32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J48"/>
  <sheetViews>
    <sheetView topLeftCell="A7" workbookViewId="0">
      <selection activeCell="K25" sqref="K25"/>
    </sheetView>
  </sheetViews>
  <sheetFormatPr defaultRowHeight="12.45" x14ac:dyDescent="0.2"/>
  <cols>
    <col min="1" max="1" width="3.21875" style="1" customWidth="1"/>
    <col min="2" max="2" width="9.21875" style="1" customWidth="1"/>
    <col min="3" max="4" width="4.77734375" style="1" customWidth="1"/>
    <col min="5" max="5" width="8" style="1" customWidth="1"/>
    <col min="6" max="6" width="40.77734375" style="1" customWidth="1"/>
    <col min="7" max="7" width="8.44140625" style="2" customWidth="1"/>
    <col min="8" max="9" width="7.5546875" style="1" customWidth="1"/>
    <col min="10" max="253" width="8.77734375" style="1"/>
    <col min="254" max="255" width="3.21875" style="1" customWidth="1"/>
    <col min="256" max="256" width="9.21875" style="1" customWidth="1"/>
    <col min="257" max="258" width="4.77734375" style="1" customWidth="1"/>
    <col min="259" max="259" width="8" style="1" customWidth="1"/>
    <col min="260" max="260" width="40.77734375" style="1" customWidth="1"/>
    <col min="261" max="261" width="8.44140625" style="1" customWidth="1"/>
    <col min="262" max="263" width="7.5546875" style="1" customWidth="1"/>
    <col min="264" max="509" width="8.77734375" style="1"/>
    <col min="510" max="511" width="3.21875" style="1" customWidth="1"/>
    <col min="512" max="512" width="9.21875" style="1" customWidth="1"/>
    <col min="513" max="514" width="4.77734375" style="1" customWidth="1"/>
    <col min="515" max="515" width="8" style="1" customWidth="1"/>
    <col min="516" max="516" width="40.77734375" style="1" customWidth="1"/>
    <col min="517" max="517" width="8.44140625" style="1" customWidth="1"/>
    <col min="518" max="519" width="7.5546875" style="1" customWidth="1"/>
    <col min="520" max="765" width="8.77734375" style="1"/>
    <col min="766" max="767" width="3.21875" style="1" customWidth="1"/>
    <col min="768" max="768" width="9.21875" style="1" customWidth="1"/>
    <col min="769" max="770" width="4.77734375" style="1" customWidth="1"/>
    <col min="771" max="771" width="8" style="1" customWidth="1"/>
    <col min="772" max="772" width="40.77734375" style="1" customWidth="1"/>
    <col min="773" max="773" width="8.44140625" style="1" customWidth="1"/>
    <col min="774" max="775" width="7.5546875" style="1" customWidth="1"/>
    <col min="776" max="1021" width="8.77734375" style="1"/>
    <col min="1022" max="1023" width="3.21875" style="1" customWidth="1"/>
    <col min="1024" max="1024" width="9.21875" style="1" customWidth="1"/>
    <col min="1025" max="1026" width="4.77734375" style="1" customWidth="1"/>
    <col min="1027" max="1027" width="8" style="1" customWidth="1"/>
    <col min="1028" max="1028" width="40.77734375" style="1" customWidth="1"/>
    <col min="1029" max="1029" width="8.44140625" style="1" customWidth="1"/>
    <col min="1030" max="1031" width="7.5546875" style="1" customWidth="1"/>
    <col min="1032" max="1277" width="8.77734375" style="1"/>
    <col min="1278" max="1279" width="3.21875" style="1" customWidth="1"/>
    <col min="1280" max="1280" width="9.21875" style="1" customWidth="1"/>
    <col min="1281" max="1282" width="4.77734375" style="1" customWidth="1"/>
    <col min="1283" max="1283" width="8" style="1" customWidth="1"/>
    <col min="1284" max="1284" width="40.77734375" style="1" customWidth="1"/>
    <col min="1285" max="1285" width="8.44140625" style="1" customWidth="1"/>
    <col min="1286" max="1287" width="7.5546875" style="1" customWidth="1"/>
    <col min="1288" max="1533" width="8.77734375" style="1"/>
    <col min="1534" max="1535" width="3.21875" style="1" customWidth="1"/>
    <col min="1536" max="1536" width="9.21875" style="1" customWidth="1"/>
    <col min="1537" max="1538" width="4.77734375" style="1" customWidth="1"/>
    <col min="1539" max="1539" width="8" style="1" customWidth="1"/>
    <col min="1540" max="1540" width="40.77734375" style="1" customWidth="1"/>
    <col min="1541" max="1541" width="8.44140625" style="1" customWidth="1"/>
    <col min="1542" max="1543" width="7.5546875" style="1" customWidth="1"/>
    <col min="1544" max="1789" width="8.77734375" style="1"/>
    <col min="1790" max="1791" width="3.21875" style="1" customWidth="1"/>
    <col min="1792" max="1792" width="9.21875" style="1" customWidth="1"/>
    <col min="1793" max="1794" width="4.77734375" style="1" customWidth="1"/>
    <col min="1795" max="1795" width="8" style="1" customWidth="1"/>
    <col min="1796" max="1796" width="40.77734375" style="1" customWidth="1"/>
    <col min="1797" max="1797" width="8.44140625" style="1" customWidth="1"/>
    <col min="1798" max="1799" width="7.5546875" style="1" customWidth="1"/>
    <col min="1800" max="2045" width="8.77734375" style="1"/>
    <col min="2046" max="2047" width="3.21875" style="1" customWidth="1"/>
    <col min="2048" max="2048" width="9.21875" style="1" customWidth="1"/>
    <col min="2049" max="2050" width="4.77734375" style="1" customWidth="1"/>
    <col min="2051" max="2051" width="8" style="1" customWidth="1"/>
    <col min="2052" max="2052" width="40.77734375" style="1" customWidth="1"/>
    <col min="2053" max="2053" width="8.44140625" style="1" customWidth="1"/>
    <col min="2054" max="2055" width="7.5546875" style="1" customWidth="1"/>
    <col min="2056" max="2301" width="8.77734375" style="1"/>
    <col min="2302" max="2303" width="3.21875" style="1" customWidth="1"/>
    <col min="2304" max="2304" width="9.21875" style="1" customWidth="1"/>
    <col min="2305" max="2306" width="4.77734375" style="1" customWidth="1"/>
    <col min="2307" max="2307" width="8" style="1" customWidth="1"/>
    <col min="2308" max="2308" width="40.77734375" style="1" customWidth="1"/>
    <col min="2309" max="2309" width="8.44140625" style="1" customWidth="1"/>
    <col min="2310" max="2311" width="7.5546875" style="1" customWidth="1"/>
    <col min="2312" max="2557" width="8.77734375" style="1"/>
    <col min="2558" max="2559" width="3.21875" style="1" customWidth="1"/>
    <col min="2560" max="2560" width="9.21875" style="1" customWidth="1"/>
    <col min="2561" max="2562" width="4.77734375" style="1" customWidth="1"/>
    <col min="2563" max="2563" width="8" style="1" customWidth="1"/>
    <col min="2564" max="2564" width="40.77734375" style="1" customWidth="1"/>
    <col min="2565" max="2565" width="8.44140625" style="1" customWidth="1"/>
    <col min="2566" max="2567" width="7.5546875" style="1" customWidth="1"/>
    <col min="2568" max="2813" width="8.77734375" style="1"/>
    <col min="2814" max="2815" width="3.21875" style="1" customWidth="1"/>
    <col min="2816" max="2816" width="9.21875" style="1" customWidth="1"/>
    <col min="2817" max="2818" width="4.77734375" style="1" customWidth="1"/>
    <col min="2819" max="2819" width="8" style="1" customWidth="1"/>
    <col min="2820" max="2820" width="40.77734375" style="1" customWidth="1"/>
    <col min="2821" max="2821" width="8.44140625" style="1" customWidth="1"/>
    <col min="2822" max="2823" width="7.5546875" style="1" customWidth="1"/>
    <col min="2824" max="3069" width="8.77734375" style="1"/>
    <col min="3070" max="3071" width="3.21875" style="1" customWidth="1"/>
    <col min="3072" max="3072" width="9.21875" style="1" customWidth="1"/>
    <col min="3073" max="3074" width="4.77734375" style="1" customWidth="1"/>
    <col min="3075" max="3075" width="8" style="1" customWidth="1"/>
    <col min="3076" max="3076" width="40.77734375" style="1" customWidth="1"/>
    <col min="3077" max="3077" width="8.44140625" style="1" customWidth="1"/>
    <col min="3078" max="3079" width="7.5546875" style="1" customWidth="1"/>
    <col min="3080" max="3325" width="8.77734375" style="1"/>
    <col min="3326" max="3327" width="3.21875" style="1" customWidth="1"/>
    <col min="3328" max="3328" width="9.21875" style="1" customWidth="1"/>
    <col min="3329" max="3330" width="4.77734375" style="1" customWidth="1"/>
    <col min="3331" max="3331" width="8" style="1" customWidth="1"/>
    <col min="3332" max="3332" width="40.77734375" style="1" customWidth="1"/>
    <col min="3333" max="3333" width="8.44140625" style="1" customWidth="1"/>
    <col min="3334" max="3335" width="7.5546875" style="1" customWidth="1"/>
    <col min="3336" max="3581" width="8.77734375" style="1"/>
    <col min="3582" max="3583" width="3.21875" style="1" customWidth="1"/>
    <col min="3584" max="3584" width="9.21875" style="1" customWidth="1"/>
    <col min="3585" max="3586" width="4.77734375" style="1" customWidth="1"/>
    <col min="3587" max="3587" width="8" style="1" customWidth="1"/>
    <col min="3588" max="3588" width="40.77734375" style="1" customWidth="1"/>
    <col min="3589" max="3589" width="8.44140625" style="1" customWidth="1"/>
    <col min="3590" max="3591" width="7.5546875" style="1" customWidth="1"/>
    <col min="3592" max="3837" width="8.77734375" style="1"/>
    <col min="3838" max="3839" width="3.21875" style="1" customWidth="1"/>
    <col min="3840" max="3840" width="9.21875" style="1" customWidth="1"/>
    <col min="3841" max="3842" width="4.77734375" style="1" customWidth="1"/>
    <col min="3843" max="3843" width="8" style="1" customWidth="1"/>
    <col min="3844" max="3844" width="40.77734375" style="1" customWidth="1"/>
    <col min="3845" max="3845" width="8.44140625" style="1" customWidth="1"/>
    <col min="3846" max="3847" width="7.5546875" style="1" customWidth="1"/>
    <col min="3848" max="4093" width="8.77734375" style="1"/>
    <col min="4094" max="4095" width="3.21875" style="1" customWidth="1"/>
    <col min="4096" max="4096" width="9.21875" style="1" customWidth="1"/>
    <col min="4097" max="4098" width="4.77734375" style="1" customWidth="1"/>
    <col min="4099" max="4099" width="8" style="1" customWidth="1"/>
    <col min="4100" max="4100" width="40.77734375" style="1" customWidth="1"/>
    <col min="4101" max="4101" width="8.44140625" style="1" customWidth="1"/>
    <col min="4102" max="4103" width="7.5546875" style="1" customWidth="1"/>
    <col min="4104" max="4349" width="8.77734375" style="1"/>
    <col min="4350" max="4351" width="3.21875" style="1" customWidth="1"/>
    <col min="4352" max="4352" width="9.21875" style="1" customWidth="1"/>
    <col min="4353" max="4354" width="4.77734375" style="1" customWidth="1"/>
    <col min="4355" max="4355" width="8" style="1" customWidth="1"/>
    <col min="4356" max="4356" width="40.77734375" style="1" customWidth="1"/>
    <col min="4357" max="4357" width="8.44140625" style="1" customWidth="1"/>
    <col min="4358" max="4359" width="7.5546875" style="1" customWidth="1"/>
    <col min="4360" max="4605" width="8.77734375" style="1"/>
    <col min="4606" max="4607" width="3.21875" style="1" customWidth="1"/>
    <col min="4608" max="4608" width="9.21875" style="1" customWidth="1"/>
    <col min="4609" max="4610" width="4.77734375" style="1" customWidth="1"/>
    <col min="4611" max="4611" width="8" style="1" customWidth="1"/>
    <col min="4612" max="4612" width="40.77734375" style="1" customWidth="1"/>
    <col min="4613" max="4613" width="8.44140625" style="1" customWidth="1"/>
    <col min="4614" max="4615" width="7.5546875" style="1" customWidth="1"/>
    <col min="4616" max="4861" width="8.77734375" style="1"/>
    <col min="4862" max="4863" width="3.21875" style="1" customWidth="1"/>
    <col min="4864" max="4864" width="9.21875" style="1" customWidth="1"/>
    <col min="4865" max="4866" width="4.77734375" style="1" customWidth="1"/>
    <col min="4867" max="4867" width="8" style="1" customWidth="1"/>
    <col min="4868" max="4868" width="40.77734375" style="1" customWidth="1"/>
    <col min="4869" max="4869" width="8.44140625" style="1" customWidth="1"/>
    <col min="4870" max="4871" width="7.5546875" style="1" customWidth="1"/>
    <col min="4872" max="5117" width="8.77734375" style="1"/>
    <col min="5118" max="5119" width="3.21875" style="1" customWidth="1"/>
    <col min="5120" max="5120" width="9.21875" style="1" customWidth="1"/>
    <col min="5121" max="5122" width="4.77734375" style="1" customWidth="1"/>
    <col min="5123" max="5123" width="8" style="1" customWidth="1"/>
    <col min="5124" max="5124" width="40.77734375" style="1" customWidth="1"/>
    <col min="5125" max="5125" width="8.44140625" style="1" customWidth="1"/>
    <col min="5126" max="5127" width="7.5546875" style="1" customWidth="1"/>
    <col min="5128" max="5373" width="8.77734375" style="1"/>
    <col min="5374" max="5375" width="3.21875" style="1" customWidth="1"/>
    <col min="5376" max="5376" width="9.21875" style="1" customWidth="1"/>
    <col min="5377" max="5378" width="4.77734375" style="1" customWidth="1"/>
    <col min="5379" max="5379" width="8" style="1" customWidth="1"/>
    <col min="5380" max="5380" width="40.77734375" style="1" customWidth="1"/>
    <col min="5381" max="5381" width="8.44140625" style="1" customWidth="1"/>
    <col min="5382" max="5383" width="7.5546875" style="1" customWidth="1"/>
    <col min="5384" max="5629" width="8.77734375" style="1"/>
    <col min="5630" max="5631" width="3.21875" style="1" customWidth="1"/>
    <col min="5632" max="5632" width="9.21875" style="1" customWidth="1"/>
    <col min="5633" max="5634" width="4.77734375" style="1" customWidth="1"/>
    <col min="5635" max="5635" width="8" style="1" customWidth="1"/>
    <col min="5636" max="5636" width="40.77734375" style="1" customWidth="1"/>
    <col min="5637" max="5637" width="8.44140625" style="1" customWidth="1"/>
    <col min="5638" max="5639" width="7.5546875" style="1" customWidth="1"/>
    <col min="5640" max="5885" width="8.77734375" style="1"/>
    <col min="5886" max="5887" width="3.21875" style="1" customWidth="1"/>
    <col min="5888" max="5888" width="9.21875" style="1" customWidth="1"/>
    <col min="5889" max="5890" width="4.77734375" style="1" customWidth="1"/>
    <col min="5891" max="5891" width="8" style="1" customWidth="1"/>
    <col min="5892" max="5892" width="40.77734375" style="1" customWidth="1"/>
    <col min="5893" max="5893" width="8.44140625" style="1" customWidth="1"/>
    <col min="5894" max="5895" width="7.5546875" style="1" customWidth="1"/>
    <col min="5896" max="6141" width="8.77734375" style="1"/>
    <col min="6142" max="6143" width="3.21875" style="1" customWidth="1"/>
    <col min="6144" max="6144" width="9.21875" style="1" customWidth="1"/>
    <col min="6145" max="6146" width="4.77734375" style="1" customWidth="1"/>
    <col min="6147" max="6147" width="8" style="1" customWidth="1"/>
    <col min="6148" max="6148" width="40.77734375" style="1" customWidth="1"/>
    <col min="6149" max="6149" width="8.44140625" style="1" customWidth="1"/>
    <col min="6150" max="6151" width="7.5546875" style="1" customWidth="1"/>
    <col min="6152" max="6397" width="8.77734375" style="1"/>
    <col min="6398" max="6399" width="3.21875" style="1" customWidth="1"/>
    <col min="6400" max="6400" width="9.21875" style="1" customWidth="1"/>
    <col min="6401" max="6402" width="4.77734375" style="1" customWidth="1"/>
    <col min="6403" max="6403" width="8" style="1" customWidth="1"/>
    <col min="6404" max="6404" width="40.77734375" style="1" customWidth="1"/>
    <col min="6405" max="6405" width="8.44140625" style="1" customWidth="1"/>
    <col min="6406" max="6407" width="7.5546875" style="1" customWidth="1"/>
    <col min="6408" max="6653" width="8.77734375" style="1"/>
    <col min="6654" max="6655" width="3.21875" style="1" customWidth="1"/>
    <col min="6656" max="6656" width="9.21875" style="1" customWidth="1"/>
    <col min="6657" max="6658" width="4.77734375" style="1" customWidth="1"/>
    <col min="6659" max="6659" width="8" style="1" customWidth="1"/>
    <col min="6660" max="6660" width="40.77734375" style="1" customWidth="1"/>
    <col min="6661" max="6661" width="8.44140625" style="1" customWidth="1"/>
    <col min="6662" max="6663" width="7.5546875" style="1" customWidth="1"/>
    <col min="6664" max="6909" width="8.77734375" style="1"/>
    <col min="6910" max="6911" width="3.21875" style="1" customWidth="1"/>
    <col min="6912" max="6912" width="9.21875" style="1" customWidth="1"/>
    <col min="6913" max="6914" width="4.77734375" style="1" customWidth="1"/>
    <col min="6915" max="6915" width="8" style="1" customWidth="1"/>
    <col min="6916" max="6916" width="40.77734375" style="1" customWidth="1"/>
    <col min="6917" max="6917" width="8.44140625" style="1" customWidth="1"/>
    <col min="6918" max="6919" width="7.5546875" style="1" customWidth="1"/>
    <col min="6920" max="7165" width="8.77734375" style="1"/>
    <col min="7166" max="7167" width="3.21875" style="1" customWidth="1"/>
    <col min="7168" max="7168" width="9.21875" style="1" customWidth="1"/>
    <col min="7169" max="7170" width="4.77734375" style="1" customWidth="1"/>
    <col min="7171" max="7171" width="8" style="1" customWidth="1"/>
    <col min="7172" max="7172" width="40.77734375" style="1" customWidth="1"/>
    <col min="7173" max="7173" width="8.44140625" style="1" customWidth="1"/>
    <col min="7174" max="7175" width="7.5546875" style="1" customWidth="1"/>
    <col min="7176" max="7421" width="8.77734375" style="1"/>
    <col min="7422" max="7423" width="3.21875" style="1" customWidth="1"/>
    <col min="7424" max="7424" width="9.21875" style="1" customWidth="1"/>
    <col min="7425" max="7426" width="4.77734375" style="1" customWidth="1"/>
    <col min="7427" max="7427" width="8" style="1" customWidth="1"/>
    <col min="7428" max="7428" width="40.77734375" style="1" customWidth="1"/>
    <col min="7429" max="7429" width="8.44140625" style="1" customWidth="1"/>
    <col min="7430" max="7431" width="7.5546875" style="1" customWidth="1"/>
    <col min="7432" max="7677" width="8.77734375" style="1"/>
    <col min="7678" max="7679" width="3.21875" style="1" customWidth="1"/>
    <col min="7680" max="7680" width="9.21875" style="1" customWidth="1"/>
    <col min="7681" max="7682" width="4.77734375" style="1" customWidth="1"/>
    <col min="7683" max="7683" width="8" style="1" customWidth="1"/>
    <col min="7684" max="7684" width="40.77734375" style="1" customWidth="1"/>
    <col min="7685" max="7685" width="8.44140625" style="1" customWidth="1"/>
    <col min="7686" max="7687" width="7.5546875" style="1" customWidth="1"/>
    <col min="7688" max="7933" width="8.77734375" style="1"/>
    <col min="7934" max="7935" width="3.21875" style="1" customWidth="1"/>
    <col min="7936" max="7936" width="9.21875" style="1" customWidth="1"/>
    <col min="7937" max="7938" width="4.77734375" style="1" customWidth="1"/>
    <col min="7939" max="7939" width="8" style="1" customWidth="1"/>
    <col min="7940" max="7940" width="40.77734375" style="1" customWidth="1"/>
    <col min="7941" max="7941" width="8.44140625" style="1" customWidth="1"/>
    <col min="7942" max="7943" width="7.5546875" style="1" customWidth="1"/>
    <col min="7944" max="8189" width="8.77734375" style="1"/>
    <col min="8190" max="8191" width="3.21875" style="1" customWidth="1"/>
    <col min="8192" max="8192" width="9.21875" style="1" customWidth="1"/>
    <col min="8193" max="8194" width="4.77734375" style="1" customWidth="1"/>
    <col min="8195" max="8195" width="8" style="1" customWidth="1"/>
    <col min="8196" max="8196" width="40.77734375" style="1" customWidth="1"/>
    <col min="8197" max="8197" width="8.44140625" style="1" customWidth="1"/>
    <col min="8198" max="8199" width="7.5546875" style="1" customWidth="1"/>
    <col min="8200" max="8445" width="8.77734375" style="1"/>
    <col min="8446" max="8447" width="3.21875" style="1" customWidth="1"/>
    <col min="8448" max="8448" width="9.21875" style="1" customWidth="1"/>
    <col min="8449" max="8450" width="4.77734375" style="1" customWidth="1"/>
    <col min="8451" max="8451" width="8" style="1" customWidth="1"/>
    <col min="8452" max="8452" width="40.77734375" style="1" customWidth="1"/>
    <col min="8453" max="8453" width="8.44140625" style="1" customWidth="1"/>
    <col min="8454" max="8455" width="7.5546875" style="1" customWidth="1"/>
    <col min="8456" max="8701" width="8.77734375" style="1"/>
    <col min="8702" max="8703" width="3.21875" style="1" customWidth="1"/>
    <col min="8704" max="8704" width="9.21875" style="1" customWidth="1"/>
    <col min="8705" max="8706" width="4.77734375" style="1" customWidth="1"/>
    <col min="8707" max="8707" width="8" style="1" customWidth="1"/>
    <col min="8708" max="8708" width="40.77734375" style="1" customWidth="1"/>
    <col min="8709" max="8709" width="8.44140625" style="1" customWidth="1"/>
    <col min="8710" max="8711" width="7.5546875" style="1" customWidth="1"/>
    <col min="8712" max="8957" width="8.77734375" style="1"/>
    <col min="8958" max="8959" width="3.21875" style="1" customWidth="1"/>
    <col min="8960" max="8960" width="9.21875" style="1" customWidth="1"/>
    <col min="8961" max="8962" width="4.77734375" style="1" customWidth="1"/>
    <col min="8963" max="8963" width="8" style="1" customWidth="1"/>
    <col min="8964" max="8964" width="40.77734375" style="1" customWidth="1"/>
    <col min="8965" max="8965" width="8.44140625" style="1" customWidth="1"/>
    <col min="8966" max="8967" width="7.5546875" style="1" customWidth="1"/>
    <col min="8968" max="9213" width="8.77734375" style="1"/>
    <col min="9214" max="9215" width="3.21875" style="1" customWidth="1"/>
    <col min="9216" max="9216" width="9.21875" style="1" customWidth="1"/>
    <col min="9217" max="9218" width="4.77734375" style="1" customWidth="1"/>
    <col min="9219" max="9219" width="8" style="1" customWidth="1"/>
    <col min="9220" max="9220" width="40.77734375" style="1" customWidth="1"/>
    <col min="9221" max="9221" width="8.44140625" style="1" customWidth="1"/>
    <col min="9222" max="9223" width="7.5546875" style="1" customWidth="1"/>
    <col min="9224" max="9469" width="8.77734375" style="1"/>
    <col min="9470" max="9471" width="3.21875" style="1" customWidth="1"/>
    <col min="9472" max="9472" width="9.21875" style="1" customWidth="1"/>
    <col min="9473" max="9474" width="4.77734375" style="1" customWidth="1"/>
    <col min="9475" max="9475" width="8" style="1" customWidth="1"/>
    <col min="9476" max="9476" width="40.77734375" style="1" customWidth="1"/>
    <col min="9477" max="9477" width="8.44140625" style="1" customWidth="1"/>
    <col min="9478" max="9479" width="7.5546875" style="1" customWidth="1"/>
    <col min="9480" max="9725" width="8.77734375" style="1"/>
    <col min="9726" max="9727" width="3.21875" style="1" customWidth="1"/>
    <col min="9728" max="9728" width="9.21875" style="1" customWidth="1"/>
    <col min="9729" max="9730" width="4.77734375" style="1" customWidth="1"/>
    <col min="9731" max="9731" width="8" style="1" customWidth="1"/>
    <col min="9732" max="9732" width="40.77734375" style="1" customWidth="1"/>
    <col min="9733" max="9733" width="8.44140625" style="1" customWidth="1"/>
    <col min="9734" max="9735" width="7.5546875" style="1" customWidth="1"/>
    <col min="9736" max="9981" width="8.77734375" style="1"/>
    <col min="9982" max="9983" width="3.21875" style="1" customWidth="1"/>
    <col min="9984" max="9984" width="9.21875" style="1" customWidth="1"/>
    <col min="9985" max="9986" width="4.77734375" style="1" customWidth="1"/>
    <col min="9987" max="9987" width="8" style="1" customWidth="1"/>
    <col min="9988" max="9988" width="40.77734375" style="1" customWidth="1"/>
    <col min="9989" max="9989" width="8.44140625" style="1" customWidth="1"/>
    <col min="9990" max="9991" width="7.5546875" style="1" customWidth="1"/>
    <col min="9992" max="10237" width="8.77734375" style="1"/>
    <col min="10238" max="10239" width="3.21875" style="1" customWidth="1"/>
    <col min="10240" max="10240" width="9.21875" style="1" customWidth="1"/>
    <col min="10241" max="10242" width="4.77734375" style="1" customWidth="1"/>
    <col min="10243" max="10243" width="8" style="1" customWidth="1"/>
    <col min="10244" max="10244" width="40.77734375" style="1" customWidth="1"/>
    <col min="10245" max="10245" width="8.44140625" style="1" customWidth="1"/>
    <col min="10246" max="10247" width="7.5546875" style="1" customWidth="1"/>
    <col min="10248" max="10493" width="8.77734375" style="1"/>
    <col min="10494" max="10495" width="3.21875" style="1" customWidth="1"/>
    <col min="10496" max="10496" width="9.21875" style="1" customWidth="1"/>
    <col min="10497" max="10498" width="4.77734375" style="1" customWidth="1"/>
    <col min="10499" max="10499" width="8" style="1" customWidth="1"/>
    <col min="10500" max="10500" width="40.77734375" style="1" customWidth="1"/>
    <col min="10501" max="10501" width="8.44140625" style="1" customWidth="1"/>
    <col min="10502" max="10503" width="7.5546875" style="1" customWidth="1"/>
    <col min="10504" max="10749" width="8.77734375" style="1"/>
    <col min="10750" max="10751" width="3.21875" style="1" customWidth="1"/>
    <col min="10752" max="10752" width="9.21875" style="1" customWidth="1"/>
    <col min="10753" max="10754" width="4.77734375" style="1" customWidth="1"/>
    <col min="10755" max="10755" width="8" style="1" customWidth="1"/>
    <col min="10756" max="10756" width="40.77734375" style="1" customWidth="1"/>
    <col min="10757" max="10757" width="8.44140625" style="1" customWidth="1"/>
    <col min="10758" max="10759" width="7.5546875" style="1" customWidth="1"/>
    <col min="10760" max="11005" width="8.77734375" style="1"/>
    <col min="11006" max="11007" width="3.21875" style="1" customWidth="1"/>
    <col min="11008" max="11008" width="9.21875" style="1" customWidth="1"/>
    <col min="11009" max="11010" width="4.77734375" style="1" customWidth="1"/>
    <col min="11011" max="11011" width="8" style="1" customWidth="1"/>
    <col min="11012" max="11012" width="40.77734375" style="1" customWidth="1"/>
    <col min="11013" max="11013" width="8.44140625" style="1" customWidth="1"/>
    <col min="11014" max="11015" width="7.5546875" style="1" customWidth="1"/>
    <col min="11016" max="11261" width="8.77734375" style="1"/>
    <col min="11262" max="11263" width="3.21875" style="1" customWidth="1"/>
    <col min="11264" max="11264" width="9.21875" style="1" customWidth="1"/>
    <col min="11265" max="11266" width="4.77734375" style="1" customWidth="1"/>
    <col min="11267" max="11267" width="8" style="1" customWidth="1"/>
    <col min="11268" max="11268" width="40.77734375" style="1" customWidth="1"/>
    <col min="11269" max="11269" width="8.44140625" style="1" customWidth="1"/>
    <col min="11270" max="11271" width="7.5546875" style="1" customWidth="1"/>
    <col min="11272" max="11517" width="8.77734375" style="1"/>
    <col min="11518" max="11519" width="3.21875" style="1" customWidth="1"/>
    <col min="11520" max="11520" width="9.21875" style="1" customWidth="1"/>
    <col min="11521" max="11522" width="4.77734375" style="1" customWidth="1"/>
    <col min="11523" max="11523" width="8" style="1" customWidth="1"/>
    <col min="11524" max="11524" width="40.77734375" style="1" customWidth="1"/>
    <col min="11525" max="11525" width="8.44140625" style="1" customWidth="1"/>
    <col min="11526" max="11527" width="7.5546875" style="1" customWidth="1"/>
    <col min="11528" max="11773" width="8.77734375" style="1"/>
    <col min="11774" max="11775" width="3.21875" style="1" customWidth="1"/>
    <col min="11776" max="11776" width="9.21875" style="1" customWidth="1"/>
    <col min="11777" max="11778" width="4.77734375" style="1" customWidth="1"/>
    <col min="11779" max="11779" width="8" style="1" customWidth="1"/>
    <col min="11780" max="11780" width="40.77734375" style="1" customWidth="1"/>
    <col min="11781" max="11781" width="8.44140625" style="1" customWidth="1"/>
    <col min="11782" max="11783" width="7.5546875" style="1" customWidth="1"/>
    <col min="11784" max="12029" width="8.77734375" style="1"/>
    <col min="12030" max="12031" width="3.21875" style="1" customWidth="1"/>
    <col min="12032" max="12032" width="9.21875" style="1" customWidth="1"/>
    <col min="12033" max="12034" width="4.77734375" style="1" customWidth="1"/>
    <col min="12035" max="12035" width="8" style="1" customWidth="1"/>
    <col min="12036" max="12036" width="40.77734375" style="1" customWidth="1"/>
    <col min="12037" max="12037" width="8.44140625" style="1" customWidth="1"/>
    <col min="12038" max="12039" width="7.5546875" style="1" customWidth="1"/>
    <col min="12040" max="12285" width="8.77734375" style="1"/>
    <col min="12286" max="12287" width="3.21875" style="1" customWidth="1"/>
    <col min="12288" max="12288" width="9.21875" style="1" customWidth="1"/>
    <col min="12289" max="12290" width="4.77734375" style="1" customWidth="1"/>
    <col min="12291" max="12291" width="8" style="1" customWidth="1"/>
    <col min="12292" max="12292" width="40.77734375" style="1" customWidth="1"/>
    <col min="12293" max="12293" width="8.44140625" style="1" customWidth="1"/>
    <col min="12294" max="12295" width="7.5546875" style="1" customWidth="1"/>
    <col min="12296" max="12541" width="8.77734375" style="1"/>
    <col min="12542" max="12543" width="3.21875" style="1" customWidth="1"/>
    <col min="12544" max="12544" width="9.21875" style="1" customWidth="1"/>
    <col min="12545" max="12546" width="4.77734375" style="1" customWidth="1"/>
    <col min="12547" max="12547" width="8" style="1" customWidth="1"/>
    <col min="12548" max="12548" width="40.77734375" style="1" customWidth="1"/>
    <col min="12549" max="12549" width="8.44140625" style="1" customWidth="1"/>
    <col min="12550" max="12551" width="7.5546875" style="1" customWidth="1"/>
    <col min="12552" max="12797" width="8.77734375" style="1"/>
    <col min="12798" max="12799" width="3.21875" style="1" customWidth="1"/>
    <col min="12800" max="12800" width="9.21875" style="1" customWidth="1"/>
    <col min="12801" max="12802" width="4.77734375" style="1" customWidth="1"/>
    <col min="12803" max="12803" width="8" style="1" customWidth="1"/>
    <col min="12804" max="12804" width="40.77734375" style="1" customWidth="1"/>
    <col min="12805" max="12805" width="8.44140625" style="1" customWidth="1"/>
    <col min="12806" max="12807" width="7.5546875" style="1" customWidth="1"/>
    <col min="12808" max="13053" width="8.77734375" style="1"/>
    <col min="13054" max="13055" width="3.21875" style="1" customWidth="1"/>
    <col min="13056" max="13056" width="9.21875" style="1" customWidth="1"/>
    <col min="13057" max="13058" width="4.77734375" style="1" customWidth="1"/>
    <col min="13059" max="13059" width="8" style="1" customWidth="1"/>
    <col min="13060" max="13060" width="40.77734375" style="1" customWidth="1"/>
    <col min="13061" max="13061" width="8.44140625" style="1" customWidth="1"/>
    <col min="13062" max="13063" width="7.5546875" style="1" customWidth="1"/>
    <col min="13064" max="13309" width="8.77734375" style="1"/>
    <col min="13310" max="13311" width="3.21875" style="1" customWidth="1"/>
    <col min="13312" max="13312" width="9.21875" style="1" customWidth="1"/>
    <col min="13313" max="13314" width="4.77734375" style="1" customWidth="1"/>
    <col min="13315" max="13315" width="8" style="1" customWidth="1"/>
    <col min="13316" max="13316" width="40.77734375" style="1" customWidth="1"/>
    <col min="13317" max="13317" width="8.44140625" style="1" customWidth="1"/>
    <col min="13318" max="13319" width="7.5546875" style="1" customWidth="1"/>
    <col min="13320" max="13565" width="8.77734375" style="1"/>
    <col min="13566" max="13567" width="3.21875" style="1" customWidth="1"/>
    <col min="13568" max="13568" width="9.21875" style="1" customWidth="1"/>
    <col min="13569" max="13570" width="4.77734375" style="1" customWidth="1"/>
    <col min="13571" max="13571" width="8" style="1" customWidth="1"/>
    <col min="13572" max="13572" width="40.77734375" style="1" customWidth="1"/>
    <col min="13573" max="13573" width="8.44140625" style="1" customWidth="1"/>
    <col min="13574" max="13575" width="7.5546875" style="1" customWidth="1"/>
    <col min="13576" max="13821" width="8.77734375" style="1"/>
    <col min="13822" max="13823" width="3.21875" style="1" customWidth="1"/>
    <col min="13824" max="13824" width="9.21875" style="1" customWidth="1"/>
    <col min="13825" max="13826" width="4.77734375" style="1" customWidth="1"/>
    <col min="13827" max="13827" width="8" style="1" customWidth="1"/>
    <col min="13828" max="13828" width="40.77734375" style="1" customWidth="1"/>
    <col min="13829" max="13829" width="8.44140625" style="1" customWidth="1"/>
    <col min="13830" max="13831" width="7.5546875" style="1" customWidth="1"/>
    <col min="13832" max="14077" width="8.77734375" style="1"/>
    <col min="14078" max="14079" width="3.21875" style="1" customWidth="1"/>
    <col min="14080" max="14080" width="9.21875" style="1" customWidth="1"/>
    <col min="14081" max="14082" width="4.77734375" style="1" customWidth="1"/>
    <col min="14083" max="14083" width="8" style="1" customWidth="1"/>
    <col min="14084" max="14084" width="40.77734375" style="1" customWidth="1"/>
    <col min="14085" max="14085" width="8.44140625" style="1" customWidth="1"/>
    <col min="14086" max="14087" width="7.5546875" style="1" customWidth="1"/>
    <col min="14088" max="14333" width="8.77734375" style="1"/>
    <col min="14334" max="14335" width="3.21875" style="1" customWidth="1"/>
    <col min="14336" max="14336" width="9.21875" style="1" customWidth="1"/>
    <col min="14337" max="14338" width="4.77734375" style="1" customWidth="1"/>
    <col min="14339" max="14339" width="8" style="1" customWidth="1"/>
    <col min="14340" max="14340" width="40.77734375" style="1" customWidth="1"/>
    <col min="14341" max="14341" width="8.44140625" style="1" customWidth="1"/>
    <col min="14342" max="14343" width="7.5546875" style="1" customWidth="1"/>
    <col min="14344" max="14589" width="8.77734375" style="1"/>
    <col min="14590" max="14591" width="3.21875" style="1" customWidth="1"/>
    <col min="14592" max="14592" width="9.21875" style="1" customWidth="1"/>
    <col min="14593" max="14594" width="4.77734375" style="1" customWidth="1"/>
    <col min="14595" max="14595" width="8" style="1" customWidth="1"/>
    <col min="14596" max="14596" width="40.77734375" style="1" customWidth="1"/>
    <col min="14597" max="14597" width="8.44140625" style="1" customWidth="1"/>
    <col min="14598" max="14599" width="7.5546875" style="1" customWidth="1"/>
    <col min="14600" max="14845" width="8.77734375" style="1"/>
    <col min="14846" max="14847" width="3.21875" style="1" customWidth="1"/>
    <col min="14848" max="14848" width="9.21875" style="1" customWidth="1"/>
    <col min="14849" max="14850" width="4.77734375" style="1" customWidth="1"/>
    <col min="14851" max="14851" width="8" style="1" customWidth="1"/>
    <col min="14852" max="14852" width="40.77734375" style="1" customWidth="1"/>
    <col min="14853" max="14853" width="8.44140625" style="1" customWidth="1"/>
    <col min="14854" max="14855" width="7.5546875" style="1" customWidth="1"/>
    <col min="14856" max="15101" width="8.77734375" style="1"/>
    <col min="15102" max="15103" width="3.21875" style="1" customWidth="1"/>
    <col min="15104" max="15104" width="9.21875" style="1" customWidth="1"/>
    <col min="15105" max="15106" width="4.77734375" style="1" customWidth="1"/>
    <col min="15107" max="15107" width="8" style="1" customWidth="1"/>
    <col min="15108" max="15108" width="40.77734375" style="1" customWidth="1"/>
    <col min="15109" max="15109" width="8.44140625" style="1" customWidth="1"/>
    <col min="15110" max="15111" width="7.5546875" style="1" customWidth="1"/>
    <col min="15112" max="15357" width="8.77734375" style="1"/>
    <col min="15358" max="15359" width="3.21875" style="1" customWidth="1"/>
    <col min="15360" max="15360" width="9.21875" style="1" customWidth="1"/>
    <col min="15361" max="15362" width="4.77734375" style="1" customWidth="1"/>
    <col min="15363" max="15363" width="8" style="1" customWidth="1"/>
    <col min="15364" max="15364" width="40.77734375" style="1" customWidth="1"/>
    <col min="15365" max="15365" width="8.44140625" style="1" customWidth="1"/>
    <col min="15366" max="15367" width="7.5546875" style="1" customWidth="1"/>
    <col min="15368" max="15613" width="8.77734375" style="1"/>
    <col min="15614" max="15615" width="3.21875" style="1" customWidth="1"/>
    <col min="15616" max="15616" width="9.21875" style="1" customWidth="1"/>
    <col min="15617" max="15618" width="4.77734375" style="1" customWidth="1"/>
    <col min="15619" max="15619" width="8" style="1" customWidth="1"/>
    <col min="15620" max="15620" width="40.77734375" style="1" customWidth="1"/>
    <col min="15621" max="15621" width="8.44140625" style="1" customWidth="1"/>
    <col min="15622" max="15623" width="7.5546875" style="1" customWidth="1"/>
    <col min="15624" max="15869" width="8.77734375" style="1"/>
    <col min="15870" max="15871" width="3.21875" style="1" customWidth="1"/>
    <col min="15872" max="15872" width="9.21875" style="1" customWidth="1"/>
    <col min="15873" max="15874" width="4.77734375" style="1" customWidth="1"/>
    <col min="15875" max="15875" width="8" style="1" customWidth="1"/>
    <col min="15876" max="15876" width="40.77734375" style="1" customWidth="1"/>
    <col min="15877" max="15877" width="8.44140625" style="1" customWidth="1"/>
    <col min="15878" max="15879" width="7.5546875" style="1" customWidth="1"/>
    <col min="15880" max="16125" width="8.77734375" style="1"/>
    <col min="16126" max="16127" width="3.21875" style="1" customWidth="1"/>
    <col min="16128" max="16128" width="9.21875" style="1" customWidth="1"/>
    <col min="16129" max="16130" width="4.77734375" style="1" customWidth="1"/>
    <col min="16131" max="16131" width="8" style="1" customWidth="1"/>
    <col min="16132" max="16132" width="40.77734375" style="1" customWidth="1"/>
    <col min="16133" max="16133" width="8.44140625" style="1" customWidth="1"/>
    <col min="16134" max="16135" width="7.5546875" style="1" customWidth="1"/>
    <col min="16136" max="16382" width="8.77734375" style="1"/>
    <col min="16383" max="16384" width="9.21875" style="1" customWidth="1"/>
  </cols>
  <sheetData>
    <row r="1" spans="1:10" x14ac:dyDescent="0.2">
      <c r="H1" s="1385" t="s">
        <v>37</v>
      </c>
      <c r="I1" s="1385"/>
    </row>
    <row r="2" spans="1:10" ht="17.7" x14ac:dyDescent="0.3">
      <c r="A2" s="1386" t="s">
        <v>30</v>
      </c>
      <c r="B2" s="1386"/>
      <c r="C2" s="1386"/>
      <c r="D2" s="1386"/>
      <c r="E2" s="1386"/>
      <c r="F2" s="1386"/>
      <c r="G2" s="1386"/>
      <c r="H2" s="1386"/>
      <c r="I2" s="1386"/>
    </row>
    <row r="3" spans="1:10" x14ac:dyDescent="0.25">
      <c r="A3" s="3"/>
      <c r="B3" s="3"/>
      <c r="C3" s="3"/>
      <c r="D3" s="3"/>
      <c r="E3" s="3"/>
      <c r="F3" s="3"/>
      <c r="G3" s="3"/>
      <c r="H3" s="4"/>
      <c r="I3" s="4"/>
    </row>
    <row r="4" spans="1:10" ht="15.05" x14ac:dyDescent="0.25">
      <c r="A4" s="1387" t="s">
        <v>13</v>
      </c>
      <c r="B4" s="1387"/>
      <c r="C4" s="1387"/>
      <c r="D4" s="1387"/>
      <c r="E4" s="1387"/>
      <c r="F4" s="1387"/>
      <c r="G4" s="1387"/>
      <c r="H4" s="1387"/>
      <c r="I4" s="1387"/>
    </row>
    <row r="5" spans="1:10" x14ac:dyDescent="0.25">
      <c r="A5" s="3"/>
      <c r="B5" s="3"/>
      <c r="C5" s="3"/>
      <c r="D5" s="3"/>
      <c r="E5" s="3"/>
      <c r="F5" s="3"/>
      <c r="G5" s="3"/>
      <c r="H5" s="4"/>
      <c r="I5" s="4"/>
    </row>
    <row r="6" spans="1:10" s="9" customFormat="1" ht="16.05" thickBot="1" x14ac:dyDescent="0.4">
      <c r="A6" s="93"/>
      <c r="B6" s="94"/>
      <c r="C6" s="94"/>
      <c r="D6" s="65"/>
      <c r="E6" s="65"/>
      <c r="F6" s="114" t="s">
        <v>36</v>
      </c>
      <c r="G6" s="95"/>
      <c r="H6" s="96"/>
      <c r="I6" s="96"/>
    </row>
    <row r="7" spans="1:10" s="9" customFormat="1" ht="13.1" thickBot="1" x14ac:dyDescent="0.25">
      <c r="A7" s="102"/>
      <c r="B7" s="102"/>
      <c r="C7" s="102"/>
      <c r="D7" s="102"/>
      <c r="E7" s="102"/>
      <c r="F7" s="102"/>
      <c r="G7" s="103"/>
      <c r="H7" s="1396" t="s">
        <v>116</v>
      </c>
      <c r="I7" s="97" t="s">
        <v>0</v>
      </c>
    </row>
    <row r="8" spans="1:10" s="9" customFormat="1" ht="13.1" thickBot="1" x14ac:dyDescent="0.25">
      <c r="A8" s="98" t="s">
        <v>1</v>
      </c>
      <c r="B8" s="444" t="s">
        <v>4</v>
      </c>
      <c r="C8" s="476"/>
      <c r="D8" s="99" t="s">
        <v>14</v>
      </c>
      <c r="E8" s="100" t="s">
        <v>15</v>
      </c>
      <c r="F8" s="100" t="s">
        <v>35</v>
      </c>
      <c r="G8" s="467" t="s">
        <v>31</v>
      </c>
      <c r="H8" s="1402"/>
      <c r="I8" s="107" t="s">
        <v>32</v>
      </c>
    </row>
    <row r="9" spans="1:10" s="9" customFormat="1" ht="13.1" thickBot="1" x14ac:dyDescent="0.25">
      <c r="A9" s="108" t="s">
        <v>2</v>
      </c>
      <c r="B9" s="113" t="s">
        <v>5</v>
      </c>
      <c r="C9" s="477" t="s">
        <v>5</v>
      </c>
      <c r="D9" s="113" t="s">
        <v>5</v>
      </c>
      <c r="E9" s="113" t="s">
        <v>5</v>
      </c>
      <c r="F9" s="148" t="s">
        <v>34</v>
      </c>
      <c r="G9" s="304">
        <f>G10+G29</f>
        <v>9450</v>
      </c>
      <c r="H9" s="305">
        <f>+H10+H29</f>
        <v>0</v>
      </c>
      <c r="I9" s="305">
        <f>+G9+H9</f>
        <v>9450</v>
      </c>
      <c r="J9" s="147" t="s">
        <v>117</v>
      </c>
    </row>
    <row r="10" spans="1:10" s="9" customFormat="1" ht="13.1" x14ac:dyDescent="0.25">
      <c r="A10" s="20" t="s">
        <v>2</v>
      </c>
      <c r="B10" s="1433" t="s">
        <v>5</v>
      </c>
      <c r="C10" s="1434"/>
      <c r="D10" s="448" t="s">
        <v>5</v>
      </c>
      <c r="E10" s="449" t="s">
        <v>5</v>
      </c>
      <c r="F10" s="465" t="s">
        <v>18</v>
      </c>
      <c r="G10" s="468">
        <v>3410</v>
      </c>
      <c r="H10" s="457">
        <f>+H17+H19+H21</f>
        <v>0</v>
      </c>
      <c r="I10" s="457">
        <f t="shared" ref="I10:I45" si="0">+G10+H10</f>
        <v>3410</v>
      </c>
      <c r="J10" s="147" t="s">
        <v>117</v>
      </c>
    </row>
    <row r="11" spans="1:10" s="9" customFormat="1" x14ac:dyDescent="0.2">
      <c r="A11" s="35" t="s">
        <v>2</v>
      </c>
      <c r="B11" s="293" t="s">
        <v>67</v>
      </c>
      <c r="C11" s="294" t="s">
        <v>17</v>
      </c>
      <c r="D11" s="445" t="s">
        <v>5</v>
      </c>
      <c r="E11" s="39" t="s">
        <v>5</v>
      </c>
      <c r="F11" s="149" t="s">
        <v>20</v>
      </c>
      <c r="G11" s="157">
        <f>SUM(G12:G13)</f>
        <v>200</v>
      </c>
      <c r="H11" s="158">
        <v>0</v>
      </c>
      <c r="I11" s="157">
        <f t="shared" si="0"/>
        <v>200</v>
      </c>
    </row>
    <row r="12" spans="1:10" s="9" customFormat="1" x14ac:dyDescent="0.2">
      <c r="A12" s="47"/>
      <c r="B12" s="291"/>
      <c r="C12" s="292"/>
      <c r="D12" s="237">
        <v>3299</v>
      </c>
      <c r="E12" s="17">
        <v>5321</v>
      </c>
      <c r="F12" s="150" t="s">
        <v>21</v>
      </c>
      <c r="G12" s="179">
        <v>150</v>
      </c>
      <c r="H12" s="160">
        <v>0</v>
      </c>
      <c r="I12" s="159">
        <f t="shared" si="0"/>
        <v>150</v>
      </c>
    </row>
    <row r="13" spans="1:10" s="9" customFormat="1" x14ac:dyDescent="0.2">
      <c r="A13" s="47"/>
      <c r="B13" s="291"/>
      <c r="C13" s="292"/>
      <c r="D13" s="237">
        <v>3299</v>
      </c>
      <c r="E13" s="17">
        <v>5331</v>
      </c>
      <c r="F13" s="150" t="s">
        <v>19</v>
      </c>
      <c r="G13" s="159">
        <v>50</v>
      </c>
      <c r="H13" s="160">
        <v>0</v>
      </c>
      <c r="I13" s="159">
        <f t="shared" si="0"/>
        <v>50</v>
      </c>
    </row>
    <row r="14" spans="1:10" s="9" customFormat="1" x14ac:dyDescent="0.2">
      <c r="A14" s="26" t="s">
        <v>2</v>
      </c>
      <c r="B14" s="115" t="s">
        <v>68</v>
      </c>
      <c r="C14" s="290" t="s">
        <v>17</v>
      </c>
      <c r="D14" s="230" t="s">
        <v>5</v>
      </c>
      <c r="E14" s="30" t="s">
        <v>5</v>
      </c>
      <c r="F14" s="151" t="s">
        <v>22</v>
      </c>
      <c r="G14" s="187">
        <f>SUM(G15:G16)</f>
        <v>120</v>
      </c>
      <c r="H14" s="158">
        <v>0</v>
      </c>
      <c r="I14" s="157">
        <f t="shared" si="0"/>
        <v>120</v>
      </c>
    </row>
    <row r="15" spans="1:10" s="9" customFormat="1" x14ac:dyDescent="0.2">
      <c r="A15" s="47"/>
      <c r="B15" s="291"/>
      <c r="C15" s="292"/>
      <c r="D15" s="237">
        <v>3299</v>
      </c>
      <c r="E15" s="51">
        <v>5321</v>
      </c>
      <c r="F15" s="152" t="s">
        <v>21</v>
      </c>
      <c r="G15" s="159">
        <v>60</v>
      </c>
      <c r="H15" s="160">
        <v>0</v>
      </c>
      <c r="I15" s="159">
        <f t="shared" si="0"/>
        <v>60</v>
      </c>
    </row>
    <row r="16" spans="1:10" s="9" customFormat="1" x14ac:dyDescent="0.2">
      <c r="A16" s="47"/>
      <c r="B16" s="291"/>
      <c r="C16" s="292"/>
      <c r="D16" s="237">
        <v>3299</v>
      </c>
      <c r="E16" s="51">
        <v>5331</v>
      </c>
      <c r="F16" s="152" t="s">
        <v>19</v>
      </c>
      <c r="G16" s="159">
        <v>60</v>
      </c>
      <c r="H16" s="160">
        <v>0</v>
      </c>
      <c r="I16" s="159">
        <f t="shared" si="0"/>
        <v>60</v>
      </c>
    </row>
    <row r="17" spans="1:10" s="9" customFormat="1" x14ac:dyDescent="0.2">
      <c r="A17" s="655" t="s">
        <v>2</v>
      </c>
      <c r="B17" s="656" t="s">
        <v>72</v>
      </c>
      <c r="C17" s="657" t="s">
        <v>17</v>
      </c>
      <c r="D17" s="658" t="s">
        <v>5</v>
      </c>
      <c r="E17" s="659" t="s">
        <v>5</v>
      </c>
      <c r="F17" s="660" t="s">
        <v>23</v>
      </c>
      <c r="G17" s="661">
        <f>+G18</f>
        <v>90</v>
      </c>
      <c r="H17" s="662">
        <f>+H18</f>
        <v>-65</v>
      </c>
      <c r="I17" s="661">
        <f t="shared" si="0"/>
        <v>25</v>
      </c>
      <c r="J17" s="663" t="s">
        <v>117</v>
      </c>
    </row>
    <row r="18" spans="1:10" s="9" customFormat="1" x14ac:dyDescent="0.2">
      <c r="A18" s="664"/>
      <c r="B18" s="665"/>
      <c r="C18" s="666"/>
      <c r="D18" s="667">
        <v>3299</v>
      </c>
      <c r="E18" s="668">
        <v>5331</v>
      </c>
      <c r="F18" s="669" t="s">
        <v>19</v>
      </c>
      <c r="G18" s="670">
        <v>90</v>
      </c>
      <c r="H18" s="671">
        <v>-65</v>
      </c>
      <c r="I18" s="672">
        <f t="shared" si="0"/>
        <v>25</v>
      </c>
      <c r="J18" s="663" t="s">
        <v>117</v>
      </c>
    </row>
    <row r="19" spans="1:10" s="9" customFormat="1" x14ac:dyDescent="0.2">
      <c r="A19" s="655" t="s">
        <v>2</v>
      </c>
      <c r="B19" s="656" t="s">
        <v>118</v>
      </c>
      <c r="C19" s="657" t="s">
        <v>122</v>
      </c>
      <c r="D19" s="658" t="s">
        <v>5</v>
      </c>
      <c r="E19" s="659" t="s">
        <v>5</v>
      </c>
      <c r="F19" s="660" t="s">
        <v>120</v>
      </c>
      <c r="G19" s="661">
        <f>+G20</f>
        <v>0</v>
      </c>
      <c r="H19" s="662">
        <f>+H20</f>
        <v>50</v>
      </c>
      <c r="I19" s="661">
        <f t="shared" si="0"/>
        <v>50</v>
      </c>
      <c r="J19" s="663" t="s">
        <v>117</v>
      </c>
    </row>
    <row r="20" spans="1:10" s="9" customFormat="1" x14ac:dyDescent="0.2">
      <c r="A20" s="664"/>
      <c r="B20" s="665"/>
      <c r="C20" s="666"/>
      <c r="D20" s="667">
        <v>3299</v>
      </c>
      <c r="E20" s="673">
        <v>5321</v>
      </c>
      <c r="F20" s="674" t="s">
        <v>21</v>
      </c>
      <c r="G20" s="670">
        <v>0</v>
      </c>
      <c r="H20" s="671">
        <v>50</v>
      </c>
      <c r="I20" s="672">
        <f t="shared" si="0"/>
        <v>50</v>
      </c>
      <c r="J20" s="675"/>
    </row>
    <row r="21" spans="1:10" s="9" customFormat="1" ht="20.95" x14ac:dyDescent="0.2">
      <c r="A21" s="655" t="s">
        <v>2</v>
      </c>
      <c r="B21" s="656" t="s">
        <v>119</v>
      </c>
      <c r="C21" s="657" t="s">
        <v>58</v>
      </c>
      <c r="D21" s="658" t="s">
        <v>5</v>
      </c>
      <c r="E21" s="659" t="s">
        <v>5</v>
      </c>
      <c r="F21" s="660" t="s">
        <v>121</v>
      </c>
      <c r="G21" s="661">
        <f>+G22</f>
        <v>0</v>
      </c>
      <c r="H21" s="662">
        <f>+H22</f>
        <v>15</v>
      </c>
      <c r="I21" s="661">
        <f t="shared" si="0"/>
        <v>15</v>
      </c>
      <c r="J21" s="663" t="s">
        <v>117</v>
      </c>
    </row>
    <row r="22" spans="1:10" s="9" customFormat="1" ht="13.1" thickBot="1" x14ac:dyDescent="0.25">
      <c r="A22" s="664"/>
      <c r="B22" s="665"/>
      <c r="C22" s="666"/>
      <c r="D22" s="667">
        <v>3122</v>
      </c>
      <c r="E22" s="668">
        <v>5331</v>
      </c>
      <c r="F22" s="669" t="s">
        <v>19</v>
      </c>
      <c r="G22" s="670">
        <v>0</v>
      </c>
      <c r="H22" s="676">
        <v>15</v>
      </c>
      <c r="I22" s="670">
        <f t="shared" si="0"/>
        <v>15</v>
      </c>
      <c r="J22" s="675"/>
    </row>
    <row r="23" spans="1:10" s="9" customFormat="1" x14ac:dyDescent="0.2">
      <c r="A23" s="71" t="s">
        <v>2</v>
      </c>
      <c r="B23" s="190" t="s">
        <v>73</v>
      </c>
      <c r="C23" s="191" t="s">
        <v>17</v>
      </c>
      <c r="D23" s="192" t="s">
        <v>5</v>
      </c>
      <c r="E23" s="73" t="s">
        <v>5</v>
      </c>
      <c r="F23" s="154" t="s">
        <v>6</v>
      </c>
      <c r="G23" s="446">
        <f>+G24</f>
        <v>2000</v>
      </c>
      <c r="H23" s="462">
        <v>0</v>
      </c>
      <c r="I23" s="446">
        <f t="shared" si="0"/>
        <v>2000</v>
      </c>
    </row>
    <row r="24" spans="1:10" s="9" customFormat="1" ht="13.1" thickBot="1" x14ac:dyDescent="0.25">
      <c r="A24" s="60"/>
      <c r="B24" s="198"/>
      <c r="C24" s="199"/>
      <c r="D24" s="200">
        <v>3299</v>
      </c>
      <c r="E24" s="78">
        <v>5331</v>
      </c>
      <c r="F24" s="155" t="s">
        <v>19</v>
      </c>
      <c r="G24" s="161">
        <v>2000</v>
      </c>
      <c r="H24" s="162">
        <v>0</v>
      </c>
      <c r="I24" s="161">
        <f t="shared" si="0"/>
        <v>2000</v>
      </c>
    </row>
    <row r="25" spans="1:10" s="9" customFormat="1" x14ac:dyDescent="0.2">
      <c r="A25" s="71" t="s">
        <v>2</v>
      </c>
      <c r="B25" s="190" t="s">
        <v>74</v>
      </c>
      <c r="C25" s="191" t="s">
        <v>17</v>
      </c>
      <c r="D25" s="192" t="s">
        <v>5</v>
      </c>
      <c r="E25" s="73" t="s">
        <v>5</v>
      </c>
      <c r="F25" s="154" t="s">
        <v>7</v>
      </c>
      <c r="G25" s="187">
        <f>+G26</f>
        <v>500</v>
      </c>
      <c r="H25" s="188">
        <v>0</v>
      </c>
      <c r="I25" s="187">
        <f t="shared" si="0"/>
        <v>500</v>
      </c>
    </row>
    <row r="26" spans="1:10" s="9" customFormat="1" ht="13.1" thickBot="1" x14ac:dyDescent="0.25">
      <c r="A26" s="60"/>
      <c r="B26" s="198"/>
      <c r="C26" s="199"/>
      <c r="D26" s="200">
        <v>3299</v>
      </c>
      <c r="E26" s="78">
        <v>5331</v>
      </c>
      <c r="F26" s="155" t="s">
        <v>19</v>
      </c>
      <c r="G26" s="179">
        <v>500</v>
      </c>
      <c r="H26" s="180">
        <v>0</v>
      </c>
      <c r="I26" s="179">
        <f t="shared" si="0"/>
        <v>500</v>
      </c>
    </row>
    <row r="27" spans="1:10" s="9" customFormat="1" x14ac:dyDescent="0.2">
      <c r="A27" s="71" t="s">
        <v>2</v>
      </c>
      <c r="B27" s="190" t="s">
        <v>75</v>
      </c>
      <c r="C27" s="191" t="s">
        <v>17</v>
      </c>
      <c r="D27" s="192" t="s">
        <v>5</v>
      </c>
      <c r="E27" s="73" t="s">
        <v>5</v>
      </c>
      <c r="F27" s="154" t="s">
        <v>8</v>
      </c>
      <c r="G27" s="446">
        <f>+G28</f>
        <v>500</v>
      </c>
      <c r="H27" s="462">
        <v>0</v>
      </c>
      <c r="I27" s="446">
        <f t="shared" si="0"/>
        <v>500</v>
      </c>
    </row>
    <row r="28" spans="1:10" s="9" customFormat="1" ht="13.1" thickBot="1" x14ac:dyDescent="0.25">
      <c r="A28" s="60"/>
      <c r="B28" s="198"/>
      <c r="C28" s="199"/>
      <c r="D28" s="200">
        <v>3299</v>
      </c>
      <c r="E28" s="42">
        <v>5321</v>
      </c>
      <c r="F28" s="155" t="s">
        <v>21</v>
      </c>
      <c r="G28" s="161">
        <v>500</v>
      </c>
      <c r="H28" s="162">
        <v>0</v>
      </c>
      <c r="I28" s="161">
        <f t="shared" si="0"/>
        <v>500</v>
      </c>
    </row>
    <row r="29" spans="1:10" s="9" customFormat="1" ht="13.6" thickBot="1" x14ac:dyDescent="0.35">
      <c r="A29" s="450" t="s">
        <v>2</v>
      </c>
      <c r="B29" s="1435" t="s">
        <v>5</v>
      </c>
      <c r="C29" s="1436"/>
      <c r="D29" s="451" t="s">
        <v>5</v>
      </c>
      <c r="E29" s="452" t="s">
        <v>5</v>
      </c>
      <c r="F29" s="466" t="s">
        <v>25</v>
      </c>
      <c r="G29" s="457">
        <v>6040</v>
      </c>
      <c r="H29" s="459">
        <v>0</v>
      </c>
      <c r="I29" s="457">
        <f t="shared" si="0"/>
        <v>6040</v>
      </c>
    </row>
    <row r="30" spans="1:10" s="9" customFormat="1" x14ac:dyDescent="0.2">
      <c r="A30" s="454" t="s">
        <v>2</v>
      </c>
      <c r="B30" s="1431" t="s">
        <v>5</v>
      </c>
      <c r="C30" s="1437"/>
      <c r="D30" s="455" t="s">
        <v>5</v>
      </c>
      <c r="E30" s="456" t="s">
        <v>5</v>
      </c>
      <c r="F30" s="458" t="s">
        <v>26</v>
      </c>
      <c r="G30" s="464">
        <f>+G31</f>
        <v>2810</v>
      </c>
      <c r="H30" s="453">
        <v>0</v>
      </c>
      <c r="I30" s="447">
        <f t="shared" si="0"/>
        <v>2810</v>
      </c>
    </row>
    <row r="31" spans="1:10" s="9" customFormat="1" x14ac:dyDescent="0.2">
      <c r="A31" s="26" t="s">
        <v>3</v>
      </c>
      <c r="B31" s="115" t="s">
        <v>76</v>
      </c>
      <c r="C31" s="290" t="s">
        <v>17</v>
      </c>
      <c r="D31" s="230" t="s">
        <v>5</v>
      </c>
      <c r="E31" s="30" t="s">
        <v>5</v>
      </c>
      <c r="F31" s="151" t="s">
        <v>26</v>
      </c>
      <c r="G31" s="187">
        <f>+G32</f>
        <v>2810</v>
      </c>
      <c r="H31" s="158">
        <v>0</v>
      </c>
      <c r="I31" s="157">
        <f t="shared" si="0"/>
        <v>2810</v>
      </c>
    </row>
    <row r="32" spans="1:10" s="9" customFormat="1" ht="13.1" thickBot="1" x14ac:dyDescent="0.25">
      <c r="A32" s="60"/>
      <c r="B32" s="198"/>
      <c r="C32" s="199"/>
      <c r="D32" s="200">
        <v>3419</v>
      </c>
      <c r="E32" s="86">
        <v>5229</v>
      </c>
      <c r="F32" s="155" t="s">
        <v>24</v>
      </c>
      <c r="G32" s="179">
        <v>2810</v>
      </c>
      <c r="H32" s="180">
        <v>0</v>
      </c>
      <c r="I32" s="179">
        <f t="shared" si="0"/>
        <v>2810</v>
      </c>
    </row>
    <row r="33" spans="1:9" s="9" customFormat="1" ht="13.1" x14ac:dyDescent="0.25">
      <c r="A33" s="454" t="s">
        <v>3</v>
      </c>
      <c r="B33" s="1431" t="s">
        <v>5</v>
      </c>
      <c r="C33" s="1432"/>
      <c r="D33" s="455" t="s">
        <v>5</v>
      </c>
      <c r="E33" s="456" t="s">
        <v>5</v>
      </c>
      <c r="F33" s="458" t="s">
        <v>27</v>
      </c>
      <c r="G33" s="464">
        <f>+G34</f>
        <v>200</v>
      </c>
      <c r="H33" s="463">
        <v>0</v>
      </c>
      <c r="I33" s="464">
        <f t="shared" si="0"/>
        <v>200</v>
      </c>
    </row>
    <row r="34" spans="1:9" s="9" customFormat="1" x14ac:dyDescent="0.2">
      <c r="A34" s="26" t="s">
        <v>2</v>
      </c>
      <c r="B34" s="115" t="s">
        <v>77</v>
      </c>
      <c r="C34" s="290" t="s">
        <v>17</v>
      </c>
      <c r="D34" s="230" t="s">
        <v>5</v>
      </c>
      <c r="E34" s="30" t="s">
        <v>5</v>
      </c>
      <c r="F34" s="151" t="s">
        <v>9</v>
      </c>
      <c r="G34" s="187">
        <f>+G35</f>
        <v>200</v>
      </c>
      <c r="H34" s="158">
        <v>0</v>
      </c>
      <c r="I34" s="157">
        <f t="shared" si="0"/>
        <v>200</v>
      </c>
    </row>
    <row r="35" spans="1:9" s="9" customFormat="1" ht="13.1" thickBot="1" x14ac:dyDescent="0.25">
      <c r="A35" s="47"/>
      <c r="B35" s="291"/>
      <c r="C35" s="292"/>
      <c r="D35" s="237">
        <v>3419</v>
      </c>
      <c r="E35" s="51">
        <v>5229</v>
      </c>
      <c r="F35" s="150" t="s">
        <v>24</v>
      </c>
      <c r="G35" s="161">
        <v>200</v>
      </c>
      <c r="H35" s="162">
        <v>0</v>
      </c>
      <c r="I35" s="161">
        <f t="shared" si="0"/>
        <v>200</v>
      </c>
    </row>
    <row r="36" spans="1:9" s="9" customFormat="1" ht="13.1" x14ac:dyDescent="0.25">
      <c r="A36" s="454" t="s">
        <v>3</v>
      </c>
      <c r="B36" s="1431" t="s">
        <v>5</v>
      </c>
      <c r="C36" s="1432"/>
      <c r="D36" s="455" t="s">
        <v>5</v>
      </c>
      <c r="E36" s="456" t="s">
        <v>5</v>
      </c>
      <c r="F36" s="458" t="s">
        <v>10</v>
      </c>
      <c r="G36" s="461">
        <f>+G37+G39</f>
        <v>1500</v>
      </c>
      <c r="H36" s="460">
        <v>0</v>
      </c>
      <c r="I36" s="461">
        <f t="shared" si="0"/>
        <v>1500</v>
      </c>
    </row>
    <row r="37" spans="1:9" s="9" customFormat="1" x14ac:dyDescent="0.2">
      <c r="A37" s="26" t="s">
        <v>2</v>
      </c>
      <c r="B37" s="115" t="s">
        <v>78</v>
      </c>
      <c r="C37" s="290" t="s">
        <v>17</v>
      </c>
      <c r="D37" s="230" t="s">
        <v>5</v>
      </c>
      <c r="E37" s="30" t="s">
        <v>5</v>
      </c>
      <c r="F37" s="151" t="s">
        <v>10</v>
      </c>
      <c r="G37" s="187">
        <f>+G38</f>
        <v>1000</v>
      </c>
      <c r="H37" s="158">
        <v>0</v>
      </c>
      <c r="I37" s="157">
        <f t="shared" si="0"/>
        <v>1000</v>
      </c>
    </row>
    <row r="38" spans="1:9" s="9" customFormat="1" x14ac:dyDescent="0.2">
      <c r="A38" s="47"/>
      <c r="B38" s="291"/>
      <c r="C38" s="292"/>
      <c r="D38" s="237">
        <v>3419</v>
      </c>
      <c r="E38" s="51">
        <v>5221</v>
      </c>
      <c r="F38" s="150" t="s">
        <v>28</v>
      </c>
      <c r="G38" s="159">
        <v>1000</v>
      </c>
      <c r="H38" s="160">
        <v>0</v>
      </c>
      <c r="I38" s="159">
        <f t="shared" si="0"/>
        <v>1000</v>
      </c>
    </row>
    <row r="39" spans="1:9" s="9" customFormat="1" x14ac:dyDescent="0.2">
      <c r="A39" s="26" t="s">
        <v>2</v>
      </c>
      <c r="B39" s="115" t="s">
        <v>79</v>
      </c>
      <c r="C39" s="290" t="s">
        <v>17</v>
      </c>
      <c r="D39" s="230" t="s">
        <v>5</v>
      </c>
      <c r="E39" s="30" t="s">
        <v>5</v>
      </c>
      <c r="F39" s="151" t="s">
        <v>11</v>
      </c>
      <c r="G39" s="187">
        <f>+G40</f>
        <v>500</v>
      </c>
      <c r="H39" s="158">
        <v>0</v>
      </c>
      <c r="I39" s="157">
        <f t="shared" si="0"/>
        <v>500</v>
      </c>
    </row>
    <row r="40" spans="1:9" s="9" customFormat="1" ht="13.1" thickBot="1" x14ac:dyDescent="0.25">
      <c r="A40" s="26"/>
      <c r="B40" s="115"/>
      <c r="C40" s="290"/>
      <c r="D40" s="255">
        <v>3419</v>
      </c>
      <c r="E40" s="17">
        <v>5221</v>
      </c>
      <c r="F40" s="150" t="s">
        <v>28</v>
      </c>
      <c r="G40" s="469">
        <v>500</v>
      </c>
      <c r="H40" s="180">
        <v>0</v>
      </c>
      <c r="I40" s="179">
        <f t="shared" si="0"/>
        <v>500</v>
      </c>
    </row>
    <row r="41" spans="1:9" s="9" customFormat="1" ht="13.1" x14ac:dyDescent="0.25">
      <c r="A41" s="454" t="s">
        <v>3</v>
      </c>
      <c r="B41" s="1431" t="s">
        <v>5</v>
      </c>
      <c r="C41" s="1432"/>
      <c r="D41" s="455" t="s">
        <v>5</v>
      </c>
      <c r="E41" s="456" t="s">
        <v>5</v>
      </c>
      <c r="F41" s="458" t="s">
        <v>29</v>
      </c>
      <c r="G41" s="464">
        <f>+G42+G44</f>
        <v>1530</v>
      </c>
      <c r="H41" s="463">
        <v>0</v>
      </c>
      <c r="I41" s="464">
        <f t="shared" si="0"/>
        <v>1530</v>
      </c>
    </row>
    <row r="42" spans="1:9" s="9" customFormat="1" x14ac:dyDescent="0.2">
      <c r="A42" s="26" t="s">
        <v>2</v>
      </c>
      <c r="B42" s="115" t="s">
        <v>80</v>
      </c>
      <c r="C42" s="290" t="s">
        <v>17</v>
      </c>
      <c r="D42" s="230" t="s">
        <v>5</v>
      </c>
      <c r="E42" s="30" t="s">
        <v>5</v>
      </c>
      <c r="F42" s="156" t="s">
        <v>29</v>
      </c>
      <c r="G42" s="187">
        <f>+G43</f>
        <v>1230</v>
      </c>
      <c r="H42" s="158">
        <v>0</v>
      </c>
      <c r="I42" s="157">
        <f t="shared" si="0"/>
        <v>1230</v>
      </c>
    </row>
    <row r="43" spans="1:9" s="9" customFormat="1" ht="13.1" thickBot="1" x14ac:dyDescent="0.25">
      <c r="A43" s="35"/>
      <c r="B43" s="297"/>
      <c r="C43" s="297"/>
      <c r="D43" s="238">
        <v>3419</v>
      </c>
      <c r="E43" s="17">
        <v>5229</v>
      </c>
      <c r="F43" s="150" t="s">
        <v>24</v>
      </c>
      <c r="G43" s="161">
        <v>1230</v>
      </c>
      <c r="H43" s="162">
        <v>0</v>
      </c>
      <c r="I43" s="161">
        <f t="shared" si="0"/>
        <v>1230</v>
      </c>
    </row>
    <row r="44" spans="1:9" s="9" customFormat="1" x14ac:dyDescent="0.2">
      <c r="A44" s="26" t="s">
        <v>2</v>
      </c>
      <c r="B44" s="115" t="s">
        <v>81</v>
      </c>
      <c r="C44" s="290" t="s">
        <v>17</v>
      </c>
      <c r="D44" s="230" t="s">
        <v>5</v>
      </c>
      <c r="E44" s="30" t="s">
        <v>5</v>
      </c>
      <c r="F44" s="151" t="s">
        <v>12</v>
      </c>
      <c r="G44" s="187">
        <f>+G45</f>
        <v>300</v>
      </c>
      <c r="H44" s="188">
        <v>0</v>
      </c>
      <c r="I44" s="187">
        <f t="shared" si="0"/>
        <v>300</v>
      </c>
    </row>
    <row r="45" spans="1:9" s="9" customFormat="1" ht="13.1" thickBot="1" x14ac:dyDescent="0.25">
      <c r="A45" s="82"/>
      <c r="B45" s="298"/>
      <c r="C45" s="299"/>
      <c r="D45" s="262">
        <v>3419</v>
      </c>
      <c r="E45" s="42">
        <v>5229</v>
      </c>
      <c r="F45" s="155" t="s">
        <v>24</v>
      </c>
      <c r="G45" s="269">
        <v>300</v>
      </c>
      <c r="H45" s="162">
        <v>0</v>
      </c>
      <c r="I45" s="161">
        <f t="shared" si="0"/>
        <v>300</v>
      </c>
    </row>
    <row r="46" spans="1:9" s="9" customFormat="1" x14ac:dyDescent="0.2">
      <c r="A46" s="93"/>
      <c r="B46" s="94"/>
      <c r="C46" s="94"/>
      <c r="D46" s="65"/>
      <c r="E46" s="65"/>
      <c r="F46" s="66"/>
      <c r="G46" s="95"/>
      <c r="H46" s="96"/>
      <c r="I46" s="96"/>
    </row>
    <row r="47" spans="1:9" s="9" customFormat="1" x14ac:dyDescent="0.2">
      <c r="A47" s="93"/>
      <c r="B47" s="94"/>
      <c r="C47" s="94"/>
      <c r="D47" s="65"/>
      <c r="E47" s="65"/>
      <c r="F47" s="66"/>
      <c r="G47" s="95"/>
      <c r="H47" s="96"/>
      <c r="I47" s="96"/>
    </row>
    <row r="48" spans="1:9" s="9" customFormat="1" x14ac:dyDescent="0.2">
      <c r="A48" s="93"/>
      <c r="B48" s="94"/>
      <c r="C48" s="94"/>
      <c r="D48" s="65"/>
      <c r="E48" s="65"/>
      <c r="F48" s="66"/>
      <c r="G48" s="95"/>
      <c r="H48" s="96"/>
      <c r="I48" s="96"/>
    </row>
  </sheetData>
  <mergeCells count="10">
    <mergeCell ref="B33:C33"/>
    <mergeCell ref="B36:C36"/>
    <mergeCell ref="B41:C41"/>
    <mergeCell ref="H7:H8"/>
    <mergeCell ref="H1:I1"/>
    <mergeCell ref="A2:I2"/>
    <mergeCell ref="A4:I4"/>
    <mergeCell ref="B10:C10"/>
    <mergeCell ref="B29:C29"/>
    <mergeCell ref="B30:C30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opLeftCell="A19" workbookViewId="0">
      <selection activeCell="A31" sqref="A31:J34"/>
    </sheetView>
  </sheetViews>
  <sheetFormatPr defaultRowHeight="15.05" x14ac:dyDescent="0.3"/>
  <cols>
    <col min="1" max="1" width="3.21875" customWidth="1"/>
    <col min="2" max="2" width="9.21875" customWidth="1"/>
    <col min="3" max="4" width="4.77734375" customWidth="1"/>
    <col min="5" max="5" width="7.77734375" customWidth="1"/>
    <col min="6" max="6" width="42.21875" customWidth="1"/>
    <col min="7" max="7" width="8.77734375" customWidth="1"/>
    <col min="8" max="9" width="7.77734375" customWidth="1"/>
    <col min="10" max="10" width="10.21875" customWidth="1"/>
    <col min="257" max="257" width="3.21875" customWidth="1"/>
    <col min="258" max="258" width="9.21875" customWidth="1"/>
    <col min="259" max="260" width="4.77734375" customWidth="1"/>
    <col min="261" max="261" width="7.77734375" customWidth="1"/>
    <col min="262" max="262" width="42.21875" customWidth="1"/>
    <col min="263" max="263" width="8.77734375" customWidth="1"/>
    <col min="264" max="265" width="7.77734375" customWidth="1"/>
    <col min="266" max="266" width="10.21875" customWidth="1"/>
    <col min="513" max="513" width="3.21875" customWidth="1"/>
    <col min="514" max="514" width="9.21875" customWidth="1"/>
    <col min="515" max="516" width="4.77734375" customWidth="1"/>
    <col min="517" max="517" width="7.77734375" customWidth="1"/>
    <col min="518" max="518" width="42.21875" customWidth="1"/>
    <col min="519" max="519" width="8.77734375" customWidth="1"/>
    <col min="520" max="521" width="7.77734375" customWidth="1"/>
    <col min="522" max="522" width="10.21875" customWidth="1"/>
    <col min="769" max="769" width="3.21875" customWidth="1"/>
    <col min="770" max="770" width="9.21875" customWidth="1"/>
    <col min="771" max="772" width="4.77734375" customWidth="1"/>
    <col min="773" max="773" width="7.77734375" customWidth="1"/>
    <col min="774" max="774" width="42.21875" customWidth="1"/>
    <col min="775" max="775" width="8.77734375" customWidth="1"/>
    <col min="776" max="777" width="7.77734375" customWidth="1"/>
    <col min="778" max="778" width="10.21875" customWidth="1"/>
    <col min="1025" max="1025" width="3.21875" customWidth="1"/>
    <col min="1026" max="1026" width="9.21875" customWidth="1"/>
    <col min="1027" max="1028" width="4.77734375" customWidth="1"/>
    <col min="1029" max="1029" width="7.77734375" customWidth="1"/>
    <col min="1030" max="1030" width="42.21875" customWidth="1"/>
    <col min="1031" max="1031" width="8.77734375" customWidth="1"/>
    <col min="1032" max="1033" width="7.77734375" customWidth="1"/>
    <col min="1034" max="1034" width="10.21875" customWidth="1"/>
    <col min="1281" max="1281" width="3.21875" customWidth="1"/>
    <col min="1282" max="1282" width="9.21875" customWidth="1"/>
    <col min="1283" max="1284" width="4.77734375" customWidth="1"/>
    <col min="1285" max="1285" width="7.77734375" customWidth="1"/>
    <col min="1286" max="1286" width="42.21875" customWidth="1"/>
    <col min="1287" max="1287" width="8.77734375" customWidth="1"/>
    <col min="1288" max="1289" width="7.77734375" customWidth="1"/>
    <col min="1290" max="1290" width="10.21875" customWidth="1"/>
    <col min="1537" max="1537" width="3.21875" customWidth="1"/>
    <col min="1538" max="1538" width="9.21875" customWidth="1"/>
    <col min="1539" max="1540" width="4.77734375" customWidth="1"/>
    <col min="1541" max="1541" width="7.77734375" customWidth="1"/>
    <col min="1542" max="1542" width="42.21875" customWidth="1"/>
    <col min="1543" max="1543" width="8.77734375" customWidth="1"/>
    <col min="1544" max="1545" width="7.77734375" customWidth="1"/>
    <col min="1546" max="1546" width="10.21875" customWidth="1"/>
    <col min="1793" max="1793" width="3.21875" customWidth="1"/>
    <col min="1794" max="1794" width="9.21875" customWidth="1"/>
    <col min="1795" max="1796" width="4.77734375" customWidth="1"/>
    <col min="1797" max="1797" width="7.77734375" customWidth="1"/>
    <col min="1798" max="1798" width="42.21875" customWidth="1"/>
    <col min="1799" max="1799" width="8.77734375" customWidth="1"/>
    <col min="1800" max="1801" width="7.77734375" customWidth="1"/>
    <col min="1802" max="1802" width="10.21875" customWidth="1"/>
    <col min="2049" max="2049" width="3.21875" customWidth="1"/>
    <col min="2050" max="2050" width="9.21875" customWidth="1"/>
    <col min="2051" max="2052" width="4.77734375" customWidth="1"/>
    <col min="2053" max="2053" width="7.77734375" customWidth="1"/>
    <col min="2054" max="2054" width="42.21875" customWidth="1"/>
    <col min="2055" max="2055" width="8.77734375" customWidth="1"/>
    <col min="2056" max="2057" width="7.77734375" customWidth="1"/>
    <col min="2058" max="2058" width="10.21875" customWidth="1"/>
    <col min="2305" max="2305" width="3.21875" customWidth="1"/>
    <col min="2306" max="2306" width="9.21875" customWidth="1"/>
    <col min="2307" max="2308" width="4.77734375" customWidth="1"/>
    <col min="2309" max="2309" width="7.77734375" customWidth="1"/>
    <col min="2310" max="2310" width="42.21875" customWidth="1"/>
    <col min="2311" max="2311" width="8.77734375" customWidth="1"/>
    <col min="2312" max="2313" width="7.77734375" customWidth="1"/>
    <col min="2314" max="2314" width="10.21875" customWidth="1"/>
    <col min="2561" max="2561" width="3.21875" customWidth="1"/>
    <col min="2562" max="2562" width="9.21875" customWidth="1"/>
    <col min="2563" max="2564" width="4.77734375" customWidth="1"/>
    <col min="2565" max="2565" width="7.77734375" customWidth="1"/>
    <col min="2566" max="2566" width="42.21875" customWidth="1"/>
    <col min="2567" max="2567" width="8.77734375" customWidth="1"/>
    <col min="2568" max="2569" width="7.77734375" customWidth="1"/>
    <col min="2570" max="2570" width="10.21875" customWidth="1"/>
    <col min="2817" max="2817" width="3.21875" customWidth="1"/>
    <col min="2818" max="2818" width="9.21875" customWidth="1"/>
    <col min="2819" max="2820" width="4.77734375" customWidth="1"/>
    <col min="2821" max="2821" width="7.77734375" customWidth="1"/>
    <col min="2822" max="2822" width="42.21875" customWidth="1"/>
    <col min="2823" max="2823" width="8.77734375" customWidth="1"/>
    <col min="2824" max="2825" width="7.77734375" customWidth="1"/>
    <col min="2826" max="2826" width="10.21875" customWidth="1"/>
    <col min="3073" max="3073" width="3.21875" customWidth="1"/>
    <col min="3074" max="3074" width="9.21875" customWidth="1"/>
    <col min="3075" max="3076" width="4.77734375" customWidth="1"/>
    <col min="3077" max="3077" width="7.77734375" customWidth="1"/>
    <col min="3078" max="3078" width="42.21875" customWidth="1"/>
    <col min="3079" max="3079" width="8.77734375" customWidth="1"/>
    <col min="3080" max="3081" width="7.77734375" customWidth="1"/>
    <col min="3082" max="3082" width="10.21875" customWidth="1"/>
    <col min="3329" max="3329" width="3.21875" customWidth="1"/>
    <col min="3330" max="3330" width="9.21875" customWidth="1"/>
    <col min="3331" max="3332" width="4.77734375" customWidth="1"/>
    <col min="3333" max="3333" width="7.77734375" customWidth="1"/>
    <col min="3334" max="3334" width="42.21875" customWidth="1"/>
    <col min="3335" max="3335" width="8.77734375" customWidth="1"/>
    <col min="3336" max="3337" width="7.77734375" customWidth="1"/>
    <col min="3338" max="3338" width="10.21875" customWidth="1"/>
    <col min="3585" max="3585" width="3.21875" customWidth="1"/>
    <col min="3586" max="3586" width="9.21875" customWidth="1"/>
    <col min="3587" max="3588" width="4.77734375" customWidth="1"/>
    <col min="3589" max="3589" width="7.77734375" customWidth="1"/>
    <col min="3590" max="3590" width="42.21875" customWidth="1"/>
    <col min="3591" max="3591" width="8.77734375" customWidth="1"/>
    <col min="3592" max="3593" width="7.77734375" customWidth="1"/>
    <col min="3594" max="3594" width="10.21875" customWidth="1"/>
    <col min="3841" max="3841" width="3.21875" customWidth="1"/>
    <col min="3842" max="3842" width="9.21875" customWidth="1"/>
    <col min="3843" max="3844" width="4.77734375" customWidth="1"/>
    <col min="3845" max="3845" width="7.77734375" customWidth="1"/>
    <col min="3846" max="3846" width="42.21875" customWidth="1"/>
    <col min="3847" max="3847" width="8.77734375" customWidth="1"/>
    <col min="3848" max="3849" width="7.77734375" customWidth="1"/>
    <col min="3850" max="3850" width="10.21875" customWidth="1"/>
    <col min="4097" max="4097" width="3.21875" customWidth="1"/>
    <col min="4098" max="4098" width="9.21875" customWidth="1"/>
    <col min="4099" max="4100" width="4.77734375" customWidth="1"/>
    <col min="4101" max="4101" width="7.77734375" customWidth="1"/>
    <col min="4102" max="4102" width="42.21875" customWidth="1"/>
    <col min="4103" max="4103" width="8.77734375" customWidth="1"/>
    <col min="4104" max="4105" width="7.77734375" customWidth="1"/>
    <col min="4106" max="4106" width="10.21875" customWidth="1"/>
    <col min="4353" max="4353" width="3.21875" customWidth="1"/>
    <col min="4354" max="4354" width="9.21875" customWidth="1"/>
    <col min="4355" max="4356" width="4.77734375" customWidth="1"/>
    <col min="4357" max="4357" width="7.77734375" customWidth="1"/>
    <col min="4358" max="4358" width="42.21875" customWidth="1"/>
    <col min="4359" max="4359" width="8.77734375" customWidth="1"/>
    <col min="4360" max="4361" width="7.77734375" customWidth="1"/>
    <col min="4362" max="4362" width="10.21875" customWidth="1"/>
    <col min="4609" max="4609" width="3.21875" customWidth="1"/>
    <col min="4610" max="4610" width="9.21875" customWidth="1"/>
    <col min="4611" max="4612" width="4.77734375" customWidth="1"/>
    <col min="4613" max="4613" width="7.77734375" customWidth="1"/>
    <col min="4614" max="4614" width="42.21875" customWidth="1"/>
    <col min="4615" max="4615" width="8.77734375" customWidth="1"/>
    <col min="4616" max="4617" width="7.77734375" customWidth="1"/>
    <col min="4618" max="4618" width="10.21875" customWidth="1"/>
    <col min="4865" max="4865" width="3.21875" customWidth="1"/>
    <col min="4866" max="4866" width="9.21875" customWidth="1"/>
    <col min="4867" max="4868" width="4.77734375" customWidth="1"/>
    <col min="4869" max="4869" width="7.77734375" customWidth="1"/>
    <col min="4870" max="4870" width="42.21875" customWidth="1"/>
    <col min="4871" max="4871" width="8.77734375" customWidth="1"/>
    <col min="4872" max="4873" width="7.77734375" customWidth="1"/>
    <col min="4874" max="4874" width="10.21875" customWidth="1"/>
    <col min="5121" max="5121" width="3.21875" customWidth="1"/>
    <col min="5122" max="5122" width="9.21875" customWidth="1"/>
    <col min="5123" max="5124" width="4.77734375" customWidth="1"/>
    <col min="5125" max="5125" width="7.77734375" customWidth="1"/>
    <col min="5126" max="5126" width="42.21875" customWidth="1"/>
    <col min="5127" max="5127" width="8.77734375" customWidth="1"/>
    <col min="5128" max="5129" width="7.77734375" customWidth="1"/>
    <col min="5130" max="5130" width="10.21875" customWidth="1"/>
    <col min="5377" max="5377" width="3.21875" customWidth="1"/>
    <col min="5378" max="5378" width="9.21875" customWidth="1"/>
    <col min="5379" max="5380" width="4.77734375" customWidth="1"/>
    <col min="5381" max="5381" width="7.77734375" customWidth="1"/>
    <col min="5382" max="5382" width="42.21875" customWidth="1"/>
    <col min="5383" max="5383" width="8.77734375" customWidth="1"/>
    <col min="5384" max="5385" width="7.77734375" customWidth="1"/>
    <col min="5386" max="5386" width="10.21875" customWidth="1"/>
    <col min="5633" max="5633" width="3.21875" customWidth="1"/>
    <col min="5634" max="5634" width="9.21875" customWidth="1"/>
    <col min="5635" max="5636" width="4.77734375" customWidth="1"/>
    <col min="5637" max="5637" width="7.77734375" customWidth="1"/>
    <col min="5638" max="5638" width="42.21875" customWidth="1"/>
    <col min="5639" max="5639" width="8.77734375" customWidth="1"/>
    <col min="5640" max="5641" width="7.77734375" customWidth="1"/>
    <col min="5642" max="5642" width="10.21875" customWidth="1"/>
    <col min="5889" max="5889" width="3.21875" customWidth="1"/>
    <col min="5890" max="5890" width="9.21875" customWidth="1"/>
    <col min="5891" max="5892" width="4.77734375" customWidth="1"/>
    <col min="5893" max="5893" width="7.77734375" customWidth="1"/>
    <col min="5894" max="5894" width="42.21875" customWidth="1"/>
    <col min="5895" max="5895" width="8.77734375" customWidth="1"/>
    <col min="5896" max="5897" width="7.77734375" customWidth="1"/>
    <col min="5898" max="5898" width="10.21875" customWidth="1"/>
    <col min="6145" max="6145" width="3.21875" customWidth="1"/>
    <col min="6146" max="6146" width="9.21875" customWidth="1"/>
    <col min="6147" max="6148" width="4.77734375" customWidth="1"/>
    <col min="6149" max="6149" width="7.77734375" customWidth="1"/>
    <col min="6150" max="6150" width="42.21875" customWidth="1"/>
    <col min="6151" max="6151" width="8.77734375" customWidth="1"/>
    <col min="6152" max="6153" width="7.77734375" customWidth="1"/>
    <col min="6154" max="6154" width="10.21875" customWidth="1"/>
    <col min="6401" max="6401" width="3.21875" customWidth="1"/>
    <col min="6402" max="6402" width="9.21875" customWidth="1"/>
    <col min="6403" max="6404" width="4.77734375" customWidth="1"/>
    <col min="6405" max="6405" width="7.77734375" customWidth="1"/>
    <col min="6406" max="6406" width="42.21875" customWidth="1"/>
    <col min="6407" max="6407" width="8.77734375" customWidth="1"/>
    <col min="6408" max="6409" width="7.77734375" customWidth="1"/>
    <col min="6410" max="6410" width="10.21875" customWidth="1"/>
    <col min="6657" max="6657" width="3.21875" customWidth="1"/>
    <col min="6658" max="6658" width="9.21875" customWidth="1"/>
    <col min="6659" max="6660" width="4.77734375" customWidth="1"/>
    <col min="6661" max="6661" width="7.77734375" customWidth="1"/>
    <col min="6662" max="6662" width="42.21875" customWidth="1"/>
    <col min="6663" max="6663" width="8.77734375" customWidth="1"/>
    <col min="6664" max="6665" width="7.77734375" customWidth="1"/>
    <col min="6666" max="6666" width="10.21875" customWidth="1"/>
    <col min="6913" max="6913" width="3.21875" customWidth="1"/>
    <col min="6914" max="6914" width="9.21875" customWidth="1"/>
    <col min="6915" max="6916" width="4.77734375" customWidth="1"/>
    <col min="6917" max="6917" width="7.77734375" customWidth="1"/>
    <col min="6918" max="6918" width="42.21875" customWidth="1"/>
    <col min="6919" max="6919" width="8.77734375" customWidth="1"/>
    <col min="6920" max="6921" width="7.77734375" customWidth="1"/>
    <col min="6922" max="6922" width="10.21875" customWidth="1"/>
    <col min="7169" max="7169" width="3.21875" customWidth="1"/>
    <col min="7170" max="7170" width="9.21875" customWidth="1"/>
    <col min="7171" max="7172" width="4.77734375" customWidth="1"/>
    <col min="7173" max="7173" width="7.77734375" customWidth="1"/>
    <col min="7174" max="7174" width="42.21875" customWidth="1"/>
    <col min="7175" max="7175" width="8.77734375" customWidth="1"/>
    <col min="7176" max="7177" width="7.77734375" customWidth="1"/>
    <col min="7178" max="7178" width="10.21875" customWidth="1"/>
    <col min="7425" max="7425" width="3.21875" customWidth="1"/>
    <col min="7426" max="7426" width="9.21875" customWidth="1"/>
    <col min="7427" max="7428" width="4.77734375" customWidth="1"/>
    <col min="7429" max="7429" width="7.77734375" customWidth="1"/>
    <col min="7430" max="7430" width="42.21875" customWidth="1"/>
    <col min="7431" max="7431" width="8.77734375" customWidth="1"/>
    <col min="7432" max="7433" width="7.77734375" customWidth="1"/>
    <col min="7434" max="7434" width="10.21875" customWidth="1"/>
    <col min="7681" max="7681" width="3.21875" customWidth="1"/>
    <col min="7682" max="7682" width="9.21875" customWidth="1"/>
    <col min="7683" max="7684" width="4.77734375" customWidth="1"/>
    <col min="7685" max="7685" width="7.77734375" customWidth="1"/>
    <col min="7686" max="7686" width="42.21875" customWidth="1"/>
    <col min="7687" max="7687" width="8.77734375" customWidth="1"/>
    <col min="7688" max="7689" width="7.77734375" customWidth="1"/>
    <col min="7690" max="7690" width="10.21875" customWidth="1"/>
    <col min="7937" max="7937" width="3.21875" customWidth="1"/>
    <col min="7938" max="7938" width="9.21875" customWidth="1"/>
    <col min="7939" max="7940" width="4.77734375" customWidth="1"/>
    <col min="7941" max="7941" width="7.77734375" customWidth="1"/>
    <col min="7942" max="7942" width="42.21875" customWidth="1"/>
    <col min="7943" max="7943" width="8.77734375" customWidth="1"/>
    <col min="7944" max="7945" width="7.77734375" customWidth="1"/>
    <col min="7946" max="7946" width="10.21875" customWidth="1"/>
    <col min="8193" max="8193" width="3.21875" customWidth="1"/>
    <col min="8194" max="8194" width="9.21875" customWidth="1"/>
    <col min="8195" max="8196" width="4.77734375" customWidth="1"/>
    <col min="8197" max="8197" width="7.77734375" customWidth="1"/>
    <col min="8198" max="8198" width="42.21875" customWidth="1"/>
    <col min="8199" max="8199" width="8.77734375" customWidth="1"/>
    <col min="8200" max="8201" width="7.77734375" customWidth="1"/>
    <col min="8202" max="8202" width="10.21875" customWidth="1"/>
    <col min="8449" max="8449" width="3.21875" customWidth="1"/>
    <col min="8450" max="8450" width="9.21875" customWidth="1"/>
    <col min="8451" max="8452" width="4.77734375" customWidth="1"/>
    <col min="8453" max="8453" width="7.77734375" customWidth="1"/>
    <col min="8454" max="8454" width="42.21875" customWidth="1"/>
    <col min="8455" max="8455" width="8.77734375" customWidth="1"/>
    <col min="8456" max="8457" width="7.77734375" customWidth="1"/>
    <col min="8458" max="8458" width="10.21875" customWidth="1"/>
    <col min="8705" max="8705" width="3.21875" customWidth="1"/>
    <col min="8706" max="8706" width="9.21875" customWidth="1"/>
    <col min="8707" max="8708" width="4.77734375" customWidth="1"/>
    <col min="8709" max="8709" width="7.77734375" customWidth="1"/>
    <col min="8710" max="8710" width="42.21875" customWidth="1"/>
    <col min="8711" max="8711" width="8.77734375" customWidth="1"/>
    <col min="8712" max="8713" width="7.77734375" customWidth="1"/>
    <col min="8714" max="8714" width="10.21875" customWidth="1"/>
    <col min="8961" max="8961" width="3.21875" customWidth="1"/>
    <col min="8962" max="8962" width="9.21875" customWidth="1"/>
    <col min="8963" max="8964" width="4.77734375" customWidth="1"/>
    <col min="8965" max="8965" width="7.77734375" customWidth="1"/>
    <col min="8966" max="8966" width="42.21875" customWidth="1"/>
    <col min="8967" max="8967" width="8.77734375" customWidth="1"/>
    <col min="8968" max="8969" width="7.77734375" customWidth="1"/>
    <col min="8970" max="8970" width="10.21875" customWidth="1"/>
    <col min="9217" max="9217" width="3.21875" customWidth="1"/>
    <col min="9218" max="9218" width="9.21875" customWidth="1"/>
    <col min="9219" max="9220" width="4.77734375" customWidth="1"/>
    <col min="9221" max="9221" width="7.77734375" customWidth="1"/>
    <col min="9222" max="9222" width="42.21875" customWidth="1"/>
    <col min="9223" max="9223" width="8.77734375" customWidth="1"/>
    <col min="9224" max="9225" width="7.77734375" customWidth="1"/>
    <col min="9226" max="9226" width="10.21875" customWidth="1"/>
    <col min="9473" max="9473" width="3.21875" customWidth="1"/>
    <col min="9474" max="9474" width="9.21875" customWidth="1"/>
    <col min="9475" max="9476" width="4.77734375" customWidth="1"/>
    <col min="9477" max="9477" width="7.77734375" customWidth="1"/>
    <col min="9478" max="9478" width="42.21875" customWidth="1"/>
    <col min="9479" max="9479" width="8.77734375" customWidth="1"/>
    <col min="9480" max="9481" width="7.77734375" customWidth="1"/>
    <col min="9482" max="9482" width="10.21875" customWidth="1"/>
    <col min="9729" max="9729" width="3.21875" customWidth="1"/>
    <col min="9730" max="9730" width="9.21875" customWidth="1"/>
    <col min="9731" max="9732" width="4.77734375" customWidth="1"/>
    <col min="9733" max="9733" width="7.77734375" customWidth="1"/>
    <col min="9734" max="9734" width="42.21875" customWidth="1"/>
    <col min="9735" max="9735" width="8.77734375" customWidth="1"/>
    <col min="9736" max="9737" width="7.77734375" customWidth="1"/>
    <col min="9738" max="9738" width="10.21875" customWidth="1"/>
    <col min="9985" max="9985" width="3.21875" customWidth="1"/>
    <col min="9986" max="9986" width="9.21875" customWidth="1"/>
    <col min="9987" max="9988" width="4.77734375" customWidth="1"/>
    <col min="9989" max="9989" width="7.77734375" customWidth="1"/>
    <col min="9990" max="9990" width="42.21875" customWidth="1"/>
    <col min="9991" max="9991" width="8.77734375" customWidth="1"/>
    <col min="9992" max="9993" width="7.77734375" customWidth="1"/>
    <col min="9994" max="9994" width="10.21875" customWidth="1"/>
    <col min="10241" max="10241" width="3.21875" customWidth="1"/>
    <col min="10242" max="10242" width="9.21875" customWidth="1"/>
    <col min="10243" max="10244" width="4.77734375" customWidth="1"/>
    <col min="10245" max="10245" width="7.77734375" customWidth="1"/>
    <col min="10246" max="10246" width="42.21875" customWidth="1"/>
    <col min="10247" max="10247" width="8.77734375" customWidth="1"/>
    <col min="10248" max="10249" width="7.77734375" customWidth="1"/>
    <col min="10250" max="10250" width="10.21875" customWidth="1"/>
    <col min="10497" max="10497" width="3.21875" customWidth="1"/>
    <col min="10498" max="10498" width="9.21875" customWidth="1"/>
    <col min="10499" max="10500" width="4.77734375" customWidth="1"/>
    <col min="10501" max="10501" width="7.77734375" customWidth="1"/>
    <col min="10502" max="10502" width="42.21875" customWidth="1"/>
    <col min="10503" max="10503" width="8.77734375" customWidth="1"/>
    <col min="10504" max="10505" width="7.77734375" customWidth="1"/>
    <col min="10506" max="10506" width="10.21875" customWidth="1"/>
    <col min="10753" max="10753" width="3.21875" customWidth="1"/>
    <col min="10754" max="10754" width="9.21875" customWidth="1"/>
    <col min="10755" max="10756" width="4.77734375" customWidth="1"/>
    <col min="10757" max="10757" width="7.77734375" customWidth="1"/>
    <col min="10758" max="10758" width="42.21875" customWidth="1"/>
    <col min="10759" max="10759" width="8.77734375" customWidth="1"/>
    <col min="10760" max="10761" width="7.77734375" customWidth="1"/>
    <col min="10762" max="10762" width="10.21875" customWidth="1"/>
    <col min="11009" max="11009" width="3.21875" customWidth="1"/>
    <col min="11010" max="11010" width="9.21875" customWidth="1"/>
    <col min="11011" max="11012" width="4.77734375" customWidth="1"/>
    <col min="11013" max="11013" width="7.77734375" customWidth="1"/>
    <col min="11014" max="11014" width="42.21875" customWidth="1"/>
    <col min="11015" max="11015" width="8.77734375" customWidth="1"/>
    <col min="11016" max="11017" width="7.77734375" customWidth="1"/>
    <col min="11018" max="11018" width="10.21875" customWidth="1"/>
    <col min="11265" max="11265" width="3.21875" customWidth="1"/>
    <col min="11266" max="11266" width="9.21875" customWidth="1"/>
    <col min="11267" max="11268" width="4.77734375" customWidth="1"/>
    <col min="11269" max="11269" width="7.77734375" customWidth="1"/>
    <col min="11270" max="11270" width="42.21875" customWidth="1"/>
    <col min="11271" max="11271" width="8.77734375" customWidth="1"/>
    <col min="11272" max="11273" width="7.77734375" customWidth="1"/>
    <col min="11274" max="11274" width="10.21875" customWidth="1"/>
    <col min="11521" max="11521" width="3.21875" customWidth="1"/>
    <col min="11522" max="11522" width="9.21875" customWidth="1"/>
    <col min="11523" max="11524" width="4.77734375" customWidth="1"/>
    <col min="11525" max="11525" width="7.77734375" customWidth="1"/>
    <col min="11526" max="11526" width="42.21875" customWidth="1"/>
    <col min="11527" max="11527" width="8.77734375" customWidth="1"/>
    <col min="11528" max="11529" width="7.77734375" customWidth="1"/>
    <col min="11530" max="11530" width="10.21875" customWidth="1"/>
    <col min="11777" max="11777" width="3.21875" customWidth="1"/>
    <col min="11778" max="11778" width="9.21875" customWidth="1"/>
    <col min="11779" max="11780" width="4.77734375" customWidth="1"/>
    <col min="11781" max="11781" width="7.77734375" customWidth="1"/>
    <col min="11782" max="11782" width="42.21875" customWidth="1"/>
    <col min="11783" max="11783" width="8.77734375" customWidth="1"/>
    <col min="11784" max="11785" width="7.77734375" customWidth="1"/>
    <col min="11786" max="11786" width="10.21875" customWidth="1"/>
    <col min="12033" max="12033" width="3.21875" customWidth="1"/>
    <col min="12034" max="12034" width="9.21875" customWidth="1"/>
    <col min="12035" max="12036" width="4.77734375" customWidth="1"/>
    <col min="12037" max="12037" width="7.77734375" customWidth="1"/>
    <col min="12038" max="12038" width="42.21875" customWidth="1"/>
    <col min="12039" max="12039" width="8.77734375" customWidth="1"/>
    <col min="12040" max="12041" width="7.77734375" customWidth="1"/>
    <col min="12042" max="12042" width="10.21875" customWidth="1"/>
    <col min="12289" max="12289" width="3.21875" customWidth="1"/>
    <col min="12290" max="12290" width="9.21875" customWidth="1"/>
    <col min="12291" max="12292" width="4.77734375" customWidth="1"/>
    <col min="12293" max="12293" width="7.77734375" customWidth="1"/>
    <col min="12294" max="12294" width="42.21875" customWidth="1"/>
    <col min="12295" max="12295" width="8.77734375" customWidth="1"/>
    <col min="12296" max="12297" width="7.77734375" customWidth="1"/>
    <col min="12298" max="12298" width="10.21875" customWidth="1"/>
    <col min="12545" max="12545" width="3.21875" customWidth="1"/>
    <col min="12546" max="12546" width="9.21875" customWidth="1"/>
    <col min="12547" max="12548" width="4.77734375" customWidth="1"/>
    <col min="12549" max="12549" width="7.77734375" customWidth="1"/>
    <col min="12550" max="12550" width="42.21875" customWidth="1"/>
    <col min="12551" max="12551" width="8.77734375" customWidth="1"/>
    <col min="12552" max="12553" width="7.77734375" customWidth="1"/>
    <col min="12554" max="12554" width="10.21875" customWidth="1"/>
    <col min="12801" max="12801" width="3.21875" customWidth="1"/>
    <col min="12802" max="12802" width="9.21875" customWidth="1"/>
    <col min="12803" max="12804" width="4.77734375" customWidth="1"/>
    <col min="12805" max="12805" width="7.77734375" customWidth="1"/>
    <col min="12806" max="12806" width="42.21875" customWidth="1"/>
    <col min="12807" max="12807" width="8.77734375" customWidth="1"/>
    <col min="12808" max="12809" width="7.77734375" customWidth="1"/>
    <col min="12810" max="12810" width="10.21875" customWidth="1"/>
    <col min="13057" max="13057" width="3.21875" customWidth="1"/>
    <col min="13058" max="13058" width="9.21875" customWidth="1"/>
    <col min="13059" max="13060" width="4.77734375" customWidth="1"/>
    <col min="13061" max="13061" width="7.77734375" customWidth="1"/>
    <col min="13062" max="13062" width="42.21875" customWidth="1"/>
    <col min="13063" max="13063" width="8.77734375" customWidth="1"/>
    <col min="13064" max="13065" width="7.77734375" customWidth="1"/>
    <col min="13066" max="13066" width="10.21875" customWidth="1"/>
    <col min="13313" max="13313" width="3.21875" customWidth="1"/>
    <col min="13314" max="13314" width="9.21875" customWidth="1"/>
    <col min="13315" max="13316" width="4.77734375" customWidth="1"/>
    <col min="13317" max="13317" width="7.77734375" customWidth="1"/>
    <col min="13318" max="13318" width="42.21875" customWidth="1"/>
    <col min="13319" max="13319" width="8.77734375" customWidth="1"/>
    <col min="13320" max="13321" width="7.77734375" customWidth="1"/>
    <col min="13322" max="13322" width="10.21875" customWidth="1"/>
    <col min="13569" max="13569" width="3.21875" customWidth="1"/>
    <col min="13570" max="13570" width="9.21875" customWidth="1"/>
    <col min="13571" max="13572" width="4.77734375" customWidth="1"/>
    <col min="13573" max="13573" width="7.77734375" customWidth="1"/>
    <col min="13574" max="13574" width="42.21875" customWidth="1"/>
    <col min="13575" max="13575" width="8.77734375" customWidth="1"/>
    <col min="13576" max="13577" width="7.77734375" customWidth="1"/>
    <col min="13578" max="13578" width="10.21875" customWidth="1"/>
    <col min="13825" max="13825" width="3.21875" customWidth="1"/>
    <col min="13826" max="13826" width="9.21875" customWidth="1"/>
    <col min="13827" max="13828" width="4.77734375" customWidth="1"/>
    <col min="13829" max="13829" width="7.77734375" customWidth="1"/>
    <col min="13830" max="13830" width="42.21875" customWidth="1"/>
    <col min="13831" max="13831" width="8.77734375" customWidth="1"/>
    <col min="13832" max="13833" width="7.77734375" customWidth="1"/>
    <col min="13834" max="13834" width="10.21875" customWidth="1"/>
    <col min="14081" max="14081" width="3.21875" customWidth="1"/>
    <col min="14082" max="14082" width="9.21875" customWidth="1"/>
    <col min="14083" max="14084" width="4.77734375" customWidth="1"/>
    <col min="14085" max="14085" width="7.77734375" customWidth="1"/>
    <col min="14086" max="14086" width="42.21875" customWidth="1"/>
    <col min="14087" max="14087" width="8.77734375" customWidth="1"/>
    <col min="14088" max="14089" width="7.77734375" customWidth="1"/>
    <col min="14090" max="14090" width="10.21875" customWidth="1"/>
    <col min="14337" max="14337" width="3.21875" customWidth="1"/>
    <col min="14338" max="14338" width="9.21875" customWidth="1"/>
    <col min="14339" max="14340" width="4.77734375" customWidth="1"/>
    <col min="14341" max="14341" width="7.77734375" customWidth="1"/>
    <col min="14342" max="14342" width="42.21875" customWidth="1"/>
    <col min="14343" max="14343" width="8.77734375" customWidth="1"/>
    <col min="14344" max="14345" width="7.77734375" customWidth="1"/>
    <col min="14346" max="14346" width="10.21875" customWidth="1"/>
    <col min="14593" max="14593" width="3.21875" customWidth="1"/>
    <col min="14594" max="14594" width="9.21875" customWidth="1"/>
    <col min="14595" max="14596" width="4.77734375" customWidth="1"/>
    <col min="14597" max="14597" width="7.77734375" customWidth="1"/>
    <col min="14598" max="14598" width="42.21875" customWidth="1"/>
    <col min="14599" max="14599" width="8.77734375" customWidth="1"/>
    <col min="14600" max="14601" width="7.77734375" customWidth="1"/>
    <col min="14602" max="14602" width="10.21875" customWidth="1"/>
    <col min="14849" max="14849" width="3.21875" customWidth="1"/>
    <col min="14850" max="14850" width="9.21875" customWidth="1"/>
    <col min="14851" max="14852" width="4.77734375" customWidth="1"/>
    <col min="14853" max="14853" width="7.77734375" customWidth="1"/>
    <col min="14854" max="14854" width="42.21875" customWidth="1"/>
    <col min="14855" max="14855" width="8.77734375" customWidth="1"/>
    <col min="14856" max="14857" width="7.77734375" customWidth="1"/>
    <col min="14858" max="14858" width="10.21875" customWidth="1"/>
    <col min="15105" max="15105" width="3.21875" customWidth="1"/>
    <col min="15106" max="15106" width="9.21875" customWidth="1"/>
    <col min="15107" max="15108" width="4.77734375" customWidth="1"/>
    <col min="15109" max="15109" width="7.77734375" customWidth="1"/>
    <col min="15110" max="15110" width="42.21875" customWidth="1"/>
    <col min="15111" max="15111" width="8.77734375" customWidth="1"/>
    <col min="15112" max="15113" width="7.77734375" customWidth="1"/>
    <col min="15114" max="15114" width="10.21875" customWidth="1"/>
    <col min="15361" max="15361" width="3.21875" customWidth="1"/>
    <col min="15362" max="15362" width="9.21875" customWidth="1"/>
    <col min="15363" max="15364" width="4.77734375" customWidth="1"/>
    <col min="15365" max="15365" width="7.77734375" customWidth="1"/>
    <col min="15366" max="15366" width="42.21875" customWidth="1"/>
    <col min="15367" max="15367" width="8.77734375" customWidth="1"/>
    <col min="15368" max="15369" width="7.77734375" customWidth="1"/>
    <col min="15370" max="15370" width="10.21875" customWidth="1"/>
    <col min="15617" max="15617" width="3.21875" customWidth="1"/>
    <col min="15618" max="15618" width="9.21875" customWidth="1"/>
    <col min="15619" max="15620" width="4.77734375" customWidth="1"/>
    <col min="15621" max="15621" width="7.77734375" customWidth="1"/>
    <col min="15622" max="15622" width="42.21875" customWidth="1"/>
    <col min="15623" max="15623" width="8.77734375" customWidth="1"/>
    <col min="15624" max="15625" width="7.77734375" customWidth="1"/>
    <col min="15626" max="15626" width="10.21875" customWidth="1"/>
    <col min="15873" max="15873" width="3.21875" customWidth="1"/>
    <col min="15874" max="15874" width="9.21875" customWidth="1"/>
    <col min="15875" max="15876" width="4.77734375" customWidth="1"/>
    <col min="15877" max="15877" width="7.77734375" customWidth="1"/>
    <col min="15878" max="15878" width="42.21875" customWidth="1"/>
    <col min="15879" max="15879" width="8.77734375" customWidth="1"/>
    <col min="15880" max="15881" width="7.77734375" customWidth="1"/>
    <col min="15882" max="15882" width="10.21875" customWidth="1"/>
    <col min="16129" max="16129" width="3.21875" customWidth="1"/>
    <col min="16130" max="16130" width="9.21875" customWidth="1"/>
    <col min="16131" max="16132" width="4.77734375" customWidth="1"/>
    <col min="16133" max="16133" width="7.77734375" customWidth="1"/>
    <col min="16134" max="16134" width="42.21875" customWidth="1"/>
    <col min="16135" max="16135" width="8.77734375" customWidth="1"/>
    <col min="16136" max="16137" width="7.77734375" customWidth="1"/>
    <col min="16138" max="16138" width="10.21875" customWidth="1"/>
  </cols>
  <sheetData>
    <row r="1" spans="1:12" ht="14.6" x14ac:dyDescent="0.35">
      <c r="A1" s="329"/>
      <c r="B1" s="330"/>
      <c r="C1" s="330"/>
      <c r="D1" s="329"/>
      <c r="E1" s="329"/>
      <c r="F1" s="331"/>
      <c r="G1" s="332"/>
      <c r="H1" s="333"/>
      <c r="I1" s="333"/>
      <c r="J1" s="334"/>
    </row>
    <row r="2" spans="1:12" ht="14.6" x14ac:dyDescent="0.35">
      <c r="A2" s="1"/>
      <c r="B2" s="1"/>
      <c r="C2" s="1"/>
      <c r="D2" s="1"/>
      <c r="E2" s="1"/>
      <c r="F2" s="1"/>
      <c r="G2" s="2"/>
      <c r="H2" s="1385"/>
      <c r="I2" s="1385"/>
      <c r="J2" s="335"/>
    </row>
    <row r="3" spans="1:12" ht="17.7" x14ac:dyDescent="0.3">
      <c r="A3" s="1386" t="s">
        <v>123</v>
      </c>
      <c r="B3" s="1386"/>
      <c r="C3" s="1386"/>
      <c r="D3" s="1386"/>
      <c r="E3" s="1386"/>
      <c r="F3" s="1386"/>
      <c r="G3" s="1386"/>
      <c r="H3" s="1386"/>
      <c r="I3" s="471"/>
      <c r="J3" s="470" t="s">
        <v>124</v>
      </c>
    </row>
    <row r="4" spans="1:12" ht="14.6" x14ac:dyDescent="0.35">
      <c r="A4" s="3"/>
      <c r="B4" s="3"/>
      <c r="C4" s="3"/>
      <c r="D4" s="3"/>
      <c r="E4" s="3"/>
      <c r="F4" s="3"/>
      <c r="G4" s="3"/>
      <c r="H4" s="4"/>
      <c r="I4" s="4"/>
      <c r="J4" s="335"/>
    </row>
    <row r="5" spans="1:12" ht="15.75" x14ac:dyDescent="0.3">
      <c r="A5" s="1387" t="s">
        <v>13</v>
      </c>
      <c r="B5" s="1387"/>
      <c r="C5" s="1387"/>
      <c r="D5" s="1387"/>
      <c r="E5" s="1387"/>
      <c r="F5" s="1387"/>
      <c r="G5" s="1387"/>
      <c r="H5" s="1387"/>
      <c r="I5" s="1387"/>
      <c r="J5" s="335"/>
    </row>
    <row r="6" spans="1:12" ht="14.6" x14ac:dyDescent="0.35">
      <c r="A6" s="3"/>
      <c r="B6" s="3"/>
      <c r="C6" s="3"/>
      <c r="D6" s="3"/>
      <c r="E6" s="3"/>
      <c r="F6" s="3"/>
      <c r="G6" s="4"/>
      <c r="H6" s="470"/>
      <c r="J6" s="335"/>
    </row>
    <row r="7" spans="1:12" ht="15.75" x14ac:dyDescent="0.3">
      <c r="A7" s="1419" t="s">
        <v>98</v>
      </c>
      <c r="B7" s="1419"/>
      <c r="C7" s="1419"/>
      <c r="D7" s="1419"/>
      <c r="E7" s="1419"/>
      <c r="F7" s="1419"/>
      <c r="G7" s="1419"/>
      <c r="H7" s="1419"/>
      <c r="I7" s="1419"/>
      <c r="J7" s="335"/>
    </row>
    <row r="8" spans="1:12" ht="15.75" thickBot="1" x14ac:dyDescent="0.35">
      <c r="A8" s="102"/>
      <c r="B8" s="102"/>
      <c r="C8" s="102"/>
      <c r="D8" s="102"/>
      <c r="E8" s="102"/>
      <c r="F8" s="102"/>
      <c r="G8" s="103"/>
      <c r="H8" s="102"/>
      <c r="I8" s="97" t="s">
        <v>0</v>
      </c>
      <c r="J8" s="334"/>
    </row>
    <row r="9" spans="1:12" ht="21.6" thickBot="1" x14ac:dyDescent="0.35">
      <c r="A9" s="98" t="s">
        <v>1</v>
      </c>
      <c r="B9" s="1420" t="s">
        <v>4</v>
      </c>
      <c r="C9" s="1421"/>
      <c r="D9" s="336" t="s">
        <v>14</v>
      </c>
      <c r="E9" s="473" t="s">
        <v>15</v>
      </c>
      <c r="F9" s="99" t="s">
        <v>35</v>
      </c>
      <c r="G9" s="338" t="s">
        <v>31</v>
      </c>
      <c r="H9" s="478" t="s">
        <v>125</v>
      </c>
      <c r="I9" s="340" t="s">
        <v>32</v>
      </c>
      <c r="J9" s="334"/>
    </row>
    <row r="10" spans="1:12" ht="15.75" thickBot="1" x14ac:dyDescent="0.35">
      <c r="A10" s="341" t="s">
        <v>2</v>
      </c>
      <c r="B10" s="1422" t="s">
        <v>5</v>
      </c>
      <c r="C10" s="1423"/>
      <c r="D10" s="474" t="s">
        <v>5</v>
      </c>
      <c r="E10" s="474" t="s">
        <v>5</v>
      </c>
      <c r="F10" s="342" t="s">
        <v>34</v>
      </c>
      <c r="G10" s="343">
        <f>G11+G26</f>
        <v>9450</v>
      </c>
      <c r="H10" s="479">
        <v>0</v>
      </c>
      <c r="I10" s="344">
        <f>G10+H10</f>
        <v>9450</v>
      </c>
      <c r="J10" s="353" t="s">
        <v>125</v>
      </c>
      <c r="K10" s="480"/>
      <c r="L10" s="480"/>
    </row>
    <row r="11" spans="1:12" x14ac:dyDescent="0.3">
      <c r="A11" s="346" t="s">
        <v>2</v>
      </c>
      <c r="B11" s="1424" t="s">
        <v>5</v>
      </c>
      <c r="C11" s="1425"/>
      <c r="D11" s="347" t="s">
        <v>5</v>
      </c>
      <c r="E11" s="348" t="s">
        <v>5</v>
      </c>
      <c r="F11" s="349" t="s">
        <v>18</v>
      </c>
      <c r="G11" s="350">
        <v>3410</v>
      </c>
      <c r="H11" s="412">
        <v>0</v>
      </c>
      <c r="I11" s="352">
        <v>3410</v>
      </c>
      <c r="J11" s="353"/>
      <c r="K11" s="480"/>
    </row>
    <row r="12" spans="1:12" x14ac:dyDescent="0.3">
      <c r="A12" s="355" t="s">
        <v>2</v>
      </c>
      <c r="B12" s="356" t="s">
        <v>67</v>
      </c>
      <c r="C12" s="357" t="s">
        <v>17</v>
      </c>
      <c r="D12" s="358" t="s">
        <v>5</v>
      </c>
      <c r="E12" s="359" t="s">
        <v>5</v>
      </c>
      <c r="F12" s="360" t="s">
        <v>20</v>
      </c>
      <c r="G12" s="361">
        <f>SUM(G13:G14)</f>
        <v>200</v>
      </c>
      <c r="H12" s="362">
        <v>0</v>
      </c>
      <c r="I12" s="363">
        <f>SUM(I13:I14)</f>
        <v>200</v>
      </c>
      <c r="J12" s="334"/>
    </row>
    <row r="13" spans="1:12" x14ac:dyDescent="0.3">
      <c r="A13" s="364"/>
      <c r="B13" s="365"/>
      <c r="C13" s="366"/>
      <c r="D13" s="367">
        <v>3299</v>
      </c>
      <c r="E13" s="368">
        <v>5321</v>
      </c>
      <c r="F13" s="369" t="s">
        <v>21</v>
      </c>
      <c r="G13" s="370">
        <v>150</v>
      </c>
      <c r="H13" s="371">
        <v>0</v>
      </c>
      <c r="I13" s="372">
        <v>150</v>
      </c>
      <c r="J13" s="334"/>
    </row>
    <row r="14" spans="1:12" x14ac:dyDescent="0.3">
      <c r="A14" s="364"/>
      <c r="B14" s="365"/>
      <c r="C14" s="366"/>
      <c r="D14" s="367">
        <v>3299</v>
      </c>
      <c r="E14" s="368">
        <v>5331</v>
      </c>
      <c r="F14" s="369" t="s">
        <v>19</v>
      </c>
      <c r="G14" s="373">
        <v>50</v>
      </c>
      <c r="H14" s="374">
        <v>0</v>
      </c>
      <c r="I14" s="375">
        <v>50</v>
      </c>
      <c r="J14" s="334"/>
    </row>
    <row r="15" spans="1:12" x14ac:dyDescent="0.3">
      <c r="A15" s="417" t="s">
        <v>2</v>
      </c>
      <c r="B15" s="418" t="s">
        <v>68</v>
      </c>
      <c r="C15" s="419" t="s">
        <v>17</v>
      </c>
      <c r="D15" s="420" t="s">
        <v>5</v>
      </c>
      <c r="E15" s="421" t="s">
        <v>5</v>
      </c>
      <c r="F15" s="422" t="s">
        <v>22</v>
      </c>
      <c r="G15" s="423">
        <f>SUM(G16:G17)</f>
        <v>120</v>
      </c>
      <c r="H15" s="424">
        <f>H16+H17</f>
        <v>0</v>
      </c>
      <c r="I15" s="425">
        <f>G15+H15</f>
        <v>120</v>
      </c>
      <c r="J15" s="353"/>
    </row>
    <row r="16" spans="1:12" x14ac:dyDescent="0.3">
      <c r="A16" s="382"/>
      <c r="B16" s="383"/>
      <c r="C16" s="384"/>
      <c r="D16" s="385">
        <v>3299</v>
      </c>
      <c r="E16" s="377">
        <v>5321</v>
      </c>
      <c r="F16" s="386" t="s">
        <v>21</v>
      </c>
      <c r="G16" s="373">
        <v>60</v>
      </c>
      <c r="H16" s="374">
        <v>0</v>
      </c>
      <c r="I16" s="375">
        <f>G16+H16</f>
        <v>60</v>
      </c>
      <c r="J16" s="387"/>
    </row>
    <row r="17" spans="1:11" x14ac:dyDescent="0.3">
      <c r="A17" s="382"/>
      <c r="B17" s="383"/>
      <c r="C17" s="384"/>
      <c r="D17" s="385">
        <v>3299</v>
      </c>
      <c r="E17" s="377">
        <v>5331</v>
      </c>
      <c r="F17" s="386" t="s">
        <v>19</v>
      </c>
      <c r="G17" s="373">
        <v>60</v>
      </c>
      <c r="H17" s="374">
        <v>0</v>
      </c>
      <c r="I17" s="375">
        <f>G17+H17</f>
        <v>60</v>
      </c>
      <c r="J17" s="387"/>
    </row>
    <row r="18" spans="1:11" x14ac:dyDescent="0.3">
      <c r="A18" s="355" t="s">
        <v>2</v>
      </c>
      <c r="B18" s="356" t="s">
        <v>72</v>
      </c>
      <c r="C18" s="357" t="s">
        <v>17</v>
      </c>
      <c r="D18" s="358" t="s">
        <v>5</v>
      </c>
      <c r="E18" s="359" t="s">
        <v>5</v>
      </c>
      <c r="F18" s="360" t="s">
        <v>23</v>
      </c>
      <c r="G18" s="361">
        <f>+G19</f>
        <v>90</v>
      </c>
      <c r="H18" s="362">
        <v>0</v>
      </c>
      <c r="I18" s="363">
        <f>+I19</f>
        <v>90</v>
      </c>
      <c r="J18" s="334"/>
    </row>
    <row r="19" spans="1:11" ht="15.75" thickBot="1" x14ac:dyDescent="0.35">
      <c r="A19" s="388"/>
      <c r="B19" s="389"/>
      <c r="C19" s="390"/>
      <c r="D19" s="391">
        <v>3299</v>
      </c>
      <c r="E19" s="392">
        <v>5331</v>
      </c>
      <c r="F19" s="393" t="s">
        <v>19</v>
      </c>
      <c r="G19" s="370">
        <v>90</v>
      </c>
      <c r="H19" s="371">
        <v>0</v>
      </c>
      <c r="I19" s="372">
        <v>90</v>
      </c>
      <c r="J19" s="334"/>
    </row>
    <row r="20" spans="1:11" x14ac:dyDescent="0.3">
      <c r="A20" s="394" t="s">
        <v>2</v>
      </c>
      <c r="B20" s="472" t="s">
        <v>73</v>
      </c>
      <c r="C20" s="475" t="s">
        <v>17</v>
      </c>
      <c r="D20" s="395" t="s">
        <v>5</v>
      </c>
      <c r="E20" s="396" t="s">
        <v>5</v>
      </c>
      <c r="F20" s="397" t="s">
        <v>6</v>
      </c>
      <c r="G20" s="398">
        <f>+G21</f>
        <v>2000</v>
      </c>
      <c r="H20" s="399">
        <v>0</v>
      </c>
      <c r="I20" s="400">
        <f>+I21</f>
        <v>2000</v>
      </c>
      <c r="J20" s="334"/>
    </row>
    <row r="21" spans="1:11" ht="15.75" thickBot="1" x14ac:dyDescent="0.35">
      <c r="A21" s="401"/>
      <c r="B21" s="402"/>
      <c r="C21" s="403"/>
      <c r="D21" s="404">
        <v>3299</v>
      </c>
      <c r="E21" s="405">
        <v>5331</v>
      </c>
      <c r="F21" s="406" t="s">
        <v>19</v>
      </c>
      <c r="G21" s="407">
        <v>2000</v>
      </c>
      <c r="H21" s="408">
        <v>0</v>
      </c>
      <c r="I21" s="409">
        <v>2000</v>
      </c>
      <c r="J21" s="334"/>
    </row>
    <row r="22" spans="1:11" x14ac:dyDescent="0.3">
      <c r="A22" s="394" t="s">
        <v>2</v>
      </c>
      <c r="B22" s="472" t="s">
        <v>74</v>
      </c>
      <c r="C22" s="475" t="s">
        <v>17</v>
      </c>
      <c r="D22" s="395" t="s">
        <v>5</v>
      </c>
      <c r="E22" s="396" t="s">
        <v>5</v>
      </c>
      <c r="F22" s="397" t="s">
        <v>7</v>
      </c>
      <c r="G22" s="398">
        <f>+G23</f>
        <v>500</v>
      </c>
      <c r="H22" s="399">
        <v>0</v>
      </c>
      <c r="I22" s="400">
        <f>+I23</f>
        <v>500</v>
      </c>
      <c r="J22" s="334"/>
    </row>
    <row r="23" spans="1:11" ht="15.75" thickBot="1" x14ac:dyDescent="0.35">
      <c r="A23" s="401"/>
      <c r="B23" s="402"/>
      <c r="C23" s="403"/>
      <c r="D23" s="404">
        <v>3299</v>
      </c>
      <c r="E23" s="405">
        <v>5331</v>
      </c>
      <c r="F23" s="406" t="s">
        <v>19</v>
      </c>
      <c r="G23" s="407">
        <v>500</v>
      </c>
      <c r="H23" s="408">
        <v>0</v>
      </c>
      <c r="I23" s="409">
        <v>500</v>
      </c>
      <c r="J23" s="334"/>
    </row>
    <row r="24" spans="1:11" x14ac:dyDescent="0.3">
      <c r="A24" s="394" t="s">
        <v>2</v>
      </c>
      <c r="B24" s="472" t="s">
        <v>75</v>
      </c>
      <c r="C24" s="475" t="s">
        <v>17</v>
      </c>
      <c r="D24" s="395" t="s">
        <v>5</v>
      </c>
      <c r="E24" s="396" t="s">
        <v>5</v>
      </c>
      <c r="F24" s="397" t="s">
        <v>8</v>
      </c>
      <c r="G24" s="398">
        <f>+G25</f>
        <v>500</v>
      </c>
      <c r="H24" s="399">
        <v>0</v>
      </c>
      <c r="I24" s="400">
        <f>+I25</f>
        <v>500</v>
      </c>
      <c r="J24" s="334"/>
    </row>
    <row r="25" spans="1:11" ht="15.75" thickBot="1" x14ac:dyDescent="0.35">
      <c r="A25" s="401"/>
      <c r="B25" s="402"/>
      <c r="C25" s="403"/>
      <c r="D25" s="404">
        <v>3299</v>
      </c>
      <c r="E25" s="410">
        <v>5321</v>
      </c>
      <c r="F25" s="406" t="s">
        <v>21</v>
      </c>
      <c r="G25" s="407">
        <v>500</v>
      </c>
      <c r="H25" s="408">
        <v>0</v>
      </c>
      <c r="I25" s="409">
        <v>500</v>
      </c>
      <c r="J25" s="334"/>
    </row>
    <row r="26" spans="1:11" thickBot="1" x14ac:dyDescent="0.4">
      <c r="A26" s="346" t="s">
        <v>2</v>
      </c>
      <c r="B26" s="1424" t="s">
        <v>5</v>
      </c>
      <c r="C26" s="1425"/>
      <c r="D26" s="347" t="s">
        <v>5</v>
      </c>
      <c r="E26" s="348" t="s">
        <v>5</v>
      </c>
      <c r="F26" s="349" t="s">
        <v>25</v>
      </c>
      <c r="G26" s="411">
        <v>6040</v>
      </c>
      <c r="H26" s="412">
        <v>0</v>
      </c>
      <c r="I26" s="413">
        <v>6040</v>
      </c>
      <c r="J26" s="334"/>
      <c r="K26" s="480"/>
    </row>
    <row r="27" spans="1:11" x14ac:dyDescent="0.3">
      <c r="A27" s="394" t="s">
        <v>2</v>
      </c>
      <c r="B27" s="1417" t="s">
        <v>5</v>
      </c>
      <c r="C27" s="1426"/>
      <c r="D27" s="395" t="s">
        <v>5</v>
      </c>
      <c r="E27" s="396" t="s">
        <v>5</v>
      </c>
      <c r="F27" s="416" t="s">
        <v>26</v>
      </c>
      <c r="G27" s="398">
        <f>+G28</f>
        <v>2810</v>
      </c>
      <c r="H27" s="399">
        <v>0</v>
      </c>
      <c r="I27" s="400">
        <f>+I28</f>
        <v>2810</v>
      </c>
      <c r="J27" s="334"/>
    </row>
    <row r="28" spans="1:11" x14ac:dyDescent="0.3">
      <c r="A28" s="417" t="s">
        <v>2</v>
      </c>
      <c r="B28" s="418" t="s">
        <v>76</v>
      </c>
      <c r="C28" s="419" t="s">
        <v>17</v>
      </c>
      <c r="D28" s="420" t="s">
        <v>5</v>
      </c>
      <c r="E28" s="421" t="s">
        <v>5</v>
      </c>
      <c r="F28" s="422" t="s">
        <v>26</v>
      </c>
      <c r="G28" s="423">
        <f>+G29</f>
        <v>2810</v>
      </c>
      <c r="H28" s="424">
        <v>0</v>
      </c>
      <c r="I28" s="425">
        <f>+I29</f>
        <v>2810</v>
      </c>
      <c r="J28" s="334"/>
    </row>
    <row r="29" spans="1:11" ht="15.75" thickBot="1" x14ac:dyDescent="0.35">
      <c r="A29" s="401"/>
      <c r="B29" s="402"/>
      <c r="C29" s="403"/>
      <c r="D29" s="404">
        <v>3419</v>
      </c>
      <c r="E29" s="426">
        <v>5229</v>
      </c>
      <c r="F29" s="406" t="s">
        <v>24</v>
      </c>
      <c r="G29" s="407">
        <v>2810</v>
      </c>
      <c r="H29" s="408">
        <v>0</v>
      </c>
      <c r="I29" s="409">
        <v>2810</v>
      </c>
      <c r="J29" s="334"/>
    </row>
    <row r="30" spans="1:11" x14ac:dyDescent="0.3">
      <c r="A30" s="394" t="s">
        <v>2</v>
      </c>
      <c r="B30" s="1417" t="s">
        <v>5</v>
      </c>
      <c r="C30" s="1438"/>
      <c r="D30" s="395" t="s">
        <v>5</v>
      </c>
      <c r="E30" s="396" t="s">
        <v>5</v>
      </c>
      <c r="F30" s="416" t="s">
        <v>27</v>
      </c>
      <c r="G30" s="398">
        <f>+G31</f>
        <v>200</v>
      </c>
      <c r="H30" s="399">
        <f>H31+H33</f>
        <v>0</v>
      </c>
      <c r="I30" s="400">
        <f>I31+I33</f>
        <v>200</v>
      </c>
    </row>
    <row r="31" spans="1:11" x14ac:dyDescent="0.3">
      <c r="A31" s="677" t="s">
        <v>2</v>
      </c>
      <c r="B31" s="678" t="s">
        <v>77</v>
      </c>
      <c r="C31" s="679" t="s">
        <v>17</v>
      </c>
      <c r="D31" s="680" t="s">
        <v>5</v>
      </c>
      <c r="E31" s="681" t="s">
        <v>5</v>
      </c>
      <c r="F31" s="682" t="s">
        <v>9</v>
      </c>
      <c r="G31" s="683">
        <f>+G32</f>
        <v>200</v>
      </c>
      <c r="H31" s="684">
        <f>H32</f>
        <v>-200</v>
      </c>
      <c r="I31" s="685">
        <f>+I32</f>
        <v>0</v>
      </c>
      <c r="J31" s="686" t="s">
        <v>125</v>
      </c>
    </row>
    <row r="32" spans="1:11" x14ac:dyDescent="0.3">
      <c r="A32" s="687"/>
      <c r="B32" s="688"/>
      <c r="C32" s="689"/>
      <c r="D32" s="690">
        <v>3419</v>
      </c>
      <c r="E32" s="691">
        <v>5229</v>
      </c>
      <c r="F32" s="692" t="s">
        <v>24</v>
      </c>
      <c r="G32" s="693">
        <v>200</v>
      </c>
      <c r="H32" s="694">
        <v>-200</v>
      </c>
      <c r="I32" s="695">
        <f>G32+H32</f>
        <v>0</v>
      </c>
      <c r="J32" s="696"/>
    </row>
    <row r="33" spans="1:10" ht="22.25" x14ac:dyDescent="0.3">
      <c r="A33" s="697" t="s">
        <v>2</v>
      </c>
      <c r="B33" s="698" t="s">
        <v>126</v>
      </c>
      <c r="C33" s="699" t="s">
        <v>17</v>
      </c>
      <c r="D33" s="700" t="s">
        <v>5</v>
      </c>
      <c r="E33" s="701" t="s">
        <v>5</v>
      </c>
      <c r="F33" s="702" t="s">
        <v>127</v>
      </c>
      <c r="G33" s="703">
        <v>0</v>
      </c>
      <c r="H33" s="684">
        <f>H34</f>
        <v>200</v>
      </c>
      <c r="I33" s="685">
        <f>G33+H33</f>
        <v>200</v>
      </c>
      <c r="J33" s="686" t="s">
        <v>125</v>
      </c>
    </row>
    <row r="34" spans="1:10" ht="15.75" thickBot="1" x14ac:dyDescent="0.35">
      <c r="A34" s="704"/>
      <c r="B34" s="705"/>
      <c r="C34" s="706"/>
      <c r="D34" s="707">
        <v>3419</v>
      </c>
      <c r="E34" s="708">
        <v>5222</v>
      </c>
      <c r="F34" s="709" t="s">
        <v>128</v>
      </c>
      <c r="G34" s="710">
        <v>0</v>
      </c>
      <c r="H34" s="711">
        <v>200</v>
      </c>
      <c r="I34" s="712">
        <f>G34+H34</f>
        <v>200</v>
      </c>
      <c r="J34" s="696"/>
    </row>
    <row r="35" spans="1:10" x14ac:dyDescent="0.3">
      <c r="A35" s="394" t="s">
        <v>2</v>
      </c>
      <c r="B35" s="1417" t="s">
        <v>5</v>
      </c>
      <c r="C35" s="1418"/>
      <c r="D35" s="395" t="s">
        <v>5</v>
      </c>
      <c r="E35" s="396" t="s">
        <v>5</v>
      </c>
      <c r="F35" s="416" t="s">
        <v>10</v>
      </c>
      <c r="G35" s="398">
        <f>+G36+G38</f>
        <v>1500</v>
      </c>
      <c r="H35" s="399">
        <v>0</v>
      </c>
      <c r="I35" s="400">
        <f>+I36+I38</f>
        <v>1500</v>
      </c>
      <c r="J35" s="334"/>
    </row>
    <row r="36" spans="1:10" x14ac:dyDescent="0.3">
      <c r="A36" s="417" t="s">
        <v>2</v>
      </c>
      <c r="B36" s="418" t="s">
        <v>78</v>
      </c>
      <c r="C36" s="419" t="s">
        <v>17</v>
      </c>
      <c r="D36" s="420" t="s">
        <v>5</v>
      </c>
      <c r="E36" s="421" t="s">
        <v>5</v>
      </c>
      <c r="F36" s="422" t="s">
        <v>10</v>
      </c>
      <c r="G36" s="423">
        <f>+G37</f>
        <v>1000</v>
      </c>
      <c r="H36" s="424">
        <v>0</v>
      </c>
      <c r="I36" s="425">
        <f>+I37</f>
        <v>1000</v>
      </c>
      <c r="J36" s="334"/>
    </row>
    <row r="37" spans="1:10" x14ac:dyDescent="0.3">
      <c r="A37" s="364"/>
      <c r="B37" s="365"/>
      <c r="C37" s="366"/>
      <c r="D37" s="367">
        <v>3419</v>
      </c>
      <c r="E37" s="377">
        <v>5221</v>
      </c>
      <c r="F37" s="369" t="s">
        <v>28</v>
      </c>
      <c r="G37" s="373">
        <v>1000</v>
      </c>
      <c r="H37" s="374">
        <v>0</v>
      </c>
      <c r="I37" s="375">
        <v>1000</v>
      </c>
      <c r="J37" s="334"/>
    </row>
    <row r="38" spans="1:10" x14ac:dyDescent="0.3">
      <c r="A38" s="417" t="s">
        <v>2</v>
      </c>
      <c r="B38" s="418" t="s">
        <v>79</v>
      </c>
      <c r="C38" s="419" t="s">
        <v>17</v>
      </c>
      <c r="D38" s="420" t="s">
        <v>5</v>
      </c>
      <c r="E38" s="421" t="s">
        <v>5</v>
      </c>
      <c r="F38" s="422" t="s">
        <v>11</v>
      </c>
      <c r="G38" s="423">
        <f>+G39</f>
        <v>500</v>
      </c>
      <c r="H38" s="424">
        <v>0</v>
      </c>
      <c r="I38" s="425">
        <f>+I39</f>
        <v>500</v>
      </c>
      <c r="J38" s="353"/>
    </row>
    <row r="39" spans="1:10" ht="15.75" thickBot="1" x14ac:dyDescent="0.35">
      <c r="A39" s="417"/>
      <c r="B39" s="418"/>
      <c r="C39" s="419"/>
      <c r="D39" s="376">
        <v>3419</v>
      </c>
      <c r="E39" s="368">
        <v>5221</v>
      </c>
      <c r="F39" s="369" t="s">
        <v>28</v>
      </c>
      <c r="G39" s="378">
        <v>500</v>
      </c>
      <c r="H39" s="379">
        <v>0</v>
      </c>
      <c r="I39" s="380">
        <v>500</v>
      </c>
      <c r="J39" s="334"/>
    </row>
    <row r="40" spans="1:10" x14ac:dyDescent="0.3">
      <c r="A40" s="394" t="s">
        <v>2</v>
      </c>
      <c r="B40" s="1417" t="s">
        <v>5</v>
      </c>
      <c r="C40" s="1418"/>
      <c r="D40" s="395" t="s">
        <v>5</v>
      </c>
      <c r="E40" s="396" t="s">
        <v>5</v>
      </c>
      <c r="F40" s="416" t="s">
        <v>29</v>
      </c>
      <c r="G40" s="398">
        <f>+G41+G43</f>
        <v>1530</v>
      </c>
      <c r="H40" s="399">
        <v>0</v>
      </c>
      <c r="I40" s="400">
        <f>+I41+I43</f>
        <v>1530</v>
      </c>
      <c r="J40" s="334"/>
    </row>
    <row r="41" spans="1:10" x14ac:dyDescent="0.3">
      <c r="A41" s="417" t="s">
        <v>2</v>
      </c>
      <c r="B41" s="418" t="s">
        <v>80</v>
      </c>
      <c r="C41" s="419" t="s">
        <v>17</v>
      </c>
      <c r="D41" s="420" t="s">
        <v>5</v>
      </c>
      <c r="E41" s="421" t="s">
        <v>5</v>
      </c>
      <c r="F41" s="427" t="s">
        <v>29</v>
      </c>
      <c r="G41" s="423">
        <f>+G42</f>
        <v>1230</v>
      </c>
      <c r="H41" s="424">
        <v>0</v>
      </c>
      <c r="I41" s="425">
        <f>+I42</f>
        <v>1230</v>
      </c>
      <c r="J41" s="334"/>
    </row>
    <row r="42" spans="1:10" x14ac:dyDescent="0.3">
      <c r="A42" s="355"/>
      <c r="B42" s="428"/>
      <c r="C42" s="428"/>
      <c r="D42" s="385">
        <v>3419</v>
      </c>
      <c r="E42" s="368">
        <v>5229</v>
      </c>
      <c r="F42" s="369" t="s">
        <v>24</v>
      </c>
      <c r="G42" s="373">
        <v>1230</v>
      </c>
      <c r="H42" s="374">
        <v>0</v>
      </c>
      <c r="I42" s="375">
        <v>1230</v>
      </c>
      <c r="J42" s="334"/>
    </row>
    <row r="43" spans="1:10" x14ac:dyDescent="0.3">
      <c r="A43" s="417" t="s">
        <v>2</v>
      </c>
      <c r="B43" s="418" t="s">
        <v>81</v>
      </c>
      <c r="C43" s="419" t="s">
        <v>17</v>
      </c>
      <c r="D43" s="420" t="s">
        <v>5</v>
      </c>
      <c r="E43" s="421" t="s">
        <v>5</v>
      </c>
      <c r="F43" s="422" t="s">
        <v>12</v>
      </c>
      <c r="G43" s="423">
        <f>+G44</f>
        <v>300</v>
      </c>
      <c r="H43" s="424">
        <v>0</v>
      </c>
      <c r="I43" s="425">
        <f>+I44</f>
        <v>300</v>
      </c>
      <c r="J43" s="334"/>
    </row>
    <row r="44" spans="1:10" ht="15.75" thickBot="1" x14ac:dyDescent="0.35">
      <c r="A44" s="429"/>
      <c r="B44" s="430"/>
      <c r="C44" s="431"/>
      <c r="D44" s="432">
        <v>3419</v>
      </c>
      <c r="E44" s="410">
        <v>5229</v>
      </c>
      <c r="F44" s="406" t="s">
        <v>24</v>
      </c>
      <c r="G44" s="433">
        <v>300</v>
      </c>
      <c r="H44" s="434">
        <v>0</v>
      </c>
      <c r="I44" s="435">
        <v>300</v>
      </c>
      <c r="J44" s="334"/>
    </row>
    <row r="45" spans="1:10" ht="14.6" x14ac:dyDescent="0.35">
      <c r="A45" s="93"/>
      <c r="B45" s="94"/>
      <c r="C45" s="94"/>
      <c r="D45" s="65"/>
      <c r="E45" s="65"/>
      <c r="F45" s="66"/>
      <c r="G45" s="95"/>
      <c r="H45" s="96"/>
      <c r="I45" s="96"/>
      <c r="J45" s="334"/>
    </row>
    <row r="46" spans="1:10" ht="14.6" x14ac:dyDescent="0.35">
      <c r="A46" s="93"/>
      <c r="B46" s="94" t="s">
        <v>129</v>
      </c>
      <c r="C46" s="94"/>
      <c r="D46" s="65"/>
      <c r="E46" s="65"/>
      <c r="F46" s="66"/>
      <c r="G46" s="95"/>
      <c r="H46" s="96"/>
      <c r="I46" s="96"/>
      <c r="J46" s="334"/>
    </row>
    <row r="47" spans="1:10" ht="14.6" x14ac:dyDescent="0.35">
      <c r="A47" s="93"/>
      <c r="B47" s="94"/>
      <c r="C47" s="94"/>
      <c r="D47" s="65"/>
      <c r="E47" s="65"/>
      <c r="F47" s="66"/>
      <c r="G47" s="95"/>
      <c r="H47" s="96"/>
      <c r="I47" s="96"/>
      <c r="J47" s="334"/>
    </row>
    <row r="48" spans="1:10" ht="14.6" x14ac:dyDescent="0.35">
      <c r="A48" s="93"/>
      <c r="B48" s="94"/>
      <c r="C48" s="94"/>
      <c r="D48" s="65"/>
      <c r="E48" s="65"/>
      <c r="F48" s="66"/>
      <c r="G48" s="95"/>
      <c r="H48" s="96"/>
      <c r="I48" s="96"/>
      <c r="J48" s="334"/>
    </row>
  </sheetData>
  <mergeCells count="12">
    <mergeCell ref="B40:C40"/>
    <mergeCell ref="H2:I2"/>
    <mergeCell ref="A3:H3"/>
    <mergeCell ref="A5:I5"/>
    <mergeCell ref="A7:I7"/>
    <mergeCell ref="B9:C9"/>
    <mergeCell ref="B10:C10"/>
    <mergeCell ref="B11:C11"/>
    <mergeCell ref="B26:C26"/>
    <mergeCell ref="B27:C27"/>
    <mergeCell ref="B30:C30"/>
    <mergeCell ref="B35:C35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48"/>
  <sheetViews>
    <sheetView topLeftCell="A6" zoomScaleNormal="100" workbookViewId="0">
      <selection activeCell="L22" sqref="L22"/>
    </sheetView>
  </sheetViews>
  <sheetFormatPr defaultColWidth="9.21875" defaultRowHeight="12.45" x14ac:dyDescent="0.3"/>
  <cols>
    <col min="1" max="1" width="3.21875" style="483" customWidth="1"/>
    <col min="2" max="2" width="10.21875" style="483" customWidth="1"/>
    <col min="3" max="3" width="4.44140625" style="483" bestFit="1" customWidth="1"/>
    <col min="4" max="4" width="4.77734375" style="483" customWidth="1"/>
    <col min="5" max="5" width="7.77734375" style="483" bestFit="1" customWidth="1"/>
    <col min="6" max="6" width="40.77734375" style="483" customWidth="1"/>
    <col min="7" max="8" width="8.77734375" style="486" bestFit="1" customWidth="1"/>
    <col min="9" max="9" width="8.21875" style="483" customWidth="1"/>
    <col min="10" max="10" width="8.77734375" style="483" bestFit="1" customWidth="1"/>
    <col min="11" max="14" width="9.21875" style="483"/>
    <col min="15" max="15" width="13.21875" style="483" bestFit="1" customWidth="1"/>
    <col min="16" max="256" width="9.21875" style="483"/>
    <col min="257" max="257" width="3.21875" style="483" customWidth="1"/>
    <col min="258" max="258" width="10.21875" style="483" customWidth="1"/>
    <col min="259" max="259" width="4.44140625" style="483" bestFit="1" customWidth="1"/>
    <col min="260" max="260" width="4.77734375" style="483" customWidth="1"/>
    <col min="261" max="261" width="7.77734375" style="483" bestFit="1" customWidth="1"/>
    <col min="262" max="262" width="40.77734375" style="483" customWidth="1"/>
    <col min="263" max="264" width="8.77734375" style="483" bestFit="1" customWidth="1"/>
    <col min="265" max="265" width="8.21875" style="483" customWidth="1"/>
    <col min="266" max="266" width="8.77734375" style="483" bestFit="1" customWidth="1"/>
    <col min="267" max="270" width="9.21875" style="483"/>
    <col min="271" max="271" width="13.21875" style="483" bestFit="1" customWidth="1"/>
    <col min="272" max="512" width="9.21875" style="483"/>
    <col min="513" max="513" width="3.21875" style="483" customWidth="1"/>
    <col min="514" max="514" width="10.21875" style="483" customWidth="1"/>
    <col min="515" max="515" width="4.44140625" style="483" bestFit="1" customWidth="1"/>
    <col min="516" max="516" width="4.77734375" style="483" customWidth="1"/>
    <col min="517" max="517" width="7.77734375" style="483" bestFit="1" customWidth="1"/>
    <col min="518" max="518" width="40.77734375" style="483" customWidth="1"/>
    <col min="519" max="520" width="8.77734375" style="483" bestFit="1" customWidth="1"/>
    <col min="521" max="521" width="8.21875" style="483" customWidth="1"/>
    <col min="522" max="522" width="8.77734375" style="483" bestFit="1" customWidth="1"/>
    <col min="523" max="526" width="9.21875" style="483"/>
    <col min="527" max="527" width="13.21875" style="483" bestFit="1" customWidth="1"/>
    <col min="528" max="768" width="9.21875" style="483"/>
    <col min="769" max="769" width="3.21875" style="483" customWidth="1"/>
    <col min="770" max="770" width="10.21875" style="483" customWidth="1"/>
    <col min="771" max="771" width="4.44140625" style="483" bestFit="1" customWidth="1"/>
    <col min="772" max="772" width="4.77734375" style="483" customWidth="1"/>
    <col min="773" max="773" width="7.77734375" style="483" bestFit="1" customWidth="1"/>
    <col min="774" max="774" width="40.77734375" style="483" customWidth="1"/>
    <col min="775" max="776" width="8.77734375" style="483" bestFit="1" customWidth="1"/>
    <col min="777" max="777" width="8.21875" style="483" customWidth="1"/>
    <col min="778" max="778" width="8.77734375" style="483" bestFit="1" customWidth="1"/>
    <col min="779" max="782" width="9.21875" style="483"/>
    <col min="783" max="783" width="13.21875" style="483" bestFit="1" customWidth="1"/>
    <col min="784" max="1024" width="9.21875" style="483"/>
    <col min="1025" max="1025" width="3.21875" style="483" customWidth="1"/>
    <col min="1026" max="1026" width="10.21875" style="483" customWidth="1"/>
    <col min="1027" max="1027" width="4.44140625" style="483" bestFit="1" customWidth="1"/>
    <col min="1028" max="1028" width="4.77734375" style="483" customWidth="1"/>
    <col min="1029" max="1029" width="7.77734375" style="483" bestFit="1" customWidth="1"/>
    <col min="1030" max="1030" width="40.77734375" style="483" customWidth="1"/>
    <col min="1031" max="1032" width="8.77734375" style="483" bestFit="1" customWidth="1"/>
    <col min="1033" max="1033" width="8.21875" style="483" customWidth="1"/>
    <col min="1034" max="1034" width="8.77734375" style="483" bestFit="1" customWidth="1"/>
    <col min="1035" max="1038" width="9.21875" style="483"/>
    <col min="1039" max="1039" width="13.21875" style="483" bestFit="1" customWidth="1"/>
    <col min="1040" max="1280" width="9.21875" style="483"/>
    <col min="1281" max="1281" width="3.21875" style="483" customWidth="1"/>
    <col min="1282" max="1282" width="10.21875" style="483" customWidth="1"/>
    <col min="1283" max="1283" width="4.44140625" style="483" bestFit="1" customWidth="1"/>
    <col min="1284" max="1284" width="4.77734375" style="483" customWidth="1"/>
    <col min="1285" max="1285" width="7.77734375" style="483" bestFit="1" customWidth="1"/>
    <col min="1286" max="1286" width="40.77734375" style="483" customWidth="1"/>
    <col min="1287" max="1288" width="8.77734375" style="483" bestFit="1" customWidth="1"/>
    <col min="1289" max="1289" width="8.21875" style="483" customWidth="1"/>
    <col min="1290" max="1290" width="8.77734375" style="483" bestFit="1" customWidth="1"/>
    <col min="1291" max="1294" width="9.21875" style="483"/>
    <col min="1295" max="1295" width="13.21875" style="483" bestFit="1" customWidth="1"/>
    <col min="1296" max="1536" width="9.21875" style="483"/>
    <col min="1537" max="1537" width="3.21875" style="483" customWidth="1"/>
    <col min="1538" max="1538" width="10.21875" style="483" customWidth="1"/>
    <col min="1539" max="1539" width="4.44140625" style="483" bestFit="1" customWidth="1"/>
    <col min="1540" max="1540" width="4.77734375" style="483" customWidth="1"/>
    <col min="1541" max="1541" width="7.77734375" style="483" bestFit="1" customWidth="1"/>
    <col min="1542" max="1542" width="40.77734375" style="483" customWidth="1"/>
    <col min="1543" max="1544" width="8.77734375" style="483" bestFit="1" customWidth="1"/>
    <col min="1545" max="1545" width="8.21875" style="483" customWidth="1"/>
    <col min="1546" max="1546" width="8.77734375" style="483" bestFit="1" customWidth="1"/>
    <col min="1547" max="1550" width="9.21875" style="483"/>
    <col min="1551" max="1551" width="13.21875" style="483" bestFit="1" customWidth="1"/>
    <col min="1552" max="1792" width="9.21875" style="483"/>
    <col min="1793" max="1793" width="3.21875" style="483" customWidth="1"/>
    <col min="1794" max="1794" width="10.21875" style="483" customWidth="1"/>
    <col min="1795" max="1795" width="4.44140625" style="483" bestFit="1" customWidth="1"/>
    <col min="1796" max="1796" width="4.77734375" style="483" customWidth="1"/>
    <col min="1797" max="1797" width="7.77734375" style="483" bestFit="1" customWidth="1"/>
    <col min="1798" max="1798" width="40.77734375" style="483" customWidth="1"/>
    <col min="1799" max="1800" width="8.77734375" style="483" bestFit="1" customWidth="1"/>
    <col min="1801" max="1801" width="8.21875" style="483" customWidth="1"/>
    <col min="1802" max="1802" width="8.77734375" style="483" bestFit="1" customWidth="1"/>
    <col min="1803" max="1806" width="9.21875" style="483"/>
    <col min="1807" max="1807" width="13.21875" style="483" bestFit="1" customWidth="1"/>
    <col min="1808" max="2048" width="9.21875" style="483"/>
    <col min="2049" max="2049" width="3.21875" style="483" customWidth="1"/>
    <col min="2050" max="2050" width="10.21875" style="483" customWidth="1"/>
    <col min="2051" max="2051" width="4.44140625" style="483" bestFit="1" customWidth="1"/>
    <col min="2052" max="2052" width="4.77734375" style="483" customWidth="1"/>
    <col min="2053" max="2053" width="7.77734375" style="483" bestFit="1" customWidth="1"/>
    <col min="2054" max="2054" width="40.77734375" style="483" customWidth="1"/>
    <col min="2055" max="2056" width="8.77734375" style="483" bestFit="1" customWidth="1"/>
    <col min="2057" max="2057" width="8.21875" style="483" customWidth="1"/>
    <col min="2058" max="2058" width="8.77734375" style="483" bestFit="1" customWidth="1"/>
    <col min="2059" max="2062" width="9.21875" style="483"/>
    <col min="2063" max="2063" width="13.21875" style="483" bestFit="1" customWidth="1"/>
    <col min="2064" max="2304" width="9.21875" style="483"/>
    <col min="2305" max="2305" width="3.21875" style="483" customWidth="1"/>
    <col min="2306" max="2306" width="10.21875" style="483" customWidth="1"/>
    <col min="2307" max="2307" width="4.44140625" style="483" bestFit="1" customWidth="1"/>
    <col min="2308" max="2308" width="4.77734375" style="483" customWidth="1"/>
    <col min="2309" max="2309" width="7.77734375" style="483" bestFit="1" customWidth="1"/>
    <col min="2310" max="2310" width="40.77734375" style="483" customWidth="1"/>
    <col min="2311" max="2312" width="8.77734375" style="483" bestFit="1" customWidth="1"/>
    <col min="2313" max="2313" width="8.21875" style="483" customWidth="1"/>
    <col min="2314" max="2314" width="8.77734375" style="483" bestFit="1" customWidth="1"/>
    <col min="2315" max="2318" width="9.21875" style="483"/>
    <col min="2319" max="2319" width="13.21875" style="483" bestFit="1" customWidth="1"/>
    <col min="2320" max="2560" width="9.21875" style="483"/>
    <col min="2561" max="2561" width="3.21875" style="483" customWidth="1"/>
    <col min="2562" max="2562" width="10.21875" style="483" customWidth="1"/>
    <col min="2563" max="2563" width="4.44140625" style="483" bestFit="1" customWidth="1"/>
    <col min="2564" max="2564" width="4.77734375" style="483" customWidth="1"/>
    <col min="2565" max="2565" width="7.77734375" style="483" bestFit="1" customWidth="1"/>
    <col min="2566" max="2566" width="40.77734375" style="483" customWidth="1"/>
    <col min="2567" max="2568" width="8.77734375" style="483" bestFit="1" customWidth="1"/>
    <col min="2569" max="2569" width="8.21875" style="483" customWidth="1"/>
    <col min="2570" max="2570" width="8.77734375" style="483" bestFit="1" customWidth="1"/>
    <col min="2571" max="2574" width="9.21875" style="483"/>
    <col min="2575" max="2575" width="13.21875" style="483" bestFit="1" customWidth="1"/>
    <col min="2576" max="2816" width="9.21875" style="483"/>
    <col min="2817" max="2817" width="3.21875" style="483" customWidth="1"/>
    <col min="2818" max="2818" width="10.21875" style="483" customWidth="1"/>
    <col min="2819" max="2819" width="4.44140625" style="483" bestFit="1" customWidth="1"/>
    <col min="2820" max="2820" width="4.77734375" style="483" customWidth="1"/>
    <col min="2821" max="2821" width="7.77734375" style="483" bestFit="1" customWidth="1"/>
    <col min="2822" max="2822" width="40.77734375" style="483" customWidth="1"/>
    <col min="2823" max="2824" width="8.77734375" style="483" bestFit="1" customWidth="1"/>
    <col min="2825" max="2825" width="8.21875" style="483" customWidth="1"/>
    <col min="2826" max="2826" width="8.77734375" style="483" bestFit="1" customWidth="1"/>
    <col min="2827" max="2830" width="9.21875" style="483"/>
    <col min="2831" max="2831" width="13.21875" style="483" bestFit="1" customWidth="1"/>
    <col min="2832" max="3072" width="9.21875" style="483"/>
    <col min="3073" max="3073" width="3.21875" style="483" customWidth="1"/>
    <col min="3074" max="3074" width="10.21875" style="483" customWidth="1"/>
    <col min="3075" max="3075" width="4.44140625" style="483" bestFit="1" customWidth="1"/>
    <col min="3076" max="3076" width="4.77734375" style="483" customWidth="1"/>
    <col min="3077" max="3077" width="7.77734375" style="483" bestFit="1" customWidth="1"/>
    <col min="3078" max="3078" width="40.77734375" style="483" customWidth="1"/>
    <col min="3079" max="3080" width="8.77734375" style="483" bestFit="1" customWidth="1"/>
    <col min="3081" max="3081" width="8.21875" style="483" customWidth="1"/>
    <col min="3082" max="3082" width="8.77734375" style="483" bestFit="1" customWidth="1"/>
    <col min="3083" max="3086" width="9.21875" style="483"/>
    <col min="3087" max="3087" width="13.21875" style="483" bestFit="1" customWidth="1"/>
    <col min="3088" max="3328" width="9.21875" style="483"/>
    <col min="3329" max="3329" width="3.21875" style="483" customWidth="1"/>
    <col min="3330" max="3330" width="10.21875" style="483" customWidth="1"/>
    <col min="3331" max="3331" width="4.44140625" style="483" bestFit="1" customWidth="1"/>
    <col min="3332" max="3332" width="4.77734375" style="483" customWidth="1"/>
    <col min="3333" max="3333" width="7.77734375" style="483" bestFit="1" customWidth="1"/>
    <col min="3334" max="3334" width="40.77734375" style="483" customWidth="1"/>
    <col min="3335" max="3336" width="8.77734375" style="483" bestFit="1" customWidth="1"/>
    <col min="3337" max="3337" width="8.21875" style="483" customWidth="1"/>
    <col min="3338" max="3338" width="8.77734375" style="483" bestFit="1" customWidth="1"/>
    <col min="3339" max="3342" width="9.21875" style="483"/>
    <col min="3343" max="3343" width="13.21875" style="483" bestFit="1" customWidth="1"/>
    <col min="3344" max="3584" width="9.21875" style="483"/>
    <col min="3585" max="3585" width="3.21875" style="483" customWidth="1"/>
    <col min="3586" max="3586" width="10.21875" style="483" customWidth="1"/>
    <col min="3587" max="3587" width="4.44140625" style="483" bestFit="1" customWidth="1"/>
    <col min="3588" max="3588" width="4.77734375" style="483" customWidth="1"/>
    <col min="3589" max="3589" width="7.77734375" style="483" bestFit="1" customWidth="1"/>
    <col min="3590" max="3590" width="40.77734375" style="483" customWidth="1"/>
    <col min="3591" max="3592" width="8.77734375" style="483" bestFit="1" customWidth="1"/>
    <col min="3593" max="3593" width="8.21875" style="483" customWidth="1"/>
    <col min="3594" max="3594" width="8.77734375" style="483" bestFit="1" customWidth="1"/>
    <col min="3595" max="3598" width="9.21875" style="483"/>
    <col min="3599" max="3599" width="13.21875" style="483" bestFit="1" customWidth="1"/>
    <col min="3600" max="3840" width="9.21875" style="483"/>
    <col min="3841" max="3841" width="3.21875" style="483" customWidth="1"/>
    <col min="3842" max="3842" width="10.21875" style="483" customWidth="1"/>
    <col min="3843" max="3843" width="4.44140625" style="483" bestFit="1" customWidth="1"/>
    <col min="3844" max="3844" width="4.77734375" style="483" customWidth="1"/>
    <col min="3845" max="3845" width="7.77734375" style="483" bestFit="1" customWidth="1"/>
    <col min="3846" max="3846" width="40.77734375" style="483" customWidth="1"/>
    <col min="3847" max="3848" width="8.77734375" style="483" bestFit="1" customWidth="1"/>
    <col min="3849" max="3849" width="8.21875" style="483" customWidth="1"/>
    <col min="3850" max="3850" width="8.77734375" style="483" bestFit="1" customWidth="1"/>
    <col min="3851" max="3854" width="9.21875" style="483"/>
    <col min="3855" max="3855" width="13.21875" style="483" bestFit="1" customWidth="1"/>
    <col min="3856" max="4096" width="9.21875" style="483"/>
    <col min="4097" max="4097" width="3.21875" style="483" customWidth="1"/>
    <col min="4098" max="4098" width="10.21875" style="483" customWidth="1"/>
    <col min="4099" max="4099" width="4.44140625" style="483" bestFit="1" customWidth="1"/>
    <col min="4100" max="4100" width="4.77734375" style="483" customWidth="1"/>
    <col min="4101" max="4101" width="7.77734375" style="483" bestFit="1" customWidth="1"/>
    <col min="4102" max="4102" width="40.77734375" style="483" customWidth="1"/>
    <col min="4103" max="4104" width="8.77734375" style="483" bestFit="1" customWidth="1"/>
    <col min="4105" max="4105" width="8.21875" style="483" customWidth="1"/>
    <col min="4106" max="4106" width="8.77734375" style="483" bestFit="1" customWidth="1"/>
    <col min="4107" max="4110" width="9.21875" style="483"/>
    <col min="4111" max="4111" width="13.21875" style="483" bestFit="1" customWidth="1"/>
    <col min="4112" max="4352" width="9.21875" style="483"/>
    <col min="4353" max="4353" width="3.21875" style="483" customWidth="1"/>
    <col min="4354" max="4354" width="10.21875" style="483" customWidth="1"/>
    <col min="4355" max="4355" width="4.44140625" style="483" bestFit="1" customWidth="1"/>
    <col min="4356" max="4356" width="4.77734375" style="483" customWidth="1"/>
    <col min="4357" max="4357" width="7.77734375" style="483" bestFit="1" customWidth="1"/>
    <col min="4358" max="4358" width="40.77734375" style="483" customWidth="1"/>
    <col min="4359" max="4360" width="8.77734375" style="483" bestFit="1" customWidth="1"/>
    <col min="4361" max="4361" width="8.21875" style="483" customWidth="1"/>
    <col min="4362" max="4362" width="8.77734375" style="483" bestFit="1" customWidth="1"/>
    <col min="4363" max="4366" width="9.21875" style="483"/>
    <col min="4367" max="4367" width="13.21875" style="483" bestFit="1" customWidth="1"/>
    <col min="4368" max="4608" width="9.21875" style="483"/>
    <col min="4609" max="4609" width="3.21875" style="483" customWidth="1"/>
    <col min="4610" max="4610" width="10.21875" style="483" customWidth="1"/>
    <col min="4611" max="4611" width="4.44140625" style="483" bestFit="1" customWidth="1"/>
    <col min="4612" max="4612" width="4.77734375" style="483" customWidth="1"/>
    <col min="4613" max="4613" width="7.77734375" style="483" bestFit="1" customWidth="1"/>
    <col min="4614" max="4614" width="40.77734375" style="483" customWidth="1"/>
    <col min="4615" max="4616" width="8.77734375" style="483" bestFit="1" customWidth="1"/>
    <col min="4617" max="4617" width="8.21875" style="483" customWidth="1"/>
    <col min="4618" max="4618" width="8.77734375" style="483" bestFit="1" customWidth="1"/>
    <col min="4619" max="4622" width="9.21875" style="483"/>
    <col min="4623" max="4623" width="13.21875" style="483" bestFit="1" customWidth="1"/>
    <col min="4624" max="4864" width="9.21875" style="483"/>
    <col min="4865" max="4865" width="3.21875" style="483" customWidth="1"/>
    <col min="4866" max="4866" width="10.21875" style="483" customWidth="1"/>
    <col min="4867" max="4867" width="4.44140625" style="483" bestFit="1" customWidth="1"/>
    <col min="4868" max="4868" width="4.77734375" style="483" customWidth="1"/>
    <col min="4869" max="4869" width="7.77734375" style="483" bestFit="1" customWidth="1"/>
    <col min="4870" max="4870" width="40.77734375" style="483" customWidth="1"/>
    <col min="4871" max="4872" width="8.77734375" style="483" bestFit="1" customWidth="1"/>
    <col min="4873" max="4873" width="8.21875" style="483" customWidth="1"/>
    <col min="4874" max="4874" width="8.77734375" style="483" bestFit="1" customWidth="1"/>
    <col min="4875" max="4878" width="9.21875" style="483"/>
    <col min="4879" max="4879" width="13.21875" style="483" bestFit="1" customWidth="1"/>
    <col min="4880" max="5120" width="9.21875" style="483"/>
    <col min="5121" max="5121" width="3.21875" style="483" customWidth="1"/>
    <col min="5122" max="5122" width="10.21875" style="483" customWidth="1"/>
    <col min="5123" max="5123" width="4.44140625" style="483" bestFit="1" customWidth="1"/>
    <col min="5124" max="5124" width="4.77734375" style="483" customWidth="1"/>
    <col min="5125" max="5125" width="7.77734375" style="483" bestFit="1" customWidth="1"/>
    <col min="5126" max="5126" width="40.77734375" style="483" customWidth="1"/>
    <col min="5127" max="5128" width="8.77734375" style="483" bestFit="1" customWidth="1"/>
    <col min="5129" max="5129" width="8.21875" style="483" customWidth="1"/>
    <col min="5130" max="5130" width="8.77734375" style="483" bestFit="1" customWidth="1"/>
    <col min="5131" max="5134" width="9.21875" style="483"/>
    <col min="5135" max="5135" width="13.21875" style="483" bestFit="1" customWidth="1"/>
    <col min="5136" max="5376" width="9.21875" style="483"/>
    <col min="5377" max="5377" width="3.21875" style="483" customWidth="1"/>
    <col min="5378" max="5378" width="10.21875" style="483" customWidth="1"/>
    <col min="5379" max="5379" width="4.44140625" style="483" bestFit="1" customWidth="1"/>
    <col min="5380" max="5380" width="4.77734375" style="483" customWidth="1"/>
    <col min="5381" max="5381" width="7.77734375" style="483" bestFit="1" customWidth="1"/>
    <col min="5382" max="5382" width="40.77734375" style="483" customWidth="1"/>
    <col min="5383" max="5384" width="8.77734375" style="483" bestFit="1" customWidth="1"/>
    <col min="5385" max="5385" width="8.21875" style="483" customWidth="1"/>
    <col min="5386" max="5386" width="8.77734375" style="483" bestFit="1" customWidth="1"/>
    <col min="5387" max="5390" width="9.21875" style="483"/>
    <col min="5391" max="5391" width="13.21875" style="483" bestFit="1" customWidth="1"/>
    <col min="5392" max="5632" width="9.21875" style="483"/>
    <col min="5633" max="5633" width="3.21875" style="483" customWidth="1"/>
    <col min="5634" max="5634" width="10.21875" style="483" customWidth="1"/>
    <col min="5635" max="5635" width="4.44140625" style="483" bestFit="1" customWidth="1"/>
    <col min="5636" max="5636" width="4.77734375" style="483" customWidth="1"/>
    <col min="5637" max="5637" width="7.77734375" style="483" bestFit="1" customWidth="1"/>
    <col min="5638" max="5638" width="40.77734375" style="483" customWidth="1"/>
    <col min="5639" max="5640" width="8.77734375" style="483" bestFit="1" customWidth="1"/>
    <col min="5641" max="5641" width="8.21875" style="483" customWidth="1"/>
    <col min="5642" max="5642" width="8.77734375" style="483" bestFit="1" customWidth="1"/>
    <col min="5643" max="5646" width="9.21875" style="483"/>
    <col min="5647" max="5647" width="13.21875" style="483" bestFit="1" customWidth="1"/>
    <col min="5648" max="5888" width="9.21875" style="483"/>
    <col min="5889" max="5889" width="3.21875" style="483" customWidth="1"/>
    <col min="5890" max="5890" width="10.21875" style="483" customWidth="1"/>
    <col min="5891" max="5891" width="4.44140625" style="483" bestFit="1" customWidth="1"/>
    <col min="5892" max="5892" width="4.77734375" style="483" customWidth="1"/>
    <col min="5893" max="5893" width="7.77734375" style="483" bestFit="1" customWidth="1"/>
    <col min="5894" max="5894" width="40.77734375" style="483" customWidth="1"/>
    <col min="5895" max="5896" width="8.77734375" style="483" bestFit="1" customWidth="1"/>
    <col min="5897" max="5897" width="8.21875" style="483" customWidth="1"/>
    <col min="5898" max="5898" width="8.77734375" style="483" bestFit="1" customWidth="1"/>
    <col min="5899" max="5902" width="9.21875" style="483"/>
    <col min="5903" max="5903" width="13.21875" style="483" bestFit="1" customWidth="1"/>
    <col min="5904" max="6144" width="9.21875" style="483"/>
    <col min="6145" max="6145" width="3.21875" style="483" customWidth="1"/>
    <col min="6146" max="6146" width="10.21875" style="483" customWidth="1"/>
    <col min="6147" max="6147" width="4.44140625" style="483" bestFit="1" customWidth="1"/>
    <col min="6148" max="6148" width="4.77734375" style="483" customWidth="1"/>
    <col min="6149" max="6149" width="7.77734375" style="483" bestFit="1" customWidth="1"/>
    <col min="6150" max="6150" width="40.77734375" style="483" customWidth="1"/>
    <col min="6151" max="6152" width="8.77734375" style="483" bestFit="1" customWidth="1"/>
    <col min="6153" max="6153" width="8.21875" style="483" customWidth="1"/>
    <col min="6154" max="6154" width="8.77734375" style="483" bestFit="1" customWidth="1"/>
    <col min="6155" max="6158" width="9.21875" style="483"/>
    <col min="6159" max="6159" width="13.21875" style="483" bestFit="1" customWidth="1"/>
    <col min="6160" max="6400" width="9.21875" style="483"/>
    <col min="6401" max="6401" width="3.21875" style="483" customWidth="1"/>
    <col min="6402" max="6402" width="10.21875" style="483" customWidth="1"/>
    <col min="6403" max="6403" width="4.44140625" style="483" bestFit="1" customWidth="1"/>
    <col min="6404" max="6404" width="4.77734375" style="483" customWidth="1"/>
    <col min="6405" max="6405" width="7.77734375" style="483" bestFit="1" customWidth="1"/>
    <col min="6406" max="6406" width="40.77734375" style="483" customWidth="1"/>
    <col min="6407" max="6408" width="8.77734375" style="483" bestFit="1" customWidth="1"/>
    <col min="6409" max="6409" width="8.21875" style="483" customWidth="1"/>
    <col min="6410" max="6410" width="8.77734375" style="483" bestFit="1" customWidth="1"/>
    <col min="6411" max="6414" width="9.21875" style="483"/>
    <col min="6415" max="6415" width="13.21875" style="483" bestFit="1" customWidth="1"/>
    <col min="6416" max="6656" width="9.21875" style="483"/>
    <col min="6657" max="6657" width="3.21875" style="483" customWidth="1"/>
    <col min="6658" max="6658" width="10.21875" style="483" customWidth="1"/>
    <col min="6659" max="6659" width="4.44140625" style="483" bestFit="1" customWidth="1"/>
    <col min="6660" max="6660" width="4.77734375" style="483" customWidth="1"/>
    <col min="6661" max="6661" width="7.77734375" style="483" bestFit="1" customWidth="1"/>
    <col min="6662" max="6662" width="40.77734375" style="483" customWidth="1"/>
    <col min="6663" max="6664" width="8.77734375" style="483" bestFit="1" customWidth="1"/>
    <col min="6665" max="6665" width="8.21875" style="483" customWidth="1"/>
    <col min="6666" max="6666" width="8.77734375" style="483" bestFit="1" customWidth="1"/>
    <col min="6667" max="6670" width="9.21875" style="483"/>
    <col min="6671" max="6671" width="13.21875" style="483" bestFit="1" customWidth="1"/>
    <col min="6672" max="6912" width="9.21875" style="483"/>
    <col min="6913" max="6913" width="3.21875" style="483" customWidth="1"/>
    <col min="6914" max="6914" width="10.21875" style="483" customWidth="1"/>
    <col min="6915" max="6915" width="4.44140625" style="483" bestFit="1" customWidth="1"/>
    <col min="6916" max="6916" width="4.77734375" style="483" customWidth="1"/>
    <col min="6917" max="6917" width="7.77734375" style="483" bestFit="1" customWidth="1"/>
    <col min="6918" max="6918" width="40.77734375" style="483" customWidth="1"/>
    <col min="6919" max="6920" width="8.77734375" style="483" bestFit="1" customWidth="1"/>
    <col min="6921" max="6921" width="8.21875" style="483" customWidth="1"/>
    <col min="6922" max="6922" width="8.77734375" style="483" bestFit="1" customWidth="1"/>
    <col min="6923" max="6926" width="9.21875" style="483"/>
    <col min="6927" max="6927" width="13.21875" style="483" bestFit="1" customWidth="1"/>
    <col min="6928" max="7168" width="9.21875" style="483"/>
    <col min="7169" max="7169" width="3.21875" style="483" customWidth="1"/>
    <col min="7170" max="7170" width="10.21875" style="483" customWidth="1"/>
    <col min="7171" max="7171" width="4.44140625" style="483" bestFit="1" customWidth="1"/>
    <col min="7172" max="7172" width="4.77734375" style="483" customWidth="1"/>
    <col min="7173" max="7173" width="7.77734375" style="483" bestFit="1" customWidth="1"/>
    <col min="7174" max="7174" width="40.77734375" style="483" customWidth="1"/>
    <col min="7175" max="7176" width="8.77734375" style="483" bestFit="1" customWidth="1"/>
    <col min="7177" max="7177" width="8.21875" style="483" customWidth="1"/>
    <col min="7178" max="7178" width="8.77734375" style="483" bestFit="1" customWidth="1"/>
    <col min="7179" max="7182" width="9.21875" style="483"/>
    <col min="7183" max="7183" width="13.21875" style="483" bestFit="1" customWidth="1"/>
    <col min="7184" max="7424" width="9.21875" style="483"/>
    <col min="7425" max="7425" width="3.21875" style="483" customWidth="1"/>
    <col min="7426" max="7426" width="10.21875" style="483" customWidth="1"/>
    <col min="7427" max="7427" width="4.44140625" style="483" bestFit="1" customWidth="1"/>
    <col min="7428" max="7428" width="4.77734375" style="483" customWidth="1"/>
    <col min="7429" max="7429" width="7.77734375" style="483" bestFit="1" customWidth="1"/>
    <col min="7430" max="7430" width="40.77734375" style="483" customWidth="1"/>
    <col min="7431" max="7432" width="8.77734375" style="483" bestFit="1" customWidth="1"/>
    <col min="7433" max="7433" width="8.21875" style="483" customWidth="1"/>
    <col min="7434" max="7434" width="8.77734375" style="483" bestFit="1" customWidth="1"/>
    <col min="7435" max="7438" width="9.21875" style="483"/>
    <col min="7439" max="7439" width="13.21875" style="483" bestFit="1" customWidth="1"/>
    <col min="7440" max="7680" width="9.21875" style="483"/>
    <col min="7681" max="7681" width="3.21875" style="483" customWidth="1"/>
    <col min="7682" max="7682" width="10.21875" style="483" customWidth="1"/>
    <col min="7683" max="7683" width="4.44140625" style="483" bestFit="1" customWidth="1"/>
    <col min="7684" max="7684" width="4.77734375" style="483" customWidth="1"/>
    <col min="7685" max="7685" width="7.77734375" style="483" bestFit="1" customWidth="1"/>
    <col min="7686" max="7686" width="40.77734375" style="483" customWidth="1"/>
    <col min="7687" max="7688" width="8.77734375" style="483" bestFit="1" customWidth="1"/>
    <col min="7689" max="7689" width="8.21875" style="483" customWidth="1"/>
    <col min="7690" max="7690" width="8.77734375" style="483" bestFit="1" customWidth="1"/>
    <col min="7691" max="7694" width="9.21875" style="483"/>
    <col min="7695" max="7695" width="13.21875" style="483" bestFit="1" customWidth="1"/>
    <col min="7696" max="7936" width="9.21875" style="483"/>
    <col min="7937" max="7937" width="3.21875" style="483" customWidth="1"/>
    <col min="7938" max="7938" width="10.21875" style="483" customWidth="1"/>
    <col min="7939" max="7939" width="4.44140625" style="483" bestFit="1" customWidth="1"/>
    <col min="7940" max="7940" width="4.77734375" style="483" customWidth="1"/>
    <col min="7941" max="7941" width="7.77734375" style="483" bestFit="1" customWidth="1"/>
    <col min="7942" max="7942" width="40.77734375" style="483" customWidth="1"/>
    <col min="7943" max="7944" width="8.77734375" style="483" bestFit="1" customWidth="1"/>
    <col min="7945" max="7945" width="8.21875" style="483" customWidth="1"/>
    <col min="7946" max="7946" width="8.77734375" style="483" bestFit="1" customWidth="1"/>
    <col min="7947" max="7950" width="9.21875" style="483"/>
    <col min="7951" max="7951" width="13.21875" style="483" bestFit="1" customWidth="1"/>
    <col min="7952" max="8192" width="9.21875" style="483"/>
    <col min="8193" max="8193" width="3.21875" style="483" customWidth="1"/>
    <col min="8194" max="8194" width="10.21875" style="483" customWidth="1"/>
    <col min="8195" max="8195" width="4.44140625" style="483" bestFit="1" customWidth="1"/>
    <col min="8196" max="8196" width="4.77734375" style="483" customWidth="1"/>
    <col min="8197" max="8197" width="7.77734375" style="483" bestFit="1" customWidth="1"/>
    <col min="8198" max="8198" width="40.77734375" style="483" customWidth="1"/>
    <col min="8199" max="8200" width="8.77734375" style="483" bestFit="1" customWidth="1"/>
    <col min="8201" max="8201" width="8.21875" style="483" customWidth="1"/>
    <col min="8202" max="8202" width="8.77734375" style="483" bestFit="1" customWidth="1"/>
    <col min="8203" max="8206" width="9.21875" style="483"/>
    <col min="8207" max="8207" width="13.21875" style="483" bestFit="1" customWidth="1"/>
    <col min="8208" max="8448" width="9.21875" style="483"/>
    <col min="8449" max="8449" width="3.21875" style="483" customWidth="1"/>
    <col min="8450" max="8450" width="10.21875" style="483" customWidth="1"/>
    <col min="8451" max="8451" width="4.44140625" style="483" bestFit="1" customWidth="1"/>
    <col min="8452" max="8452" width="4.77734375" style="483" customWidth="1"/>
    <col min="8453" max="8453" width="7.77734375" style="483" bestFit="1" customWidth="1"/>
    <col min="8454" max="8454" width="40.77734375" style="483" customWidth="1"/>
    <col min="8455" max="8456" width="8.77734375" style="483" bestFit="1" customWidth="1"/>
    <col min="8457" max="8457" width="8.21875" style="483" customWidth="1"/>
    <col min="8458" max="8458" width="8.77734375" style="483" bestFit="1" customWidth="1"/>
    <col min="8459" max="8462" width="9.21875" style="483"/>
    <col min="8463" max="8463" width="13.21875" style="483" bestFit="1" customWidth="1"/>
    <col min="8464" max="8704" width="9.21875" style="483"/>
    <col min="8705" max="8705" width="3.21875" style="483" customWidth="1"/>
    <col min="8706" max="8706" width="10.21875" style="483" customWidth="1"/>
    <col min="8707" max="8707" width="4.44140625" style="483" bestFit="1" customWidth="1"/>
    <col min="8708" max="8708" width="4.77734375" style="483" customWidth="1"/>
    <col min="8709" max="8709" width="7.77734375" style="483" bestFit="1" customWidth="1"/>
    <col min="8710" max="8710" width="40.77734375" style="483" customWidth="1"/>
    <col min="8711" max="8712" width="8.77734375" style="483" bestFit="1" customWidth="1"/>
    <col min="8713" max="8713" width="8.21875" style="483" customWidth="1"/>
    <col min="8714" max="8714" width="8.77734375" style="483" bestFit="1" customWidth="1"/>
    <col min="8715" max="8718" width="9.21875" style="483"/>
    <col min="8719" max="8719" width="13.21875" style="483" bestFit="1" customWidth="1"/>
    <col min="8720" max="8960" width="9.21875" style="483"/>
    <col min="8961" max="8961" width="3.21875" style="483" customWidth="1"/>
    <col min="8962" max="8962" width="10.21875" style="483" customWidth="1"/>
    <col min="8963" max="8963" width="4.44140625" style="483" bestFit="1" customWidth="1"/>
    <col min="8964" max="8964" width="4.77734375" style="483" customWidth="1"/>
    <col min="8965" max="8965" width="7.77734375" style="483" bestFit="1" customWidth="1"/>
    <col min="8966" max="8966" width="40.77734375" style="483" customWidth="1"/>
    <col min="8967" max="8968" width="8.77734375" style="483" bestFit="1" customWidth="1"/>
    <col min="8969" max="8969" width="8.21875" style="483" customWidth="1"/>
    <col min="8970" max="8970" width="8.77734375" style="483" bestFit="1" customWidth="1"/>
    <col min="8971" max="8974" width="9.21875" style="483"/>
    <col min="8975" max="8975" width="13.21875" style="483" bestFit="1" customWidth="1"/>
    <col min="8976" max="9216" width="9.21875" style="483"/>
    <col min="9217" max="9217" width="3.21875" style="483" customWidth="1"/>
    <col min="9218" max="9218" width="10.21875" style="483" customWidth="1"/>
    <col min="9219" max="9219" width="4.44140625" style="483" bestFit="1" customWidth="1"/>
    <col min="9220" max="9220" width="4.77734375" style="483" customWidth="1"/>
    <col min="9221" max="9221" width="7.77734375" style="483" bestFit="1" customWidth="1"/>
    <col min="9222" max="9222" width="40.77734375" style="483" customWidth="1"/>
    <col min="9223" max="9224" width="8.77734375" style="483" bestFit="1" customWidth="1"/>
    <col min="9225" max="9225" width="8.21875" style="483" customWidth="1"/>
    <col min="9226" max="9226" width="8.77734375" style="483" bestFit="1" customWidth="1"/>
    <col min="9227" max="9230" width="9.21875" style="483"/>
    <col min="9231" max="9231" width="13.21875" style="483" bestFit="1" customWidth="1"/>
    <col min="9232" max="9472" width="9.21875" style="483"/>
    <col min="9473" max="9473" width="3.21875" style="483" customWidth="1"/>
    <col min="9474" max="9474" width="10.21875" style="483" customWidth="1"/>
    <col min="9475" max="9475" width="4.44140625" style="483" bestFit="1" customWidth="1"/>
    <col min="9476" max="9476" width="4.77734375" style="483" customWidth="1"/>
    <col min="9477" max="9477" width="7.77734375" style="483" bestFit="1" customWidth="1"/>
    <col min="9478" max="9478" width="40.77734375" style="483" customWidth="1"/>
    <col min="9479" max="9480" width="8.77734375" style="483" bestFit="1" customWidth="1"/>
    <col min="9481" max="9481" width="8.21875" style="483" customWidth="1"/>
    <col min="9482" max="9482" width="8.77734375" style="483" bestFit="1" customWidth="1"/>
    <col min="9483" max="9486" width="9.21875" style="483"/>
    <col min="9487" max="9487" width="13.21875" style="483" bestFit="1" customWidth="1"/>
    <col min="9488" max="9728" width="9.21875" style="483"/>
    <col min="9729" max="9729" width="3.21875" style="483" customWidth="1"/>
    <col min="9730" max="9730" width="10.21875" style="483" customWidth="1"/>
    <col min="9731" max="9731" width="4.44140625" style="483" bestFit="1" customWidth="1"/>
    <col min="9732" max="9732" width="4.77734375" style="483" customWidth="1"/>
    <col min="9733" max="9733" width="7.77734375" style="483" bestFit="1" customWidth="1"/>
    <col min="9734" max="9734" width="40.77734375" style="483" customWidth="1"/>
    <col min="9735" max="9736" width="8.77734375" style="483" bestFit="1" customWidth="1"/>
    <col min="9737" max="9737" width="8.21875" style="483" customWidth="1"/>
    <col min="9738" max="9738" width="8.77734375" style="483" bestFit="1" customWidth="1"/>
    <col min="9739" max="9742" width="9.21875" style="483"/>
    <col min="9743" max="9743" width="13.21875" style="483" bestFit="1" customWidth="1"/>
    <col min="9744" max="9984" width="9.21875" style="483"/>
    <col min="9985" max="9985" width="3.21875" style="483" customWidth="1"/>
    <col min="9986" max="9986" width="10.21875" style="483" customWidth="1"/>
    <col min="9987" max="9987" width="4.44140625" style="483" bestFit="1" customWidth="1"/>
    <col min="9988" max="9988" width="4.77734375" style="483" customWidth="1"/>
    <col min="9989" max="9989" width="7.77734375" style="483" bestFit="1" customWidth="1"/>
    <col min="9990" max="9990" width="40.77734375" style="483" customWidth="1"/>
    <col min="9991" max="9992" width="8.77734375" style="483" bestFit="1" customWidth="1"/>
    <col min="9993" max="9993" width="8.21875" style="483" customWidth="1"/>
    <col min="9994" max="9994" width="8.77734375" style="483" bestFit="1" customWidth="1"/>
    <col min="9995" max="9998" width="9.21875" style="483"/>
    <col min="9999" max="9999" width="13.21875" style="483" bestFit="1" customWidth="1"/>
    <col min="10000" max="10240" width="9.21875" style="483"/>
    <col min="10241" max="10241" width="3.21875" style="483" customWidth="1"/>
    <col min="10242" max="10242" width="10.21875" style="483" customWidth="1"/>
    <col min="10243" max="10243" width="4.44140625" style="483" bestFit="1" customWidth="1"/>
    <col min="10244" max="10244" width="4.77734375" style="483" customWidth="1"/>
    <col min="10245" max="10245" width="7.77734375" style="483" bestFit="1" customWidth="1"/>
    <col min="10246" max="10246" width="40.77734375" style="483" customWidth="1"/>
    <col min="10247" max="10248" width="8.77734375" style="483" bestFit="1" customWidth="1"/>
    <col min="10249" max="10249" width="8.21875" style="483" customWidth="1"/>
    <col min="10250" max="10250" width="8.77734375" style="483" bestFit="1" customWidth="1"/>
    <col min="10251" max="10254" width="9.21875" style="483"/>
    <col min="10255" max="10255" width="13.21875" style="483" bestFit="1" customWidth="1"/>
    <col min="10256" max="10496" width="9.21875" style="483"/>
    <col min="10497" max="10497" width="3.21875" style="483" customWidth="1"/>
    <col min="10498" max="10498" width="10.21875" style="483" customWidth="1"/>
    <col min="10499" max="10499" width="4.44140625" style="483" bestFit="1" customWidth="1"/>
    <col min="10500" max="10500" width="4.77734375" style="483" customWidth="1"/>
    <col min="10501" max="10501" width="7.77734375" style="483" bestFit="1" customWidth="1"/>
    <col min="10502" max="10502" width="40.77734375" style="483" customWidth="1"/>
    <col min="10503" max="10504" width="8.77734375" style="483" bestFit="1" customWidth="1"/>
    <col min="10505" max="10505" width="8.21875" style="483" customWidth="1"/>
    <col min="10506" max="10506" width="8.77734375" style="483" bestFit="1" customWidth="1"/>
    <col min="10507" max="10510" width="9.21875" style="483"/>
    <col min="10511" max="10511" width="13.21875" style="483" bestFit="1" customWidth="1"/>
    <col min="10512" max="10752" width="9.21875" style="483"/>
    <col min="10753" max="10753" width="3.21875" style="483" customWidth="1"/>
    <col min="10754" max="10754" width="10.21875" style="483" customWidth="1"/>
    <col min="10755" max="10755" width="4.44140625" style="483" bestFit="1" customWidth="1"/>
    <col min="10756" max="10756" width="4.77734375" style="483" customWidth="1"/>
    <col min="10757" max="10757" width="7.77734375" style="483" bestFit="1" customWidth="1"/>
    <col min="10758" max="10758" width="40.77734375" style="483" customWidth="1"/>
    <col min="10759" max="10760" width="8.77734375" style="483" bestFit="1" customWidth="1"/>
    <col min="10761" max="10761" width="8.21875" style="483" customWidth="1"/>
    <col min="10762" max="10762" width="8.77734375" style="483" bestFit="1" customWidth="1"/>
    <col min="10763" max="10766" width="9.21875" style="483"/>
    <col min="10767" max="10767" width="13.21875" style="483" bestFit="1" customWidth="1"/>
    <col min="10768" max="11008" width="9.21875" style="483"/>
    <col min="11009" max="11009" width="3.21875" style="483" customWidth="1"/>
    <col min="11010" max="11010" width="10.21875" style="483" customWidth="1"/>
    <col min="11011" max="11011" width="4.44140625" style="483" bestFit="1" customWidth="1"/>
    <col min="11012" max="11012" width="4.77734375" style="483" customWidth="1"/>
    <col min="11013" max="11013" width="7.77734375" style="483" bestFit="1" customWidth="1"/>
    <col min="11014" max="11014" width="40.77734375" style="483" customWidth="1"/>
    <col min="11015" max="11016" width="8.77734375" style="483" bestFit="1" customWidth="1"/>
    <col min="11017" max="11017" width="8.21875" style="483" customWidth="1"/>
    <col min="11018" max="11018" width="8.77734375" style="483" bestFit="1" customWidth="1"/>
    <col min="11019" max="11022" width="9.21875" style="483"/>
    <col min="11023" max="11023" width="13.21875" style="483" bestFit="1" customWidth="1"/>
    <col min="11024" max="11264" width="9.21875" style="483"/>
    <col min="11265" max="11265" width="3.21875" style="483" customWidth="1"/>
    <col min="11266" max="11266" width="10.21875" style="483" customWidth="1"/>
    <col min="11267" max="11267" width="4.44140625" style="483" bestFit="1" customWidth="1"/>
    <col min="11268" max="11268" width="4.77734375" style="483" customWidth="1"/>
    <col min="11269" max="11269" width="7.77734375" style="483" bestFit="1" customWidth="1"/>
    <col min="11270" max="11270" width="40.77734375" style="483" customWidth="1"/>
    <col min="11271" max="11272" width="8.77734375" style="483" bestFit="1" customWidth="1"/>
    <col min="11273" max="11273" width="8.21875" style="483" customWidth="1"/>
    <col min="11274" max="11274" width="8.77734375" style="483" bestFit="1" customWidth="1"/>
    <col min="11275" max="11278" width="9.21875" style="483"/>
    <col min="11279" max="11279" width="13.21875" style="483" bestFit="1" customWidth="1"/>
    <col min="11280" max="11520" width="9.21875" style="483"/>
    <col min="11521" max="11521" width="3.21875" style="483" customWidth="1"/>
    <col min="11522" max="11522" width="10.21875" style="483" customWidth="1"/>
    <col min="11523" max="11523" width="4.44140625" style="483" bestFit="1" customWidth="1"/>
    <col min="11524" max="11524" width="4.77734375" style="483" customWidth="1"/>
    <col min="11525" max="11525" width="7.77734375" style="483" bestFit="1" customWidth="1"/>
    <col min="11526" max="11526" width="40.77734375" style="483" customWidth="1"/>
    <col min="11527" max="11528" width="8.77734375" style="483" bestFit="1" customWidth="1"/>
    <col min="11529" max="11529" width="8.21875" style="483" customWidth="1"/>
    <col min="11530" max="11530" width="8.77734375" style="483" bestFit="1" customWidth="1"/>
    <col min="11531" max="11534" width="9.21875" style="483"/>
    <col min="11535" max="11535" width="13.21875" style="483" bestFit="1" customWidth="1"/>
    <col min="11536" max="11776" width="9.21875" style="483"/>
    <col min="11777" max="11777" width="3.21875" style="483" customWidth="1"/>
    <col min="11778" max="11778" width="10.21875" style="483" customWidth="1"/>
    <col min="11779" max="11779" width="4.44140625" style="483" bestFit="1" customWidth="1"/>
    <col min="11780" max="11780" width="4.77734375" style="483" customWidth="1"/>
    <col min="11781" max="11781" width="7.77734375" style="483" bestFit="1" customWidth="1"/>
    <col min="11782" max="11782" width="40.77734375" style="483" customWidth="1"/>
    <col min="11783" max="11784" width="8.77734375" style="483" bestFit="1" customWidth="1"/>
    <col min="11785" max="11785" width="8.21875" style="483" customWidth="1"/>
    <col min="11786" max="11786" width="8.77734375" style="483" bestFit="1" customWidth="1"/>
    <col min="11787" max="11790" width="9.21875" style="483"/>
    <col min="11791" max="11791" width="13.21875" style="483" bestFit="1" customWidth="1"/>
    <col min="11792" max="12032" width="9.21875" style="483"/>
    <col min="12033" max="12033" width="3.21875" style="483" customWidth="1"/>
    <col min="12034" max="12034" width="10.21875" style="483" customWidth="1"/>
    <col min="12035" max="12035" width="4.44140625" style="483" bestFit="1" customWidth="1"/>
    <col min="12036" max="12036" width="4.77734375" style="483" customWidth="1"/>
    <col min="12037" max="12037" width="7.77734375" style="483" bestFit="1" customWidth="1"/>
    <col min="12038" max="12038" width="40.77734375" style="483" customWidth="1"/>
    <col min="12039" max="12040" width="8.77734375" style="483" bestFit="1" customWidth="1"/>
    <col min="12041" max="12041" width="8.21875" style="483" customWidth="1"/>
    <col min="12042" max="12042" width="8.77734375" style="483" bestFit="1" customWidth="1"/>
    <col min="12043" max="12046" width="9.21875" style="483"/>
    <col min="12047" max="12047" width="13.21875" style="483" bestFit="1" customWidth="1"/>
    <col min="12048" max="12288" width="9.21875" style="483"/>
    <col min="12289" max="12289" width="3.21875" style="483" customWidth="1"/>
    <col min="12290" max="12290" width="10.21875" style="483" customWidth="1"/>
    <col min="12291" max="12291" width="4.44140625" style="483" bestFit="1" customWidth="1"/>
    <col min="12292" max="12292" width="4.77734375" style="483" customWidth="1"/>
    <col min="12293" max="12293" width="7.77734375" style="483" bestFit="1" customWidth="1"/>
    <col min="12294" max="12294" width="40.77734375" style="483" customWidth="1"/>
    <col min="12295" max="12296" width="8.77734375" style="483" bestFit="1" customWidth="1"/>
    <col min="12297" max="12297" width="8.21875" style="483" customWidth="1"/>
    <col min="12298" max="12298" width="8.77734375" style="483" bestFit="1" customWidth="1"/>
    <col min="12299" max="12302" width="9.21875" style="483"/>
    <col min="12303" max="12303" width="13.21875" style="483" bestFit="1" customWidth="1"/>
    <col min="12304" max="12544" width="9.21875" style="483"/>
    <col min="12545" max="12545" width="3.21875" style="483" customWidth="1"/>
    <col min="12546" max="12546" width="10.21875" style="483" customWidth="1"/>
    <col min="12547" max="12547" width="4.44140625" style="483" bestFit="1" customWidth="1"/>
    <col min="12548" max="12548" width="4.77734375" style="483" customWidth="1"/>
    <col min="12549" max="12549" width="7.77734375" style="483" bestFit="1" customWidth="1"/>
    <col min="12550" max="12550" width="40.77734375" style="483" customWidth="1"/>
    <col min="12551" max="12552" width="8.77734375" style="483" bestFit="1" customWidth="1"/>
    <col min="12553" max="12553" width="8.21875" style="483" customWidth="1"/>
    <col min="12554" max="12554" width="8.77734375" style="483" bestFit="1" customWidth="1"/>
    <col min="12555" max="12558" width="9.21875" style="483"/>
    <col min="12559" max="12559" width="13.21875" style="483" bestFit="1" customWidth="1"/>
    <col min="12560" max="12800" width="9.21875" style="483"/>
    <col min="12801" max="12801" width="3.21875" style="483" customWidth="1"/>
    <col min="12802" max="12802" width="10.21875" style="483" customWidth="1"/>
    <col min="12803" max="12803" width="4.44140625" style="483" bestFit="1" customWidth="1"/>
    <col min="12804" max="12804" width="4.77734375" style="483" customWidth="1"/>
    <col min="12805" max="12805" width="7.77734375" style="483" bestFit="1" customWidth="1"/>
    <col min="12806" max="12806" width="40.77734375" style="483" customWidth="1"/>
    <col min="12807" max="12808" width="8.77734375" style="483" bestFit="1" customWidth="1"/>
    <col min="12809" max="12809" width="8.21875" style="483" customWidth="1"/>
    <col min="12810" max="12810" width="8.77734375" style="483" bestFit="1" customWidth="1"/>
    <col min="12811" max="12814" width="9.21875" style="483"/>
    <col min="12815" max="12815" width="13.21875" style="483" bestFit="1" customWidth="1"/>
    <col min="12816" max="13056" width="9.21875" style="483"/>
    <col min="13057" max="13057" width="3.21875" style="483" customWidth="1"/>
    <col min="13058" max="13058" width="10.21875" style="483" customWidth="1"/>
    <col min="13059" max="13059" width="4.44140625" style="483" bestFit="1" customWidth="1"/>
    <col min="13060" max="13060" width="4.77734375" style="483" customWidth="1"/>
    <col min="13061" max="13061" width="7.77734375" style="483" bestFit="1" customWidth="1"/>
    <col min="13062" max="13062" width="40.77734375" style="483" customWidth="1"/>
    <col min="13063" max="13064" width="8.77734375" style="483" bestFit="1" customWidth="1"/>
    <col min="13065" max="13065" width="8.21875" style="483" customWidth="1"/>
    <col min="13066" max="13066" width="8.77734375" style="483" bestFit="1" customWidth="1"/>
    <col min="13067" max="13070" width="9.21875" style="483"/>
    <col min="13071" max="13071" width="13.21875" style="483" bestFit="1" customWidth="1"/>
    <col min="13072" max="13312" width="9.21875" style="483"/>
    <col min="13313" max="13313" width="3.21875" style="483" customWidth="1"/>
    <col min="13314" max="13314" width="10.21875" style="483" customWidth="1"/>
    <col min="13315" max="13315" width="4.44140625" style="483" bestFit="1" customWidth="1"/>
    <col min="13316" max="13316" width="4.77734375" style="483" customWidth="1"/>
    <col min="13317" max="13317" width="7.77734375" style="483" bestFit="1" customWidth="1"/>
    <col min="13318" max="13318" width="40.77734375" style="483" customWidth="1"/>
    <col min="13319" max="13320" width="8.77734375" style="483" bestFit="1" customWidth="1"/>
    <col min="13321" max="13321" width="8.21875" style="483" customWidth="1"/>
    <col min="13322" max="13322" width="8.77734375" style="483" bestFit="1" customWidth="1"/>
    <col min="13323" max="13326" width="9.21875" style="483"/>
    <col min="13327" max="13327" width="13.21875" style="483" bestFit="1" customWidth="1"/>
    <col min="13328" max="13568" width="9.21875" style="483"/>
    <col min="13569" max="13569" width="3.21875" style="483" customWidth="1"/>
    <col min="13570" max="13570" width="10.21875" style="483" customWidth="1"/>
    <col min="13571" max="13571" width="4.44140625" style="483" bestFit="1" customWidth="1"/>
    <col min="13572" max="13572" width="4.77734375" style="483" customWidth="1"/>
    <col min="13573" max="13573" width="7.77734375" style="483" bestFit="1" customWidth="1"/>
    <col min="13574" max="13574" width="40.77734375" style="483" customWidth="1"/>
    <col min="13575" max="13576" width="8.77734375" style="483" bestFit="1" customWidth="1"/>
    <col min="13577" max="13577" width="8.21875" style="483" customWidth="1"/>
    <col min="13578" max="13578" width="8.77734375" style="483" bestFit="1" customWidth="1"/>
    <col min="13579" max="13582" width="9.21875" style="483"/>
    <col min="13583" max="13583" width="13.21875" style="483" bestFit="1" customWidth="1"/>
    <col min="13584" max="13824" width="9.21875" style="483"/>
    <col min="13825" max="13825" width="3.21875" style="483" customWidth="1"/>
    <col min="13826" max="13826" width="10.21875" style="483" customWidth="1"/>
    <col min="13827" max="13827" width="4.44140625" style="483" bestFit="1" customWidth="1"/>
    <col min="13828" max="13828" width="4.77734375" style="483" customWidth="1"/>
    <col min="13829" max="13829" width="7.77734375" style="483" bestFit="1" customWidth="1"/>
    <col min="13830" max="13830" width="40.77734375" style="483" customWidth="1"/>
    <col min="13831" max="13832" width="8.77734375" style="483" bestFit="1" customWidth="1"/>
    <col min="13833" max="13833" width="8.21875" style="483" customWidth="1"/>
    <col min="13834" max="13834" width="8.77734375" style="483" bestFit="1" customWidth="1"/>
    <col min="13835" max="13838" width="9.21875" style="483"/>
    <col min="13839" max="13839" width="13.21875" style="483" bestFit="1" customWidth="1"/>
    <col min="13840" max="14080" width="9.21875" style="483"/>
    <col min="14081" max="14081" width="3.21875" style="483" customWidth="1"/>
    <col min="14082" max="14082" width="10.21875" style="483" customWidth="1"/>
    <col min="14083" max="14083" width="4.44140625" style="483" bestFit="1" customWidth="1"/>
    <col min="14084" max="14084" width="4.77734375" style="483" customWidth="1"/>
    <col min="14085" max="14085" width="7.77734375" style="483" bestFit="1" customWidth="1"/>
    <col min="14086" max="14086" width="40.77734375" style="483" customWidth="1"/>
    <col min="14087" max="14088" width="8.77734375" style="483" bestFit="1" customWidth="1"/>
    <col min="14089" max="14089" width="8.21875" style="483" customWidth="1"/>
    <col min="14090" max="14090" width="8.77734375" style="483" bestFit="1" customWidth="1"/>
    <col min="14091" max="14094" width="9.21875" style="483"/>
    <col min="14095" max="14095" width="13.21875" style="483" bestFit="1" customWidth="1"/>
    <col min="14096" max="14336" width="9.21875" style="483"/>
    <col min="14337" max="14337" width="3.21875" style="483" customWidth="1"/>
    <col min="14338" max="14338" width="10.21875" style="483" customWidth="1"/>
    <col min="14339" max="14339" width="4.44140625" style="483" bestFit="1" customWidth="1"/>
    <col min="14340" max="14340" width="4.77734375" style="483" customWidth="1"/>
    <col min="14341" max="14341" width="7.77734375" style="483" bestFit="1" customWidth="1"/>
    <col min="14342" max="14342" width="40.77734375" style="483" customWidth="1"/>
    <col min="14343" max="14344" width="8.77734375" style="483" bestFit="1" customWidth="1"/>
    <col min="14345" max="14345" width="8.21875" style="483" customWidth="1"/>
    <col min="14346" max="14346" width="8.77734375" style="483" bestFit="1" customWidth="1"/>
    <col min="14347" max="14350" width="9.21875" style="483"/>
    <col min="14351" max="14351" width="13.21875" style="483" bestFit="1" customWidth="1"/>
    <col min="14352" max="14592" width="9.21875" style="483"/>
    <col min="14593" max="14593" width="3.21875" style="483" customWidth="1"/>
    <col min="14594" max="14594" width="10.21875" style="483" customWidth="1"/>
    <col min="14595" max="14595" width="4.44140625" style="483" bestFit="1" customWidth="1"/>
    <col min="14596" max="14596" width="4.77734375" style="483" customWidth="1"/>
    <col min="14597" max="14597" width="7.77734375" style="483" bestFit="1" customWidth="1"/>
    <col min="14598" max="14598" width="40.77734375" style="483" customWidth="1"/>
    <col min="14599" max="14600" width="8.77734375" style="483" bestFit="1" customWidth="1"/>
    <col min="14601" max="14601" width="8.21875" style="483" customWidth="1"/>
    <col min="14602" max="14602" width="8.77734375" style="483" bestFit="1" customWidth="1"/>
    <col min="14603" max="14606" width="9.21875" style="483"/>
    <col min="14607" max="14607" width="13.21875" style="483" bestFit="1" customWidth="1"/>
    <col min="14608" max="14848" width="9.21875" style="483"/>
    <col min="14849" max="14849" width="3.21875" style="483" customWidth="1"/>
    <col min="14850" max="14850" width="10.21875" style="483" customWidth="1"/>
    <col min="14851" max="14851" width="4.44140625" style="483" bestFit="1" customWidth="1"/>
    <col min="14852" max="14852" width="4.77734375" style="483" customWidth="1"/>
    <col min="14853" max="14853" width="7.77734375" style="483" bestFit="1" customWidth="1"/>
    <col min="14854" max="14854" width="40.77734375" style="483" customWidth="1"/>
    <col min="14855" max="14856" width="8.77734375" style="483" bestFit="1" customWidth="1"/>
    <col min="14857" max="14857" width="8.21875" style="483" customWidth="1"/>
    <col min="14858" max="14858" width="8.77734375" style="483" bestFit="1" customWidth="1"/>
    <col min="14859" max="14862" width="9.21875" style="483"/>
    <col min="14863" max="14863" width="13.21875" style="483" bestFit="1" customWidth="1"/>
    <col min="14864" max="15104" width="9.21875" style="483"/>
    <col min="15105" max="15105" width="3.21875" style="483" customWidth="1"/>
    <col min="15106" max="15106" width="10.21875" style="483" customWidth="1"/>
    <col min="15107" max="15107" width="4.44140625" style="483" bestFit="1" customWidth="1"/>
    <col min="15108" max="15108" width="4.77734375" style="483" customWidth="1"/>
    <col min="15109" max="15109" width="7.77734375" style="483" bestFit="1" customWidth="1"/>
    <col min="15110" max="15110" width="40.77734375" style="483" customWidth="1"/>
    <col min="15111" max="15112" width="8.77734375" style="483" bestFit="1" customWidth="1"/>
    <col min="15113" max="15113" width="8.21875" style="483" customWidth="1"/>
    <col min="15114" max="15114" width="8.77734375" style="483" bestFit="1" customWidth="1"/>
    <col min="15115" max="15118" width="9.21875" style="483"/>
    <col min="15119" max="15119" width="13.21875" style="483" bestFit="1" customWidth="1"/>
    <col min="15120" max="15360" width="9.21875" style="483"/>
    <col min="15361" max="15361" width="3.21875" style="483" customWidth="1"/>
    <col min="15362" max="15362" width="10.21875" style="483" customWidth="1"/>
    <col min="15363" max="15363" width="4.44140625" style="483" bestFit="1" customWidth="1"/>
    <col min="15364" max="15364" width="4.77734375" style="483" customWidth="1"/>
    <col min="15365" max="15365" width="7.77734375" style="483" bestFit="1" customWidth="1"/>
    <col min="15366" max="15366" width="40.77734375" style="483" customWidth="1"/>
    <col min="15367" max="15368" width="8.77734375" style="483" bestFit="1" customWidth="1"/>
    <col min="15369" max="15369" width="8.21875" style="483" customWidth="1"/>
    <col min="15370" max="15370" width="8.77734375" style="483" bestFit="1" customWidth="1"/>
    <col min="15371" max="15374" width="9.21875" style="483"/>
    <col min="15375" max="15375" width="13.21875" style="483" bestFit="1" customWidth="1"/>
    <col min="15376" max="15616" width="9.21875" style="483"/>
    <col min="15617" max="15617" width="3.21875" style="483" customWidth="1"/>
    <col min="15618" max="15618" width="10.21875" style="483" customWidth="1"/>
    <col min="15619" max="15619" width="4.44140625" style="483" bestFit="1" customWidth="1"/>
    <col min="15620" max="15620" width="4.77734375" style="483" customWidth="1"/>
    <col min="15621" max="15621" width="7.77734375" style="483" bestFit="1" customWidth="1"/>
    <col min="15622" max="15622" width="40.77734375" style="483" customWidth="1"/>
    <col min="15623" max="15624" width="8.77734375" style="483" bestFit="1" customWidth="1"/>
    <col min="15625" max="15625" width="8.21875" style="483" customWidth="1"/>
    <col min="15626" max="15626" width="8.77734375" style="483" bestFit="1" customWidth="1"/>
    <col min="15627" max="15630" width="9.21875" style="483"/>
    <col min="15631" max="15631" width="13.21875" style="483" bestFit="1" customWidth="1"/>
    <col min="15632" max="15872" width="9.21875" style="483"/>
    <col min="15873" max="15873" width="3.21875" style="483" customWidth="1"/>
    <col min="15874" max="15874" width="10.21875" style="483" customWidth="1"/>
    <col min="15875" max="15875" width="4.44140625" style="483" bestFit="1" customWidth="1"/>
    <col min="15876" max="15876" width="4.77734375" style="483" customWidth="1"/>
    <col min="15877" max="15877" width="7.77734375" style="483" bestFit="1" customWidth="1"/>
    <col min="15878" max="15878" width="40.77734375" style="483" customWidth="1"/>
    <col min="15879" max="15880" width="8.77734375" style="483" bestFit="1" customWidth="1"/>
    <col min="15881" max="15881" width="8.21875" style="483" customWidth="1"/>
    <col min="15882" max="15882" width="8.77734375" style="483" bestFit="1" customWidth="1"/>
    <col min="15883" max="15886" width="9.21875" style="483"/>
    <col min="15887" max="15887" width="13.21875" style="483" bestFit="1" customWidth="1"/>
    <col min="15888" max="16128" width="9.21875" style="483"/>
    <col min="16129" max="16129" width="3.21875" style="483" customWidth="1"/>
    <col min="16130" max="16130" width="10.21875" style="483" customWidth="1"/>
    <col min="16131" max="16131" width="4.44140625" style="483" bestFit="1" customWidth="1"/>
    <col min="16132" max="16132" width="4.77734375" style="483" customWidth="1"/>
    <col min="16133" max="16133" width="7.77734375" style="483" bestFit="1" customWidth="1"/>
    <col min="16134" max="16134" width="40.77734375" style="483" customWidth="1"/>
    <col min="16135" max="16136" width="8.77734375" style="483" bestFit="1" customWidth="1"/>
    <col min="16137" max="16137" width="8.21875" style="483" customWidth="1"/>
    <col min="16138" max="16138" width="8.77734375" style="483" bestFit="1" customWidth="1"/>
    <col min="16139" max="16142" width="9.21875" style="483"/>
    <col min="16143" max="16143" width="13.21875" style="483" bestFit="1" customWidth="1"/>
    <col min="16144" max="16384" width="9.21875" style="483"/>
  </cols>
  <sheetData>
    <row r="1" spans="1:12" ht="15.05" customHeight="1" x14ac:dyDescent="0.3">
      <c r="G1" s="1443" t="s">
        <v>130</v>
      </c>
      <c r="H1" s="1443"/>
      <c r="I1" s="1443"/>
      <c r="J1" s="1443"/>
    </row>
    <row r="2" spans="1:12" ht="17.7" x14ac:dyDescent="0.3">
      <c r="A2" s="1444" t="s">
        <v>131</v>
      </c>
      <c r="B2" s="1444"/>
      <c r="C2" s="1444"/>
      <c r="D2" s="1444"/>
      <c r="E2" s="1444"/>
      <c r="F2" s="1444"/>
      <c r="G2" s="1444"/>
      <c r="H2" s="1444"/>
      <c r="I2" s="1444"/>
      <c r="J2" s="1444"/>
    </row>
    <row r="3" spans="1:12" x14ac:dyDescent="0.35">
      <c r="A3" s="484"/>
      <c r="B3" s="484"/>
      <c r="C3" s="484"/>
      <c r="D3" s="484"/>
      <c r="E3" s="484"/>
      <c r="F3" s="484"/>
      <c r="G3" s="484"/>
      <c r="H3" s="484"/>
      <c r="I3" s="485"/>
      <c r="J3" s="485"/>
    </row>
    <row r="4" spans="1:12" ht="15.55" x14ac:dyDescent="0.35">
      <c r="A4" s="1445" t="s">
        <v>132</v>
      </c>
      <c r="B4" s="1445"/>
      <c r="C4" s="1445"/>
      <c r="D4" s="1445"/>
      <c r="E4" s="1445"/>
      <c r="F4" s="1445"/>
      <c r="G4" s="1445"/>
      <c r="H4" s="1445"/>
      <c r="I4" s="1445"/>
      <c r="J4" s="1445"/>
    </row>
    <row r="5" spans="1:12" x14ac:dyDescent="0.35">
      <c r="A5" s="484"/>
      <c r="B5" s="484"/>
      <c r="C5" s="484"/>
      <c r="D5" s="484"/>
      <c r="E5" s="484"/>
      <c r="F5" s="484"/>
      <c r="G5" s="484"/>
      <c r="H5" s="484"/>
      <c r="I5" s="485"/>
      <c r="J5" s="485"/>
    </row>
    <row r="6" spans="1:12" s="1" customFormat="1" ht="15.05" x14ac:dyDescent="0.25">
      <c r="A6" s="1387" t="s">
        <v>13</v>
      </c>
      <c r="B6" s="1387"/>
      <c r="C6" s="1387"/>
      <c r="D6" s="1387"/>
      <c r="E6" s="1387"/>
      <c r="F6" s="1387"/>
      <c r="G6" s="1387"/>
      <c r="H6" s="1387"/>
      <c r="I6" s="1387"/>
      <c r="J6" s="1387"/>
    </row>
    <row r="7" spans="1:12" s="1" customFormat="1" x14ac:dyDescent="0.25">
      <c r="A7" s="3"/>
      <c r="B7" s="3"/>
      <c r="C7" s="3"/>
      <c r="D7" s="3"/>
      <c r="E7" s="3"/>
      <c r="F7" s="3"/>
      <c r="G7" s="3"/>
      <c r="H7" s="3"/>
      <c r="I7" s="4"/>
      <c r="J7" s="4"/>
    </row>
    <row r="8" spans="1:12" s="1" customFormat="1" ht="15.55" x14ac:dyDescent="0.35">
      <c r="A8" s="93"/>
      <c r="B8" s="94"/>
      <c r="C8" s="94"/>
      <c r="D8" s="65"/>
      <c r="E8" s="65"/>
      <c r="F8" s="114" t="s">
        <v>36</v>
      </c>
      <c r="G8" s="114"/>
      <c r="H8" s="95"/>
      <c r="I8" s="96"/>
      <c r="J8" s="96"/>
    </row>
    <row r="9" spans="1:12" s="1" customFormat="1" ht="13.1" thickBot="1" x14ac:dyDescent="0.25">
      <c r="A9" s="102"/>
      <c r="B9" s="102"/>
      <c r="C9" s="102"/>
      <c r="D9" s="102"/>
      <c r="E9" s="102"/>
      <c r="F9" s="102"/>
      <c r="G9" s="102"/>
      <c r="H9" s="103"/>
      <c r="I9" s="102"/>
      <c r="J9" s="97" t="s">
        <v>0</v>
      </c>
    </row>
    <row r="10" spans="1:12" s="1" customFormat="1" ht="21.6" thickBot="1" x14ac:dyDescent="0.25">
      <c r="A10" s="98" t="s">
        <v>1</v>
      </c>
      <c r="B10" s="1422" t="s">
        <v>4</v>
      </c>
      <c r="C10" s="1423"/>
      <c r="D10" s="99" t="s">
        <v>14</v>
      </c>
      <c r="E10" s="100" t="s">
        <v>15</v>
      </c>
      <c r="F10" s="99" t="s">
        <v>108</v>
      </c>
      <c r="G10" s="487" t="s">
        <v>31</v>
      </c>
      <c r="H10" s="339" t="s">
        <v>134</v>
      </c>
      <c r="I10" s="339" t="s">
        <v>133</v>
      </c>
      <c r="J10" s="488" t="s">
        <v>135</v>
      </c>
    </row>
    <row r="11" spans="1:12" s="1" customFormat="1" ht="13.6" thickBot="1" x14ac:dyDescent="0.3">
      <c r="A11" s="741" t="s">
        <v>2</v>
      </c>
      <c r="B11" s="1441" t="s">
        <v>5</v>
      </c>
      <c r="C11" s="1442"/>
      <c r="D11" s="742" t="s">
        <v>5</v>
      </c>
      <c r="E11" s="743" t="s">
        <v>5</v>
      </c>
      <c r="F11" s="744" t="s">
        <v>25</v>
      </c>
      <c r="G11" s="745">
        <f>G12+G17+G22+G33+G42+G45</f>
        <v>6040</v>
      </c>
      <c r="H11" s="745">
        <f>H12+H17+H22+H33+H42+H45</f>
        <v>10040</v>
      </c>
      <c r="I11" s="745">
        <f>I12+I17+I22+I33+I42+I45</f>
        <v>10500</v>
      </c>
      <c r="J11" s="746">
        <f>J12+J17+J22+J33+J42+J45</f>
        <v>20540</v>
      </c>
    </row>
    <row r="12" spans="1:12" s="1" customFormat="1" x14ac:dyDescent="0.2">
      <c r="A12" s="741" t="s">
        <v>2</v>
      </c>
      <c r="B12" s="1441" t="s">
        <v>5</v>
      </c>
      <c r="C12" s="1446"/>
      <c r="D12" s="742" t="s">
        <v>5</v>
      </c>
      <c r="E12" s="743" t="s">
        <v>5</v>
      </c>
      <c r="F12" s="744" t="s">
        <v>26</v>
      </c>
      <c r="G12" s="745">
        <v>2810</v>
      </c>
      <c r="H12" s="745">
        <f>+H13</f>
        <v>2810</v>
      </c>
      <c r="I12" s="745">
        <f>I13+I15</f>
        <v>2200</v>
      </c>
      <c r="J12" s="746">
        <f>J13+J15</f>
        <v>5010</v>
      </c>
    </row>
    <row r="13" spans="1:12" s="1" customFormat="1" x14ac:dyDescent="0.2">
      <c r="A13" s="714" t="s">
        <v>2</v>
      </c>
      <c r="B13" s="715" t="s">
        <v>76</v>
      </c>
      <c r="C13" s="716" t="s">
        <v>17</v>
      </c>
      <c r="D13" s="717" t="s">
        <v>5</v>
      </c>
      <c r="E13" s="718" t="s">
        <v>5</v>
      </c>
      <c r="F13" s="730" t="s">
        <v>26</v>
      </c>
      <c r="G13" s="731">
        <v>2810</v>
      </c>
      <c r="H13" s="731">
        <f>+H14</f>
        <v>2810</v>
      </c>
      <c r="I13" s="731">
        <v>1700</v>
      </c>
      <c r="J13" s="732">
        <f>I13+H13</f>
        <v>4510</v>
      </c>
      <c r="L13" s="2"/>
    </row>
    <row r="14" spans="1:12" s="1" customFormat="1" x14ac:dyDescent="0.2">
      <c r="A14" s="733"/>
      <c r="B14" s="734"/>
      <c r="C14" s="735"/>
      <c r="D14" s="736">
        <v>3419</v>
      </c>
      <c r="E14" s="737">
        <v>5229</v>
      </c>
      <c r="F14" s="738" t="s">
        <v>24</v>
      </c>
      <c r="G14" s="739">
        <v>2810</v>
      </c>
      <c r="H14" s="739">
        <v>2810</v>
      </c>
      <c r="I14" s="739">
        <v>1700</v>
      </c>
      <c r="J14" s="740">
        <f>H14+I14</f>
        <v>4510</v>
      </c>
    </row>
    <row r="15" spans="1:12" s="1" customFormat="1" x14ac:dyDescent="0.2">
      <c r="A15" s="714" t="s">
        <v>2</v>
      </c>
      <c r="B15" s="715" t="s">
        <v>136</v>
      </c>
      <c r="C15" s="716" t="s">
        <v>17</v>
      </c>
      <c r="D15" s="717" t="s">
        <v>5</v>
      </c>
      <c r="E15" s="718" t="s">
        <v>5</v>
      </c>
      <c r="F15" s="719" t="s">
        <v>137</v>
      </c>
      <c r="G15" s="720">
        <v>0</v>
      </c>
      <c r="H15" s="720">
        <v>0</v>
      </c>
      <c r="I15" s="720">
        <v>500</v>
      </c>
      <c r="J15" s="721">
        <f>H15+I15</f>
        <v>500</v>
      </c>
      <c r="L15" s="713"/>
    </row>
    <row r="16" spans="1:12" s="1" customFormat="1" ht="13.1" thickBot="1" x14ac:dyDescent="0.25">
      <c r="A16" s="722"/>
      <c r="B16" s="723"/>
      <c r="C16" s="724"/>
      <c r="D16" s="725">
        <v>3419</v>
      </c>
      <c r="E16" s="726">
        <v>5229</v>
      </c>
      <c r="F16" s="727" t="s">
        <v>24</v>
      </c>
      <c r="G16" s="728">
        <v>0</v>
      </c>
      <c r="H16" s="728">
        <v>0</v>
      </c>
      <c r="I16" s="728">
        <v>500</v>
      </c>
      <c r="J16" s="729">
        <f>H16+I16</f>
        <v>500</v>
      </c>
    </row>
    <row r="17" spans="1:11" s="1" customFormat="1" ht="13.1" x14ac:dyDescent="0.2">
      <c r="A17" s="741" t="s">
        <v>2</v>
      </c>
      <c r="B17" s="1441" t="s">
        <v>5</v>
      </c>
      <c r="C17" s="1442"/>
      <c r="D17" s="742" t="s">
        <v>5</v>
      </c>
      <c r="E17" s="743" t="s">
        <v>5</v>
      </c>
      <c r="F17" s="744" t="s">
        <v>27</v>
      </c>
      <c r="G17" s="745">
        <v>200</v>
      </c>
      <c r="H17" s="745">
        <f>+H18</f>
        <v>200</v>
      </c>
      <c r="I17" s="745">
        <f>I18+I20</f>
        <v>200</v>
      </c>
      <c r="J17" s="746">
        <f>J18+J20</f>
        <v>400</v>
      </c>
    </row>
    <row r="18" spans="1:11" s="1" customFormat="1" x14ac:dyDescent="0.2">
      <c r="A18" s="417" t="s">
        <v>2</v>
      </c>
      <c r="B18" s="418" t="s">
        <v>77</v>
      </c>
      <c r="C18" s="419" t="s">
        <v>17</v>
      </c>
      <c r="D18" s="420" t="s">
        <v>5</v>
      </c>
      <c r="E18" s="421" t="s">
        <v>5</v>
      </c>
      <c r="F18" s="422" t="s">
        <v>9</v>
      </c>
      <c r="G18" s="489">
        <v>200</v>
      </c>
      <c r="H18" s="489">
        <f>+H19</f>
        <v>200</v>
      </c>
      <c r="I18" s="489">
        <v>0</v>
      </c>
      <c r="J18" s="490">
        <v>200</v>
      </c>
    </row>
    <row r="19" spans="1:11" s="1" customFormat="1" x14ac:dyDescent="0.2">
      <c r="A19" s="364"/>
      <c r="B19" s="365"/>
      <c r="C19" s="366"/>
      <c r="D19" s="367">
        <v>3419</v>
      </c>
      <c r="E19" s="377">
        <v>5229</v>
      </c>
      <c r="F19" s="369" t="s">
        <v>24</v>
      </c>
      <c r="G19" s="491">
        <v>200</v>
      </c>
      <c r="H19" s="491">
        <v>200</v>
      </c>
      <c r="I19" s="491">
        <v>0</v>
      </c>
      <c r="J19" s="492">
        <v>200</v>
      </c>
    </row>
    <row r="20" spans="1:11" s="1" customFormat="1" x14ac:dyDescent="0.2">
      <c r="A20" s="714" t="s">
        <v>2</v>
      </c>
      <c r="B20" s="1029" t="s">
        <v>161</v>
      </c>
      <c r="C20" s="747" t="s">
        <v>17</v>
      </c>
      <c r="D20" s="748"/>
      <c r="E20" s="749"/>
      <c r="F20" s="750" t="s">
        <v>138</v>
      </c>
      <c r="G20" s="751">
        <v>0</v>
      </c>
      <c r="H20" s="751">
        <v>0</v>
      </c>
      <c r="I20" s="751">
        <v>200</v>
      </c>
      <c r="J20" s="752">
        <v>200</v>
      </c>
      <c r="K20" s="1028" t="s">
        <v>164</v>
      </c>
    </row>
    <row r="21" spans="1:11" s="1" customFormat="1" ht="13.1" thickBot="1" x14ac:dyDescent="0.25">
      <c r="A21" s="753"/>
      <c r="B21" s="754"/>
      <c r="C21" s="755"/>
      <c r="D21" s="748">
        <v>3419</v>
      </c>
      <c r="E21" s="749">
        <v>5229</v>
      </c>
      <c r="F21" s="756" t="s">
        <v>24</v>
      </c>
      <c r="G21" s="757">
        <v>0</v>
      </c>
      <c r="H21" s="757">
        <v>0</v>
      </c>
      <c r="I21" s="757">
        <v>200</v>
      </c>
      <c r="J21" s="758">
        <v>200</v>
      </c>
    </row>
    <row r="22" spans="1:11" s="1" customFormat="1" ht="13.1" x14ac:dyDescent="0.2">
      <c r="A22" s="741" t="s">
        <v>2</v>
      </c>
      <c r="B22" s="1441" t="s">
        <v>5</v>
      </c>
      <c r="C22" s="1442"/>
      <c r="D22" s="742" t="s">
        <v>5</v>
      </c>
      <c r="E22" s="743" t="s">
        <v>5</v>
      </c>
      <c r="F22" s="744" t="s">
        <v>10</v>
      </c>
      <c r="G22" s="745">
        <v>1500</v>
      </c>
      <c r="H22" s="745">
        <f>+H23+H25</f>
        <v>1500</v>
      </c>
      <c r="I22" s="745">
        <f>I27+I29+I31</f>
        <v>1200</v>
      </c>
      <c r="J22" s="746">
        <f>J23+J25+J27+J29+J31</f>
        <v>2700</v>
      </c>
    </row>
    <row r="23" spans="1:11" s="1" customFormat="1" x14ac:dyDescent="0.2">
      <c r="A23" s="417" t="s">
        <v>2</v>
      </c>
      <c r="B23" s="418" t="s">
        <v>78</v>
      </c>
      <c r="C23" s="419" t="s">
        <v>17</v>
      </c>
      <c r="D23" s="420" t="s">
        <v>5</v>
      </c>
      <c r="E23" s="421" t="s">
        <v>5</v>
      </c>
      <c r="F23" s="422" t="s">
        <v>10</v>
      </c>
      <c r="G23" s="489">
        <v>1000</v>
      </c>
      <c r="H23" s="489">
        <f>+H24</f>
        <v>1000</v>
      </c>
      <c r="I23" s="489">
        <v>0</v>
      </c>
      <c r="J23" s="490">
        <v>1000</v>
      </c>
    </row>
    <row r="24" spans="1:11" s="1" customFormat="1" x14ac:dyDescent="0.2">
      <c r="A24" s="364"/>
      <c r="B24" s="365"/>
      <c r="C24" s="366"/>
      <c r="D24" s="367">
        <v>3419</v>
      </c>
      <c r="E24" s="377">
        <v>5221</v>
      </c>
      <c r="F24" s="369" t="s">
        <v>28</v>
      </c>
      <c r="G24" s="491">
        <v>1000</v>
      </c>
      <c r="H24" s="491">
        <v>1000</v>
      </c>
      <c r="I24" s="491">
        <v>0</v>
      </c>
      <c r="J24" s="492">
        <v>1000</v>
      </c>
    </row>
    <row r="25" spans="1:11" s="1" customFormat="1" x14ac:dyDescent="0.2">
      <c r="A25" s="417" t="s">
        <v>2</v>
      </c>
      <c r="B25" s="418" t="s">
        <v>79</v>
      </c>
      <c r="C25" s="419" t="s">
        <v>17</v>
      </c>
      <c r="D25" s="420" t="s">
        <v>5</v>
      </c>
      <c r="E25" s="421" t="s">
        <v>5</v>
      </c>
      <c r="F25" s="422" t="s">
        <v>11</v>
      </c>
      <c r="G25" s="489">
        <v>500</v>
      </c>
      <c r="H25" s="489">
        <v>500</v>
      </c>
      <c r="I25" s="489">
        <v>0</v>
      </c>
      <c r="J25" s="490">
        <v>500</v>
      </c>
    </row>
    <row r="26" spans="1:11" s="1" customFormat="1" x14ac:dyDescent="0.2">
      <c r="A26" s="417"/>
      <c r="B26" s="418"/>
      <c r="C26" s="419"/>
      <c r="D26" s="376">
        <v>3419</v>
      </c>
      <c r="E26" s="368">
        <v>5221</v>
      </c>
      <c r="F26" s="369" t="s">
        <v>28</v>
      </c>
      <c r="G26" s="498">
        <v>500</v>
      </c>
      <c r="H26" s="498">
        <v>500</v>
      </c>
      <c r="I26" s="498">
        <v>0</v>
      </c>
      <c r="J26" s="499">
        <v>500</v>
      </c>
    </row>
    <row r="27" spans="1:11" s="1" customFormat="1" x14ac:dyDescent="0.2">
      <c r="A27" s="714" t="s">
        <v>2</v>
      </c>
      <c r="B27" s="494" t="s">
        <v>163</v>
      </c>
      <c r="C27" s="716" t="s">
        <v>17</v>
      </c>
      <c r="D27" s="717"/>
      <c r="E27" s="718"/>
      <c r="F27" s="730" t="s">
        <v>139</v>
      </c>
      <c r="G27" s="731">
        <v>0</v>
      </c>
      <c r="H27" s="731">
        <v>0</v>
      </c>
      <c r="I27" s="731">
        <v>600</v>
      </c>
      <c r="J27" s="732">
        <v>600</v>
      </c>
      <c r="K27" s="1028" t="s">
        <v>164</v>
      </c>
    </row>
    <row r="28" spans="1:11" s="1" customFormat="1" x14ac:dyDescent="0.2">
      <c r="A28" s="714"/>
      <c r="B28" s="715"/>
      <c r="C28" s="716"/>
      <c r="D28" s="759">
        <v>3419</v>
      </c>
      <c r="E28" s="760">
        <v>5221</v>
      </c>
      <c r="F28" s="738" t="s">
        <v>28</v>
      </c>
      <c r="G28" s="761">
        <v>0</v>
      </c>
      <c r="H28" s="761">
        <v>0</v>
      </c>
      <c r="I28" s="761">
        <v>600</v>
      </c>
      <c r="J28" s="762">
        <v>600</v>
      </c>
    </row>
    <row r="29" spans="1:11" s="1" customFormat="1" x14ac:dyDescent="0.2">
      <c r="A29" s="714" t="s">
        <v>2</v>
      </c>
      <c r="B29" s="715" t="s">
        <v>140</v>
      </c>
      <c r="C29" s="716" t="s">
        <v>17</v>
      </c>
      <c r="D29" s="759"/>
      <c r="E29" s="760"/>
      <c r="F29" s="730" t="s">
        <v>141</v>
      </c>
      <c r="G29" s="731">
        <v>0</v>
      </c>
      <c r="H29" s="731">
        <v>0</v>
      </c>
      <c r="I29" s="731">
        <v>400</v>
      </c>
      <c r="J29" s="732">
        <v>400</v>
      </c>
    </row>
    <row r="30" spans="1:11" s="1" customFormat="1" x14ac:dyDescent="0.2">
      <c r="A30" s="714"/>
      <c r="B30" s="715"/>
      <c r="C30" s="716"/>
      <c r="D30" s="759">
        <v>3419</v>
      </c>
      <c r="E30" s="760">
        <v>5329</v>
      </c>
      <c r="F30" s="763" t="s">
        <v>142</v>
      </c>
      <c r="G30" s="761">
        <v>0</v>
      </c>
      <c r="H30" s="761">
        <v>0</v>
      </c>
      <c r="I30" s="761">
        <v>400</v>
      </c>
      <c r="J30" s="762">
        <v>400</v>
      </c>
    </row>
    <row r="31" spans="1:11" s="1" customFormat="1" x14ac:dyDescent="0.2">
      <c r="A31" s="714" t="s">
        <v>2</v>
      </c>
      <c r="B31" s="715" t="s">
        <v>143</v>
      </c>
      <c r="C31" s="716" t="s">
        <v>144</v>
      </c>
      <c r="D31" s="759"/>
      <c r="E31" s="760"/>
      <c r="F31" s="730" t="s">
        <v>145</v>
      </c>
      <c r="G31" s="731">
        <v>0</v>
      </c>
      <c r="H31" s="731">
        <v>0</v>
      </c>
      <c r="I31" s="731">
        <v>200</v>
      </c>
      <c r="J31" s="732">
        <v>200</v>
      </c>
    </row>
    <row r="32" spans="1:11" s="1" customFormat="1" ht="13.1" thickBot="1" x14ac:dyDescent="0.25">
      <c r="A32" s="714"/>
      <c r="B32" s="715"/>
      <c r="C32" s="716"/>
      <c r="D32" s="759">
        <v>3419</v>
      </c>
      <c r="E32" s="760">
        <v>5329</v>
      </c>
      <c r="F32" s="763" t="s">
        <v>142</v>
      </c>
      <c r="G32" s="761">
        <v>0</v>
      </c>
      <c r="H32" s="761">
        <v>0</v>
      </c>
      <c r="I32" s="761">
        <v>200</v>
      </c>
      <c r="J32" s="762">
        <v>200</v>
      </c>
    </row>
    <row r="33" spans="1:11" s="1" customFormat="1" ht="13.1" x14ac:dyDescent="0.2">
      <c r="A33" s="741" t="s">
        <v>2</v>
      </c>
      <c r="B33" s="1439" t="s">
        <v>5</v>
      </c>
      <c r="C33" s="1440"/>
      <c r="D33" s="742" t="s">
        <v>5</v>
      </c>
      <c r="E33" s="742" t="s">
        <v>5</v>
      </c>
      <c r="F33" s="764" t="s">
        <v>29</v>
      </c>
      <c r="G33" s="745">
        <v>1530</v>
      </c>
      <c r="H33" s="745">
        <f>+H34+H36+H38</f>
        <v>5530</v>
      </c>
      <c r="I33" s="745">
        <f>I40+I36+I34</f>
        <v>400</v>
      </c>
      <c r="J33" s="746">
        <f>J34+J36+J40+J38</f>
        <v>5930</v>
      </c>
    </row>
    <row r="34" spans="1:11" s="1" customFormat="1" x14ac:dyDescent="0.2">
      <c r="A34" s="355" t="s">
        <v>2</v>
      </c>
      <c r="B34" s="356" t="s">
        <v>80</v>
      </c>
      <c r="C34" s="357" t="s">
        <v>17</v>
      </c>
      <c r="D34" s="358" t="s">
        <v>5</v>
      </c>
      <c r="E34" s="358" t="s">
        <v>5</v>
      </c>
      <c r="F34" s="500" t="s">
        <v>29</v>
      </c>
      <c r="G34" s="489">
        <v>1230</v>
      </c>
      <c r="H34" s="489">
        <f>+H35</f>
        <v>1230</v>
      </c>
      <c r="I34" s="489">
        <v>0</v>
      </c>
      <c r="J34" s="490">
        <v>1230</v>
      </c>
    </row>
    <row r="35" spans="1:11" s="1" customFormat="1" x14ac:dyDescent="0.2">
      <c r="A35" s="355"/>
      <c r="B35" s="356"/>
      <c r="C35" s="357"/>
      <c r="D35" s="385">
        <v>3419</v>
      </c>
      <c r="E35" s="385">
        <v>5229</v>
      </c>
      <c r="F35" s="501" t="s">
        <v>24</v>
      </c>
      <c r="G35" s="491">
        <v>1230</v>
      </c>
      <c r="H35" s="491">
        <v>1230</v>
      </c>
      <c r="I35" s="491">
        <v>0</v>
      </c>
      <c r="J35" s="492">
        <v>1230</v>
      </c>
    </row>
    <row r="36" spans="1:11" s="1" customFormat="1" x14ac:dyDescent="0.2">
      <c r="A36" s="355" t="s">
        <v>2</v>
      </c>
      <c r="B36" s="356" t="s">
        <v>81</v>
      </c>
      <c r="C36" s="357" t="s">
        <v>17</v>
      </c>
      <c r="D36" s="358" t="s">
        <v>5</v>
      </c>
      <c r="E36" s="358" t="s">
        <v>5</v>
      </c>
      <c r="F36" s="502" t="s">
        <v>12</v>
      </c>
      <c r="G36" s="489">
        <v>300</v>
      </c>
      <c r="H36" s="489">
        <f>+H37</f>
        <v>300</v>
      </c>
      <c r="I36" s="489">
        <v>0</v>
      </c>
      <c r="J36" s="490">
        <v>300</v>
      </c>
    </row>
    <row r="37" spans="1:11" s="1" customFormat="1" x14ac:dyDescent="0.2">
      <c r="A37" s="355"/>
      <c r="B37" s="356"/>
      <c r="C37" s="357"/>
      <c r="D37" s="385">
        <v>3419</v>
      </c>
      <c r="E37" s="385">
        <v>5229</v>
      </c>
      <c r="F37" s="501" t="s">
        <v>24</v>
      </c>
      <c r="G37" s="491">
        <v>300</v>
      </c>
      <c r="H37" s="491">
        <v>300</v>
      </c>
      <c r="I37" s="491">
        <v>0</v>
      </c>
      <c r="J37" s="492">
        <v>300</v>
      </c>
    </row>
    <row r="38" spans="1:11" s="1" customFormat="1" ht="20.95" x14ac:dyDescent="0.2">
      <c r="A38" s="355" t="s">
        <v>2</v>
      </c>
      <c r="B38" s="356" t="s">
        <v>95</v>
      </c>
      <c r="C38" s="357" t="s">
        <v>17</v>
      </c>
      <c r="D38" s="358" t="s">
        <v>5</v>
      </c>
      <c r="E38" s="358" t="s">
        <v>5</v>
      </c>
      <c r="F38" s="503" t="s">
        <v>96</v>
      </c>
      <c r="G38" s="504">
        <v>0</v>
      </c>
      <c r="H38" s="481">
        <v>4000</v>
      </c>
      <c r="I38" s="504">
        <v>0</v>
      </c>
      <c r="J38" s="505">
        <v>4000</v>
      </c>
    </row>
    <row r="39" spans="1:11" s="1" customFormat="1" x14ac:dyDescent="0.2">
      <c r="A39" s="355"/>
      <c r="B39" s="356"/>
      <c r="C39" s="357"/>
      <c r="D39" s="385">
        <v>3419</v>
      </c>
      <c r="E39" s="385">
        <v>5222</v>
      </c>
      <c r="F39" s="506" t="s">
        <v>94</v>
      </c>
      <c r="G39" s="507">
        <v>0</v>
      </c>
      <c r="H39" s="498">
        <v>4000</v>
      </c>
      <c r="I39" s="507">
        <v>0</v>
      </c>
      <c r="J39" s="492">
        <v>4000</v>
      </c>
    </row>
    <row r="40" spans="1:11" s="1" customFormat="1" x14ac:dyDescent="0.2">
      <c r="A40" s="765" t="s">
        <v>2</v>
      </c>
      <c r="B40" s="766" t="s">
        <v>146</v>
      </c>
      <c r="C40" s="767" t="s">
        <v>17</v>
      </c>
      <c r="D40" s="768"/>
      <c r="E40" s="768"/>
      <c r="F40" s="769" t="s">
        <v>147</v>
      </c>
      <c r="G40" s="770">
        <v>0</v>
      </c>
      <c r="H40" s="731">
        <v>0</v>
      </c>
      <c r="I40" s="770">
        <v>400</v>
      </c>
      <c r="J40" s="721">
        <v>400</v>
      </c>
    </row>
    <row r="41" spans="1:11" s="1" customFormat="1" ht="13.1" thickBot="1" x14ac:dyDescent="0.25">
      <c r="A41" s="771"/>
      <c r="B41" s="772"/>
      <c r="C41" s="773"/>
      <c r="D41" s="774">
        <v>3419</v>
      </c>
      <c r="E41" s="774">
        <v>5229</v>
      </c>
      <c r="F41" s="775" t="s">
        <v>24</v>
      </c>
      <c r="G41" s="776">
        <v>0</v>
      </c>
      <c r="H41" s="777">
        <v>0</v>
      </c>
      <c r="I41" s="776">
        <v>400</v>
      </c>
      <c r="J41" s="778">
        <v>400</v>
      </c>
    </row>
    <row r="42" spans="1:11" s="1" customFormat="1" ht="13.1" x14ac:dyDescent="0.2">
      <c r="A42" s="741" t="s">
        <v>2</v>
      </c>
      <c r="B42" s="1439" t="s">
        <v>5</v>
      </c>
      <c r="C42" s="1440"/>
      <c r="D42" s="742" t="s">
        <v>5</v>
      </c>
      <c r="E42" s="742" t="s">
        <v>5</v>
      </c>
      <c r="F42" s="744" t="s">
        <v>148</v>
      </c>
      <c r="G42" s="779">
        <v>0</v>
      </c>
      <c r="H42" s="745">
        <v>0</v>
      </c>
      <c r="I42" s="779">
        <v>5500</v>
      </c>
      <c r="J42" s="746">
        <v>5500</v>
      </c>
    </row>
    <row r="43" spans="1:11" s="1" customFormat="1" x14ac:dyDescent="0.2">
      <c r="A43" s="765"/>
      <c r="B43" s="766" t="s">
        <v>149</v>
      </c>
      <c r="C43" s="767" t="s">
        <v>17</v>
      </c>
      <c r="D43" s="768"/>
      <c r="E43" s="768"/>
      <c r="F43" s="719" t="s">
        <v>150</v>
      </c>
      <c r="G43" s="720">
        <v>0</v>
      </c>
      <c r="H43" s="720">
        <v>0</v>
      </c>
      <c r="I43" s="720">
        <v>5500</v>
      </c>
      <c r="J43" s="721">
        <v>5500</v>
      </c>
    </row>
    <row r="44" spans="1:11" s="1" customFormat="1" ht="13.1" thickBot="1" x14ac:dyDescent="0.25">
      <c r="A44" s="780"/>
      <c r="B44" s="781"/>
      <c r="C44" s="782"/>
      <c r="D44" s="774">
        <v>3419</v>
      </c>
      <c r="E44" s="774">
        <v>5229</v>
      </c>
      <c r="F44" s="783" t="s">
        <v>24</v>
      </c>
      <c r="G44" s="784">
        <v>0</v>
      </c>
      <c r="H44" s="784">
        <v>0</v>
      </c>
      <c r="I44" s="784">
        <v>5500</v>
      </c>
      <c r="J44" s="785">
        <v>5500</v>
      </c>
    </row>
    <row r="45" spans="1:11" s="1" customFormat="1" ht="13.1" x14ac:dyDescent="0.2">
      <c r="A45" s="741" t="s">
        <v>2</v>
      </c>
      <c r="B45" s="1439" t="s">
        <v>5</v>
      </c>
      <c r="C45" s="1440"/>
      <c r="D45" s="742" t="s">
        <v>5</v>
      </c>
      <c r="E45" s="742" t="s">
        <v>5</v>
      </c>
      <c r="F45" s="744" t="s">
        <v>151</v>
      </c>
      <c r="G45" s="745">
        <v>0</v>
      </c>
      <c r="H45" s="745">
        <v>0</v>
      </c>
      <c r="I45" s="745">
        <f>I46</f>
        <v>1000</v>
      </c>
      <c r="J45" s="746">
        <f>J46</f>
        <v>1000</v>
      </c>
    </row>
    <row r="46" spans="1:11" s="1" customFormat="1" x14ac:dyDescent="0.2">
      <c r="A46" s="786"/>
      <c r="B46" s="766" t="s">
        <v>152</v>
      </c>
      <c r="C46" s="767" t="s">
        <v>17</v>
      </c>
      <c r="D46" s="787"/>
      <c r="E46" s="787"/>
      <c r="F46" s="738" t="s">
        <v>153</v>
      </c>
      <c r="G46" s="720">
        <v>0</v>
      </c>
      <c r="H46" s="720">
        <v>0</v>
      </c>
      <c r="I46" s="720">
        <v>1000</v>
      </c>
      <c r="J46" s="721">
        <v>1000</v>
      </c>
    </row>
    <row r="47" spans="1:11" s="1" customFormat="1" ht="13.1" thickBot="1" x14ac:dyDescent="0.25">
      <c r="A47" s="780"/>
      <c r="B47" s="781"/>
      <c r="C47" s="782"/>
      <c r="D47" s="774">
        <v>3419</v>
      </c>
      <c r="E47" s="774">
        <v>5229</v>
      </c>
      <c r="F47" s="783" t="s">
        <v>24</v>
      </c>
      <c r="G47" s="784">
        <v>0</v>
      </c>
      <c r="H47" s="784">
        <v>0</v>
      </c>
      <c r="I47" s="784">
        <v>1000</v>
      </c>
      <c r="J47" s="785">
        <v>1000</v>
      </c>
    </row>
    <row r="48" spans="1:11" s="1" customFormat="1" x14ac:dyDescent="0.2">
      <c r="A48" s="334"/>
      <c r="B48" s="334"/>
      <c r="C48" s="334"/>
      <c r="D48" s="65"/>
      <c r="E48" s="65"/>
      <c r="F48" s="66"/>
      <c r="G48" s="508"/>
      <c r="H48" s="508"/>
      <c r="I48" s="508"/>
      <c r="J48" s="508"/>
      <c r="K48" s="335"/>
    </row>
  </sheetData>
  <mergeCells count="12">
    <mergeCell ref="B45:C45"/>
    <mergeCell ref="A6:J6"/>
    <mergeCell ref="B10:C10"/>
    <mergeCell ref="B11:C11"/>
    <mergeCell ref="G1:J1"/>
    <mergeCell ref="A2:J2"/>
    <mergeCell ref="A4:J4"/>
    <mergeCell ref="B12:C12"/>
    <mergeCell ref="B17:C17"/>
    <mergeCell ref="B22:C22"/>
    <mergeCell ref="B33:C33"/>
    <mergeCell ref="B42:C42"/>
  </mergeCells>
  <pageMargins left="0.70866141732283472" right="0.70866141732283472" top="0.78740157480314965" bottom="0.78740157480314965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26</vt:i4>
      </vt:variant>
      <vt:variant>
        <vt:lpstr>Pojmenované oblasti</vt:lpstr>
      </vt:variant>
      <vt:variant>
        <vt:i4>11</vt:i4>
      </vt:variant>
    </vt:vector>
  </HeadingPairs>
  <TitlesOfParts>
    <vt:vector size="37" baseType="lpstr">
      <vt:lpstr>SR 2014</vt:lpstr>
      <vt:lpstr>ZR 2 14</vt:lpstr>
      <vt:lpstr>ZR 3 14</vt:lpstr>
      <vt:lpstr>ZR 13 14</vt:lpstr>
      <vt:lpstr>ZR 34 14</vt:lpstr>
      <vt:lpstr>ZR 35 14</vt:lpstr>
      <vt:lpstr>ZR 50 14</vt:lpstr>
      <vt:lpstr>ZR 51 14</vt:lpstr>
      <vt:lpstr>ZR 20 14 oprava</vt:lpstr>
      <vt:lpstr>stav po ZK březen</vt:lpstr>
      <vt:lpstr>stav po ZK březen oprava</vt:lpstr>
      <vt:lpstr>ZR 67 14</vt:lpstr>
      <vt:lpstr> ZR 79 14 </vt:lpstr>
      <vt:lpstr>ZR 80 14</vt:lpstr>
      <vt:lpstr>ZR 78 14</vt:lpstr>
      <vt:lpstr>stav po ZK duben</vt:lpstr>
      <vt:lpstr>ZR 93 14 ZK květen</vt:lpstr>
      <vt:lpstr>stav po ZK 03 06</vt:lpstr>
      <vt:lpstr>RU 1 14</vt:lpstr>
      <vt:lpstr>RU 2 14</vt:lpstr>
      <vt:lpstr>ZR 143 14</vt:lpstr>
      <vt:lpstr>ZR 144 14</vt:lpstr>
      <vt:lpstr>ZR 142 14</vt:lpstr>
      <vt:lpstr>stav po ZK 24 červen</vt:lpstr>
      <vt:lpstr>P01_ZR245_14</vt:lpstr>
      <vt:lpstr>P02 P_V</vt:lpstr>
      <vt:lpstr>P01_ZR245_14!Oblast_tisku</vt:lpstr>
      <vt:lpstr>'stav po ZK 03 06'!Oblast_tisku</vt:lpstr>
      <vt:lpstr>'stav po ZK 24 červen'!Oblast_tisku</vt:lpstr>
      <vt:lpstr>'stav po ZK březen'!Oblast_tisku</vt:lpstr>
      <vt:lpstr>'stav po ZK duben'!Oblast_tisku</vt:lpstr>
      <vt:lpstr>'ZR 142 14'!Oblast_tisku</vt:lpstr>
      <vt:lpstr>'ZR 143 14'!Oblast_tisku</vt:lpstr>
      <vt:lpstr>'ZR 144 14'!Oblast_tisku</vt:lpstr>
      <vt:lpstr>'ZR 20 14 oprava'!Oblast_tisku</vt:lpstr>
      <vt:lpstr>'ZR 80 14'!Oblast_tisku</vt:lpstr>
      <vt:lpstr>'ZR 93 14 ZK květen'!Oblast_tisku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Vitova Jarmila</cp:lastModifiedBy>
  <cp:lastPrinted>2014-09-19T10:57:47Z</cp:lastPrinted>
  <dcterms:created xsi:type="dcterms:W3CDTF">2013-12-12T10:51:59Z</dcterms:created>
  <dcterms:modified xsi:type="dcterms:W3CDTF">2014-09-19T11:02:52Z</dcterms:modified>
</cp:coreProperties>
</file>