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00" windowWidth="16890" windowHeight="10455" activeTab="1"/>
  </bookViews>
  <sheets>
    <sheet name="926 04 pgm4.5" sheetId="12" r:id="rId1"/>
    <sheet name="Bilance PaV" sheetId="14" r:id="rId2"/>
  </sheets>
  <calcPr calcId="145621"/>
</workbook>
</file>

<file path=xl/calcChain.xml><?xml version="1.0" encoding="utf-8"?>
<calcChain xmlns="http://schemas.openxmlformats.org/spreadsheetml/2006/main">
  <c r="D42" i="14" l="1"/>
  <c r="C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42" i="14" s="1"/>
  <c r="E22" i="14"/>
  <c r="E21" i="14"/>
  <c r="E20" i="14"/>
  <c r="E19" i="14"/>
  <c r="D18" i="14"/>
  <c r="C18" i="14"/>
  <c r="E18" i="14" s="1"/>
  <c r="E16" i="14"/>
  <c r="E15" i="14"/>
  <c r="E14" i="14"/>
  <c r="D13" i="14"/>
  <c r="C13" i="14"/>
  <c r="E13" i="14" s="1"/>
  <c r="E12" i="14"/>
  <c r="E11" i="14"/>
  <c r="E10" i="14"/>
  <c r="E9" i="14"/>
  <c r="D8" i="14"/>
  <c r="C8" i="14"/>
  <c r="E8" i="14" s="1"/>
  <c r="D7" i="14"/>
  <c r="E6" i="14"/>
  <c r="E5" i="14"/>
  <c r="E4" i="14"/>
  <c r="D3" i="14"/>
  <c r="D17" i="14" s="1"/>
  <c r="D23" i="14" s="1"/>
  <c r="C3" i="14"/>
  <c r="E3" i="14" l="1"/>
  <c r="C7" i="14"/>
  <c r="E7" i="14" s="1"/>
  <c r="C17" i="14"/>
  <c r="E17" i="14" s="1"/>
  <c r="K248" i="12"/>
  <c r="K9" i="12"/>
  <c r="K250" i="12"/>
  <c r="L10" i="12"/>
  <c r="L310" i="12"/>
  <c r="L308" i="12"/>
  <c r="L306" i="12"/>
  <c r="L304" i="12"/>
  <c r="L302" i="12"/>
  <c r="L300" i="12"/>
  <c r="L298" i="12"/>
  <c r="L296" i="12"/>
  <c r="L294" i="12"/>
  <c r="L292" i="12"/>
  <c r="L290" i="12"/>
  <c r="L288" i="12"/>
  <c r="L286" i="12"/>
  <c r="L284" i="12"/>
  <c r="L282" i="12"/>
  <c r="L280" i="12"/>
  <c r="L278" i="12"/>
  <c r="L276" i="12"/>
  <c r="L274" i="12"/>
  <c r="L272" i="12"/>
  <c r="L270" i="12"/>
  <c r="L268" i="12"/>
  <c r="L266" i="12"/>
  <c r="L264" i="12"/>
  <c r="J202" i="12"/>
  <c r="L202" i="12" s="1"/>
  <c r="K191" i="12"/>
  <c r="K171" i="12"/>
  <c r="K173" i="12"/>
  <c r="K175" i="12"/>
  <c r="K177" i="12"/>
  <c r="K179" i="12"/>
  <c r="K181" i="12"/>
  <c r="K183" i="12"/>
  <c r="K185" i="12"/>
  <c r="K187" i="12"/>
  <c r="K189" i="12"/>
  <c r="K129" i="12"/>
  <c r="K15" i="12"/>
  <c r="K249" i="12"/>
  <c r="K246" i="12"/>
  <c r="K244" i="12"/>
  <c r="K242" i="12"/>
  <c r="K240" i="12"/>
  <c r="K238" i="12"/>
  <c r="K236" i="12"/>
  <c r="K234" i="12"/>
  <c r="K232" i="12"/>
  <c r="K230" i="12"/>
  <c r="K228" i="12"/>
  <c r="K226" i="12"/>
  <c r="K223" i="12"/>
  <c r="K221" i="12"/>
  <c r="K219" i="12"/>
  <c r="K217" i="12"/>
  <c r="K215" i="12"/>
  <c r="K213" i="12"/>
  <c r="K211" i="12"/>
  <c r="K209" i="12"/>
  <c r="K207" i="12"/>
  <c r="K205" i="12"/>
  <c r="K203" i="12"/>
  <c r="K201" i="12"/>
  <c r="K199" i="12"/>
  <c r="K197" i="12"/>
  <c r="K169" i="12"/>
  <c r="K167" i="12"/>
  <c r="K165" i="12"/>
  <c r="K163" i="12"/>
  <c r="K161" i="12"/>
  <c r="K159" i="12"/>
  <c r="K157" i="12"/>
  <c r="K155" i="12"/>
  <c r="K153" i="12"/>
  <c r="K151" i="12"/>
  <c r="K149" i="12"/>
  <c r="K147" i="12"/>
  <c r="K145" i="12"/>
  <c r="K143" i="12"/>
  <c r="K141" i="12"/>
  <c r="K139" i="12"/>
  <c r="K137" i="12"/>
  <c r="K135" i="12"/>
  <c r="K133" i="12"/>
  <c r="K131" i="12"/>
  <c r="K127" i="12"/>
  <c r="K125" i="12"/>
  <c r="K123" i="12"/>
  <c r="K121" i="12"/>
  <c r="K119" i="12"/>
  <c r="K117" i="12"/>
  <c r="K115" i="12"/>
  <c r="K113" i="12"/>
  <c r="K111" i="12"/>
  <c r="K109" i="12"/>
  <c r="K107" i="12"/>
  <c r="K105" i="12"/>
  <c r="K103" i="12"/>
  <c r="K101" i="12"/>
  <c r="K99" i="12"/>
  <c r="K97" i="12"/>
  <c r="K95" i="12"/>
  <c r="K93" i="12"/>
  <c r="K91" i="12"/>
  <c r="K89" i="12"/>
  <c r="K87" i="12"/>
  <c r="K85" i="12"/>
  <c r="K83" i="12"/>
  <c r="K81" i="12"/>
  <c r="K79" i="12"/>
  <c r="K77" i="12"/>
  <c r="K75" i="12"/>
  <c r="K73" i="12"/>
  <c r="K71" i="12"/>
  <c r="K69" i="12"/>
  <c r="K67" i="12"/>
  <c r="K65" i="12"/>
  <c r="K63" i="12"/>
  <c r="K61" i="12"/>
  <c r="K59" i="12"/>
  <c r="K57" i="12"/>
  <c r="K55" i="12"/>
  <c r="K53" i="12"/>
  <c r="K51" i="12"/>
  <c r="K49" i="12"/>
  <c r="K47" i="12"/>
  <c r="K45" i="12"/>
  <c r="K43" i="12"/>
  <c r="K41" i="12"/>
  <c r="K39" i="12"/>
  <c r="K37" i="12"/>
  <c r="K35" i="12"/>
  <c r="K33" i="12"/>
  <c r="K31" i="12"/>
  <c r="K29" i="12"/>
  <c r="K27" i="12"/>
  <c r="K25" i="12"/>
  <c r="K23" i="12"/>
  <c r="K21" i="12"/>
  <c r="K19" i="12"/>
  <c r="K17" i="12"/>
  <c r="K13" i="12"/>
  <c r="C23" i="14" l="1"/>
  <c r="E23" i="14" s="1"/>
  <c r="L312" i="12"/>
  <c r="K311" i="12"/>
  <c r="L311" i="12" s="1"/>
  <c r="K309" i="12"/>
  <c r="L309" i="12" s="1"/>
  <c r="K307" i="12"/>
  <c r="L307" i="12" s="1"/>
  <c r="K305" i="12"/>
  <c r="L305" i="12" s="1"/>
  <c r="K303" i="12"/>
  <c r="L303" i="12" s="1"/>
  <c r="K301" i="12"/>
  <c r="L301" i="12" s="1"/>
  <c r="K299" i="12"/>
  <c r="L299" i="12" s="1"/>
  <c r="K297" i="12"/>
  <c r="L297" i="12" s="1"/>
  <c r="K295" i="12"/>
  <c r="L295" i="12" s="1"/>
  <c r="K293" i="12"/>
  <c r="L293" i="12" s="1"/>
  <c r="K291" i="12"/>
  <c r="L291" i="12" s="1"/>
  <c r="K289" i="12"/>
  <c r="L289" i="12" s="1"/>
  <c r="K287" i="12"/>
  <c r="L287" i="12" s="1"/>
  <c r="K285" i="12"/>
  <c r="L285" i="12" s="1"/>
  <c r="K283" i="12"/>
  <c r="L283" i="12" s="1"/>
  <c r="K281" i="12"/>
  <c r="L281" i="12" s="1"/>
  <c r="K279" i="12"/>
  <c r="L279" i="12" s="1"/>
  <c r="K277" i="12"/>
  <c r="L277" i="12" s="1"/>
  <c r="K275" i="12"/>
  <c r="L275" i="12" s="1"/>
  <c r="K273" i="12"/>
  <c r="L273" i="12" s="1"/>
  <c r="K271" i="12"/>
  <c r="L271" i="12" s="1"/>
  <c r="K269" i="12"/>
  <c r="L269" i="12" s="1"/>
  <c r="K267" i="12"/>
  <c r="L267" i="12" s="1"/>
  <c r="K265" i="12"/>
  <c r="L265" i="12" s="1"/>
  <c r="K263" i="12"/>
  <c r="L263" i="12" s="1"/>
  <c r="L262" i="12"/>
  <c r="K261" i="12"/>
  <c r="L261" i="12" s="1"/>
  <c r="L260" i="12"/>
  <c r="K259" i="12"/>
  <c r="L259" i="12" s="1"/>
  <c r="L258" i="12"/>
  <c r="K257" i="12"/>
  <c r="L257" i="12" s="1"/>
  <c r="L256" i="12"/>
  <c r="K255" i="12"/>
  <c r="L255" i="12" s="1"/>
  <c r="L254" i="12"/>
  <c r="K251" i="12"/>
  <c r="L251" i="12" s="1"/>
  <c r="L252" i="12"/>
  <c r="K253" i="12"/>
  <c r="L253" i="12" s="1"/>
  <c r="H315" i="12" l="1"/>
  <c r="J315" i="12" s="1"/>
  <c r="L315" i="12" s="1"/>
  <c r="G314" i="12"/>
  <c r="H314" i="12" s="1"/>
  <c r="G313" i="12"/>
  <c r="F313" i="12"/>
  <c r="G250" i="12"/>
  <c r="H250" i="12" s="1"/>
  <c r="J250" i="12" s="1"/>
  <c r="L250" i="12" s="1"/>
  <c r="G249" i="12"/>
  <c r="H249" i="12" s="1"/>
  <c r="F248" i="12"/>
  <c r="J247" i="12"/>
  <c r="L247" i="12" s="1"/>
  <c r="I246" i="12"/>
  <c r="J246" i="12" s="1"/>
  <c r="L246" i="12" s="1"/>
  <c r="J245" i="12"/>
  <c r="L245" i="12" s="1"/>
  <c r="I244" i="12"/>
  <c r="J244" i="12" s="1"/>
  <c r="L244" i="12" s="1"/>
  <c r="J243" i="12"/>
  <c r="L243" i="12" s="1"/>
  <c r="I242" i="12"/>
  <c r="J242" i="12" s="1"/>
  <c r="L242" i="12" s="1"/>
  <c r="J241" i="12"/>
  <c r="L241" i="12" s="1"/>
  <c r="I240" i="12"/>
  <c r="J240" i="12" s="1"/>
  <c r="L240" i="12" s="1"/>
  <c r="J239" i="12"/>
  <c r="L239" i="12" s="1"/>
  <c r="I238" i="12"/>
  <c r="J238" i="12" s="1"/>
  <c r="L238" i="12" s="1"/>
  <c r="J237" i="12"/>
  <c r="L237" i="12" s="1"/>
  <c r="I236" i="12"/>
  <c r="J236" i="12" s="1"/>
  <c r="L236" i="12" s="1"/>
  <c r="J235" i="12"/>
  <c r="L235" i="12" s="1"/>
  <c r="I234" i="12"/>
  <c r="J234" i="12" s="1"/>
  <c r="L234" i="12" s="1"/>
  <c r="J233" i="12"/>
  <c r="L233" i="12" s="1"/>
  <c r="I232" i="12"/>
  <c r="J232" i="12" s="1"/>
  <c r="L232" i="12" s="1"/>
  <c r="J231" i="12"/>
  <c r="L231" i="12" s="1"/>
  <c r="I230" i="12"/>
  <c r="J230" i="12" s="1"/>
  <c r="L230" i="12" s="1"/>
  <c r="J229" i="12"/>
  <c r="L229" i="12" s="1"/>
  <c r="I228" i="12"/>
  <c r="J228" i="12" s="1"/>
  <c r="L228" i="12" s="1"/>
  <c r="H227" i="12"/>
  <c r="J227" i="12" s="1"/>
  <c r="L227" i="12" s="1"/>
  <c r="I226" i="12"/>
  <c r="H226" i="12"/>
  <c r="G225" i="12"/>
  <c r="F225" i="12"/>
  <c r="J224" i="12"/>
  <c r="L224" i="12" s="1"/>
  <c r="I223" i="12"/>
  <c r="J223" i="12" s="1"/>
  <c r="L223" i="12" s="1"/>
  <c r="J222" i="12"/>
  <c r="L222" i="12" s="1"/>
  <c r="I221" i="12"/>
  <c r="J221" i="12" s="1"/>
  <c r="L221" i="12" s="1"/>
  <c r="J220" i="12"/>
  <c r="L220" i="12" s="1"/>
  <c r="I219" i="12"/>
  <c r="J219" i="12" s="1"/>
  <c r="L219" i="12" s="1"/>
  <c r="J218" i="12"/>
  <c r="L218" i="12" s="1"/>
  <c r="I217" i="12"/>
  <c r="J217" i="12" s="1"/>
  <c r="L217" i="12" s="1"/>
  <c r="J216" i="12"/>
  <c r="L216" i="12" s="1"/>
  <c r="I215" i="12"/>
  <c r="J215" i="12" s="1"/>
  <c r="L215" i="12" s="1"/>
  <c r="J214" i="12"/>
  <c r="L214" i="12" s="1"/>
  <c r="I213" i="12"/>
  <c r="J213" i="12" s="1"/>
  <c r="L213" i="12" s="1"/>
  <c r="J212" i="12"/>
  <c r="L212" i="12" s="1"/>
  <c r="I211" i="12"/>
  <c r="J211" i="12" s="1"/>
  <c r="L211" i="12" s="1"/>
  <c r="J210" i="12"/>
  <c r="L210" i="12" s="1"/>
  <c r="I209" i="12"/>
  <c r="J209" i="12" s="1"/>
  <c r="L209" i="12" s="1"/>
  <c r="J208" i="12"/>
  <c r="L208" i="12" s="1"/>
  <c r="I207" i="12"/>
  <c r="J207" i="12" s="1"/>
  <c r="L207" i="12" s="1"/>
  <c r="J206" i="12"/>
  <c r="L206" i="12" s="1"/>
  <c r="I205" i="12"/>
  <c r="J205" i="12" s="1"/>
  <c r="L205" i="12" s="1"/>
  <c r="J204" i="12"/>
  <c r="L204" i="12" s="1"/>
  <c r="I203" i="12"/>
  <c r="J203" i="12" s="1"/>
  <c r="L203" i="12" s="1"/>
  <c r="I201" i="12"/>
  <c r="J201" i="12" s="1"/>
  <c r="L201" i="12" s="1"/>
  <c r="J200" i="12"/>
  <c r="L200" i="12" s="1"/>
  <c r="I199" i="12"/>
  <c r="J199" i="12" s="1"/>
  <c r="L199" i="12" s="1"/>
  <c r="H198" i="12"/>
  <c r="J198" i="12" s="1"/>
  <c r="L198" i="12" s="1"/>
  <c r="I197" i="12"/>
  <c r="G197" i="12"/>
  <c r="H197" i="12" s="1"/>
  <c r="H196" i="12" s="1"/>
  <c r="I196" i="12"/>
  <c r="G196" i="12"/>
  <c r="F196" i="12"/>
  <c r="H195" i="12"/>
  <c r="J195" i="12" s="1"/>
  <c r="L195" i="12" s="1"/>
  <c r="G194" i="12"/>
  <c r="H194" i="12" s="1"/>
  <c r="F193" i="12"/>
  <c r="J192" i="12"/>
  <c r="L192" i="12" s="1"/>
  <c r="I191" i="12"/>
  <c r="J191" i="12" s="1"/>
  <c r="L191" i="12" s="1"/>
  <c r="J190" i="12"/>
  <c r="L190" i="12" s="1"/>
  <c r="I189" i="12"/>
  <c r="J189" i="12" s="1"/>
  <c r="L189" i="12" s="1"/>
  <c r="J188" i="12"/>
  <c r="L188" i="12" s="1"/>
  <c r="I187" i="12"/>
  <c r="J187" i="12" s="1"/>
  <c r="L187" i="12" s="1"/>
  <c r="J186" i="12"/>
  <c r="L186" i="12" s="1"/>
  <c r="I185" i="12"/>
  <c r="J185" i="12" s="1"/>
  <c r="L185" i="12" s="1"/>
  <c r="J184" i="12"/>
  <c r="L184" i="12" s="1"/>
  <c r="I183" i="12"/>
  <c r="J183" i="12" s="1"/>
  <c r="L183" i="12" s="1"/>
  <c r="J182" i="12"/>
  <c r="L182" i="12" s="1"/>
  <c r="I181" i="12"/>
  <c r="J181" i="12" s="1"/>
  <c r="L181" i="12" s="1"/>
  <c r="J180" i="12"/>
  <c r="L180" i="12" s="1"/>
  <c r="I179" i="12"/>
  <c r="J179" i="12" s="1"/>
  <c r="L179" i="12" s="1"/>
  <c r="J178" i="12"/>
  <c r="L178" i="12" s="1"/>
  <c r="I177" i="12"/>
  <c r="J177" i="12" s="1"/>
  <c r="L177" i="12" s="1"/>
  <c r="J176" i="12"/>
  <c r="L176" i="12" s="1"/>
  <c r="I175" i="12"/>
  <c r="J175" i="12" s="1"/>
  <c r="L175" i="12" s="1"/>
  <c r="J174" i="12"/>
  <c r="L174" i="12" s="1"/>
  <c r="I173" i="12"/>
  <c r="J173" i="12" s="1"/>
  <c r="L173" i="12" s="1"/>
  <c r="J172" i="12"/>
  <c r="L172" i="12" s="1"/>
  <c r="I171" i="12"/>
  <c r="J171" i="12" s="1"/>
  <c r="L171" i="12" s="1"/>
  <c r="J170" i="12"/>
  <c r="L170" i="12" s="1"/>
  <c r="I169" i="12"/>
  <c r="J169" i="12" s="1"/>
  <c r="L169" i="12" s="1"/>
  <c r="J168" i="12"/>
  <c r="L168" i="12" s="1"/>
  <c r="J167" i="12"/>
  <c r="L167" i="12" s="1"/>
  <c r="I167" i="12"/>
  <c r="J166" i="12"/>
  <c r="L166" i="12" s="1"/>
  <c r="I165" i="12"/>
  <c r="J165" i="12" s="1"/>
  <c r="L165" i="12" s="1"/>
  <c r="J164" i="12"/>
  <c r="L164" i="12" s="1"/>
  <c r="I163" i="12"/>
  <c r="J163" i="12" s="1"/>
  <c r="L163" i="12" s="1"/>
  <c r="J162" i="12"/>
  <c r="L162" i="12" s="1"/>
  <c r="I161" i="12"/>
  <c r="J161" i="12" s="1"/>
  <c r="L161" i="12" s="1"/>
  <c r="J160" i="12"/>
  <c r="L160" i="12" s="1"/>
  <c r="I159" i="12"/>
  <c r="J159" i="12" s="1"/>
  <c r="L159" i="12" s="1"/>
  <c r="J158" i="12"/>
  <c r="L158" i="12" s="1"/>
  <c r="I157" i="12"/>
  <c r="J157" i="12" s="1"/>
  <c r="L157" i="12" s="1"/>
  <c r="J156" i="12"/>
  <c r="L156" i="12" s="1"/>
  <c r="I155" i="12"/>
  <c r="J155" i="12" s="1"/>
  <c r="L155" i="12" s="1"/>
  <c r="J154" i="12"/>
  <c r="L154" i="12" s="1"/>
  <c r="I153" i="12"/>
  <c r="J153" i="12" s="1"/>
  <c r="L153" i="12" s="1"/>
  <c r="J152" i="12"/>
  <c r="L152" i="12" s="1"/>
  <c r="I151" i="12"/>
  <c r="J151" i="12" s="1"/>
  <c r="L151" i="12" s="1"/>
  <c r="J150" i="12"/>
  <c r="L150" i="12" s="1"/>
  <c r="I149" i="12"/>
  <c r="J149" i="12" s="1"/>
  <c r="L149" i="12" s="1"/>
  <c r="J148" i="12"/>
  <c r="L148" i="12" s="1"/>
  <c r="I147" i="12"/>
  <c r="J147" i="12" s="1"/>
  <c r="L147" i="12" s="1"/>
  <c r="J146" i="12"/>
  <c r="L146" i="12" s="1"/>
  <c r="I145" i="12"/>
  <c r="J145" i="12" s="1"/>
  <c r="L145" i="12" s="1"/>
  <c r="J144" i="12"/>
  <c r="L144" i="12" s="1"/>
  <c r="I143" i="12"/>
  <c r="J143" i="12" s="1"/>
  <c r="L143" i="12" s="1"/>
  <c r="J142" i="12"/>
  <c r="L142" i="12" s="1"/>
  <c r="I141" i="12"/>
  <c r="J141" i="12" s="1"/>
  <c r="L141" i="12" s="1"/>
  <c r="J140" i="12"/>
  <c r="L140" i="12" s="1"/>
  <c r="J139" i="12"/>
  <c r="L139" i="12" s="1"/>
  <c r="I139" i="12"/>
  <c r="J138" i="12"/>
  <c r="L138" i="12" s="1"/>
  <c r="I137" i="12"/>
  <c r="J137" i="12" s="1"/>
  <c r="L137" i="12" s="1"/>
  <c r="J136" i="12"/>
  <c r="L136" i="12" s="1"/>
  <c r="I135" i="12"/>
  <c r="J135" i="12" s="1"/>
  <c r="L135" i="12" s="1"/>
  <c r="J134" i="12"/>
  <c r="L134" i="12" s="1"/>
  <c r="I133" i="12"/>
  <c r="J133" i="12" s="1"/>
  <c r="L133" i="12" s="1"/>
  <c r="J132" i="12"/>
  <c r="L132" i="12" s="1"/>
  <c r="I131" i="12"/>
  <c r="J131" i="12" s="1"/>
  <c r="L131" i="12" s="1"/>
  <c r="J130" i="12"/>
  <c r="L130" i="12" s="1"/>
  <c r="I129" i="12"/>
  <c r="J129" i="12" s="1"/>
  <c r="L129" i="12" s="1"/>
  <c r="J128" i="12"/>
  <c r="L128" i="12" s="1"/>
  <c r="I127" i="12"/>
  <c r="J127" i="12" s="1"/>
  <c r="L127" i="12" s="1"/>
  <c r="J126" i="12"/>
  <c r="L126" i="12" s="1"/>
  <c r="I125" i="12"/>
  <c r="J125" i="12" s="1"/>
  <c r="L125" i="12" s="1"/>
  <c r="J124" i="12"/>
  <c r="L124" i="12" s="1"/>
  <c r="I123" i="12"/>
  <c r="J123" i="12" s="1"/>
  <c r="L123" i="12" s="1"/>
  <c r="J122" i="12"/>
  <c r="L122" i="12" s="1"/>
  <c r="I121" i="12"/>
  <c r="J121" i="12" s="1"/>
  <c r="L121" i="12" s="1"/>
  <c r="J120" i="12"/>
  <c r="L120" i="12" s="1"/>
  <c r="I119" i="12"/>
  <c r="J119" i="12" s="1"/>
  <c r="L119" i="12" s="1"/>
  <c r="J118" i="12"/>
  <c r="L118" i="12" s="1"/>
  <c r="I117" i="12"/>
  <c r="J117" i="12" s="1"/>
  <c r="L117" i="12" s="1"/>
  <c r="J116" i="12"/>
  <c r="L116" i="12" s="1"/>
  <c r="I115" i="12"/>
  <c r="J115" i="12" s="1"/>
  <c r="L115" i="12" s="1"/>
  <c r="J114" i="12"/>
  <c r="L114" i="12" s="1"/>
  <c r="I113" i="12"/>
  <c r="J113" i="12" s="1"/>
  <c r="L113" i="12" s="1"/>
  <c r="J112" i="12"/>
  <c r="L112" i="12" s="1"/>
  <c r="I111" i="12"/>
  <c r="J111" i="12" s="1"/>
  <c r="L111" i="12" s="1"/>
  <c r="J110" i="12"/>
  <c r="L110" i="12" s="1"/>
  <c r="I109" i="12"/>
  <c r="J109" i="12" s="1"/>
  <c r="L109" i="12" s="1"/>
  <c r="J108" i="12"/>
  <c r="L108" i="12" s="1"/>
  <c r="I107" i="12"/>
  <c r="J107" i="12" s="1"/>
  <c r="L107" i="12" s="1"/>
  <c r="J106" i="12"/>
  <c r="L106" i="12" s="1"/>
  <c r="I105" i="12"/>
  <c r="J105" i="12" s="1"/>
  <c r="L105" i="12" s="1"/>
  <c r="J104" i="12"/>
  <c r="L104" i="12" s="1"/>
  <c r="I103" i="12"/>
  <c r="J103" i="12" s="1"/>
  <c r="L103" i="12" s="1"/>
  <c r="J102" i="12"/>
  <c r="L102" i="12" s="1"/>
  <c r="I101" i="12"/>
  <c r="J101" i="12" s="1"/>
  <c r="L101" i="12" s="1"/>
  <c r="J100" i="12"/>
  <c r="L100" i="12" s="1"/>
  <c r="I99" i="12"/>
  <c r="J99" i="12" s="1"/>
  <c r="L99" i="12" s="1"/>
  <c r="J98" i="12"/>
  <c r="L98" i="12" s="1"/>
  <c r="I97" i="12"/>
  <c r="J97" i="12" s="1"/>
  <c r="L97" i="12" s="1"/>
  <c r="J96" i="12"/>
  <c r="L96" i="12" s="1"/>
  <c r="I95" i="12"/>
  <c r="J95" i="12" s="1"/>
  <c r="L95" i="12" s="1"/>
  <c r="J94" i="12"/>
  <c r="L94" i="12" s="1"/>
  <c r="I93" i="12"/>
  <c r="J93" i="12" s="1"/>
  <c r="L93" i="12" s="1"/>
  <c r="J92" i="12"/>
  <c r="L92" i="12" s="1"/>
  <c r="J91" i="12"/>
  <c r="L91" i="12" s="1"/>
  <c r="I91" i="12"/>
  <c r="J90" i="12"/>
  <c r="L90" i="12" s="1"/>
  <c r="I89" i="12"/>
  <c r="J89" i="12" s="1"/>
  <c r="L89" i="12" s="1"/>
  <c r="J88" i="12"/>
  <c r="L88" i="12" s="1"/>
  <c r="I87" i="12"/>
  <c r="J87" i="12" s="1"/>
  <c r="L87" i="12" s="1"/>
  <c r="J86" i="12"/>
  <c r="L86" i="12" s="1"/>
  <c r="I85" i="12"/>
  <c r="J85" i="12" s="1"/>
  <c r="L85" i="12" s="1"/>
  <c r="J84" i="12"/>
  <c r="L84" i="12" s="1"/>
  <c r="I83" i="12"/>
  <c r="J83" i="12" s="1"/>
  <c r="L83" i="12" s="1"/>
  <c r="J82" i="12"/>
  <c r="L82" i="12" s="1"/>
  <c r="I81" i="12"/>
  <c r="J81" i="12" s="1"/>
  <c r="L81" i="12" s="1"/>
  <c r="J80" i="12"/>
  <c r="L80" i="12" s="1"/>
  <c r="I79" i="12"/>
  <c r="J79" i="12" s="1"/>
  <c r="L79" i="12" s="1"/>
  <c r="J78" i="12"/>
  <c r="L78" i="12" s="1"/>
  <c r="I77" i="12"/>
  <c r="J77" i="12" s="1"/>
  <c r="L77" i="12" s="1"/>
  <c r="J76" i="12"/>
  <c r="L76" i="12" s="1"/>
  <c r="I75" i="12"/>
  <c r="J75" i="12" s="1"/>
  <c r="L75" i="12" s="1"/>
  <c r="J74" i="12"/>
  <c r="L74" i="12" s="1"/>
  <c r="I73" i="12"/>
  <c r="J73" i="12" s="1"/>
  <c r="L73" i="12" s="1"/>
  <c r="J72" i="12"/>
  <c r="L72" i="12" s="1"/>
  <c r="I71" i="12"/>
  <c r="J71" i="12" s="1"/>
  <c r="L71" i="12" s="1"/>
  <c r="J70" i="12"/>
  <c r="L70" i="12" s="1"/>
  <c r="I69" i="12"/>
  <c r="J69" i="12" s="1"/>
  <c r="L69" i="12" s="1"/>
  <c r="J68" i="12"/>
  <c r="L68" i="12" s="1"/>
  <c r="I67" i="12"/>
  <c r="J67" i="12" s="1"/>
  <c r="L67" i="12" s="1"/>
  <c r="J66" i="12"/>
  <c r="L66" i="12" s="1"/>
  <c r="I65" i="12"/>
  <c r="J65" i="12" s="1"/>
  <c r="L65" i="12" s="1"/>
  <c r="J64" i="12"/>
  <c r="L64" i="12" s="1"/>
  <c r="I63" i="12"/>
  <c r="J63" i="12" s="1"/>
  <c r="L63" i="12" s="1"/>
  <c r="J62" i="12"/>
  <c r="L62" i="12" s="1"/>
  <c r="I61" i="12"/>
  <c r="J61" i="12" s="1"/>
  <c r="L61" i="12" s="1"/>
  <c r="J60" i="12"/>
  <c r="L60" i="12" s="1"/>
  <c r="I59" i="12"/>
  <c r="J59" i="12" s="1"/>
  <c r="L59" i="12" s="1"/>
  <c r="J58" i="12"/>
  <c r="L58" i="12" s="1"/>
  <c r="I57" i="12"/>
  <c r="J57" i="12" s="1"/>
  <c r="L57" i="12" s="1"/>
  <c r="J56" i="12"/>
  <c r="L56" i="12" s="1"/>
  <c r="I55" i="12"/>
  <c r="J55" i="12" s="1"/>
  <c r="L55" i="12" s="1"/>
  <c r="J54" i="12"/>
  <c r="L54" i="12" s="1"/>
  <c r="I53" i="12"/>
  <c r="J53" i="12" s="1"/>
  <c r="L53" i="12" s="1"/>
  <c r="J52" i="12"/>
  <c r="L52" i="12" s="1"/>
  <c r="I51" i="12"/>
  <c r="J51" i="12" s="1"/>
  <c r="L51" i="12" s="1"/>
  <c r="J50" i="12"/>
  <c r="L50" i="12" s="1"/>
  <c r="I49" i="12"/>
  <c r="J49" i="12" s="1"/>
  <c r="L49" i="12" s="1"/>
  <c r="J48" i="12"/>
  <c r="L48" i="12" s="1"/>
  <c r="I47" i="12"/>
  <c r="J47" i="12" s="1"/>
  <c r="L47" i="12" s="1"/>
  <c r="J46" i="12"/>
  <c r="L46" i="12" s="1"/>
  <c r="I45" i="12"/>
  <c r="J45" i="12" s="1"/>
  <c r="L45" i="12" s="1"/>
  <c r="H44" i="12"/>
  <c r="J44" i="12" s="1"/>
  <c r="L44" i="12" s="1"/>
  <c r="H43" i="12"/>
  <c r="J43" i="12" s="1"/>
  <c r="L43" i="12" s="1"/>
  <c r="H42" i="12"/>
  <c r="J42" i="12" s="1"/>
  <c r="L42" i="12" s="1"/>
  <c r="H41" i="12"/>
  <c r="J41" i="12" s="1"/>
  <c r="L41" i="12" s="1"/>
  <c r="H40" i="12"/>
  <c r="J40" i="12" s="1"/>
  <c r="L40" i="12" s="1"/>
  <c r="H39" i="12"/>
  <c r="J39" i="12" s="1"/>
  <c r="L39" i="12" s="1"/>
  <c r="H38" i="12"/>
  <c r="J38" i="12" s="1"/>
  <c r="L38" i="12" s="1"/>
  <c r="H37" i="12"/>
  <c r="J37" i="12" s="1"/>
  <c r="L37" i="12" s="1"/>
  <c r="H36" i="12"/>
  <c r="J36" i="12" s="1"/>
  <c r="L36" i="12" s="1"/>
  <c r="H35" i="12"/>
  <c r="J35" i="12" s="1"/>
  <c r="L35" i="12" s="1"/>
  <c r="H34" i="12"/>
  <c r="J34" i="12" s="1"/>
  <c r="L34" i="12" s="1"/>
  <c r="H33" i="12"/>
  <c r="J33" i="12" s="1"/>
  <c r="L33" i="12" s="1"/>
  <c r="H32" i="12"/>
  <c r="J32" i="12" s="1"/>
  <c r="L32" i="12" s="1"/>
  <c r="H31" i="12"/>
  <c r="J31" i="12" s="1"/>
  <c r="L31" i="12" s="1"/>
  <c r="H30" i="12"/>
  <c r="J30" i="12" s="1"/>
  <c r="L30" i="12" s="1"/>
  <c r="H29" i="12"/>
  <c r="J29" i="12" s="1"/>
  <c r="L29" i="12" s="1"/>
  <c r="H28" i="12"/>
  <c r="J28" i="12" s="1"/>
  <c r="L28" i="12" s="1"/>
  <c r="H27" i="12"/>
  <c r="J27" i="12" s="1"/>
  <c r="L27" i="12" s="1"/>
  <c r="H26" i="12"/>
  <c r="J26" i="12" s="1"/>
  <c r="L26" i="12" s="1"/>
  <c r="H25" i="12"/>
  <c r="J25" i="12" s="1"/>
  <c r="L25" i="12" s="1"/>
  <c r="H24" i="12"/>
  <c r="J24" i="12" s="1"/>
  <c r="L24" i="12" s="1"/>
  <c r="H23" i="12"/>
  <c r="J23" i="12" s="1"/>
  <c r="L23" i="12" s="1"/>
  <c r="H22" i="12"/>
  <c r="J22" i="12" s="1"/>
  <c r="L22" i="12" s="1"/>
  <c r="H21" i="12"/>
  <c r="J21" i="12" s="1"/>
  <c r="L21" i="12" s="1"/>
  <c r="H20" i="12"/>
  <c r="J20" i="12" s="1"/>
  <c r="L20" i="12" s="1"/>
  <c r="H19" i="12"/>
  <c r="J19" i="12" s="1"/>
  <c r="L19" i="12" s="1"/>
  <c r="H18" i="12"/>
  <c r="J18" i="12" s="1"/>
  <c r="L18" i="12" s="1"/>
  <c r="H17" i="12"/>
  <c r="J17" i="12" s="1"/>
  <c r="L17" i="12" s="1"/>
  <c r="H16" i="12"/>
  <c r="J16" i="12" s="1"/>
  <c r="L16" i="12" s="1"/>
  <c r="H15" i="12"/>
  <c r="J15" i="12" s="1"/>
  <c r="L15" i="12" s="1"/>
  <c r="G14" i="12"/>
  <c r="H14" i="12" s="1"/>
  <c r="J14" i="12" s="1"/>
  <c r="L14" i="12" s="1"/>
  <c r="I13" i="12"/>
  <c r="G13" i="12"/>
  <c r="H13" i="12" s="1"/>
  <c r="I12" i="12"/>
  <c r="G12" i="12"/>
  <c r="F12" i="12"/>
  <c r="F11" i="12" s="1"/>
  <c r="F9" i="12" s="1"/>
  <c r="H12" i="12" l="1"/>
  <c r="J226" i="12"/>
  <c r="L226" i="12" s="1"/>
  <c r="J196" i="12"/>
  <c r="L196" i="12" s="1"/>
  <c r="J314" i="12"/>
  <c r="L314" i="12" s="1"/>
  <c r="H313" i="12"/>
  <c r="J313" i="12" s="1"/>
  <c r="L313" i="12" s="1"/>
  <c r="H225" i="12"/>
  <c r="G248" i="12"/>
  <c r="J249" i="12"/>
  <c r="L249" i="12" s="1"/>
  <c r="H248" i="12"/>
  <c r="J248" i="12" s="1"/>
  <c r="L248" i="12" s="1"/>
  <c r="J12" i="12"/>
  <c r="L12" i="12" s="1"/>
  <c r="J194" i="12"/>
  <c r="L194" i="12" s="1"/>
  <c r="H193" i="12"/>
  <c r="J193" i="12" s="1"/>
  <c r="L193" i="12" s="1"/>
  <c r="J13" i="12"/>
  <c r="L13" i="12" s="1"/>
  <c r="J197" i="12"/>
  <c r="L197" i="12" s="1"/>
  <c r="I225" i="12"/>
  <c r="J225" i="12" s="1"/>
  <c r="L225" i="12" s="1"/>
  <c r="G193" i="12"/>
  <c r="G11" i="12" s="1"/>
  <c r="H11" i="12" l="1"/>
  <c r="I11" i="12"/>
  <c r="I9" i="12" s="1"/>
  <c r="J11" i="12" l="1"/>
  <c r="J9" i="12" l="1"/>
  <c r="L11" i="12"/>
  <c r="L9" i="12" l="1"/>
</calcChain>
</file>

<file path=xl/sharedStrings.xml><?xml version="1.0" encoding="utf-8"?>
<sst xmlns="http://schemas.openxmlformats.org/spreadsheetml/2006/main" count="1186" uniqueCount="395">
  <si>
    <t>uk.</t>
  </si>
  <si>
    <t>SU</t>
  </si>
  <si>
    <t>x</t>
  </si>
  <si>
    <t>tis.Kč</t>
  </si>
  <si>
    <t>Odbor školství, mládeže, tělovýchovy a sportu</t>
  </si>
  <si>
    <t>§</t>
  </si>
  <si>
    <t>pol.</t>
  </si>
  <si>
    <t>č.a.</t>
  </si>
  <si>
    <t/>
  </si>
  <si>
    <t>neinvestiční transfery obcím</t>
  </si>
  <si>
    <t>neinvestiční příspěvky zřízeným příspěvkovým organizacím</t>
  </si>
  <si>
    <t>neinvestiční transfery spolkům</t>
  </si>
  <si>
    <t>neinvestiční transfery obecně prospěšným společnostem</t>
  </si>
  <si>
    <t>926 04 - D O T A Č N Í   F O N D</t>
  </si>
  <si>
    <t>ZR-RO č.48/15</t>
  </si>
  <si>
    <t>UR I. 2015</t>
  </si>
  <si>
    <t>výdaje resortu celkem</t>
  </si>
  <si>
    <t>4a. Oblast podpory školství a mládež</t>
  </si>
  <si>
    <t>4b. Oblast podpory tělovýchova a sport</t>
  </si>
  <si>
    <t>nespecifikované rezervy</t>
  </si>
  <si>
    <t>Kapitola 926 04 - dotační fond LK</t>
  </si>
  <si>
    <t>ZR-RO č.46/15</t>
  </si>
  <si>
    <t>Podprogram 4.1.</t>
  </si>
  <si>
    <t>Podpora volnočasových aktivit</t>
  </si>
  <si>
    <t>40100000000</t>
  </si>
  <si>
    <t>40101310000</t>
  </si>
  <si>
    <t>Občanské sdružení PROFIT, Skuhrov - Sedm divů světa - letní tábor</t>
  </si>
  <si>
    <t>40101320000</t>
  </si>
  <si>
    <t>Centrum AMAVET Lomnice nad Popelkou - ASTRONOMIE HROU</t>
  </si>
  <si>
    <t>40101330000</t>
  </si>
  <si>
    <t>Klub přátel a sponzorů Domu dětí a mládeže, Lomnice n/P - Volnočasové aktivity Informačního centra pro mládež v Lomnici nad Popelkou</t>
  </si>
  <si>
    <t>40101353441</t>
  </si>
  <si>
    <t>ZŠ Velké Hamry, Školní 541, p.o. - Zájmové kroužky ZŠ Velké Hamry 2014/2015</t>
  </si>
  <si>
    <t>40101380000</t>
  </si>
  <si>
    <t>Český svaz ochránců přírody - základní organizace Kateřinky, Liberec - Voda základ života 2014</t>
  </si>
  <si>
    <t>40101400000</t>
  </si>
  <si>
    <t>Spolek RAK, Liberec - Letní dětský tábor "Divoký západ na Blatech"</t>
  </si>
  <si>
    <t>40101420000</t>
  </si>
  <si>
    <t>Snílek o.s., Jablonné v/P - Chci to umět II</t>
  </si>
  <si>
    <t>40101500000</t>
  </si>
  <si>
    <t>Dětský pěvecký sbor Jizerka o.s., Semily - Letní pěvecké soustředění Jizerky 2014</t>
  </si>
  <si>
    <t>40101595702</t>
  </si>
  <si>
    <t>Středisko pro volný čas dětí a mládeže, Turnov, okres Semily - Dětský letní tábor Dolní Mísečky 2014 - Tajemství staré planety</t>
  </si>
  <si>
    <t>40101600000</t>
  </si>
  <si>
    <t>Centrum Mateřídouška, o.s., Hejnice - Obohaťme svůj rodinný život zachováváním tradic a zvyků</t>
  </si>
  <si>
    <t>40101610000</t>
  </si>
  <si>
    <t>Junák - svaz skautů a skautek ČR, středisko "JILM" Jilemnice - Obnova vybavení pro táboření</t>
  </si>
  <si>
    <t>40101650000</t>
  </si>
  <si>
    <t>LOKACER, sdružení pro podporu rozvoje kultury a cestovního ruchu na Lomnicku, Lomnice n/P - Spokojená rodina = spokojené dětství</t>
  </si>
  <si>
    <t>40101660000</t>
  </si>
  <si>
    <t>ČRS MO Hodkovice n/M - Rybářské závody pro děti v Hodkovicích n/M</t>
  </si>
  <si>
    <t>40101720000</t>
  </si>
  <si>
    <t>Dětská sportovně ozdravná společnost BĚLÁSEK o.s., Liberec -  Harmonizační pobyt žáků 2. třídy</t>
  </si>
  <si>
    <t>40101755425</t>
  </si>
  <si>
    <t>DDM "Sluníčko" Lomnice n/P, okres Semily - Bubnování v kruhu</t>
  </si>
  <si>
    <t>40101770000</t>
  </si>
  <si>
    <t>Centrum Mateřídouška, o.s., Hejnice-Pro šikovné ruce a úsměv dětí</t>
  </si>
  <si>
    <t>40101780000</t>
  </si>
  <si>
    <t>Oblastní spolek Českého červeného kříže v Jablonci n/N-Žijeme Červeným křížem</t>
  </si>
  <si>
    <t>40101792008</t>
  </si>
  <si>
    <t>Město Nové Město pod Smrkem-Podpora činnosti sportovních kroužků a oddílů v Novém Městě p/S pro rok 2015</t>
  </si>
  <si>
    <t>40101800000</t>
  </si>
  <si>
    <t>Snílek o.p.s., Staré Splavy-Nebudeme na to sami</t>
  </si>
  <si>
    <t>40101810000</t>
  </si>
  <si>
    <t>Spolek RAK, Liberec-Letní dětský tábor Blata "Z pohádky do pohádky"</t>
  </si>
  <si>
    <t>40101820000</t>
  </si>
  <si>
    <t>Centrum Generace, o.p.s., Liberec-DO POHÁDKY, TAM A ZPÁTKY</t>
  </si>
  <si>
    <t>40101830000</t>
  </si>
  <si>
    <t>Sdružení TULIPAN, Liberec-Zrcadlo</t>
  </si>
  <si>
    <t>40101844038</t>
  </si>
  <si>
    <t>Obec Pertoltice pod Ralskem-Volnočasové centrum Kamelot Pertoltice pod Ralskem</t>
  </si>
  <si>
    <t>40101850000</t>
  </si>
  <si>
    <t>Občanské sdružení PROFIT SKUHROV-Letní tábor 2015 - Brána času</t>
  </si>
  <si>
    <t>40101860000</t>
  </si>
  <si>
    <t>Semínko země, Semily-Hokus pokus</t>
  </si>
  <si>
    <t>40101870000</t>
  </si>
  <si>
    <t>Pionýrská skupina Radovánka, Liberec-Hrajeme si bezpečně</t>
  </si>
  <si>
    <t>40101880000</t>
  </si>
  <si>
    <t>SDH Vratislavice n.N.-Celoroční činnost mladých hasičů SDH Vratislavice n.N.</t>
  </si>
  <si>
    <t>40101890000</t>
  </si>
  <si>
    <t>Asociace TOM ČR, TOM 20503 BOBŘÍCI, Rovensko p/T-Letní tábor Netolice 2015</t>
  </si>
  <si>
    <t>40101900000</t>
  </si>
  <si>
    <t>Sbor dobrovolných hasičů Radimovice-Pokračování celoroční činnosti kroužku mladých hasičů SDH Radimovice 2015</t>
  </si>
  <si>
    <t>40101915042</t>
  </si>
  <si>
    <t>Obec Paseky nad Jizerou-FIT FUN CAMP - DECH HOR - Kondiční víkend pro děti a mládež v Pasekách</t>
  </si>
  <si>
    <t>40101920000</t>
  </si>
  <si>
    <t>Sbor dobrovolných hasičů Česká Lípa-Chci být mladým hasičem aneb celoroční činnost mladých hasičů Česká Lípa</t>
  </si>
  <si>
    <t>40101930000</t>
  </si>
  <si>
    <t>Sbor dobrovolných hasičů Mašov, Turnov-Dětské akce v Mašově</t>
  </si>
  <si>
    <t>40101943422</t>
  </si>
  <si>
    <t>ZŠ a MŠ Josefův Důl, okres Jablonec nad Nisou, p.o.-Harmonizace dětského kolektivu ve volném čase</t>
  </si>
  <si>
    <t>40101953458</t>
  </si>
  <si>
    <t>DDM, Protifašistických bojovníků 336, Tanvald-Za perlami Pošumaví</t>
  </si>
  <si>
    <t>40101962477</t>
  </si>
  <si>
    <t>ZŠ Liberec, Dobiášova 851/5-Mezinárodní spolupráce škol Dobiášova - ´t Hooghe Landt</t>
  </si>
  <si>
    <t>40101970000</t>
  </si>
  <si>
    <t>Občanské sdružení LUNARIA, Jindřichovice n/P-ZA STARÝMI ŘEMESLY DO SKANZENU JINDŘICHOVICE</t>
  </si>
  <si>
    <t>40101980000</t>
  </si>
  <si>
    <t>Klub přátel a sponzorů DDM, Lomnice n/P-Co ti brání v podnikání? Zkuste to na vlastní noze.</t>
  </si>
  <si>
    <t>40101995032</t>
  </si>
  <si>
    <t>Obec Levínská Olešnice-Pojďte honem všichni k nám, dětský den tu začíná…</t>
  </si>
  <si>
    <t>40102000000</t>
  </si>
  <si>
    <t>Junák - svaz skautů a skautek ČR, středisko "MUSTANG" Liberec-Pronájem prostor pro pravid.skautskou činnost</t>
  </si>
  <si>
    <t>40102010000</t>
  </si>
  <si>
    <t>Pionýrská skupina Tužíňáci, Jablonec n/N-Podsadové stany - vybavení táborové základny Tužín</t>
  </si>
  <si>
    <t>40102020000</t>
  </si>
  <si>
    <t>LOKACER, sdruž.pro podp.roz.kult.a cest.ruchu na Lomnicku, Lomnice n/P -STARÁ ŘEMESLA aneb NÁVRAT K PŘÍRODĚ</t>
  </si>
  <si>
    <t>40102030000</t>
  </si>
  <si>
    <t>Asociace TOM ČR, TOM 19115 MÁCI, Turnov-Setkání turistických oddílů mládeže Libereckého kraje v Českém ráji</t>
  </si>
  <si>
    <t>40102042001</t>
  </si>
  <si>
    <t>MO Liberec-Vratislavice n/N-Dětský den ve Vratislavicích nad Nisou 2015</t>
  </si>
  <si>
    <t>40102050000</t>
  </si>
  <si>
    <t>Mateřské a dětské centrum Maják, Tanvald-Prázdninové programy v Majáku 2015</t>
  </si>
  <si>
    <t>40102060000</t>
  </si>
  <si>
    <t>MATES spolek, Jablonec n/N-MATES - zimní lyžařský tábor</t>
  </si>
  <si>
    <t>40102070000</t>
  </si>
  <si>
    <t>Komunitní středisko KONTAKT Liberec, p.o.-Kdo si hraje, nezlobí</t>
  </si>
  <si>
    <t>40102082458</t>
  </si>
  <si>
    <t>ZŠ T. G. Masaryka, Hodkovice n/M, okres Liberec-NEBOJ SE, PŘIDEJ SE</t>
  </si>
  <si>
    <t>40102090000</t>
  </si>
  <si>
    <t>IQLANDIA, o.p.s., Liberec-Hurá do laboratoře - Chemikovy kouzla a vůně</t>
  </si>
  <si>
    <t>40102102316</t>
  </si>
  <si>
    <t>DDM DRAK, Žitavská ul. 260, Hrádek nad Nisou, okres Liberec, p.o.-Indiánský příměstský tábor INDIÁNOV</t>
  </si>
  <si>
    <t>40102113456</t>
  </si>
  <si>
    <t>DDM Mozaika, Železný Brod, Jiráskovo nábřeží 366, p.o.-Zažít Šumavu</t>
  </si>
  <si>
    <t>40102120000</t>
  </si>
  <si>
    <t>RADOST při 2. MŠ se speciálními třídami, Jablonec n/N-Malí přírodovědci</t>
  </si>
  <si>
    <t>40102130000</t>
  </si>
  <si>
    <t>Rodina v centru, o.s., Nový Bor-Podpora sociá.znevýh.dětí a mládeže v komunitním centru v roce 2015</t>
  </si>
  <si>
    <t>40102140000</t>
  </si>
  <si>
    <t>Rodinný klub Motýlek, o.s., Hodkovice n/M-Pestré prázdniny</t>
  </si>
  <si>
    <t>40102150000</t>
  </si>
  <si>
    <t>POVYK, Turnov-Turnovský letní příměstský tábor 2015</t>
  </si>
  <si>
    <t>40102160000</t>
  </si>
  <si>
    <t>O.s. D.R.A.K., Liberec-Volnočas.a zájm.činnost s D.R.A.K.em pro děti a mládež s handicapem</t>
  </si>
  <si>
    <t>40102170000</t>
  </si>
  <si>
    <t>SOLAND o.s., Liberec-Letní tábor Soland</t>
  </si>
  <si>
    <t>40102182479</t>
  </si>
  <si>
    <t>ZŠ Liberec, Aloisina výšina 642, p.o.-Výšinka zpívá díla českých autorů 20.století - Jan Dušek</t>
  </si>
  <si>
    <t>40102194043</t>
  </si>
  <si>
    <t>Město Ralsko-Podpora pravidelné činnosti zájmových kroužků v Ralsku</t>
  </si>
  <si>
    <t>40102202315</t>
  </si>
  <si>
    <t>SVČ "ROROŠ", Nové Město p/S, p.o.-Basketbalové turnaje</t>
  </si>
  <si>
    <t>40102210000</t>
  </si>
  <si>
    <t>Podkrkonošská společnost přátel dětí zdravotně postižených, Semily -BUDE JICH PĚT</t>
  </si>
  <si>
    <t>40102220000</t>
  </si>
  <si>
    <t>Centrum pro rodinu Náruč, o.s., Turnov-NÁRUČ DĚTEM</t>
  </si>
  <si>
    <t>40102230000</t>
  </si>
  <si>
    <t>Čmelák, Liberec - Společnost přátel přírody-Živá a neživá příroda kolem nás</t>
  </si>
  <si>
    <t>40102240000</t>
  </si>
  <si>
    <t>Centrum AMAVET Lomnice n/P-Získávání zájmu dětí a mládeže o technické obory v LK</t>
  </si>
  <si>
    <t>40102250000</t>
  </si>
  <si>
    <t>Pionýrská skupina Výři, Stráž p/R-Zvládneme to sami</t>
  </si>
  <si>
    <t>40102260000</t>
  </si>
  <si>
    <t>Dětská sport.ozdravná společ.BĚLÁSEK o.s., Liberec-Harmonizační pobyt žáků 1. a 3. třídy</t>
  </si>
  <si>
    <t>40102274479</t>
  </si>
  <si>
    <t>ZŠ,PŠ a MŠ, Česká Lípa, Moskevská 679, p.o.-Aktivní využití volného času</t>
  </si>
  <si>
    <t>40102281401</t>
  </si>
  <si>
    <t>Gymnázium, Česká Lípa, Žitavská 2969, p.o.-Volnočas.aktivity učitelů a žáků Gymnázia Česká Lípa v roce 2015</t>
  </si>
  <si>
    <t>40102293454</t>
  </si>
  <si>
    <t>DDM Vikýř, Jablonec nad Nisou, Podhorská 49, p.o.-AKTIVITOU K ŽIVOTNÍMU STYLU</t>
  </si>
  <si>
    <t>40102301457</t>
  </si>
  <si>
    <t>ZŠ, Jablonec nad Nisou, Liberecká 1734/31, p.o.-Kdo si hraje - nezlobí</t>
  </si>
  <si>
    <t>40102312497</t>
  </si>
  <si>
    <t>ZŠ a SŠ Raspenava, okres Liberec-Raspenavské tvořivé hrátky II</t>
  </si>
  <si>
    <t>40102320000</t>
  </si>
  <si>
    <t>Centrum Potůček, o.s., Liberec-Tradiční příměstský tábor pro děti předškolního věku</t>
  </si>
  <si>
    <t>40102330000</t>
  </si>
  <si>
    <t>Zapsaný spolek Pepikáček, Josefův Důl-Cestujeme, sportujeme, poznáváme, aneb aktivně o prázdninách</t>
  </si>
  <si>
    <t>40102340000</t>
  </si>
  <si>
    <t>Sbor dobrovolných hasičů Bílý Potok-Celor.činnost dětí a mládeže sboru dobrov.hasičů obce Bílý Potok p/S na rok 2015</t>
  </si>
  <si>
    <t>40102350000</t>
  </si>
  <si>
    <t>Sdružení hasičů Čech, Moravy a Slezka Sbor dobrov.Zdislava-Mladí hasiči - startovné, soustředění a nákup vybavení</t>
  </si>
  <si>
    <t>40102365425</t>
  </si>
  <si>
    <t>DDM "Sluníčko" Lomnice n/P, okres Semily-Božské prázdniny</t>
  </si>
  <si>
    <t>40102375702</t>
  </si>
  <si>
    <t>SVČ dětí a mládeže, Turnov, okr.Semily-Dětský letní tábor Dolní Mísečky 2015 - Pátrání po ztracené výpravě</t>
  </si>
  <si>
    <t>40102380000</t>
  </si>
  <si>
    <t>Lumen vitae, z.s., Česká Lípa-Kale jakha</t>
  </si>
  <si>
    <t>40102390000</t>
  </si>
  <si>
    <t>O.s. LAMPA, Mimoň-ACROSS THE STREET (druhý ročník)</t>
  </si>
  <si>
    <t>40102400000</t>
  </si>
  <si>
    <t>Mateřské centrum "Mamiklub", Nové Město p/S-KREATIVKY V MAMIKLUBU</t>
  </si>
  <si>
    <t>40102412328</t>
  </si>
  <si>
    <t>ZŠ, Liberec, nám.Míru 212/2, p.o.-Podpora volnočasových aktivit</t>
  </si>
  <si>
    <t>40102423441</t>
  </si>
  <si>
    <t>ZŠ Velké Hamry, Školní 541 - p.o.-Materiální podpora výtvarného kroužku v ZŠ Velké Hamry</t>
  </si>
  <si>
    <t>40102433443</t>
  </si>
  <si>
    <t>Masarykova ZŠ Zásada, okres Jablonec n/N-Česko-francouzské prázdniny v Zásadě</t>
  </si>
  <si>
    <t>40102441430</t>
  </si>
  <si>
    <t>SZŠ, Turnov, 28. října 1390, p.o.-Doteky času - 30let DM SZŠ Turnov</t>
  </si>
  <si>
    <t>40102454432</t>
  </si>
  <si>
    <t>ZŠ a MŠ Nový Oldřichov, okres Česká Lípa, p.o.-Hudba v nás</t>
  </si>
  <si>
    <t>40102462465</t>
  </si>
  <si>
    <t>ZŠ, Liberec, Křížanská 80-200 let na světě, 200 let ve vesmíru</t>
  </si>
  <si>
    <t>40102471485</t>
  </si>
  <si>
    <t>DDM Větrník, Liberec 1, Riegrova 16, p.o.-Apríl s kouzelníky a čaroději</t>
  </si>
  <si>
    <t>40102480000</t>
  </si>
  <si>
    <t>Spolek přátel Ostašova, Liberec-Hřiště pro hravé děti k 200 letému výročí ZŠ</t>
  </si>
  <si>
    <t>40102490000</t>
  </si>
  <si>
    <t>ZLOM, o.s.pěveckých sborů ZŠ T.G.Masaryka, Lomnice n/P-Zpěvem k radosti</t>
  </si>
  <si>
    <t>40102500000</t>
  </si>
  <si>
    <t>Sdružení hasičů Čech, Moravy a Slezka Sbor dobr.hasičů Předlánce, Višňová-Hasiči pro veřejnost - Rozloučení s prázdn.</t>
  </si>
  <si>
    <t>Podprogram 4.2.</t>
  </si>
  <si>
    <t>Komunitní funkce škol</t>
  </si>
  <si>
    <t>40200000000</t>
  </si>
  <si>
    <t>Podprogram 4.3.</t>
  </si>
  <si>
    <t>Specifická primární prevence rizikového chování</t>
  </si>
  <si>
    <t>40300000000</t>
  </si>
  <si>
    <t>40300113441</t>
  </si>
  <si>
    <t>ZŠ Velké Hamry, Školní 541 - p.o.-Už víme, co nám hrozí 2015</t>
  </si>
  <si>
    <t>40300121456</t>
  </si>
  <si>
    <t>ZŠ a MŠ pro tělesně postižené, Liberec, Lužická 7, .o.-Dny Země II</t>
  </si>
  <si>
    <t>40300131450</t>
  </si>
  <si>
    <t>SOŠ Liberec, Jablonecká 999, p.o.-Bezpečný internet</t>
  </si>
  <si>
    <t>40300143436</t>
  </si>
  <si>
    <t>ZŠ Smržovka, okres Jablonec nad Nisou - p.o.-Společně proti šikaně a netorelanci</t>
  </si>
  <si>
    <t>40300155422</t>
  </si>
  <si>
    <t>ZŠ T.G.Masaryka, Lomnice nad Popelkou, okres Semily-Prevence  -předpoklad hodnotného života</t>
  </si>
  <si>
    <t>40300162478</t>
  </si>
  <si>
    <t>ZŠ, Liberec, Kaplického 384, p.o.-Společně k bezpečí</t>
  </si>
  <si>
    <t>40300171427</t>
  </si>
  <si>
    <t>SUPŠ sklářská, Železný Brod, Smetanovo zátiší 470, p.o.-Poznáním proti rizikovému chování</t>
  </si>
  <si>
    <t>40300183447</t>
  </si>
  <si>
    <t>ZŠ Železný Brod, Pelechovská 800, p.o.-Prevence šikany III</t>
  </si>
  <si>
    <t>40300192479</t>
  </si>
  <si>
    <t>ZŠ, Liberec, Aloisina výšina 642, p.o.-Být cool znamená být sám sebou</t>
  </si>
  <si>
    <t>40300201414</t>
  </si>
  <si>
    <t>OA a JŠ s právem státní jazykové zkoušky, Liberec, Šamánkova 500/8, p.o.-Budování pozitivního klimatu ve třídě</t>
  </si>
  <si>
    <t>40300211460</t>
  </si>
  <si>
    <t>ZŠ a MŠ  při nemocnici, Liberec, Husova 10, p.o.-Cesta z louže</t>
  </si>
  <si>
    <t>40300221401</t>
  </si>
  <si>
    <t>Gymnázium, Česká Lípa, Žitavská 2969, p.o.-Adaptační kurz Gymnázia Česká Lípa 2015</t>
  </si>
  <si>
    <t>40300231436</t>
  </si>
  <si>
    <t>ISŠ, Vysoké nad Jizerou, Dr. Farského 300, p.o.-Interaktivní specifická primární prevence na ISŠ Vysoké n/J</t>
  </si>
  <si>
    <t>Podprogram 4.4.</t>
  </si>
  <si>
    <t>Soutěže a podpora talentovaných dětí a mládeže</t>
  </si>
  <si>
    <t>40400000000</t>
  </si>
  <si>
    <t>40400194451</t>
  </si>
  <si>
    <t>ZŠ a MŠ, Kamenický Šenov, náměstí Míru 616, p.o.-Šenovský Všeználek</t>
  </si>
  <si>
    <t>40400202479</t>
  </si>
  <si>
    <t>ZŠ, Liberec, Aloisina výšina 642, p.o.-Soustředění v Jizerských horách se zaměřením na přírodovědu a enviromentální výchovu</t>
  </si>
  <si>
    <t>40400210000</t>
  </si>
  <si>
    <t>Mensa International - Mensa České republiky, Praha-Logická olympiáda 2015 - Liberecký kraj</t>
  </si>
  <si>
    <t>ostatní neinvestiční transfery neziskovým a podobným organizacím</t>
  </si>
  <si>
    <t>40400223404</t>
  </si>
  <si>
    <t>ZŠ a MŠ Desná, okres Jablonec nad Nisou, p.o.-Mladí přírodovědci</t>
  </si>
  <si>
    <t>40400235702</t>
  </si>
  <si>
    <t>Středisko pro volný čas dětí a mládeže, Turnov, okres Semily-Přírodní vědy v praxi</t>
  </si>
  <si>
    <t>40400241427</t>
  </si>
  <si>
    <t>SUPŠ sklářská, Železný Brod, Smetanovo zátiší 470, p.o.-Propagace technických oborů mezi žáky základních škol IV.</t>
  </si>
  <si>
    <t>40400255425</t>
  </si>
  <si>
    <t>DDM "Sluníčko" Lomnice nad Popelkou, okres Semily-TALENT - MÁŠ JEJ I TY!</t>
  </si>
  <si>
    <t>40400260000</t>
  </si>
  <si>
    <t>Vzdělávací centrum Turnov, o.p.s.-Automotive workshopy pro žáky 2. stupně ZŠ</t>
  </si>
  <si>
    <t>40400272452</t>
  </si>
  <si>
    <t>ZŠ Český Dub, okres Liberec, p.o.-Matematický Dubák</t>
  </si>
  <si>
    <t>40400280000</t>
  </si>
  <si>
    <t>IQLANDIA, o.p.s., Liberec-Mladý vědec</t>
  </si>
  <si>
    <t>Podprogram 4.5.</t>
  </si>
  <si>
    <t>Pedagogická asistence</t>
  </si>
  <si>
    <t>40500000000</t>
  </si>
  <si>
    <t>Podprogram 4.6.</t>
  </si>
  <si>
    <t>Vzdělání pro vyšší zaměstnanost</t>
  </si>
  <si>
    <t>40600000000</t>
  </si>
  <si>
    <t>ZŠ Česká Lípa, 28. října 2733-AP na ZŠ Špičák Česká Lípa</t>
  </si>
  <si>
    <t>ZŠ Turnov, Skálova 600, okres Semily-Dofinancování asistenta pedagoga</t>
  </si>
  <si>
    <t>ZŠ a MŠ, Rychnov u Jablonce n/N, p. o.-4.5 Pedagogická asistence 2015</t>
  </si>
  <si>
    <t>MŠ Jablonec n/N, Jugoslávská 13, p. o.-Činnost asistenta pedagoga u dítěte MŠ se zdravotním postižením (Aspergerův syndrom)</t>
  </si>
  <si>
    <t>ZŠ, Liberec, Křížanská 80, p. o.-Udržení funkce asistenta pedagoga ve školním roce 2015/16</t>
  </si>
  <si>
    <t>ZŠ, Jablonec n/N, Liberecká 1734/31, p.o.-Pedagogická asistence</t>
  </si>
  <si>
    <t>ZŠ a MŠ Dubnice, okres Česká Lípa, p.o.-Posílení činností asistenta pedagoga u žáka se zdravotním postižením</t>
  </si>
  <si>
    <t>ZŠ a SŠ waldorfská, Semily-Podpora činnosti asistenta pedagoga u žákyně se zdravotním postižením na ZŠ walfdorské v Semilech</t>
  </si>
  <si>
    <t>ZŠ a MŠ Nová Ves nad Nisou-Pedagogická asistence</t>
  </si>
  <si>
    <t>ZŠ Chrastava, náměstí 1. máje 228, okres Liberec- p.o.-Pedagogická asistence</t>
  </si>
  <si>
    <t>ZŠ Turnov, 28. října 18, okres Semily-4.5 Program Pedagogická asistence</t>
  </si>
  <si>
    <t>MŠ spec., Jablonec nad Nisou, Palackého 37, p.o.-Pedagogický asistent</t>
  </si>
  <si>
    <t>MŠ, Česká Lípa, Bratří Čapků 2864, p.o.-"SPOLEČNĚ TO DOKÁŽEME"</t>
  </si>
  <si>
    <t>ZŠ Velké Hamry, Školní 541-p.o-Asistent pedagoga pro žáky se zdravotním postižením v ZŠ Velké Hamry</t>
  </si>
  <si>
    <t>ZŠ Turnov, Žižkova 518, okres Semily, p.o.-Asistent pedagoga 2015/2016</t>
  </si>
  <si>
    <t>ZŠ a MŠ Malá Skála, okres Jablonec n/N, p.o.-Pedagogická asistence</t>
  </si>
  <si>
    <t>ZŠ a MŠ Mírová 81, Mimoň, p.o.-Spolu to zvládnem</t>
  </si>
  <si>
    <t>ZŠ Smržovka, okres Jablonec n/N -p.o-Asistent pedagoga na Základní škole Smržovka</t>
  </si>
  <si>
    <t>ZŠ a MŠ Doksy - Staré Splavy, Jezerní 74, ok.Česká Lípa-p.o.-Inkluzivní škola</t>
  </si>
  <si>
    <t>ZŠ Jablonec n/N, Liberecká 26, p.o.-Pedagogická asistence</t>
  </si>
  <si>
    <t>ZŠ a MŠ Kamenický Šenov - Prácheň, p.o.-Asistent pedagoga pro Davida Kolínského</t>
  </si>
  <si>
    <t>ZŠ Svor, okres Česká Lípa, p.o.-Asistent pedagoga</t>
  </si>
  <si>
    <t>ZŠ, Liberec - Vratislavice n/N, p.o.-Asistent pedagoga</t>
  </si>
  <si>
    <t>ZŠ Liberec, Sokolovská 328, p.o.-Willík ve škole</t>
  </si>
  <si>
    <t>ZŠ a MŠ, Okna, okres Česká Lípa, p.o.-Inkluze na malotřídce</t>
  </si>
  <si>
    <t>ZŠ a MŠ, Česká Lípa, Jižní 1903, p.o.-Asistent pedagoga na ZŠ Jižní</t>
  </si>
  <si>
    <t>ZŠ a MŠ Višňová, okres Liberec, p.o-Asistent pedagoga pro žáky se zdravotním znevýhodněním</t>
  </si>
  <si>
    <t>ZŠ prakt. a ZŠ spec.,Jablonné v Podj., Komenského 453, p.o.-Zajištění pedagogické asistence pro 1. ročník ZŠS</t>
  </si>
  <si>
    <t>ZŠ prakt.a ZŠ spec., Liberec, Orlí 140/7, p.o.-Pedagogická asistence ve třídě pro žáky s těžkým zdravotním postižením</t>
  </si>
  <si>
    <t>40500424443</t>
  </si>
  <si>
    <t>40500435456</t>
  </si>
  <si>
    <t>40500443435</t>
  </si>
  <si>
    <t>40500453461</t>
  </si>
  <si>
    <t>40500462465</t>
  </si>
  <si>
    <t>40500471457</t>
  </si>
  <si>
    <t>40500484489</t>
  </si>
  <si>
    <t>40500494445</t>
  </si>
  <si>
    <t>40500505444</t>
  </si>
  <si>
    <t>40500513428</t>
  </si>
  <si>
    <t>40500522460</t>
  </si>
  <si>
    <t>40500535458</t>
  </si>
  <si>
    <t>40500543413</t>
  </si>
  <si>
    <t>40500554407</t>
  </si>
  <si>
    <t>40500563441</t>
  </si>
  <si>
    <t>40500575457</t>
  </si>
  <si>
    <t>40500583427</t>
  </si>
  <si>
    <t>40500594467</t>
  </si>
  <si>
    <t>40500603436</t>
  </si>
  <si>
    <t>40500614429</t>
  </si>
  <si>
    <t>40500623412</t>
  </si>
  <si>
    <t>40500634450</t>
  </si>
  <si>
    <t>40500642302</t>
  </si>
  <si>
    <t>40500654463</t>
  </si>
  <si>
    <t>40500662484</t>
  </si>
  <si>
    <t>40500672487</t>
  </si>
  <si>
    <t>40500684459</t>
  </si>
  <si>
    <t>40500694439</t>
  </si>
  <si>
    <t>40500702446</t>
  </si>
  <si>
    <t>40500712329</t>
  </si>
  <si>
    <t>40500722310</t>
  </si>
  <si>
    <t>ZR-RO 293/15</t>
  </si>
  <si>
    <t>UR  2015</t>
  </si>
  <si>
    <t>ZR-RO 193/15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</si>
  <si>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</si>
  <si>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</si>
  <si>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</si>
  <si>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</si>
  <si>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</si>
  <si>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</si>
  <si>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</si>
  <si>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</si>
  <si>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</si>
  <si>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</si>
  <si>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</si>
  <si>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</si>
  <si>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</si>
  <si>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</si>
  <si>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</si>
  <si>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</si>
  <si>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</si>
  <si>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</si>
  <si>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</si>
  <si>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</si>
  <si>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</si>
  <si>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</si>
  <si>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</si>
  <si>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</si>
  <si>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</si>
  <si>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</si>
  <si>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</si>
  <si>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</si>
  <si>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</si>
  <si>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</si>
  <si>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</si>
  <si>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</si>
  <si>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</si>
  <si>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</si>
  <si>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</si>
  <si>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</si>
  <si>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</si>
  <si>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</si>
  <si>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</si>
  <si>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</si>
  <si>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</si>
  <si>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</si>
  <si>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</si>
  <si>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</si>
  <si>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</si>
  <si>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</si>
  <si>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</si>
  <si>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</si>
  <si>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</si>
  <si>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</si>
  <si>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</si>
  <si>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</si>
  <si>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</si>
  <si>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</si>
  <si>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</si>
  <si>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</si>
  <si>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</si>
  <si>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</si>
  <si>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</si>
  <si>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</si>
  <si>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č.1 - tab. ZR-RO č. 293/15</t>
  </si>
  <si>
    <t>Příloha č.2 - tab. ZR-RO č. 293/15</t>
  </si>
  <si>
    <t>ZR-RO č.293/15</t>
  </si>
  <si>
    <t>ZŠ prakt.a MŠ, Hrádek n/N - Loučná, Hartavská 220, p.o.-POMOCNOU RUKOU KE VZDĚLÁNÍ</t>
  </si>
  <si>
    <t>Změna rozpočtu - rozpočtové opatření č.293/15</t>
  </si>
  <si>
    <t>ZŠ a MŠ Tomáše Ježka Ralsko - Kuřivody-p.o.-Asistent pedagoga</t>
  </si>
  <si>
    <t>UR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</si>
</sst>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3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7.5"/>
      <name val="Arial"/>
      <family val="2"/>
      <charset val="238"/>
    </font>
    <font>
      <b/>
      <sz val="7.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19" borderId="6" applyNumberFormat="0" applyFont="0" applyAlignment="0" applyProtection="0"/>
    <xf numFmtId="0" fontId="10" fillId="19" borderId="6" applyNumberFormat="0" applyFont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20" borderId="0">
      <alignment horizontal="left" vertical="center"/>
    </xf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5" fillId="21" borderId="8" applyNumberFormat="0" applyAlignment="0" applyProtection="0"/>
    <xf numFmtId="0" fontId="25" fillId="21" borderId="8" applyNumberFormat="0" applyAlignment="0" applyProtection="0"/>
    <xf numFmtId="0" fontId="26" fillId="21" borderId="9" applyNumberFormat="0" applyAlignment="0" applyProtection="0"/>
    <xf numFmtId="0" fontId="26" fillId="21" borderId="9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</cellStyleXfs>
  <cellXfs count="148">
    <xf numFmtId="0" fontId="0" fillId="0" borderId="0" xfId="0"/>
    <xf numFmtId="0" fontId="2" fillId="0" borderId="0" xfId="7"/>
    <xf numFmtId="4" fontId="2" fillId="0" borderId="0" xfId="7" applyNumberFormat="1"/>
    <xf numFmtId="0" fontId="7" fillId="0" borderId="0" xfId="6"/>
    <xf numFmtId="164" fontId="5" fillId="2" borderId="12" xfId="8" applyNumberFormat="1" applyFont="1" applyFill="1" applyBorder="1" applyAlignment="1"/>
    <xf numFmtId="164" fontId="3" fillId="2" borderId="13" xfId="8" applyNumberFormat="1" applyFont="1" applyFill="1" applyBorder="1" applyAlignment="1"/>
    <xf numFmtId="0" fontId="5" fillId="0" borderId="0" xfId="7" applyFont="1" applyAlignment="1">
      <alignment horizontal="center"/>
    </xf>
    <xf numFmtId="0" fontId="3" fillId="2" borderId="13" xfId="7" applyFont="1" applyFill="1" applyBorder="1" applyAlignment="1">
      <alignment horizontal="left" vertical="center" wrapText="1"/>
    </xf>
    <xf numFmtId="0" fontId="3" fillId="2" borderId="15" xfId="7" applyFont="1" applyFill="1" applyBorder="1" applyAlignment="1">
      <alignment horizontal="left" vertical="center" wrapText="1"/>
    </xf>
    <xf numFmtId="164" fontId="9" fillId="0" borderId="0" xfId="9" applyNumberFormat="1" applyFont="1" applyAlignment="1">
      <alignment horizontal="right"/>
    </xf>
    <xf numFmtId="164" fontId="5" fillId="0" borderId="0" xfId="7" applyNumberFormat="1" applyFont="1"/>
    <xf numFmtId="164" fontId="9" fillId="0" borderId="0" xfId="6" applyNumberFormat="1" applyFont="1" applyAlignment="1">
      <alignment horizontal="center"/>
    </xf>
    <xf numFmtId="0" fontId="2" fillId="0" borderId="0" xfId="69"/>
    <xf numFmtId="164" fontId="5" fillId="0" borderId="0" xfId="69" applyNumberFormat="1" applyFont="1"/>
    <xf numFmtId="164" fontId="5" fillId="0" borderId="0" xfId="69" applyNumberFormat="1" applyFont="1" applyFill="1" applyAlignment="1">
      <alignment horizontal="center"/>
    </xf>
    <xf numFmtId="164" fontId="5" fillId="0" borderId="0" xfId="69" applyNumberFormat="1" applyFont="1" applyAlignment="1">
      <alignment horizontal="center"/>
    </xf>
    <xf numFmtId="0" fontId="28" fillId="0" borderId="0" xfId="7" applyFont="1" applyAlignment="1">
      <alignment horizontal="center"/>
    </xf>
    <xf numFmtId="4" fontId="28" fillId="0" borderId="0" xfId="7" applyNumberFormat="1" applyFont="1" applyAlignment="1">
      <alignment horizontal="center"/>
    </xf>
    <xf numFmtId="0" fontId="3" fillId="0" borderId="13" xfId="7" applyFont="1" applyFill="1" applyBorder="1" applyAlignment="1">
      <alignment horizontal="center"/>
    </xf>
    <xf numFmtId="0" fontId="3" fillId="0" borderId="13" xfId="7" applyFont="1" applyFill="1" applyBorder="1" applyAlignment="1">
      <alignment horizontal="left" wrapText="1"/>
    </xf>
    <xf numFmtId="0" fontId="5" fillId="2" borderId="13" xfId="7" applyFont="1" applyFill="1" applyBorder="1" applyAlignment="1">
      <alignment horizontal="center"/>
    </xf>
    <xf numFmtId="164" fontId="5" fillId="2" borderId="13" xfId="7" applyNumberFormat="1" applyFont="1" applyFill="1" applyBorder="1" applyAlignment="1">
      <alignment horizontal="right"/>
    </xf>
    <xf numFmtId="0" fontId="3" fillId="2" borderId="13" xfId="7" applyFont="1" applyFill="1" applyBorder="1" applyAlignment="1">
      <alignment horizontal="center"/>
    </xf>
    <xf numFmtId="0" fontId="3" fillId="2" borderId="13" xfId="7" applyFont="1" applyFill="1" applyBorder="1" applyAlignment="1">
      <alignment horizontal="left" wrapText="1"/>
    </xf>
    <xf numFmtId="0" fontId="5" fillId="0" borderId="13" xfId="7" applyFont="1" applyFill="1" applyBorder="1" applyAlignment="1">
      <alignment horizontal="center"/>
    </xf>
    <xf numFmtId="0" fontId="3" fillId="2" borderId="13" xfId="8" applyFont="1" applyFill="1" applyBorder="1" applyAlignment="1">
      <alignment horizontal="center"/>
    </xf>
    <xf numFmtId="0" fontId="5" fillId="0" borderId="12" xfId="7" applyFont="1" applyFill="1" applyBorder="1" applyAlignment="1">
      <alignment horizontal="center"/>
    </xf>
    <xf numFmtId="49" fontId="5" fillId="0" borderId="12" xfId="7" applyNumberFormat="1" applyFont="1" applyFill="1" applyBorder="1" applyAlignment="1">
      <alignment horizontal="left" wrapText="1"/>
    </xf>
    <xf numFmtId="49" fontId="3" fillId="2" borderId="13" xfId="8" applyNumberFormat="1" applyFont="1" applyFill="1" applyBorder="1" applyAlignment="1">
      <alignment horizontal="center"/>
    </xf>
    <xf numFmtId="0" fontId="3" fillId="2" borderId="13" xfId="7" applyFont="1" applyFill="1" applyBorder="1" applyAlignment="1">
      <alignment wrapText="1"/>
    </xf>
    <xf numFmtId="0" fontId="3" fillId="0" borderId="14" xfId="7" applyFont="1" applyFill="1" applyBorder="1" applyAlignment="1">
      <alignment horizontal="center"/>
    </xf>
    <xf numFmtId="164" fontId="2" fillId="0" borderId="0" xfId="7" applyNumberFormat="1"/>
    <xf numFmtId="0" fontId="6" fillId="0" borderId="11" xfId="7" applyFont="1" applyBorder="1" applyAlignment="1">
      <alignment horizontal="center" vertical="center"/>
    </xf>
    <xf numFmtId="0" fontId="6" fillId="2" borderId="11" xfId="7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/>
    </xf>
    <xf numFmtId="164" fontId="5" fillId="2" borderId="11" xfId="7" applyNumberFormat="1" applyFont="1" applyFill="1" applyBorder="1" applyAlignment="1">
      <alignment horizontal="right" vertical="center" wrapText="1"/>
    </xf>
    <xf numFmtId="0" fontId="6" fillId="27" borderId="11" xfId="7" applyFont="1" applyFill="1" applyBorder="1" applyAlignment="1">
      <alignment horizontal="center" vertical="center"/>
    </xf>
    <xf numFmtId="0" fontId="6" fillId="27" borderId="11" xfId="7" applyFont="1" applyFill="1" applyBorder="1" applyAlignment="1">
      <alignment horizontal="left" vertical="center"/>
    </xf>
    <xf numFmtId="164" fontId="5" fillId="27" borderId="11" xfId="7" applyNumberFormat="1" applyFont="1" applyFill="1" applyBorder="1" applyAlignment="1">
      <alignment horizontal="right" vertical="center" wrapText="1"/>
    </xf>
    <xf numFmtId="164" fontId="5" fillId="27" borderId="11" xfId="7" applyNumberFormat="1" applyFont="1" applyFill="1" applyBorder="1" applyAlignment="1">
      <alignment horizontal="right" vertical="center"/>
    </xf>
    <xf numFmtId="0" fontId="5" fillId="27" borderId="10" xfId="7" applyFont="1" applyFill="1" applyBorder="1" applyAlignment="1">
      <alignment horizontal="center" vertical="center" wrapText="1"/>
    </xf>
    <xf numFmtId="0" fontId="5" fillId="27" borderId="10" xfId="7" applyFont="1" applyFill="1" applyBorder="1" applyAlignment="1">
      <alignment vertical="center" wrapText="1"/>
    </xf>
    <xf numFmtId="164" fontId="5" fillId="27" borderId="10" xfId="1" applyNumberFormat="1" applyFont="1" applyFill="1" applyBorder="1" applyAlignment="1">
      <alignment horizontal="right"/>
    </xf>
    <xf numFmtId="164" fontId="5" fillId="27" borderId="10" xfId="7" applyNumberFormat="1" applyFont="1" applyFill="1" applyBorder="1" applyAlignment="1"/>
    <xf numFmtId="0" fontId="5" fillId="26" borderId="10" xfId="7" applyFont="1" applyFill="1" applyBorder="1" applyAlignment="1">
      <alignment horizontal="center" vertical="center"/>
    </xf>
    <xf numFmtId="0" fontId="5" fillId="26" borderId="10" xfId="7" applyFont="1" applyFill="1" applyBorder="1" applyAlignment="1">
      <alignment horizontal="left" vertical="center" wrapText="1"/>
    </xf>
    <xf numFmtId="164" fontId="5" fillId="26" borderId="10" xfId="7" applyNumberFormat="1" applyFont="1" applyFill="1" applyBorder="1" applyAlignment="1"/>
    <xf numFmtId="49" fontId="5" fillId="0" borderId="12" xfId="7" applyNumberFormat="1" applyFont="1" applyFill="1" applyBorder="1" applyAlignment="1">
      <alignment horizontal="center"/>
    </xf>
    <xf numFmtId="164" fontId="5" fillId="0" borderId="12" xfId="7" applyNumberFormat="1" applyFont="1" applyFill="1" applyBorder="1" applyAlignment="1"/>
    <xf numFmtId="164" fontId="5" fillId="2" borderId="12" xfId="7" applyNumberFormat="1" applyFont="1" applyFill="1" applyBorder="1" applyAlignment="1"/>
    <xf numFmtId="164" fontId="3" fillId="0" borderId="13" xfId="7" applyNumberFormat="1" applyFont="1" applyFill="1" applyBorder="1" applyAlignment="1"/>
    <xf numFmtId="164" fontId="3" fillId="2" borderId="13" xfId="7" applyNumberFormat="1" applyFont="1" applyFill="1" applyBorder="1" applyAlignment="1"/>
    <xf numFmtId="0" fontId="5" fillId="2" borderId="13" xfId="7" applyFont="1" applyFill="1" applyBorder="1"/>
    <xf numFmtId="1" fontId="5" fillId="2" borderId="13" xfId="7" applyNumberFormat="1" applyFont="1" applyFill="1" applyBorder="1" applyAlignment="1">
      <alignment horizontal="center"/>
    </xf>
    <xf numFmtId="0" fontId="6" fillId="2" borderId="13" xfId="7" applyFont="1" applyFill="1" applyBorder="1" applyAlignment="1">
      <alignment horizontal="center"/>
    </xf>
    <xf numFmtId="0" fontId="5" fillId="2" borderId="13" xfId="7" applyFont="1" applyFill="1" applyBorder="1" applyAlignment="1">
      <alignment wrapText="1"/>
    </xf>
    <xf numFmtId="164" fontId="5" fillId="0" borderId="13" xfId="7" applyNumberFormat="1" applyFont="1" applyBorder="1" applyAlignment="1"/>
    <xf numFmtId="164" fontId="5" fillId="0" borderId="13" xfId="7" applyNumberFormat="1" applyFont="1" applyFill="1" applyBorder="1" applyAlignment="1"/>
    <xf numFmtId="164" fontId="5" fillId="2" borderId="13" xfId="7" applyNumberFormat="1" applyFont="1" applyFill="1" applyBorder="1" applyAlignment="1"/>
    <xf numFmtId="0" fontId="3" fillId="2" borderId="13" xfId="7" applyFont="1" applyFill="1" applyBorder="1"/>
    <xf numFmtId="1" fontId="3" fillId="2" borderId="13" xfId="7" applyNumberFormat="1" applyFont="1" applyFill="1" applyBorder="1" applyAlignment="1">
      <alignment horizontal="center"/>
    </xf>
    <xf numFmtId="164" fontId="3" fillId="2" borderId="13" xfId="7" applyNumberFormat="1" applyFont="1" applyFill="1" applyBorder="1" applyAlignment="1">
      <alignment horizontal="right"/>
    </xf>
    <xf numFmtId="164" fontId="3" fillId="0" borderId="13" xfId="7" applyNumberFormat="1" applyFont="1" applyBorder="1" applyAlignment="1"/>
    <xf numFmtId="0" fontId="5" fillId="2" borderId="13" xfId="7" applyFont="1" applyFill="1" applyBorder="1" applyAlignment="1">
      <alignment horizontal="center" vertical="center"/>
    </xf>
    <xf numFmtId="0" fontId="5" fillId="2" borderId="13" xfId="7" applyFont="1" applyFill="1" applyBorder="1" applyAlignment="1">
      <alignment horizontal="left" vertical="center" wrapText="1"/>
    </xf>
    <xf numFmtId="0" fontId="3" fillId="2" borderId="13" xfId="7" applyFont="1" applyFill="1" applyBorder="1" applyAlignment="1">
      <alignment horizontal="center" vertical="center"/>
    </xf>
    <xf numFmtId="0" fontId="3" fillId="2" borderId="15" xfId="7" applyFont="1" applyFill="1" applyBorder="1" applyAlignment="1">
      <alignment horizontal="center" vertical="center"/>
    </xf>
    <xf numFmtId="164" fontId="3" fillId="2" borderId="15" xfId="7" applyNumberFormat="1" applyFont="1" applyFill="1" applyBorder="1" applyAlignment="1"/>
    <xf numFmtId="0" fontId="3" fillId="0" borderId="15" xfId="7" applyFont="1" applyFill="1" applyBorder="1" applyAlignment="1">
      <alignment horizontal="center"/>
    </xf>
    <xf numFmtId="0" fontId="5" fillId="0" borderId="15" xfId="7" applyFont="1" applyFill="1" applyBorder="1" applyAlignment="1">
      <alignment horizontal="center"/>
    </xf>
    <xf numFmtId="0" fontId="3" fillId="0" borderId="15" xfId="7" applyFont="1" applyFill="1" applyBorder="1" applyAlignment="1">
      <alignment horizontal="left" wrapText="1"/>
    </xf>
    <xf numFmtId="164" fontId="3" fillId="0" borderId="15" xfId="7" applyNumberFormat="1" applyFont="1" applyFill="1" applyBorder="1" applyAlignment="1"/>
    <xf numFmtId="164" fontId="5" fillId="2" borderId="15" xfId="7" applyNumberFormat="1" applyFont="1" applyFill="1" applyBorder="1" applyAlignment="1"/>
    <xf numFmtId="0" fontId="5" fillId="2" borderId="12" xfId="7" applyFont="1" applyFill="1" applyBorder="1" applyAlignment="1">
      <alignment horizontal="center"/>
    </xf>
    <xf numFmtId="49" fontId="5" fillId="2" borderId="12" xfId="7" applyNumberFormat="1" applyFont="1" applyFill="1" applyBorder="1" applyAlignment="1">
      <alignment horizontal="center"/>
    </xf>
    <xf numFmtId="49" fontId="5" fillId="2" borderId="12" xfId="7" applyNumberFormat="1" applyFont="1" applyFill="1" applyBorder="1" applyAlignment="1">
      <alignment horizontal="left" wrapText="1"/>
    </xf>
    <xf numFmtId="0" fontId="5" fillId="2" borderId="12" xfId="8" applyFont="1" applyFill="1" applyBorder="1" applyAlignment="1">
      <alignment horizontal="center"/>
    </xf>
    <xf numFmtId="49" fontId="5" fillId="2" borderId="12" xfId="8" applyNumberFormat="1" applyFont="1" applyFill="1" applyBorder="1" applyAlignment="1">
      <alignment horizontal="center"/>
    </xf>
    <xf numFmtId="0" fontId="5" fillId="2" borderId="16" xfId="7" applyFont="1" applyFill="1" applyBorder="1" applyAlignment="1">
      <alignment horizontal="left" vertical="center" wrapText="1"/>
    </xf>
    <xf numFmtId="0" fontId="3" fillId="2" borderId="12" xfId="8" applyFont="1" applyFill="1" applyBorder="1" applyAlignment="1">
      <alignment wrapText="1"/>
    </xf>
    <xf numFmtId="0" fontId="3" fillId="0" borderId="14" xfId="7" applyFont="1" applyFill="1" applyBorder="1" applyAlignment="1">
      <alignment horizontal="left" wrapText="1"/>
    </xf>
    <xf numFmtId="164" fontId="3" fillId="0" borderId="14" xfId="7" applyNumberFormat="1" applyFont="1" applyFill="1" applyBorder="1" applyAlignment="1"/>
    <xf numFmtId="164" fontId="3" fillId="2" borderId="14" xfId="7" applyNumberFormat="1" applyFont="1" applyFill="1" applyBorder="1" applyAlignment="1"/>
    <xf numFmtId="164" fontId="5" fillId="2" borderId="0" xfId="7" applyNumberFormat="1" applyFont="1" applyFill="1"/>
    <xf numFmtId="14" fontId="3" fillId="0" borderId="0" xfId="7" applyNumberFormat="1" applyFont="1" applyAlignment="1">
      <alignment horizontal="left"/>
    </xf>
    <xf numFmtId="164" fontId="5" fillId="0" borderId="17" xfId="7" applyNumberFormat="1" applyFont="1" applyFill="1" applyBorder="1" applyAlignment="1"/>
    <xf numFmtId="49" fontId="5" fillId="0" borderId="13" xfId="7" applyNumberFormat="1" applyFont="1" applyFill="1" applyBorder="1" applyAlignment="1">
      <alignment horizontal="left" wrapText="1"/>
    </xf>
    <xf numFmtId="0" fontId="3" fillId="0" borderId="13" xfId="7" applyFont="1" applyFill="1" applyBorder="1" applyAlignment="1">
      <alignment horizontal="left" vertical="center" wrapText="1"/>
    </xf>
    <xf numFmtId="49" fontId="3" fillId="0" borderId="12" xfId="7" applyNumberFormat="1" applyFont="1" applyFill="1" applyBorder="1" applyAlignment="1">
      <alignment horizontal="center"/>
    </xf>
    <xf numFmtId="164" fontId="3" fillId="0" borderId="12" xfId="7" applyNumberFormat="1" applyFont="1" applyFill="1" applyBorder="1" applyAlignment="1"/>
    <xf numFmtId="0" fontId="2" fillId="0" borderId="0" xfId="7" applyFont="1"/>
    <xf numFmtId="0" fontId="3" fillId="0" borderId="12" xfId="7" applyFont="1" applyFill="1" applyBorder="1" applyAlignment="1">
      <alignment horizontal="center"/>
    </xf>
    <xf numFmtId="0" fontId="3" fillId="0" borderId="0" xfId="7" applyFont="1"/>
    <xf numFmtId="0" fontId="3" fillId="0" borderId="0" xfId="7" applyFont="1" applyFill="1"/>
    <xf numFmtId="164" fontId="3" fillId="0" borderId="17" xfId="7" applyNumberFormat="1" applyFont="1" applyFill="1" applyBorder="1" applyAlignment="1"/>
    <xf numFmtId="164" fontId="5" fillId="26" borderId="10" xfId="7" applyNumberFormat="1" applyFont="1" applyFill="1" applyBorder="1"/>
    <xf numFmtId="49" fontId="3" fillId="0" borderId="19" xfId="7" applyNumberFormat="1" applyFont="1" applyFill="1" applyBorder="1" applyAlignment="1">
      <alignment horizontal="center"/>
    </xf>
    <xf numFmtId="0" fontId="3" fillId="0" borderId="13" xfId="7" applyFont="1" applyFill="1" applyBorder="1" applyAlignment="1">
      <alignment horizontal="center" vertical="center"/>
    </xf>
    <xf numFmtId="0" fontId="2" fillId="0" borderId="0" xfId="7" applyFill="1"/>
    <xf numFmtId="0" fontId="5" fillId="0" borderId="10" xfId="7" applyFont="1" applyBorder="1" applyAlignment="1">
      <alignment horizontal="center" vertical="center" wrapText="1"/>
    </xf>
    <xf numFmtId="0" fontId="5" fillId="0" borderId="10" xfId="7" applyFont="1" applyBorder="1" applyAlignment="1">
      <alignment horizontal="center" vertical="center"/>
    </xf>
    <xf numFmtId="0" fontId="3" fillId="0" borderId="20" xfId="7" applyFont="1" applyFill="1" applyBorder="1" applyAlignment="1">
      <alignment horizontal="center" vertical="center"/>
    </xf>
    <xf numFmtId="0" fontId="33" fillId="0" borderId="0" xfId="0" applyFont="1" applyFill="1"/>
    <xf numFmtId="0" fontId="33" fillId="0" borderId="0" xfId="0" applyFont="1" applyFill="1" applyAlignment="1">
      <alignment horizontal="right"/>
    </xf>
    <xf numFmtId="0" fontId="29" fillId="28" borderId="22" xfId="0" applyFont="1" applyFill="1" applyBorder="1" applyAlignment="1">
      <alignment horizontal="center" vertical="center" wrapText="1"/>
    </xf>
    <xf numFmtId="0" fontId="29" fillId="28" borderId="23" xfId="0" applyFont="1" applyFill="1" applyBorder="1" applyAlignment="1">
      <alignment horizontal="center" vertical="center" wrapText="1"/>
    </xf>
    <xf numFmtId="0" fontId="29" fillId="28" borderId="24" xfId="0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vertical="center" wrapText="1"/>
    </xf>
    <xf numFmtId="0" fontId="30" fillId="0" borderId="26" xfId="0" applyFont="1" applyBorder="1" applyAlignment="1">
      <alignment horizontal="right" vertical="center" wrapText="1"/>
    </xf>
    <xf numFmtId="4" fontId="30" fillId="0" borderId="26" xfId="0" applyNumberFormat="1" applyFont="1" applyBorder="1" applyAlignment="1">
      <alignment horizontal="right" vertical="center" wrapText="1"/>
    </xf>
    <xf numFmtId="4" fontId="30" fillId="0" borderId="27" xfId="0" applyNumberFormat="1" applyFont="1" applyBorder="1" applyAlignment="1">
      <alignment horizontal="right" vertical="center" wrapText="1"/>
    </xf>
    <xf numFmtId="0" fontId="31" fillId="0" borderId="28" xfId="0" applyFont="1" applyBorder="1" applyAlignment="1">
      <alignment vertical="center" wrapText="1"/>
    </xf>
    <xf numFmtId="0" fontId="31" fillId="0" borderId="18" xfId="0" applyFont="1" applyBorder="1" applyAlignment="1">
      <alignment horizontal="right" vertical="center" wrapText="1"/>
    </xf>
    <xf numFmtId="4" fontId="31" fillId="0" borderId="18" xfId="0" applyNumberFormat="1" applyFont="1" applyBorder="1" applyAlignment="1">
      <alignment horizontal="right" vertical="center" wrapText="1"/>
    </xf>
    <xf numFmtId="4" fontId="31" fillId="0" borderId="18" xfId="0" applyNumberFormat="1" applyFont="1" applyBorder="1" applyAlignment="1">
      <alignment vertical="center"/>
    </xf>
    <xf numFmtId="4" fontId="31" fillId="0" borderId="29" xfId="0" applyNumberFormat="1" applyFont="1" applyBorder="1" applyAlignment="1">
      <alignment vertical="center"/>
    </xf>
    <xf numFmtId="4" fontId="31" fillId="0" borderId="26" xfId="0" applyNumberFormat="1" applyFont="1" applyBorder="1" applyAlignment="1">
      <alignment horizontal="right" vertical="center" wrapText="1"/>
    </xf>
    <xf numFmtId="0" fontId="30" fillId="0" borderId="28" xfId="0" applyFont="1" applyBorder="1" applyAlignment="1">
      <alignment vertical="center" wrapText="1"/>
    </xf>
    <xf numFmtId="4" fontId="30" fillId="0" borderId="18" xfId="0" applyNumberFormat="1" applyFont="1" applyBorder="1" applyAlignment="1">
      <alignment horizontal="right" vertical="center" wrapText="1"/>
    </xf>
    <xf numFmtId="4" fontId="30" fillId="0" borderId="29" xfId="0" applyNumberFormat="1" applyFont="1" applyBorder="1" applyAlignment="1">
      <alignment horizontal="right" vertical="center" wrapText="1"/>
    </xf>
    <xf numFmtId="4" fontId="31" fillId="0" borderId="29" xfId="0" applyNumberFormat="1" applyFont="1" applyBorder="1" applyAlignment="1">
      <alignment horizontal="right" vertical="center" wrapText="1"/>
    </xf>
    <xf numFmtId="0" fontId="30" fillId="0" borderId="18" xfId="0" applyFont="1" applyBorder="1" applyAlignment="1">
      <alignment horizontal="right" vertical="center" wrapText="1"/>
    </xf>
    <xf numFmtId="0" fontId="31" fillId="0" borderId="30" xfId="0" applyFont="1" applyBorder="1" applyAlignment="1">
      <alignment vertical="center" wrapText="1"/>
    </xf>
    <xf numFmtId="0" fontId="31" fillId="0" borderId="31" xfId="0" applyFont="1" applyBorder="1" applyAlignment="1">
      <alignment horizontal="right" vertical="center" wrapText="1"/>
    </xf>
    <xf numFmtId="4" fontId="31" fillId="0" borderId="31" xfId="0" applyNumberFormat="1" applyFont="1" applyBorder="1" applyAlignment="1">
      <alignment horizontal="right" vertical="center" wrapText="1"/>
    </xf>
    <xf numFmtId="4" fontId="31" fillId="0" borderId="32" xfId="0" applyNumberFormat="1" applyFont="1" applyBorder="1" applyAlignment="1">
      <alignment horizontal="right" vertical="center" wrapText="1"/>
    </xf>
    <xf numFmtId="0" fontId="30" fillId="0" borderId="22" xfId="0" applyFont="1" applyBorder="1" applyAlignment="1">
      <alignment vertical="center" wrapText="1"/>
    </xf>
    <xf numFmtId="0" fontId="30" fillId="0" borderId="23" xfId="0" applyFont="1" applyBorder="1" applyAlignment="1">
      <alignment horizontal="right" vertical="center" wrapText="1"/>
    </xf>
    <xf numFmtId="4" fontId="30" fillId="0" borderId="23" xfId="0" applyNumberFormat="1" applyFont="1" applyBorder="1" applyAlignment="1">
      <alignment horizontal="right" vertical="center" wrapText="1"/>
    </xf>
    <xf numFmtId="4" fontId="30" fillId="0" borderId="24" xfId="0" applyNumberFormat="1" applyFont="1" applyBorder="1" applyAlignment="1">
      <alignment horizontal="right" vertical="center" wrapText="1"/>
    </xf>
    <xf numFmtId="0" fontId="33" fillId="0" borderId="0" xfId="0" applyFont="1" applyFill="1" applyBorder="1"/>
    <xf numFmtId="165" fontId="33" fillId="0" borderId="21" xfId="0" applyNumberFormat="1" applyFont="1" applyFill="1" applyBorder="1" applyAlignment="1">
      <alignment horizontal="right"/>
    </xf>
    <xf numFmtId="0" fontId="31" fillId="0" borderId="25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right" vertical="center" wrapText="1"/>
    </xf>
    <xf numFmtId="4" fontId="31" fillId="0" borderId="27" xfId="0" applyNumberFormat="1" applyFont="1" applyBorder="1" applyAlignment="1">
      <alignment horizontal="right" vertical="center" wrapText="1"/>
    </xf>
    <xf numFmtId="0" fontId="31" fillId="0" borderId="28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" fillId="2" borderId="0" xfId="7" applyFont="1" applyFill="1"/>
    <xf numFmtId="0" fontId="34" fillId="0" borderId="0" xfId="7" applyFont="1" applyFill="1" applyAlignment="1">
      <alignment horizontal="center"/>
    </xf>
    <xf numFmtId="164" fontId="34" fillId="0" borderId="0" xfId="7" applyNumberFormat="1" applyFont="1" applyFill="1" applyAlignment="1">
      <alignment horizontal="center"/>
    </xf>
    <xf numFmtId="0" fontId="35" fillId="0" borderId="0" xfId="7" applyFont="1" applyFill="1" applyAlignment="1">
      <alignment horizontal="center"/>
    </xf>
    <xf numFmtId="49" fontId="5" fillId="26" borderId="10" xfId="7" applyNumberFormat="1" applyFont="1" applyFill="1" applyBorder="1" applyAlignment="1">
      <alignment horizontal="left" vertical="center"/>
    </xf>
    <xf numFmtId="0" fontId="7" fillId="0" borderId="0" xfId="9" applyFont="1" applyAlignment="1">
      <alignment horizontal="right"/>
    </xf>
    <xf numFmtId="0" fontId="7" fillId="0" borderId="0" xfId="9" applyAlignment="1">
      <alignment horizontal="right"/>
    </xf>
    <xf numFmtId="0" fontId="8" fillId="0" borderId="0" xfId="6" applyFont="1" applyAlignment="1">
      <alignment horizontal="center"/>
    </xf>
    <xf numFmtId="0" fontId="4" fillId="0" borderId="0" xfId="69" applyFont="1" applyFill="1" applyAlignment="1">
      <alignment horizontal="center"/>
    </xf>
    <xf numFmtId="0" fontId="4" fillId="0" borderId="0" xfId="69" applyFont="1" applyAlignment="1">
      <alignment horizontal="center"/>
    </xf>
    <xf numFmtId="0" fontId="32" fillId="28" borderId="21" xfId="0" applyFont="1" applyFill="1" applyBorder="1" applyAlignment="1">
      <alignment horizontal="center"/>
    </xf>
  </cellXfs>
  <cellStyles count="109">
    <cellStyle name="20 % – Zvýraznění1 2" xfId="10"/>
    <cellStyle name="20 % – Zvýraznění1 3" xfId="11"/>
    <cellStyle name="20 % – Zvýraznění2 2" xfId="12"/>
    <cellStyle name="20 % – Zvýraznění2 3" xfId="13"/>
    <cellStyle name="20 % – Zvýraznění3 2" xfId="14"/>
    <cellStyle name="20 % – Zvýraznění3 3" xfId="15"/>
    <cellStyle name="20 % – Zvýraznění4 2" xfId="16"/>
    <cellStyle name="20 % – Zvýraznění4 3" xfId="17"/>
    <cellStyle name="20 % – Zvýraznění5 2" xfId="18"/>
    <cellStyle name="20 % – Zvýraznění5 3" xfId="19"/>
    <cellStyle name="20 % – Zvýraznění6 2" xfId="20"/>
    <cellStyle name="20 % – Zvýraznění6 3" xfId="21"/>
    <cellStyle name="40 % – Zvýraznění1 2" xfId="22"/>
    <cellStyle name="40 % – Zvýraznění1 3" xfId="23"/>
    <cellStyle name="40 % – Zvýraznění2 2" xfId="24"/>
    <cellStyle name="40 % – Zvýraznění2 3" xfId="25"/>
    <cellStyle name="40 % – Zvýraznění3 2" xfId="26"/>
    <cellStyle name="40 % – Zvýraznění3 3" xfId="27"/>
    <cellStyle name="40 % – Zvýraznění4 2" xfId="28"/>
    <cellStyle name="40 % – Zvýraznění4 3" xfId="29"/>
    <cellStyle name="40 % – Zvýraznění5 2" xfId="30"/>
    <cellStyle name="40 % – Zvýraznění5 3" xfId="31"/>
    <cellStyle name="40 % – Zvýraznění6 2" xfId="32"/>
    <cellStyle name="40 % – Zvýraznění6 3" xfId="33"/>
    <cellStyle name="60 % – Zvýraznění1 2" xfId="34"/>
    <cellStyle name="60 % – Zvýraznění1 3" xfId="35"/>
    <cellStyle name="60 % – Zvýraznění2 2" xfId="36"/>
    <cellStyle name="60 % – Zvýraznění2 3" xfId="37"/>
    <cellStyle name="60 % – Zvýraznění3 2" xfId="38"/>
    <cellStyle name="60 % – Zvýraznění3 3" xfId="39"/>
    <cellStyle name="60 % – Zvýraznění4 2" xfId="40"/>
    <cellStyle name="60 % – Zvýraznění4 3" xfId="41"/>
    <cellStyle name="60 % – Zvýraznění5 2" xfId="42"/>
    <cellStyle name="60 % – Zvýraznění5 3" xfId="43"/>
    <cellStyle name="60 % – Zvýraznění6 2" xfId="44"/>
    <cellStyle name="60 % – Zvýraznění6 3" xfId="45"/>
    <cellStyle name="Celkem 2" xfId="46"/>
    <cellStyle name="Celkem 3" xfId="47"/>
    <cellStyle name="Čárka 2" xfId="48"/>
    <cellStyle name="čárky 2" xfId="1"/>
    <cellStyle name="čárky 2 2" xfId="49"/>
    <cellStyle name="čárky 3" xfId="2"/>
    <cellStyle name="čárky 3 2" xfId="50"/>
    <cellStyle name="čárky 3 3" xfId="51"/>
    <cellStyle name="Chybně 2" xfId="52"/>
    <cellStyle name="Chybně 3" xfId="53"/>
    <cellStyle name="Kontrolní buňka 2" xfId="54"/>
    <cellStyle name="Kontrolní buňka 3" xfId="55"/>
    <cellStyle name="Nadpis 1 2" xfId="56"/>
    <cellStyle name="Nadpis 1 3" xfId="57"/>
    <cellStyle name="Nadpis 2 2" xfId="58"/>
    <cellStyle name="Nadpis 2 3" xfId="59"/>
    <cellStyle name="Nadpis 3 2" xfId="60"/>
    <cellStyle name="Nadpis 3 3" xfId="61"/>
    <cellStyle name="Nadpis 4 2" xfId="62"/>
    <cellStyle name="Nadpis 4 3" xfId="63"/>
    <cellStyle name="Název 2" xfId="64"/>
    <cellStyle name="Název 3" xfId="65"/>
    <cellStyle name="Neutrální 2" xfId="66"/>
    <cellStyle name="Neutrální 3" xfId="67"/>
    <cellStyle name="Normální" xfId="0" builtinId="0"/>
    <cellStyle name="Normální 10" xfId="68"/>
    <cellStyle name="Normální 11" xfId="69"/>
    <cellStyle name="Normální 12" xfId="70"/>
    <cellStyle name="normální 2" xfId="3"/>
    <cellStyle name="normální 2 2" xfId="71"/>
    <cellStyle name="Normální 3" xfId="4"/>
    <cellStyle name="Normální 3 2" xfId="72"/>
    <cellStyle name="Normální 4" xfId="5"/>
    <cellStyle name="Normální 4 2" xfId="73"/>
    <cellStyle name="Normální 4 2 2" xfId="74"/>
    <cellStyle name="Normální 5" xfId="75"/>
    <cellStyle name="Normální 6" xfId="76"/>
    <cellStyle name="Normální 7" xfId="77"/>
    <cellStyle name="Normální 8" xfId="78"/>
    <cellStyle name="Normální 9" xfId="79"/>
    <cellStyle name="normální_2. Rozpočet 2007 - tabulky" xfId="6"/>
    <cellStyle name="normální_Rozpis výdajů 03 bez PO 2 2" xfId="7"/>
    <cellStyle name="normální_Rozpis výdajů 03 bez PO_04 - OSMTVS" xfId="8"/>
    <cellStyle name="normální_Rozpočet 2004 (ZK)" xfId="9"/>
    <cellStyle name="Poznámka 2" xfId="80"/>
    <cellStyle name="Poznámka 3" xfId="81"/>
    <cellStyle name="Propojená buňka 2" xfId="82"/>
    <cellStyle name="Propojená buňka 3" xfId="83"/>
    <cellStyle name="S8M1" xfId="84"/>
    <cellStyle name="Správně 2" xfId="85"/>
    <cellStyle name="Správně 3" xfId="86"/>
    <cellStyle name="Text upozornění 2" xfId="87"/>
    <cellStyle name="Text upozornění 3" xfId="88"/>
    <cellStyle name="Vstup 2" xfId="89"/>
    <cellStyle name="Vstup 3" xfId="90"/>
    <cellStyle name="Výpočet 2" xfId="91"/>
    <cellStyle name="Výpočet 3" xfId="92"/>
    <cellStyle name="Výstup 2" xfId="93"/>
    <cellStyle name="Výstup 3" xfId="94"/>
    <cellStyle name="Vysvětlující text 2" xfId="95"/>
    <cellStyle name="Vysvětlující text 3" xfId="96"/>
    <cellStyle name="Zvýraznění 1 2" xfId="97"/>
    <cellStyle name="Zvýraznění 1 3" xfId="98"/>
    <cellStyle name="Zvýraznění 2 2" xfId="99"/>
    <cellStyle name="Zvýraznění 2 3" xfId="100"/>
    <cellStyle name="Zvýraznění 3 2" xfId="101"/>
    <cellStyle name="Zvýraznění 3 3" xfId="102"/>
    <cellStyle name="Zvýraznění 4 2" xfId="103"/>
    <cellStyle name="Zvýraznění 4 3" xfId="104"/>
    <cellStyle name="Zvýraznění 5 2" xfId="105"/>
    <cellStyle name="Zvýraznění 5 3" xfId="106"/>
    <cellStyle name="Zvýraznění 6 2" xfId="107"/>
    <cellStyle name="Zvýraznění 6 3" xfId="108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1"/>
  <sheetViews>
    <sheetView zoomScale="110" zoomScaleNormal="110" workbookViewId="0">
      <selection activeCell="T2" sqref="T2"/>
    </sheetView>
  </sheetViews>
  <sheetFormatPr defaultColWidth="9.28515625" defaultRowHeight="12.75" x14ac:dyDescent="0.2"/>
  <cols>
    <col min="1" max="1" width="3.28515625" style="1" customWidth="1"/>
    <col min="2" max="2" width="12.140625" style="1" customWidth="1"/>
    <col min="3" max="4" width="4.7109375" style="1" customWidth="1"/>
    <col min="5" max="5" width="40" style="1" customWidth="1"/>
    <col min="6" max="6" width="9.42578125" style="2" customWidth="1"/>
    <col min="7" max="8" width="9.42578125" style="1" hidden="1" customWidth="1"/>
    <col min="9" max="9" width="9.42578125" style="10" hidden="1" customWidth="1"/>
    <col min="10" max="10" width="9.5703125" style="10" customWidth="1"/>
    <col min="11" max="12" width="9.28515625" style="92"/>
    <col min="13" max="13" width="9.42578125" style="138" customWidth="1"/>
    <col min="14" max="14" width="10.42578125" style="1" bestFit="1" customWidth="1"/>
    <col min="15" max="246" width="9.28515625" style="1"/>
    <col min="247" max="247" width="3.28515625" style="1" customWidth="1"/>
    <col min="248" max="248" width="7.28515625" style="1" customWidth="1"/>
    <col min="249" max="251" width="4.7109375" style="1" customWidth="1"/>
    <col min="252" max="252" width="38.7109375" style="1" customWidth="1"/>
    <col min="253" max="253" width="10" style="1" customWidth="1"/>
    <col min="254" max="255" width="9.42578125" style="1" customWidth="1"/>
    <col min="256" max="256" width="10.7109375" style="1" customWidth="1"/>
    <col min="257" max="257" width="11.7109375" style="1" customWidth="1"/>
    <col min="258" max="258" width="9.42578125" style="1" bestFit="1" customWidth="1"/>
    <col min="259" max="502" width="9.28515625" style="1"/>
    <col min="503" max="503" width="3.28515625" style="1" customWidth="1"/>
    <col min="504" max="504" width="7.28515625" style="1" customWidth="1"/>
    <col min="505" max="507" width="4.7109375" style="1" customWidth="1"/>
    <col min="508" max="508" width="38.7109375" style="1" customWidth="1"/>
    <col min="509" max="509" width="10" style="1" customWidth="1"/>
    <col min="510" max="511" width="9.42578125" style="1" customWidth="1"/>
    <col min="512" max="512" width="10.7109375" style="1" customWidth="1"/>
    <col min="513" max="513" width="11.7109375" style="1" customWidth="1"/>
    <col min="514" max="514" width="9.42578125" style="1" bestFit="1" customWidth="1"/>
    <col min="515" max="758" width="9.28515625" style="1"/>
    <col min="759" max="759" width="3.28515625" style="1" customWidth="1"/>
    <col min="760" max="760" width="7.28515625" style="1" customWidth="1"/>
    <col min="761" max="763" width="4.7109375" style="1" customWidth="1"/>
    <col min="764" max="764" width="38.7109375" style="1" customWidth="1"/>
    <col min="765" max="765" width="10" style="1" customWidth="1"/>
    <col min="766" max="767" width="9.42578125" style="1" customWidth="1"/>
    <col min="768" max="768" width="10.7109375" style="1" customWidth="1"/>
    <col min="769" max="769" width="11.7109375" style="1" customWidth="1"/>
    <col min="770" max="770" width="9.42578125" style="1" bestFit="1" customWidth="1"/>
    <col min="771" max="1014" width="9.28515625" style="1"/>
    <col min="1015" max="1015" width="3.28515625" style="1" customWidth="1"/>
    <col min="1016" max="1016" width="7.28515625" style="1" customWidth="1"/>
    <col min="1017" max="1019" width="4.7109375" style="1" customWidth="1"/>
    <col min="1020" max="1020" width="38.7109375" style="1" customWidth="1"/>
    <col min="1021" max="1021" width="10" style="1" customWidth="1"/>
    <col min="1022" max="1023" width="9.42578125" style="1" customWidth="1"/>
    <col min="1024" max="1024" width="10.7109375" style="1" customWidth="1"/>
    <col min="1025" max="1025" width="11.7109375" style="1" customWidth="1"/>
    <col min="1026" max="1026" width="9.42578125" style="1" bestFit="1" customWidth="1"/>
    <col min="1027" max="1270" width="9.28515625" style="1"/>
    <col min="1271" max="1271" width="3.28515625" style="1" customWidth="1"/>
    <col min="1272" max="1272" width="7.28515625" style="1" customWidth="1"/>
    <col min="1273" max="1275" width="4.7109375" style="1" customWidth="1"/>
    <col min="1276" max="1276" width="38.7109375" style="1" customWidth="1"/>
    <col min="1277" max="1277" width="10" style="1" customWidth="1"/>
    <col min="1278" max="1279" width="9.42578125" style="1" customWidth="1"/>
    <col min="1280" max="1280" width="10.7109375" style="1" customWidth="1"/>
    <col min="1281" max="1281" width="11.7109375" style="1" customWidth="1"/>
    <col min="1282" max="1282" width="9.42578125" style="1" bestFit="1" customWidth="1"/>
    <col min="1283" max="1526" width="9.28515625" style="1"/>
    <col min="1527" max="1527" width="3.28515625" style="1" customWidth="1"/>
    <col min="1528" max="1528" width="7.28515625" style="1" customWidth="1"/>
    <col min="1529" max="1531" width="4.7109375" style="1" customWidth="1"/>
    <col min="1532" max="1532" width="38.7109375" style="1" customWidth="1"/>
    <col min="1533" max="1533" width="10" style="1" customWidth="1"/>
    <col min="1534" max="1535" width="9.42578125" style="1" customWidth="1"/>
    <col min="1536" max="1536" width="10.7109375" style="1" customWidth="1"/>
    <col min="1537" max="1537" width="11.7109375" style="1" customWidth="1"/>
    <col min="1538" max="1538" width="9.42578125" style="1" bestFit="1" customWidth="1"/>
    <col min="1539" max="1782" width="9.28515625" style="1"/>
    <col min="1783" max="1783" width="3.28515625" style="1" customWidth="1"/>
    <col min="1784" max="1784" width="7.28515625" style="1" customWidth="1"/>
    <col min="1785" max="1787" width="4.7109375" style="1" customWidth="1"/>
    <col min="1788" max="1788" width="38.7109375" style="1" customWidth="1"/>
    <col min="1789" max="1789" width="10" style="1" customWidth="1"/>
    <col min="1790" max="1791" width="9.42578125" style="1" customWidth="1"/>
    <col min="1792" max="1792" width="10.7109375" style="1" customWidth="1"/>
    <col min="1793" max="1793" width="11.7109375" style="1" customWidth="1"/>
    <col min="1794" max="1794" width="9.42578125" style="1" bestFit="1" customWidth="1"/>
    <col min="1795" max="2038" width="9.28515625" style="1"/>
    <col min="2039" max="2039" width="3.28515625" style="1" customWidth="1"/>
    <col min="2040" max="2040" width="7.28515625" style="1" customWidth="1"/>
    <col min="2041" max="2043" width="4.7109375" style="1" customWidth="1"/>
    <col min="2044" max="2044" width="38.7109375" style="1" customWidth="1"/>
    <col min="2045" max="2045" width="10" style="1" customWidth="1"/>
    <col min="2046" max="2047" width="9.42578125" style="1" customWidth="1"/>
    <col min="2048" max="2048" width="10.7109375" style="1" customWidth="1"/>
    <col min="2049" max="2049" width="11.7109375" style="1" customWidth="1"/>
    <col min="2050" max="2050" width="9.42578125" style="1" bestFit="1" customWidth="1"/>
    <col min="2051" max="2294" width="9.28515625" style="1"/>
    <col min="2295" max="2295" width="3.28515625" style="1" customWidth="1"/>
    <col min="2296" max="2296" width="7.28515625" style="1" customWidth="1"/>
    <col min="2297" max="2299" width="4.7109375" style="1" customWidth="1"/>
    <col min="2300" max="2300" width="38.7109375" style="1" customWidth="1"/>
    <col min="2301" max="2301" width="10" style="1" customWidth="1"/>
    <col min="2302" max="2303" width="9.42578125" style="1" customWidth="1"/>
    <col min="2304" max="2304" width="10.7109375" style="1" customWidth="1"/>
    <col min="2305" max="2305" width="11.7109375" style="1" customWidth="1"/>
    <col min="2306" max="2306" width="9.42578125" style="1" bestFit="1" customWidth="1"/>
    <col min="2307" max="2550" width="9.28515625" style="1"/>
    <col min="2551" max="2551" width="3.28515625" style="1" customWidth="1"/>
    <col min="2552" max="2552" width="7.28515625" style="1" customWidth="1"/>
    <col min="2553" max="2555" width="4.7109375" style="1" customWidth="1"/>
    <col min="2556" max="2556" width="38.7109375" style="1" customWidth="1"/>
    <col min="2557" max="2557" width="10" style="1" customWidth="1"/>
    <col min="2558" max="2559" width="9.42578125" style="1" customWidth="1"/>
    <col min="2560" max="2560" width="10.7109375" style="1" customWidth="1"/>
    <col min="2561" max="2561" width="11.7109375" style="1" customWidth="1"/>
    <col min="2562" max="2562" width="9.42578125" style="1" bestFit="1" customWidth="1"/>
    <col min="2563" max="2806" width="9.28515625" style="1"/>
    <col min="2807" max="2807" width="3.28515625" style="1" customWidth="1"/>
    <col min="2808" max="2808" width="7.28515625" style="1" customWidth="1"/>
    <col min="2809" max="2811" width="4.7109375" style="1" customWidth="1"/>
    <col min="2812" max="2812" width="38.7109375" style="1" customWidth="1"/>
    <col min="2813" max="2813" width="10" style="1" customWidth="1"/>
    <col min="2814" max="2815" width="9.42578125" style="1" customWidth="1"/>
    <col min="2816" max="2816" width="10.7109375" style="1" customWidth="1"/>
    <col min="2817" max="2817" width="11.7109375" style="1" customWidth="1"/>
    <col min="2818" max="2818" width="9.42578125" style="1" bestFit="1" customWidth="1"/>
    <col min="2819" max="3062" width="9.28515625" style="1"/>
    <col min="3063" max="3063" width="3.28515625" style="1" customWidth="1"/>
    <col min="3064" max="3064" width="7.28515625" style="1" customWidth="1"/>
    <col min="3065" max="3067" width="4.7109375" style="1" customWidth="1"/>
    <col min="3068" max="3068" width="38.7109375" style="1" customWidth="1"/>
    <col min="3069" max="3069" width="10" style="1" customWidth="1"/>
    <col min="3070" max="3071" width="9.42578125" style="1" customWidth="1"/>
    <col min="3072" max="3072" width="10.7109375" style="1" customWidth="1"/>
    <col min="3073" max="3073" width="11.7109375" style="1" customWidth="1"/>
    <col min="3074" max="3074" width="9.42578125" style="1" bestFit="1" customWidth="1"/>
    <col min="3075" max="3318" width="9.28515625" style="1"/>
    <col min="3319" max="3319" width="3.28515625" style="1" customWidth="1"/>
    <col min="3320" max="3320" width="7.28515625" style="1" customWidth="1"/>
    <col min="3321" max="3323" width="4.7109375" style="1" customWidth="1"/>
    <col min="3324" max="3324" width="38.7109375" style="1" customWidth="1"/>
    <col min="3325" max="3325" width="10" style="1" customWidth="1"/>
    <col min="3326" max="3327" width="9.42578125" style="1" customWidth="1"/>
    <col min="3328" max="3328" width="10.7109375" style="1" customWidth="1"/>
    <col min="3329" max="3329" width="11.7109375" style="1" customWidth="1"/>
    <col min="3330" max="3330" width="9.42578125" style="1" bestFit="1" customWidth="1"/>
    <col min="3331" max="3574" width="9.28515625" style="1"/>
    <col min="3575" max="3575" width="3.28515625" style="1" customWidth="1"/>
    <col min="3576" max="3576" width="7.28515625" style="1" customWidth="1"/>
    <col min="3577" max="3579" width="4.7109375" style="1" customWidth="1"/>
    <col min="3580" max="3580" width="38.7109375" style="1" customWidth="1"/>
    <col min="3581" max="3581" width="10" style="1" customWidth="1"/>
    <col min="3582" max="3583" width="9.42578125" style="1" customWidth="1"/>
    <col min="3584" max="3584" width="10.7109375" style="1" customWidth="1"/>
    <col min="3585" max="3585" width="11.7109375" style="1" customWidth="1"/>
    <col min="3586" max="3586" width="9.42578125" style="1" bestFit="1" customWidth="1"/>
    <col min="3587" max="3830" width="9.28515625" style="1"/>
    <col min="3831" max="3831" width="3.28515625" style="1" customWidth="1"/>
    <col min="3832" max="3832" width="7.28515625" style="1" customWidth="1"/>
    <col min="3833" max="3835" width="4.7109375" style="1" customWidth="1"/>
    <col min="3836" max="3836" width="38.7109375" style="1" customWidth="1"/>
    <col min="3837" max="3837" width="10" style="1" customWidth="1"/>
    <col min="3838" max="3839" width="9.42578125" style="1" customWidth="1"/>
    <col min="3840" max="3840" width="10.7109375" style="1" customWidth="1"/>
    <col min="3841" max="3841" width="11.7109375" style="1" customWidth="1"/>
    <col min="3842" max="3842" width="9.42578125" style="1" bestFit="1" customWidth="1"/>
    <col min="3843" max="4086" width="9.28515625" style="1"/>
    <col min="4087" max="4087" width="3.28515625" style="1" customWidth="1"/>
    <col min="4088" max="4088" width="7.28515625" style="1" customWidth="1"/>
    <col min="4089" max="4091" width="4.7109375" style="1" customWidth="1"/>
    <col min="4092" max="4092" width="38.7109375" style="1" customWidth="1"/>
    <col min="4093" max="4093" width="10" style="1" customWidth="1"/>
    <col min="4094" max="4095" width="9.42578125" style="1" customWidth="1"/>
    <col min="4096" max="4096" width="10.7109375" style="1" customWidth="1"/>
    <col min="4097" max="4097" width="11.7109375" style="1" customWidth="1"/>
    <col min="4098" max="4098" width="9.42578125" style="1" bestFit="1" customWidth="1"/>
    <col min="4099" max="4342" width="9.28515625" style="1"/>
    <col min="4343" max="4343" width="3.28515625" style="1" customWidth="1"/>
    <col min="4344" max="4344" width="7.28515625" style="1" customWidth="1"/>
    <col min="4345" max="4347" width="4.7109375" style="1" customWidth="1"/>
    <col min="4348" max="4348" width="38.7109375" style="1" customWidth="1"/>
    <col min="4349" max="4349" width="10" style="1" customWidth="1"/>
    <col min="4350" max="4351" width="9.42578125" style="1" customWidth="1"/>
    <col min="4352" max="4352" width="10.7109375" style="1" customWidth="1"/>
    <col min="4353" max="4353" width="11.7109375" style="1" customWidth="1"/>
    <col min="4354" max="4354" width="9.42578125" style="1" bestFit="1" customWidth="1"/>
    <col min="4355" max="4598" width="9.28515625" style="1"/>
    <col min="4599" max="4599" width="3.28515625" style="1" customWidth="1"/>
    <col min="4600" max="4600" width="7.28515625" style="1" customWidth="1"/>
    <col min="4601" max="4603" width="4.7109375" style="1" customWidth="1"/>
    <col min="4604" max="4604" width="38.7109375" style="1" customWidth="1"/>
    <col min="4605" max="4605" width="10" style="1" customWidth="1"/>
    <col min="4606" max="4607" width="9.42578125" style="1" customWidth="1"/>
    <col min="4608" max="4608" width="10.7109375" style="1" customWidth="1"/>
    <col min="4609" max="4609" width="11.7109375" style="1" customWidth="1"/>
    <col min="4610" max="4610" width="9.42578125" style="1" bestFit="1" customWidth="1"/>
    <col min="4611" max="4854" width="9.28515625" style="1"/>
    <col min="4855" max="4855" width="3.28515625" style="1" customWidth="1"/>
    <col min="4856" max="4856" width="7.28515625" style="1" customWidth="1"/>
    <col min="4857" max="4859" width="4.7109375" style="1" customWidth="1"/>
    <col min="4860" max="4860" width="38.7109375" style="1" customWidth="1"/>
    <col min="4861" max="4861" width="10" style="1" customWidth="1"/>
    <col min="4862" max="4863" width="9.42578125" style="1" customWidth="1"/>
    <col min="4864" max="4864" width="10.7109375" style="1" customWidth="1"/>
    <col min="4865" max="4865" width="11.7109375" style="1" customWidth="1"/>
    <col min="4866" max="4866" width="9.42578125" style="1" bestFit="1" customWidth="1"/>
    <col min="4867" max="5110" width="9.28515625" style="1"/>
    <col min="5111" max="5111" width="3.28515625" style="1" customWidth="1"/>
    <col min="5112" max="5112" width="7.28515625" style="1" customWidth="1"/>
    <col min="5113" max="5115" width="4.7109375" style="1" customWidth="1"/>
    <col min="5116" max="5116" width="38.7109375" style="1" customWidth="1"/>
    <col min="5117" max="5117" width="10" style="1" customWidth="1"/>
    <col min="5118" max="5119" width="9.42578125" style="1" customWidth="1"/>
    <col min="5120" max="5120" width="10.7109375" style="1" customWidth="1"/>
    <col min="5121" max="5121" width="11.7109375" style="1" customWidth="1"/>
    <col min="5122" max="5122" width="9.42578125" style="1" bestFit="1" customWidth="1"/>
    <col min="5123" max="5366" width="9.28515625" style="1"/>
    <col min="5367" max="5367" width="3.28515625" style="1" customWidth="1"/>
    <col min="5368" max="5368" width="7.28515625" style="1" customWidth="1"/>
    <col min="5369" max="5371" width="4.7109375" style="1" customWidth="1"/>
    <col min="5372" max="5372" width="38.7109375" style="1" customWidth="1"/>
    <col min="5373" max="5373" width="10" style="1" customWidth="1"/>
    <col min="5374" max="5375" width="9.42578125" style="1" customWidth="1"/>
    <col min="5376" max="5376" width="10.7109375" style="1" customWidth="1"/>
    <col min="5377" max="5377" width="11.7109375" style="1" customWidth="1"/>
    <col min="5378" max="5378" width="9.42578125" style="1" bestFit="1" customWidth="1"/>
    <col min="5379" max="5622" width="9.28515625" style="1"/>
    <col min="5623" max="5623" width="3.28515625" style="1" customWidth="1"/>
    <col min="5624" max="5624" width="7.28515625" style="1" customWidth="1"/>
    <col min="5625" max="5627" width="4.7109375" style="1" customWidth="1"/>
    <col min="5628" max="5628" width="38.7109375" style="1" customWidth="1"/>
    <col min="5629" max="5629" width="10" style="1" customWidth="1"/>
    <col min="5630" max="5631" width="9.42578125" style="1" customWidth="1"/>
    <col min="5632" max="5632" width="10.7109375" style="1" customWidth="1"/>
    <col min="5633" max="5633" width="11.7109375" style="1" customWidth="1"/>
    <col min="5634" max="5634" width="9.42578125" style="1" bestFit="1" customWidth="1"/>
    <col min="5635" max="5878" width="9.28515625" style="1"/>
    <col min="5879" max="5879" width="3.28515625" style="1" customWidth="1"/>
    <col min="5880" max="5880" width="7.28515625" style="1" customWidth="1"/>
    <col min="5881" max="5883" width="4.7109375" style="1" customWidth="1"/>
    <col min="5884" max="5884" width="38.7109375" style="1" customWidth="1"/>
    <col min="5885" max="5885" width="10" style="1" customWidth="1"/>
    <col min="5886" max="5887" width="9.42578125" style="1" customWidth="1"/>
    <col min="5888" max="5888" width="10.7109375" style="1" customWidth="1"/>
    <col min="5889" max="5889" width="11.7109375" style="1" customWidth="1"/>
    <col min="5890" max="5890" width="9.42578125" style="1" bestFit="1" customWidth="1"/>
    <col min="5891" max="6134" width="9.28515625" style="1"/>
    <col min="6135" max="6135" width="3.28515625" style="1" customWidth="1"/>
    <col min="6136" max="6136" width="7.28515625" style="1" customWidth="1"/>
    <col min="6137" max="6139" width="4.7109375" style="1" customWidth="1"/>
    <col min="6140" max="6140" width="38.7109375" style="1" customWidth="1"/>
    <col min="6141" max="6141" width="10" style="1" customWidth="1"/>
    <col min="6142" max="6143" width="9.42578125" style="1" customWidth="1"/>
    <col min="6144" max="6144" width="10.7109375" style="1" customWidth="1"/>
    <col min="6145" max="6145" width="11.7109375" style="1" customWidth="1"/>
    <col min="6146" max="6146" width="9.42578125" style="1" bestFit="1" customWidth="1"/>
    <col min="6147" max="6390" width="9.28515625" style="1"/>
    <col min="6391" max="6391" width="3.28515625" style="1" customWidth="1"/>
    <col min="6392" max="6392" width="7.28515625" style="1" customWidth="1"/>
    <col min="6393" max="6395" width="4.7109375" style="1" customWidth="1"/>
    <col min="6396" max="6396" width="38.7109375" style="1" customWidth="1"/>
    <col min="6397" max="6397" width="10" style="1" customWidth="1"/>
    <col min="6398" max="6399" width="9.42578125" style="1" customWidth="1"/>
    <col min="6400" max="6400" width="10.7109375" style="1" customWidth="1"/>
    <col min="6401" max="6401" width="11.7109375" style="1" customWidth="1"/>
    <col min="6402" max="6402" width="9.42578125" style="1" bestFit="1" customWidth="1"/>
    <col min="6403" max="6646" width="9.28515625" style="1"/>
    <col min="6647" max="6647" width="3.28515625" style="1" customWidth="1"/>
    <col min="6648" max="6648" width="7.28515625" style="1" customWidth="1"/>
    <col min="6649" max="6651" width="4.7109375" style="1" customWidth="1"/>
    <col min="6652" max="6652" width="38.7109375" style="1" customWidth="1"/>
    <col min="6653" max="6653" width="10" style="1" customWidth="1"/>
    <col min="6654" max="6655" width="9.42578125" style="1" customWidth="1"/>
    <col min="6656" max="6656" width="10.7109375" style="1" customWidth="1"/>
    <col min="6657" max="6657" width="11.7109375" style="1" customWidth="1"/>
    <col min="6658" max="6658" width="9.42578125" style="1" bestFit="1" customWidth="1"/>
    <col min="6659" max="6902" width="9.28515625" style="1"/>
    <col min="6903" max="6903" width="3.28515625" style="1" customWidth="1"/>
    <col min="6904" max="6904" width="7.28515625" style="1" customWidth="1"/>
    <col min="6905" max="6907" width="4.7109375" style="1" customWidth="1"/>
    <col min="6908" max="6908" width="38.7109375" style="1" customWidth="1"/>
    <col min="6909" max="6909" width="10" style="1" customWidth="1"/>
    <col min="6910" max="6911" width="9.42578125" style="1" customWidth="1"/>
    <col min="6912" max="6912" width="10.7109375" style="1" customWidth="1"/>
    <col min="6913" max="6913" width="11.7109375" style="1" customWidth="1"/>
    <col min="6914" max="6914" width="9.42578125" style="1" bestFit="1" customWidth="1"/>
    <col min="6915" max="7158" width="9.28515625" style="1"/>
    <col min="7159" max="7159" width="3.28515625" style="1" customWidth="1"/>
    <col min="7160" max="7160" width="7.28515625" style="1" customWidth="1"/>
    <col min="7161" max="7163" width="4.7109375" style="1" customWidth="1"/>
    <col min="7164" max="7164" width="38.7109375" style="1" customWidth="1"/>
    <col min="7165" max="7165" width="10" style="1" customWidth="1"/>
    <col min="7166" max="7167" width="9.42578125" style="1" customWidth="1"/>
    <col min="7168" max="7168" width="10.7109375" style="1" customWidth="1"/>
    <col min="7169" max="7169" width="11.7109375" style="1" customWidth="1"/>
    <col min="7170" max="7170" width="9.42578125" style="1" bestFit="1" customWidth="1"/>
    <col min="7171" max="7414" width="9.28515625" style="1"/>
    <col min="7415" max="7415" width="3.28515625" style="1" customWidth="1"/>
    <col min="7416" max="7416" width="7.28515625" style="1" customWidth="1"/>
    <col min="7417" max="7419" width="4.7109375" style="1" customWidth="1"/>
    <col min="7420" max="7420" width="38.7109375" style="1" customWidth="1"/>
    <col min="7421" max="7421" width="10" style="1" customWidth="1"/>
    <col min="7422" max="7423" width="9.42578125" style="1" customWidth="1"/>
    <col min="7424" max="7424" width="10.7109375" style="1" customWidth="1"/>
    <col min="7425" max="7425" width="11.7109375" style="1" customWidth="1"/>
    <col min="7426" max="7426" width="9.42578125" style="1" bestFit="1" customWidth="1"/>
    <col min="7427" max="7670" width="9.28515625" style="1"/>
    <col min="7671" max="7671" width="3.28515625" style="1" customWidth="1"/>
    <col min="7672" max="7672" width="7.28515625" style="1" customWidth="1"/>
    <col min="7673" max="7675" width="4.7109375" style="1" customWidth="1"/>
    <col min="7676" max="7676" width="38.7109375" style="1" customWidth="1"/>
    <col min="7677" max="7677" width="10" style="1" customWidth="1"/>
    <col min="7678" max="7679" width="9.42578125" style="1" customWidth="1"/>
    <col min="7680" max="7680" width="10.7109375" style="1" customWidth="1"/>
    <col min="7681" max="7681" width="11.7109375" style="1" customWidth="1"/>
    <col min="7682" max="7682" width="9.42578125" style="1" bestFit="1" customWidth="1"/>
    <col min="7683" max="7926" width="9.28515625" style="1"/>
    <col min="7927" max="7927" width="3.28515625" style="1" customWidth="1"/>
    <col min="7928" max="7928" width="7.28515625" style="1" customWidth="1"/>
    <col min="7929" max="7931" width="4.7109375" style="1" customWidth="1"/>
    <col min="7932" max="7932" width="38.7109375" style="1" customWidth="1"/>
    <col min="7933" max="7933" width="10" style="1" customWidth="1"/>
    <col min="7934" max="7935" width="9.42578125" style="1" customWidth="1"/>
    <col min="7936" max="7936" width="10.7109375" style="1" customWidth="1"/>
    <col min="7937" max="7937" width="11.7109375" style="1" customWidth="1"/>
    <col min="7938" max="7938" width="9.42578125" style="1" bestFit="1" customWidth="1"/>
    <col min="7939" max="8182" width="9.28515625" style="1"/>
    <col min="8183" max="8183" width="3.28515625" style="1" customWidth="1"/>
    <col min="8184" max="8184" width="7.28515625" style="1" customWidth="1"/>
    <col min="8185" max="8187" width="4.7109375" style="1" customWidth="1"/>
    <col min="8188" max="8188" width="38.7109375" style="1" customWidth="1"/>
    <col min="8189" max="8189" width="10" style="1" customWidth="1"/>
    <col min="8190" max="8191" width="9.42578125" style="1" customWidth="1"/>
    <col min="8192" max="8192" width="10.7109375" style="1" customWidth="1"/>
    <col min="8193" max="8193" width="11.7109375" style="1" customWidth="1"/>
    <col min="8194" max="8194" width="9.42578125" style="1" bestFit="1" customWidth="1"/>
    <col min="8195" max="8438" width="9.28515625" style="1"/>
    <col min="8439" max="8439" width="3.28515625" style="1" customWidth="1"/>
    <col min="8440" max="8440" width="7.28515625" style="1" customWidth="1"/>
    <col min="8441" max="8443" width="4.7109375" style="1" customWidth="1"/>
    <col min="8444" max="8444" width="38.7109375" style="1" customWidth="1"/>
    <col min="8445" max="8445" width="10" style="1" customWidth="1"/>
    <col min="8446" max="8447" width="9.42578125" style="1" customWidth="1"/>
    <col min="8448" max="8448" width="10.7109375" style="1" customWidth="1"/>
    <col min="8449" max="8449" width="11.7109375" style="1" customWidth="1"/>
    <col min="8450" max="8450" width="9.42578125" style="1" bestFit="1" customWidth="1"/>
    <col min="8451" max="8694" width="9.28515625" style="1"/>
    <col min="8695" max="8695" width="3.28515625" style="1" customWidth="1"/>
    <col min="8696" max="8696" width="7.28515625" style="1" customWidth="1"/>
    <col min="8697" max="8699" width="4.7109375" style="1" customWidth="1"/>
    <col min="8700" max="8700" width="38.7109375" style="1" customWidth="1"/>
    <col min="8701" max="8701" width="10" style="1" customWidth="1"/>
    <col min="8702" max="8703" width="9.42578125" style="1" customWidth="1"/>
    <col min="8704" max="8704" width="10.7109375" style="1" customWidth="1"/>
    <col min="8705" max="8705" width="11.7109375" style="1" customWidth="1"/>
    <col min="8706" max="8706" width="9.42578125" style="1" bestFit="1" customWidth="1"/>
    <col min="8707" max="8950" width="9.28515625" style="1"/>
    <col min="8951" max="8951" width="3.28515625" style="1" customWidth="1"/>
    <col min="8952" max="8952" width="7.28515625" style="1" customWidth="1"/>
    <col min="8953" max="8955" width="4.7109375" style="1" customWidth="1"/>
    <col min="8956" max="8956" width="38.7109375" style="1" customWidth="1"/>
    <col min="8957" max="8957" width="10" style="1" customWidth="1"/>
    <col min="8958" max="8959" width="9.42578125" style="1" customWidth="1"/>
    <col min="8960" max="8960" width="10.7109375" style="1" customWidth="1"/>
    <col min="8961" max="8961" width="11.7109375" style="1" customWidth="1"/>
    <col min="8962" max="8962" width="9.42578125" style="1" bestFit="1" customWidth="1"/>
    <col min="8963" max="9206" width="9.28515625" style="1"/>
    <col min="9207" max="9207" width="3.28515625" style="1" customWidth="1"/>
    <col min="9208" max="9208" width="7.28515625" style="1" customWidth="1"/>
    <col min="9209" max="9211" width="4.7109375" style="1" customWidth="1"/>
    <col min="9212" max="9212" width="38.7109375" style="1" customWidth="1"/>
    <col min="9213" max="9213" width="10" style="1" customWidth="1"/>
    <col min="9214" max="9215" width="9.42578125" style="1" customWidth="1"/>
    <col min="9216" max="9216" width="10.7109375" style="1" customWidth="1"/>
    <col min="9217" max="9217" width="11.7109375" style="1" customWidth="1"/>
    <col min="9218" max="9218" width="9.42578125" style="1" bestFit="1" customWidth="1"/>
    <col min="9219" max="9462" width="9.28515625" style="1"/>
    <col min="9463" max="9463" width="3.28515625" style="1" customWidth="1"/>
    <col min="9464" max="9464" width="7.28515625" style="1" customWidth="1"/>
    <col min="9465" max="9467" width="4.7109375" style="1" customWidth="1"/>
    <col min="9468" max="9468" width="38.7109375" style="1" customWidth="1"/>
    <col min="9469" max="9469" width="10" style="1" customWidth="1"/>
    <col min="9470" max="9471" width="9.42578125" style="1" customWidth="1"/>
    <col min="9472" max="9472" width="10.7109375" style="1" customWidth="1"/>
    <col min="9473" max="9473" width="11.7109375" style="1" customWidth="1"/>
    <col min="9474" max="9474" width="9.42578125" style="1" bestFit="1" customWidth="1"/>
    <col min="9475" max="9718" width="9.28515625" style="1"/>
    <col min="9719" max="9719" width="3.28515625" style="1" customWidth="1"/>
    <col min="9720" max="9720" width="7.28515625" style="1" customWidth="1"/>
    <col min="9721" max="9723" width="4.7109375" style="1" customWidth="1"/>
    <col min="9724" max="9724" width="38.7109375" style="1" customWidth="1"/>
    <col min="9725" max="9725" width="10" style="1" customWidth="1"/>
    <col min="9726" max="9727" width="9.42578125" style="1" customWidth="1"/>
    <col min="9728" max="9728" width="10.7109375" style="1" customWidth="1"/>
    <col min="9729" max="9729" width="11.7109375" style="1" customWidth="1"/>
    <col min="9730" max="9730" width="9.42578125" style="1" bestFit="1" customWidth="1"/>
    <col min="9731" max="9974" width="9.28515625" style="1"/>
    <col min="9975" max="9975" width="3.28515625" style="1" customWidth="1"/>
    <col min="9976" max="9976" width="7.28515625" style="1" customWidth="1"/>
    <col min="9977" max="9979" width="4.7109375" style="1" customWidth="1"/>
    <col min="9980" max="9980" width="38.7109375" style="1" customWidth="1"/>
    <col min="9981" max="9981" width="10" style="1" customWidth="1"/>
    <col min="9982" max="9983" width="9.42578125" style="1" customWidth="1"/>
    <col min="9984" max="9984" width="10.7109375" style="1" customWidth="1"/>
    <col min="9985" max="9985" width="11.7109375" style="1" customWidth="1"/>
    <col min="9986" max="9986" width="9.42578125" style="1" bestFit="1" customWidth="1"/>
    <col min="9987" max="10230" width="9.28515625" style="1"/>
    <col min="10231" max="10231" width="3.28515625" style="1" customWidth="1"/>
    <col min="10232" max="10232" width="7.28515625" style="1" customWidth="1"/>
    <col min="10233" max="10235" width="4.7109375" style="1" customWidth="1"/>
    <col min="10236" max="10236" width="38.7109375" style="1" customWidth="1"/>
    <col min="10237" max="10237" width="10" style="1" customWidth="1"/>
    <col min="10238" max="10239" width="9.42578125" style="1" customWidth="1"/>
    <col min="10240" max="10240" width="10.7109375" style="1" customWidth="1"/>
    <col min="10241" max="10241" width="11.7109375" style="1" customWidth="1"/>
    <col min="10242" max="10242" width="9.42578125" style="1" bestFit="1" customWidth="1"/>
    <col min="10243" max="10486" width="9.28515625" style="1"/>
    <col min="10487" max="10487" width="3.28515625" style="1" customWidth="1"/>
    <col min="10488" max="10488" width="7.28515625" style="1" customWidth="1"/>
    <col min="10489" max="10491" width="4.7109375" style="1" customWidth="1"/>
    <col min="10492" max="10492" width="38.7109375" style="1" customWidth="1"/>
    <col min="10493" max="10493" width="10" style="1" customWidth="1"/>
    <col min="10494" max="10495" width="9.42578125" style="1" customWidth="1"/>
    <col min="10496" max="10496" width="10.7109375" style="1" customWidth="1"/>
    <col min="10497" max="10497" width="11.7109375" style="1" customWidth="1"/>
    <col min="10498" max="10498" width="9.42578125" style="1" bestFit="1" customWidth="1"/>
    <col min="10499" max="10742" width="9.28515625" style="1"/>
    <col min="10743" max="10743" width="3.28515625" style="1" customWidth="1"/>
    <col min="10744" max="10744" width="7.28515625" style="1" customWidth="1"/>
    <col min="10745" max="10747" width="4.7109375" style="1" customWidth="1"/>
    <col min="10748" max="10748" width="38.7109375" style="1" customWidth="1"/>
    <col min="10749" max="10749" width="10" style="1" customWidth="1"/>
    <col min="10750" max="10751" width="9.42578125" style="1" customWidth="1"/>
    <col min="10752" max="10752" width="10.7109375" style="1" customWidth="1"/>
    <col min="10753" max="10753" width="11.7109375" style="1" customWidth="1"/>
    <col min="10754" max="10754" width="9.42578125" style="1" bestFit="1" customWidth="1"/>
    <col min="10755" max="10998" width="9.28515625" style="1"/>
    <col min="10999" max="10999" width="3.28515625" style="1" customWidth="1"/>
    <col min="11000" max="11000" width="7.28515625" style="1" customWidth="1"/>
    <col min="11001" max="11003" width="4.7109375" style="1" customWidth="1"/>
    <col min="11004" max="11004" width="38.7109375" style="1" customWidth="1"/>
    <col min="11005" max="11005" width="10" style="1" customWidth="1"/>
    <col min="11006" max="11007" width="9.42578125" style="1" customWidth="1"/>
    <col min="11008" max="11008" width="10.7109375" style="1" customWidth="1"/>
    <col min="11009" max="11009" width="11.7109375" style="1" customWidth="1"/>
    <col min="11010" max="11010" width="9.42578125" style="1" bestFit="1" customWidth="1"/>
    <col min="11011" max="11254" width="9.28515625" style="1"/>
    <col min="11255" max="11255" width="3.28515625" style="1" customWidth="1"/>
    <col min="11256" max="11256" width="7.28515625" style="1" customWidth="1"/>
    <col min="11257" max="11259" width="4.7109375" style="1" customWidth="1"/>
    <col min="11260" max="11260" width="38.7109375" style="1" customWidth="1"/>
    <col min="11261" max="11261" width="10" style="1" customWidth="1"/>
    <col min="11262" max="11263" width="9.42578125" style="1" customWidth="1"/>
    <col min="11264" max="11264" width="10.7109375" style="1" customWidth="1"/>
    <col min="11265" max="11265" width="11.7109375" style="1" customWidth="1"/>
    <col min="11266" max="11266" width="9.42578125" style="1" bestFit="1" customWidth="1"/>
    <col min="11267" max="11510" width="9.28515625" style="1"/>
    <col min="11511" max="11511" width="3.28515625" style="1" customWidth="1"/>
    <col min="11512" max="11512" width="7.28515625" style="1" customWidth="1"/>
    <col min="11513" max="11515" width="4.7109375" style="1" customWidth="1"/>
    <col min="11516" max="11516" width="38.7109375" style="1" customWidth="1"/>
    <col min="11517" max="11517" width="10" style="1" customWidth="1"/>
    <col min="11518" max="11519" width="9.42578125" style="1" customWidth="1"/>
    <col min="11520" max="11520" width="10.7109375" style="1" customWidth="1"/>
    <col min="11521" max="11521" width="11.7109375" style="1" customWidth="1"/>
    <col min="11522" max="11522" width="9.42578125" style="1" bestFit="1" customWidth="1"/>
    <col min="11523" max="11766" width="9.28515625" style="1"/>
    <col min="11767" max="11767" width="3.28515625" style="1" customWidth="1"/>
    <col min="11768" max="11768" width="7.28515625" style="1" customWidth="1"/>
    <col min="11769" max="11771" width="4.7109375" style="1" customWidth="1"/>
    <col min="11772" max="11772" width="38.7109375" style="1" customWidth="1"/>
    <col min="11773" max="11773" width="10" style="1" customWidth="1"/>
    <col min="11774" max="11775" width="9.42578125" style="1" customWidth="1"/>
    <col min="11776" max="11776" width="10.7109375" style="1" customWidth="1"/>
    <col min="11777" max="11777" width="11.7109375" style="1" customWidth="1"/>
    <col min="11778" max="11778" width="9.42578125" style="1" bestFit="1" customWidth="1"/>
    <col min="11779" max="12022" width="9.28515625" style="1"/>
    <col min="12023" max="12023" width="3.28515625" style="1" customWidth="1"/>
    <col min="12024" max="12024" width="7.28515625" style="1" customWidth="1"/>
    <col min="12025" max="12027" width="4.7109375" style="1" customWidth="1"/>
    <col min="12028" max="12028" width="38.7109375" style="1" customWidth="1"/>
    <col min="12029" max="12029" width="10" style="1" customWidth="1"/>
    <col min="12030" max="12031" width="9.42578125" style="1" customWidth="1"/>
    <col min="12032" max="12032" width="10.7109375" style="1" customWidth="1"/>
    <col min="12033" max="12033" width="11.7109375" style="1" customWidth="1"/>
    <col min="12034" max="12034" width="9.42578125" style="1" bestFit="1" customWidth="1"/>
    <col min="12035" max="12278" width="9.28515625" style="1"/>
    <col min="12279" max="12279" width="3.28515625" style="1" customWidth="1"/>
    <col min="12280" max="12280" width="7.28515625" style="1" customWidth="1"/>
    <col min="12281" max="12283" width="4.7109375" style="1" customWidth="1"/>
    <col min="12284" max="12284" width="38.7109375" style="1" customWidth="1"/>
    <col min="12285" max="12285" width="10" style="1" customWidth="1"/>
    <col min="12286" max="12287" width="9.42578125" style="1" customWidth="1"/>
    <col min="12288" max="12288" width="10.7109375" style="1" customWidth="1"/>
    <col min="12289" max="12289" width="11.7109375" style="1" customWidth="1"/>
    <col min="12290" max="12290" width="9.42578125" style="1" bestFit="1" customWidth="1"/>
    <col min="12291" max="12534" width="9.28515625" style="1"/>
    <col min="12535" max="12535" width="3.28515625" style="1" customWidth="1"/>
    <col min="12536" max="12536" width="7.28515625" style="1" customWidth="1"/>
    <col min="12537" max="12539" width="4.7109375" style="1" customWidth="1"/>
    <col min="12540" max="12540" width="38.7109375" style="1" customWidth="1"/>
    <col min="12541" max="12541" width="10" style="1" customWidth="1"/>
    <col min="12542" max="12543" width="9.42578125" style="1" customWidth="1"/>
    <col min="12544" max="12544" width="10.7109375" style="1" customWidth="1"/>
    <col min="12545" max="12545" width="11.7109375" style="1" customWidth="1"/>
    <col min="12546" max="12546" width="9.42578125" style="1" bestFit="1" customWidth="1"/>
    <col min="12547" max="12790" width="9.28515625" style="1"/>
    <col min="12791" max="12791" width="3.28515625" style="1" customWidth="1"/>
    <col min="12792" max="12792" width="7.28515625" style="1" customWidth="1"/>
    <col min="12793" max="12795" width="4.7109375" style="1" customWidth="1"/>
    <col min="12796" max="12796" width="38.7109375" style="1" customWidth="1"/>
    <col min="12797" max="12797" width="10" style="1" customWidth="1"/>
    <col min="12798" max="12799" width="9.42578125" style="1" customWidth="1"/>
    <col min="12800" max="12800" width="10.7109375" style="1" customWidth="1"/>
    <col min="12801" max="12801" width="11.7109375" style="1" customWidth="1"/>
    <col min="12802" max="12802" width="9.42578125" style="1" bestFit="1" customWidth="1"/>
    <col min="12803" max="13046" width="9.28515625" style="1"/>
    <col min="13047" max="13047" width="3.28515625" style="1" customWidth="1"/>
    <col min="13048" max="13048" width="7.28515625" style="1" customWidth="1"/>
    <col min="13049" max="13051" width="4.7109375" style="1" customWidth="1"/>
    <col min="13052" max="13052" width="38.7109375" style="1" customWidth="1"/>
    <col min="13053" max="13053" width="10" style="1" customWidth="1"/>
    <col min="13054" max="13055" width="9.42578125" style="1" customWidth="1"/>
    <col min="13056" max="13056" width="10.7109375" style="1" customWidth="1"/>
    <col min="13057" max="13057" width="11.7109375" style="1" customWidth="1"/>
    <col min="13058" max="13058" width="9.42578125" style="1" bestFit="1" customWidth="1"/>
    <col min="13059" max="13302" width="9.28515625" style="1"/>
    <col min="13303" max="13303" width="3.28515625" style="1" customWidth="1"/>
    <col min="13304" max="13304" width="7.28515625" style="1" customWidth="1"/>
    <col min="13305" max="13307" width="4.7109375" style="1" customWidth="1"/>
    <col min="13308" max="13308" width="38.7109375" style="1" customWidth="1"/>
    <col min="13309" max="13309" width="10" style="1" customWidth="1"/>
    <col min="13310" max="13311" width="9.42578125" style="1" customWidth="1"/>
    <col min="13312" max="13312" width="10.7109375" style="1" customWidth="1"/>
    <col min="13313" max="13313" width="11.7109375" style="1" customWidth="1"/>
    <col min="13314" max="13314" width="9.42578125" style="1" bestFit="1" customWidth="1"/>
    <col min="13315" max="13558" width="9.28515625" style="1"/>
    <col min="13559" max="13559" width="3.28515625" style="1" customWidth="1"/>
    <col min="13560" max="13560" width="7.28515625" style="1" customWidth="1"/>
    <col min="13561" max="13563" width="4.7109375" style="1" customWidth="1"/>
    <col min="13564" max="13564" width="38.7109375" style="1" customWidth="1"/>
    <col min="13565" max="13565" width="10" style="1" customWidth="1"/>
    <col min="13566" max="13567" width="9.42578125" style="1" customWidth="1"/>
    <col min="13568" max="13568" width="10.7109375" style="1" customWidth="1"/>
    <col min="13569" max="13569" width="11.7109375" style="1" customWidth="1"/>
    <col min="13570" max="13570" width="9.42578125" style="1" bestFit="1" customWidth="1"/>
    <col min="13571" max="13814" width="9.28515625" style="1"/>
    <col min="13815" max="13815" width="3.28515625" style="1" customWidth="1"/>
    <col min="13816" max="13816" width="7.28515625" style="1" customWidth="1"/>
    <col min="13817" max="13819" width="4.7109375" style="1" customWidth="1"/>
    <col min="13820" max="13820" width="38.7109375" style="1" customWidth="1"/>
    <col min="13821" max="13821" width="10" style="1" customWidth="1"/>
    <col min="13822" max="13823" width="9.42578125" style="1" customWidth="1"/>
    <col min="13824" max="13824" width="10.7109375" style="1" customWidth="1"/>
    <col min="13825" max="13825" width="11.7109375" style="1" customWidth="1"/>
    <col min="13826" max="13826" width="9.42578125" style="1" bestFit="1" customWidth="1"/>
    <col min="13827" max="14070" width="9.28515625" style="1"/>
    <col min="14071" max="14071" width="3.28515625" style="1" customWidth="1"/>
    <col min="14072" max="14072" width="7.28515625" style="1" customWidth="1"/>
    <col min="14073" max="14075" width="4.7109375" style="1" customWidth="1"/>
    <col min="14076" max="14076" width="38.7109375" style="1" customWidth="1"/>
    <col min="14077" max="14077" width="10" style="1" customWidth="1"/>
    <col min="14078" max="14079" width="9.42578125" style="1" customWidth="1"/>
    <col min="14080" max="14080" width="10.7109375" style="1" customWidth="1"/>
    <col min="14081" max="14081" width="11.7109375" style="1" customWidth="1"/>
    <col min="14082" max="14082" width="9.42578125" style="1" bestFit="1" customWidth="1"/>
    <col min="14083" max="14326" width="9.28515625" style="1"/>
    <col min="14327" max="14327" width="3.28515625" style="1" customWidth="1"/>
    <col min="14328" max="14328" width="7.28515625" style="1" customWidth="1"/>
    <col min="14329" max="14331" width="4.7109375" style="1" customWidth="1"/>
    <col min="14332" max="14332" width="38.7109375" style="1" customWidth="1"/>
    <col min="14333" max="14333" width="10" style="1" customWidth="1"/>
    <col min="14334" max="14335" width="9.42578125" style="1" customWidth="1"/>
    <col min="14336" max="14336" width="10.7109375" style="1" customWidth="1"/>
    <col min="14337" max="14337" width="11.7109375" style="1" customWidth="1"/>
    <col min="14338" max="14338" width="9.42578125" style="1" bestFit="1" customWidth="1"/>
    <col min="14339" max="14582" width="9.28515625" style="1"/>
    <col min="14583" max="14583" width="3.28515625" style="1" customWidth="1"/>
    <col min="14584" max="14584" width="7.28515625" style="1" customWidth="1"/>
    <col min="14585" max="14587" width="4.7109375" style="1" customWidth="1"/>
    <col min="14588" max="14588" width="38.7109375" style="1" customWidth="1"/>
    <col min="14589" max="14589" width="10" style="1" customWidth="1"/>
    <col min="14590" max="14591" width="9.42578125" style="1" customWidth="1"/>
    <col min="14592" max="14592" width="10.7109375" style="1" customWidth="1"/>
    <col min="14593" max="14593" width="11.7109375" style="1" customWidth="1"/>
    <col min="14594" max="14594" width="9.42578125" style="1" bestFit="1" customWidth="1"/>
    <col min="14595" max="14838" width="9.28515625" style="1"/>
    <col min="14839" max="14839" width="3.28515625" style="1" customWidth="1"/>
    <col min="14840" max="14840" width="7.28515625" style="1" customWidth="1"/>
    <col min="14841" max="14843" width="4.7109375" style="1" customWidth="1"/>
    <col min="14844" max="14844" width="38.7109375" style="1" customWidth="1"/>
    <col min="14845" max="14845" width="10" style="1" customWidth="1"/>
    <col min="14846" max="14847" width="9.42578125" style="1" customWidth="1"/>
    <col min="14848" max="14848" width="10.7109375" style="1" customWidth="1"/>
    <col min="14849" max="14849" width="11.7109375" style="1" customWidth="1"/>
    <col min="14850" max="14850" width="9.42578125" style="1" bestFit="1" customWidth="1"/>
    <col min="14851" max="15094" width="9.28515625" style="1"/>
    <col min="15095" max="15095" width="3.28515625" style="1" customWidth="1"/>
    <col min="15096" max="15096" width="7.28515625" style="1" customWidth="1"/>
    <col min="15097" max="15099" width="4.7109375" style="1" customWidth="1"/>
    <col min="15100" max="15100" width="38.7109375" style="1" customWidth="1"/>
    <col min="15101" max="15101" width="10" style="1" customWidth="1"/>
    <col min="15102" max="15103" width="9.42578125" style="1" customWidth="1"/>
    <col min="15104" max="15104" width="10.7109375" style="1" customWidth="1"/>
    <col min="15105" max="15105" width="11.7109375" style="1" customWidth="1"/>
    <col min="15106" max="15106" width="9.42578125" style="1" bestFit="1" customWidth="1"/>
    <col min="15107" max="15350" width="9.28515625" style="1"/>
    <col min="15351" max="15351" width="3.28515625" style="1" customWidth="1"/>
    <col min="15352" max="15352" width="7.28515625" style="1" customWidth="1"/>
    <col min="15353" max="15355" width="4.7109375" style="1" customWidth="1"/>
    <col min="15356" max="15356" width="38.7109375" style="1" customWidth="1"/>
    <col min="15357" max="15357" width="10" style="1" customWidth="1"/>
    <col min="15358" max="15359" width="9.42578125" style="1" customWidth="1"/>
    <col min="15360" max="15360" width="10.7109375" style="1" customWidth="1"/>
    <col min="15361" max="15361" width="11.7109375" style="1" customWidth="1"/>
    <col min="15362" max="15362" width="9.42578125" style="1" bestFit="1" customWidth="1"/>
    <col min="15363" max="15606" width="9.28515625" style="1"/>
    <col min="15607" max="15607" width="3.28515625" style="1" customWidth="1"/>
    <col min="15608" max="15608" width="7.28515625" style="1" customWidth="1"/>
    <col min="15609" max="15611" width="4.7109375" style="1" customWidth="1"/>
    <col min="15612" max="15612" width="38.7109375" style="1" customWidth="1"/>
    <col min="15613" max="15613" width="10" style="1" customWidth="1"/>
    <col min="15614" max="15615" width="9.42578125" style="1" customWidth="1"/>
    <col min="15616" max="15616" width="10.7109375" style="1" customWidth="1"/>
    <col min="15617" max="15617" width="11.7109375" style="1" customWidth="1"/>
    <col min="15618" max="15618" width="9.42578125" style="1" bestFit="1" customWidth="1"/>
    <col min="15619" max="15862" width="9.28515625" style="1"/>
    <col min="15863" max="15863" width="3.28515625" style="1" customWidth="1"/>
    <col min="15864" max="15864" width="7.28515625" style="1" customWidth="1"/>
    <col min="15865" max="15867" width="4.7109375" style="1" customWidth="1"/>
    <col min="15868" max="15868" width="38.7109375" style="1" customWidth="1"/>
    <col min="15869" max="15869" width="10" style="1" customWidth="1"/>
    <col min="15870" max="15871" width="9.42578125" style="1" customWidth="1"/>
    <col min="15872" max="15872" width="10.7109375" style="1" customWidth="1"/>
    <col min="15873" max="15873" width="11.7109375" style="1" customWidth="1"/>
    <col min="15874" max="15874" width="9.42578125" style="1" bestFit="1" customWidth="1"/>
    <col min="15875" max="16118" width="9.28515625" style="1"/>
    <col min="16119" max="16119" width="3.28515625" style="1" customWidth="1"/>
    <col min="16120" max="16120" width="7.28515625" style="1" customWidth="1"/>
    <col min="16121" max="16123" width="4.7109375" style="1" customWidth="1"/>
    <col min="16124" max="16124" width="38.7109375" style="1" customWidth="1"/>
    <col min="16125" max="16125" width="10" style="1" customWidth="1"/>
    <col min="16126" max="16127" width="9.42578125" style="1" customWidth="1"/>
    <col min="16128" max="16128" width="10.7109375" style="1" customWidth="1"/>
    <col min="16129" max="16129" width="11.7109375" style="1" customWidth="1"/>
    <col min="16130" max="16130" width="9.42578125" style="1" bestFit="1" customWidth="1"/>
    <col min="16131" max="16384" width="9.28515625" style="1"/>
  </cols>
  <sheetData>
    <row r="1" spans="1:15" x14ac:dyDescent="0.2">
      <c r="A1" s="3"/>
      <c r="B1" s="3"/>
      <c r="C1" s="3"/>
      <c r="D1" s="3"/>
      <c r="E1" s="3"/>
      <c r="F1" s="142"/>
      <c r="G1" s="143"/>
      <c r="H1" s="143"/>
      <c r="I1" s="9"/>
    </row>
    <row r="2" spans="1:15" ht="18" x14ac:dyDescent="0.25">
      <c r="A2" s="144" t="s">
        <v>392</v>
      </c>
      <c r="B2" s="144"/>
      <c r="C2" s="144"/>
      <c r="D2" s="144"/>
      <c r="E2" s="144"/>
      <c r="F2" s="144"/>
      <c r="G2" s="144"/>
      <c r="H2" s="144"/>
      <c r="I2" s="11"/>
      <c r="K2" s="93" t="s">
        <v>388</v>
      </c>
    </row>
    <row r="3" spans="1:15" x14ac:dyDescent="0.2">
      <c r="A3" s="3"/>
      <c r="B3" s="3"/>
      <c r="C3" s="3"/>
      <c r="D3" s="3"/>
      <c r="E3" s="3"/>
      <c r="F3" s="3"/>
      <c r="G3" s="12"/>
      <c r="H3" s="12"/>
      <c r="I3" s="13"/>
    </row>
    <row r="4" spans="1:15" ht="15.75" x14ac:dyDescent="0.25">
      <c r="A4" s="145" t="s">
        <v>4</v>
      </c>
      <c r="B4" s="145"/>
      <c r="C4" s="145"/>
      <c r="D4" s="145"/>
      <c r="E4" s="145"/>
      <c r="F4" s="145"/>
      <c r="G4" s="145"/>
      <c r="H4" s="145"/>
      <c r="I4" s="14"/>
    </row>
    <row r="5" spans="1:15" x14ac:dyDescent="0.2">
      <c r="A5" s="3"/>
      <c r="B5" s="3"/>
      <c r="C5" s="3"/>
      <c r="D5" s="3"/>
      <c r="E5" s="3"/>
      <c r="F5" s="3"/>
      <c r="G5" s="12"/>
      <c r="H5" s="12"/>
      <c r="I5" s="13"/>
    </row>
    <row r="6" spans="1:15" ht="15.75" x14ac:dyDescent="0.25">
      <c r="A6" s="146" t="s">
        <v>20</v>
      </c>
      <c r="B6" s="146"/>
      <c r="C6" s="146"/>
      <c r="D6" s="146"/>
      <c r="E6" s="146"/>
      <c r="F6" s="146"/>
      <c r="G6" s="146"/>
      <c r="H6" s="146"/>
      <c r="I6" s="15"/>
    </row>
    <row r="7" spans="1:15" ht="13.5" thickBot="1" x14ac:dyDescent="0.25">
      <c r="A7" s="16"/>
      <c r="B7" s="16"/>
      <c r="C7" s="16"/>
      <c r="D7" s="16"/>
      <c r="E7" s="16"/>
      <c r="F7" s="17"/>
      <c r="G7" s="6"/>
      <c r="H7" s="6"/>
      <c r="I7" s="6"/>
      <c r="L7" s="6" t="s">
        <v>3</v>
      </c>
    </row>
    <row r="8" spans="1:15" ht="23.25" customHeight="1" thickBot="1" x14ac:dyDescent="0.25">
      <c r="A8" s="32" t="s">
        <v>0</v>
      </c>
      <c r="B8" s="32" t="s">
        <v>7</v>
      </c>
      <c r="C8" s="32" t="s">
        <v>5</v>
      </c>
      <c r="D8" s="32" t="s">
        <v>6</v>
      </c>
      <c r="E8" s="32" t="s">
        <v>13</v>
      </c>
      <c r="F8" s="33" t="s">
        <v>394</v>
      </c>
      <c r="G8" s="33" t="s">
        <v>14</v>
      </c>
      <c r="H8" s="34" t="s">
        <v>15</v>
      </c>
      <c r="I8" s="33" t="s">
        <v>21</v>
      </c>
      <c r="J8" s="34" t="s">
        <v>15</v>
      </c>
      <c r="K8" s="99" t="s">
        <v>325</v>
      </c>
      <c r="L8" s="100" t="s">
        <v>326</v>
      </c>
      <c r="M8" s="140"/>
    </row>
    <row r="9" spans="1:15" ht="23.25" customHeight="1" thickBot="1" x14ac:dyDescent="0.25">
      <c r="A9" s="32" t="s">
        <v>1</v>
      </c>
      <c r="B9" s="32" t="s">
        <v>2</v>
      </c>
      <c r="C9" s="32" t="s">
        <v>2</v>
      </c>
      <c r="D9" s="32" t="s">
        <v>2</v>
      </c>
      <c r="E9" s="32" t="s">
        <v>16</v>
      </c>
      <c r="F9" s="35">
        <f>+F10+F11</f>
        <v>19500</v>
      </c>
      <c r="G9" s="35"/>
      <c r="H9" s="35"/>
      <c r="I9" s="35">
        <f t="shared" ref="I9:L9" si="0">+I10+I11</f>
        <v>0</v>
      </c>
      <c r="J9" s="35">
        <f t="shared" si="0"/>
        <v>45562.901000000005</v>
      </c>
      <c r="K9" s="35">
        <f t="shared" si="0"/>
        <v>0</v>
      </c>
      <c r="L9" s="35">
        <f t="shared" si="0"/>
        <v>45562.901000000005</v>
      </c>
      <c r="M9" s="139" t="s">
        <v>325</v>
      </c>
      <c r="N9" s="31"/>
    </row>
    <row r="10" spans="1:15" ht="23.25" customHeight="1" thickBot="1" x14ac:dyDescent="0.25">
      <c r="A10" s="36" t="s">
        <v>1</v>
      </c>
      <c r="B10" s="36" t="s">
        <v>2</v>
      </c>
      <c r="C10" s="36" t="s">
        <v>2</v>
      </c>
      <c r="D10" s="36" t="s">
        <v>2</v>
      </c>
      <c r="E10" s="37" t="s">
        <v>18</v>
      </c>
      <c r="F10" s="38">
        <v>15000</v>
      </c>
      <c r="G10" s="38"/>
      <c r="H10" s="39"/>
      <c r="I10" s="38"/>
      <c r="J10" s="39">
        <v>40422.194000000003</v>
      </c>
      <c r="K10" s="39">
        <v>0</v>
      </c>
      <c r="L10" s="39">
        <f>J10+K10</f>
        <v>40422.194000000003</v>
      </c>
    </row>
    <row r="11" spans="1:15" ht="13.5" thickBot="1" x14ac:dyDescent="0.25">
      <c r="A11" s="40" t="s">
        <v>1</v>
      </c>
      <c r="B11" s="36" t="s">
        <v>2</v>
      </c>
      <c r="C11" s="36" t="s">
        <v>2</v>
      </c>
      <c r="D11" s="36" t="s">
        <v>2</v>
      </c>
      <c r="E11" s="41" t="s">
        <v>17</v>
      </c>
      <c r="F11" s="42">
        <f>F12+F193+F196+F225+F248+F313</f>
        <v>4500</v>
      </c>
      <c r="G11" s="42">
        <f>G12+G193+G196+G225+G248+G313</f>
        <v>640.70699999999988</v>
      </c>
      <c r="H11" s="42">
        <f>H12+H193+H196+H225+H248+H313</f>
        <v>5140.7070000000003</v>
      </c>
      <c r="I11" s="42">
        <f>+I12+I193+I196+I225+I248+I313</f>
        <v>0</v>
      </c>
      <c r="J11" s="43">
        <f>+H11+I11</f>
        <v>5140.7070000000003</v>
      </c>
      <c r="K11" s="43">
        <v>0</v>
      </c>
      <c r="L11" s="43">
        <f>J11+K11</f>
        <v>5140.7070000000003</v>
      </c>
      <c r="M11" s="139" t="s">
        <v>325</v>
      </c>
      <c r="N11" s="31"/>
      <c r="O11" s="31"/>
    </row>
    <row r="12" spans="1:15" ht="13.5" thickBot="1" x14ac:dyDescent="0.25">
      <c r="A12" s="44" t="s">
        <v>1</v>
      </c>
      <c r="B12" s="141" t="s">
        <v>22</v>
      </c>
      <c r="C12" s="141" t="s">
        <v>2</v>
      </c>
      <c r="D12" s="141" t="s">
        <v>2</v>
      </c>
      <c r="E12" s="45" t="s">
        <v>23</v>
      </c>
      <c r="F12" s="46">
        <f>F13+F15+F17+F19+F21+F23+F25+F27+F29+F31+F33+F35+F37+F39+F41+F43</f>
        <v>2000</v>
      </c>
      <c r="G12" s="46">
        <f>G13+G15+G17+G19+G21+G23+G25+G27+G29+G31+G33+G35+G37+G39+G41+G43</f>
        <v>421.077</v>
      </c>
      <c r="H12" s="46">
        <f>H13+H15+H17+H19+H21+H23+H25+H27+H29+H31+H33+H35+H37+H39+H41+H43</f>
        <v>2421.0770000000002</v>
      </c>
      <c r="I12" s="46">
        <f>SUM(I13:I192)/2</f>
        <v>0</v>
      </c>
      <c r="J12" s="46">
        <f t="shared" ref="J12:J75" si="1">+H12+I12</f>
        <v>2421.0770000000002</v>
      </c>
      <c r="K12" s="46">
        <v>0</v>
      </c>
      <c r="L12" s="46">
        <f>J12+K12</f>
        <v>2421.0770000000002</v>
      </c>
    </row>
    <row r="13" spans="1:15" hidden="1" x14ac:dyDescent="0.2">
      <c r="A13" s="26" t="s">
        <v>1</v>
      </c>
      <c r="B13" s="47" t="s">
        <v>24</v>
      </c>
      <c r="C13" s="26" t="s">
        <v>2</v>
      </c>
      <c r="D13" s="26" t="s">
        <v>2</v>
      </c>
      <c r="E13" s="27" t="s">
        <v>23</v>
      </c>
      <c r="F13" s="48">
        <v>2000</v>
      </c>
      <c r="G13" s="48">
        <f>G14</f>
        <v>182.077</v>
      </c>
      <c r="H13" s="48">
        <f>F13+G13</f>
        <v>2182.0770000000002</v>
      </c>
      <c r="I13" s="49">
        <f>+I14</f>
        <v>-1989</v>
      </c>
      <c r="J13" s="49">
        <f t="shared" si="1"/>
        <v>193.07700000000023</v>
      </c>
      <c r="K13" s="48">
        <f>K14</f>
        <v>0</v>
      </c>
      <c r="L13" s="48">
        <f>K13+J13</f>
        <v>193.07700000000023</v>
      </c>
    </row>
    <row r="14" spans="1:15" hidden="1" x14ac:dyDescent="0.2">
      <c r="A14" s="18"/>
      <c r="B14" s="24"/>
      <c r="C14" s="18">
        <v>3299</v>
      </c>
      <c r="D14" s="18">
        <v>5901</v>
      </c>
      <c r="E14" s="19" t="s">
        <v>19</v>
      </c>
      <c r="F14" s="50">
        <v>2000</v>
      </c>
      <c r="G14" s="50">
        <f>180.477+1.6</f>
        <v>182.077</v>
      </c>
      <c r="H14" s="50">
        <f>F14+G14</f>
        <v>2182.0770000000002</v>
      </c>
      <c r="I14" s="51">
        <v>-1989</v>
      </c>
      <c r="J14" s="51">
        <f t="shared" si="1"/>
        <v>193.07700000000023</v>
      </c>
      <c r="K14" s="89">
        <v>0</v>
      </c>
      <c r="L14" s="89">
        <f>J14+K14</f>
        <v>193.07700000000023</v>
      </c>
    </row>
    <row r="15" spans="1:15" ht="22.5" hidden="1" x14ac:dyDescent="0.2">
      <c r="A15" s="52" t="s">
        <v>1</v>
      </c>
      <c r="B15" s="53" t="s">
        <v>25</v>
      </c>
      <c r="C15" s="54" t="s">
        <v>2</v>
      </c>
      <c r="D15" s="54" t="s">
        <v>2</v>
      </c>
      <c r="E15" s="55" t="s">
        <v>26</v>
      </c>
      <c r="F15" s="21">
        <v>0</v>
      </c>
      <c r="G15" s="56">
        <v>13</v>
      </c>
      <c r="H15" s="57">
        <f t="shared" ref="H15:H44" si="2">+F15+G15</f>
        <v>13</v>
      </c>
      <c r="I15" s="51"/>
      <c r="J15" s="58">
        <f t="shared" si="1"/>
        <v>13</v>
      </c>
      <c r="K15" s="48">
        <f>K16</f>
        <v>0</v>
      </c>
      <c r="L15" s="48">
        <f>K15+J15</f>
        <v>13</v>
      </c>
    </row>
    <row r="16" spans="1:15" hidden="1" x14ac:dyDescent="0.2">
      <c r="A16" s="59"/>
      <c r="B16" s="60" t="s">
        <v>8</v>
      </c>
      <c r="C16" s="59">
        <v>3299</v>
      </c>
      <c r="D16" s="59">
        <v>5222</v>
      </c>
      <c r="E16" s="29" t="s">
        <v>11</v>
      </c>
      <c r="F16" s="61">
        <v>0</v>
      </c>
      <c r="G16" s="62">
        <v>13</v>
      </c>
      <c r="H16" s="50">
        <f t="shared" si="2"/>
        <v>13</v>
      </c>
      <c r="I16" s="58"/>
      <c r="J16" s="51">
        <f t="shared" si="1"/>
        <v>13</v>
      </c>
      <c r="K16" s="89">
        <v>0</v>
      </c>
      <c r="L16" s="89">
        <f>J16+K16</f>
        <v>13</v>
      </c>
    </row>
    <row r="17" spans="1:12" ht="22.5" hidden="1" x14ac:dyDescent="0.2">
      <c r="A17" s="52" t="s">
        <v>1</v>
      </c>
      <c r="B17" s="53" t="s">
        <v>27</v>
      </c>
      <c r="C17" s="54" t="s">
        <v>2</v>
      </c>
      <c r="D17" s="54" t="s">
        <v>2</v>
      </c>
      <c r="E17" s="55" t="s">
        <v>28</v>
      </c>
      <c r="F17" s="21">
        <v>0</v>
      </c>
      <c r="G17" s="56">
        <v>10</v>
      </c>
      <c r="H17" s="57">
        <f t="shared" si="2"/>
        <v>10</v>
      </c>
      <c r="I17" s="58"/>
      <c r="J17" s="58">
        <f t="shared" si="1"/>
        <v>10</v>
      </c>
      <c r="K17" s="48">
        <f>K18</f>
        <v>0</v>
      </c>
      <c r="L17" s="48">
        <f>+J17+K17</f>
        <v>10</v>
      </c>
    </row>
    <row r="18" spans="1:12" hidden="1" x14ac:dyDescent="0.2">
      <c r="A18" s="59"/>
      <c r="B18" s="60" t="s">
        <v>8</v>
      </c>
      <c r="C18" s="59">
        <v>3299</v>
      </c>
      <c r="D18" s="59">
        <v>5222</v>
      </c>
      <c r="E18" s="29" t="s">
        <v>11</v>
      </c>
      <c r="F18" s="61">
        <v>0</v>
      </c>
      <c r="G18" s="62">
        <v>10</v>
      </c>
      <c r="H18" s="50">
        <f t="shared" si="2"/>
        <v>10</v>
      </c>
      <c r="I18" s="58"/>
      <c r="J18" s="51">
        <f t="shared" si="1"/>
        <v>10</v>
      </c>
      <c r="K18" s="89">
        <v>0</v>
      </c>
      <c r="L18" s="89">
        <f>J18+K18</f>
        <v>10</v>
      </c>
    </row>
    <row r="19" spans="1:12" ht="45" hidden="1" x14ac:dyDescent="0.2">
      <c r="A19" s="52" t="s">
        <v>1</v>
      </c>
      <c r="B19" s="53" t="s">
        <v>29</v>
      </c>
      <c r="C19" s="54" t="s">
        <v>2</v>
      </c>
      <c r="D19" s="54" t="s">
        <v>2</v>
      </c>
      <c r="E19" s="55" t="s">
        <v>30</v>
      </c>
      <c r="F19" s="21">
        <v>0</v>
      </c>
      <c r="G19" s="56">
        <v>20</v>
      </c>
      <c r="H19" s="57">
        <f t="shared" si="2"/>
        <v>20</v>
      </c>
      <c r="I19" s="58"/>
      <c r="J19" s="58">
        <f t="shared" si="1"/>
        <v>20</v>
      </c>
      <c r="K19" s="48">
        <f>K20</f>
        <v>0</v>
      </c>
      <c r="L19" s="48">
        <f>K19+J19</f>
        <v>20</v>
      </c>
    </row>
    <row r="20" spans="1:12" hidden="1" x14ac:dyDescent="0.2">
      <c r="A20" s="59"/>
      <c r="B20" s="60" t="s">
        <v>8</v>
      </c>
      <c r="C20" s="59">
        <v>3299</v>
      </c>
      <c r="D20" s="59">
        <v>5222</v>
      </c>
      <c r="E20" s="29" t="s">
        <v>11</v>
      </c>
      <c r="F20" s="61">
        <v>0</v>
      </c>
      <c r="G20" s="62">
        <v>20</v>
      </c>
      <c r="H20" s="50">
        <f t="shared" si="2"/>
        <v>20</v>
      </c>
      <c r="I20" s="58"/>
      <c r="J20" s="51">
        <f t="shared" si="1"/>
        <v>20</v>
      </c>
      <c r="K20" s="89">
        <v>0</v>
      </c>
      <c r="L20" s="89">
        <f>J20+K20</f>
        <v>20</v>
      </c>
    </row>
    <row r="21" spans="1:12" ht="22.5" hidden="1" x14ac:dyDescent="0.2">
      <c r="A21" s="52" t="s">
        <v>1</v>
      </c>
      <c r="B21" s="53" t="s">
        <v>31</v>
      </c>
      <c r="C21" s="54" t="s">
        <v>2</v>
      </c>
      <c r="D21" s="54" t="s">
        <v>2</v>
      </c>
      <c r="E21" s="55" t="s">
        <v>32</v>
      </c>
      <c r="F21" s="21">
        <v>0</v>
      </c>
      <c r="G21" s="56">
        <v>17</v>
      </c>
      <c r="H21" s="57">
        <f t="shared" si="2"/>
        <v>17</v>
      </c>
      <c r="I21" s="58"/>
      <c r="J21" s="58">
        <f t="shared" si="1"/>
        <v>17</v>
      </c>
      <c r="K21" s="48">
        <f>K22</f>
        <v>0</v>
      </c>
      <c r="L21" s="48">
        <f>J21+K21</f>
        <v>17</v>
      </c>
    </row>
    <row r="22" spans="1:12" hidden="1" x14ac:dyDescent="0.2">
      <c r="A22" s="59"/>
      <c r="B22" s="60" t="s">
        <v>8</v>
      </c>
      <c r="C22" s="59">
        <v>3299</v>
      </c>
      <c r="D22" s="59">
        <v>5321</v>
      </c>
      <c r="E22" s="29" t="s">
        <v>9</v>
      </c>
      <c r="F22" s="61">
        <v>0</v>
      </c>
      <c r="G22" s="62">
        <v>17</v>
      </c>
      <c r="H22" s="50">
        <f t="shared" si="2"/>
        <v>17</v>
      </c>
      <c r="I22" s="58"/>
      <c r="J22" s="51">
        <f t="shared" si="1"/>
        <v>17</v>
      </c>
      <c r="K22" s="89">
        <v>0</v>
      </c>
      <c r="L22" s="89">
        <f>J22+K22</f>
        <v>17</v>
      </c>
    </row>
    <row r="23" spans="1:12" ht="33.75" hidden="1" x14ac:dyDescent="0.2">
      <c r="A23" s="52" t="s">
        <v>1</v>
      </c>
      <c r="B23" s="53" t="s">
        <v>33</v>
      </c>
      <c r="C23" s="54" t="s">
        <v>2</v>
      </c>
      <c r="D23" s="54" t="s">
        <v>2</v>
      </c>
      <c r="E23" s="55" t="s">
        <v>34</v>
      </c>
      <c r="F23" s="21">
        <v>0</v>
      </c>
      <c r="G23" s="56">
        <v>10</v>
      </c>
      <c r="H23" s="57">
        <f t="shared" si="2"/>
        <v>10</v>
      </c>
      <c r="I23" s="58"/>
      <c r="J23" s="58">
        <f t="shared" si="1"/>
        <v>10</v>
      </c>
      <c r="K23" s="48">
        <f>K24</f>
        <v>0</v>
      </c>
      <c r="L23" s="48">
        <f>K23+J23</f>
        <v>10</v>
      </c>
    </row>
    <row r="24" spans="1:12" hidden="1" x14ac:dyDescent="0.2">
      <c r="A24" s="59"/>
      <c r="B24" s="60" t="s">
        <v>8</v>
      </c>
      <c r="C24" s="59">
        <v>3299</v>
      </c>
      <c r="D24" s="59">
        <v>5222</v>
      </c>
      <c r="E24" s="29" t="s">
        <v>11</v>
      </c>
      <c r="F24" s="61">
        <v>0</v>
      </c>
      <c r="G24" s="62">
        <v>10</v>
      </c>
      <c r="H24" s="50">
        <f t="shared" si="2"/>
        <v>10</v>
      </c>
      <c r="I24" s="58"/>
      <c r="J24" s="51">
        <f t="shared" si="1"/>
        <v>10</v>
      </c>
      <c r="K24" s="89">
        <v>0</v>
      </c>
      <c r="L24" s="89">
        <f>J24+K24</f>
        <v>10</v>
      </c>
    </row>
    <row r="25" spans="1:12" ht="22.5" hidden="1" x14ac:dyDescent="0.2">
      <c r="A25" s="52" t="s">
        <v>1</v>
      </c>
      <c r="B25" s="53" t="s">
        <v>35</v>
      </c>
      <c r="C25" s="54" t="s">
        <v>2</v>
      </c>
      <c r="D25" s="54" t="s">
        <v>2</v>
      </c>
      <c r="E25" s="55" t="s">
        <v>36</v>
      </c>
      <c r="F25" s="21">
        <v>0</v>
      </c>
      <c r="G25" s="56">
        <v>26</v>
      </c>
      <c r="H25" s="57">
        <f t="shared" si="2"/>
        <v>26</v>
      </c>
      <c r="I25" s="58"/>
      <c r="J25" s="58">
        <f t="shared" si="1"/>
        <v>26</v>
      </c>
      <c r="K25" s="48">
        <f>K26</f>
        <v>0</v>
      </c>
      <c r="L25" s="48">
        <f>J25+K25</f>
        <v>26</v>
      </c>
    </row>
    <row r="26" spans="1:12" hidden="1" x14ac:dyDescent="0.2">
      <c r="A26" s="59"/>
      <c r="B26" s="60" t="s">
        <v>8</v>
      </c>
      <c r="C26" s="59">
        <v>3299</v>
      </c>
      <c r="D26" s="59">
        <v>5222</v>
      </c>
      <c r="E26" s="29" t="s">
        <v>11</v>
      </c>
      <c r="F26" s="61">
        <v>0</v>
      </c>
      <c r="G26" s="62">
        <v>26</v>
      </c>
      <c r="H26" s="50">
        <f t="shared" si="2"/>
        <v>26</v>
      </c>
      <c r="I26" s="58"/>
      <c r="J26" s="51">
        <f t="shared" si="1"/>
        <v>26</v>
      </c>
      <c r="K26" s="89">
        <v>0</v>
      </c>
      <c r="L26" s="89">
        <f>J26+K26</f>
        <v>26</v>
      </c>
    </row>
    <row r="27" spans="1:12" hidden="1" x14ac:dyDescent="0.2">
      <c r="A27" s="52" t="s">
        <v>1</v>
      </c>
      <c r="B27" s="53" t="s">
        <v>37</v>
      </c>
      <c r="C27" s="54" t="s">
        <v>2</v>
      </c>
      <c r="D27" s="54" t="s">
        <v>2</v>
      </c>
      <c r="E27" s="55" t="s">
        <v>38</v>
      </c>
      <c r="F27" s="21">
        <v>0</v>
      </c>
      <c r="G27" s="56">
        <v>32</v>
      </c>
      <c r="H27" s="57">
        <f t="shared" si="2"/>
        <v>32</v>
      </c>
      <c r="I27" s="58"/>
      <c r="J27" s="58">
        <f t="shared" si="1"/>
        <v>32</v>
      </c>
      <c r="K27" s="48">
        <f>K28</f>
        <v>0</v>
      </c>
      <c r="L27" s="48">
        <f>K27+J27</f>
        <v>32</v>
      </c>
    </row>
    <row r="28" spans="1:12" hidden="1" x14ac:dyDescent="0.2">
      <c r="A28" s="59"/>
      <c r="B28" s="60" t="s">
        <v>8</v>
      </c>
      <c r="C28" s="59">
        <v>3299</v>
      </c>
      <c r="D28" s="59">
        <v>5222</v>
      </c>
      <c r="E28" s="29" t="s">
        <v>11</v>
      </c>
      <c r="F28" s="61">
        <v>0</v>
      </c>
      <c r="G28" s="62">
        <v>32</v>
      </c>
      <c r="H28" s="50">
        <f t="shared" si="2"/>
        <v>32</v>
      </c>
      <c r="I28" s="58"/>
      <c r="J28" s="51">
        <f t="shared" si="1"/>
        <v>32</v>
      </c>
      <c r="K28" s="89">
        <v>0</v>
      </c>
      <c r="L28" s="89">
        <f>J28+K28</f>
        <v>32</v>
      </c>
    </row>
    <row r="29" spans="1:12" ht="22.5" hidden="1" x14ac:dyDescent="0.2">
      <c r="A29" s="52" t="s">
        <v>1</v>
      </c>
      <c r="B29" s="53" t="s">
        <v>39</v>
      </c>
      <c r="C29" s="54" t="s">
        <v>2</v>
      </c>
      <c r="D29" s="54" t="s">
        <v>2</v>
      </c>
      <c r="E29" s="55" t="s">
        <v>40</v>
      </c>
      <c r="F29" s="21">
        <v>0</v>
      </c>
      <c r="G29" s="56">
        <v>32</v>
      </c>
      <c r="H29" s="57">
        <f t="shared" si="2"/>
        <v>32</v>
      </c>
      <c r="I29" s="58"/>
      <c r="J29" s="58">
        <f t="shared" si="1"/>
        <v>32</v>
      </c>
      <c r="K29" s="48">
        <f>K30</f>
        <v>0</v>
      </c>
      <c r="L29" s="48">
        <f>+J29+K29</f>
        <v>32</v>
      </c>
    </row>
    <row r="30" spans="1:12" hidden="1" x14ac:dyDescent="0.2">
      <c r="A30" s="59"/>
      <c r="B30" s="60" t="s">
        <v>8</v>
      </c>
      <c r="C30" s="59">
        <v>3299</v>
      </c>
      <c r="D30" s="59">
        <v>5222</v>
      </c>
      <c r="E30" s="29" t="s">
        <v>11</v>
      </c>
      <c r="F30" s="61">
        <v>0</v>
      </c>
      <c r="G30" s="62">
        <v>32</v>
      </c>
      <c r="H30" s="50">
        <f t="shared" si="2"/>
        <v>32</v>
      </c>
      <c r="I30" s="58"/>
      <c r="J30" s="51">
        <f t="shared" si="1"/>
        <v>32</v>
      </c>
      <c r="K30" s="89">
        <v>0</v>
      </c>
      <c r="L30" s="89">
        <f>J30+K30</f>
        <v>32</v>
      </c>
    </row>
    <row r="31" spans="1:12" ht="33.75" hidden="1" x14ac:dyDescent="0.2">
      <c r="A31" s="52" t="s">
        <v>1</v>
      </c>
      <c r="B31" s="53" t="s">
        <v>41</v>
      </c>
      <c r="C31" s="54" t="s">
        <v>2</v>
      </c>
      <c r="D31" s="54" t="s">
        <v>2</v>
      </c>
      <c r="E31" s="55" t="s">
        <v>42</v>
      </c>
      <c r="F31" s="21">
        <v>0</v>
      </c>
      <c r="G31" s="56">
        <v>10</v>
      </c>
      <c r="H31" s="57">
        <f t="shared" si="2"/>
        <v>10</v>
      </c>
      <c r="I31" s="58"/>
      <c r="J31" s="58">
        <f t="shared" si="1"/>
        <v>10</v>
      </c>
      <c r="K31" s="48">
        <f>K32</f>
        <v>0</v>
      </c>
      <c r="L31" s="48">
        <f>K31+J31</f>
        <v>10</v>
      </c>
    </row>
    <row r="32" spans="1:12" hidden="1" x14ac:dyDescent="0.2">
      <c r="A32" s="59"/>
      <c r="B32" s="60" t="s">
        <v>8</v>
      </c>
      <c r="C32" s="59">
        <v>3299</v>
      </c>
      <c r="D32" s="59">
        <v>5321</v>
      </c>
      <c r="E32" s="29" t="s">
        <v>9</v>
      </c>
      <c r="F32" s="61">
        <v>0</v>
      </c>
      <c r="G32" s="62">
        <v>10</v>
      </c>
      <c r="H32" s="50">
        <f t="shared" si="2"/>
        <v>10</v>
      </c>
      <c r="I32" s="58"/>
      <c r="J32" s="51">
        <f t="shared" si="1"/>
        <v>10</v>
      </c>
      <c r="K32" s="89">
        <v>0</v>
      </c>
      <c r="L32" s="89">
        <f>J32+K32</f>
        <v>10</v>
      </c>
    </row>
    <row r="33" spans="1:12" ht="33.75" hidden="1" x14ac:dyDescent="0.2">
      <c r="A33" s="52" t="s">
        <v>1</v>
      </c>
      <c r="B33" s="53" t="s">
        <v>43</v>
      </c>
      <c r="C33" s="54" t="s">
        <v>2</v>
      </c>
      <c r="D33" s="54" t="s">
        <v>2</v>
      </c>
      <c r="E33" s="55" t="s">
        <v>44</v>
      </c>
      <c r="F33" s="21">
        <v>0</v>
      </c>
      <c r="G33" s="56">
        <v>10</v>
      </c>
      <c r="H33" s="57">
        <f t="shared" si="2"/>
        <v>10</v>
      </c>
      <c r="I33" s="58"/>
      <c r="J33" s="58">
        <f t="shared" si="1"/>
        <v>10</v>
      </c>
      <c r="K33" s="48">
        <f>K34</f>
        <v>0</v>
      </c>
      <c r="L33" s="48">
        <f>J33+K33</f>
        <v>10</v>
      </c>
    </row>
    <row r="34" spans="1:12" hidden="1" x14ac:dyDescent="0.2">
      <c r="A34" s="59"/>
      <c r="B34" s="60" t="s">
        <v>8</v>
      </c>
      <c r="C34" s="59">
        <v>3299</v>
      </c>
      <c r="D34" s="59">
        <v>5222</v>
      </c>
      <c r="E34" s="29" t="s">
        <v>11</v>
      </c>
      <c r="F34" s="61">
        <v>0</v>
      </c>
      <c r="G34" s="62">
        <v>10</v>
      </c>
      <c r="H34" s="50">
        <f t="shared" si="2"/>
        <v>10</v>
      </c>
      <c r="I34" s="58"/>
      <c r="J34" s="51">
        <f t="shared" si="1"/>
        <v>10</v>
      </c>
      <c r="K34" s="89">
        <v>0</v>
      </c>
      <c r="L34" s="89">
        <f>J34+K34</f>
        <v>10</v>
      </c>
    </row>
    <row r="35" spans="1:12" ht="22.5" hidden="1" x14ac:dyDescent="0.2">
      <c r="A35" s="52" t="s">
        <v>1</v>
      </c>
      <c r="B35" s="53" t="s">
        <v>45</v>
      </c>
      <c r="C35" s="54" t="s">
        <v>2</v>
      </c>
      <c r="D35" s="54" t="s">
        <v>2</v>
      </c>
      <c r="E35" s="55" t="s">
        <v>46</v>
      </c>
      <c r="F35" s="21">
        <v>0</v>
      </c>
      <c r="G35" s="56">
        <v>11</v>
      </c>
      <c r="H35" s="57">
        <f t="shared" si="2"/>
        <v>11</v>
      </c>
      <c r="I35" s="58"/>
      <c r="J35" s="58">
        <f t="shared" si="1"/>
        <v>11</v>
      </c>
      <c r="K35" s="48">
        <f>K36</f>
        <v>0</v>
      </c>
      <c r="L35" s="48">
        <f>K35+J35</f>
        <v>11</v>
      </c>
    </row>
    <row r="36" spans="1:12" hidden="1" x14ac:dyDescent="0.2">
      <c r="A36" s="59"/>
      <c r="B36" s="60" t="s">
        <v>8</v>
      </c>
      <c r="C36" s="59">
        <v>3299</v>
      </c>
      <c r="D36" s="59">
        <v>5222</v>
      </c>
      <c r="E36" s="29" t="s">
        <v>11</v>
      </c>
      <c r="F36" s="61">
        <v>0</v>
      </c>
      <c r="G36" s="62">
        <v>11</v>
      </c>
      <c r="H36" s="50">
        <f t="shared" si="2"/>
        <v>11</v>
      </c>
      <c r="I36" s="58"/>
      <c r="J36" s="51">
        <f t="shared" si="1"/>
        <v>11</v>
      </c>
      <c r="K36" s="89">
        <v>0</v>
      </c>
      <c r="L36" s="89">
        <f>J36+K36</f>
        <v>11</v>
      </c>
    </row>
    <row r="37" spans="1:12" ht="33.75" hidden="1" x14ac:dyDescent="0.2">
      <c r="A37" s="52" t="s">
        <v>1</v>
      </c>
      <c r="B37" s="53" t="s">
        <v>47</v>
      </c>
      <c r="C37" s="54" t="s">
        <v>2</v>
      </c>
      <c r="D37" s="54" t="s">
        <v>2</v>
      </c>
      <c r="E37" s="55" t="s">
        <v>48</v>
      </c>
      <c r="F37" s="21">
        <v>0</v>
      </c>
      <c r="G37" s="56">
        <v>12</v>
      </c>
      <c r="H37" s="57">
        <f t="shared" si="2"/>
        <v>12</v>
      </c>
      <c r="I37" s="58"/>
      <c r="J37" s="58">
        <f t="shared" si="1"/>
        <v>12</v>
      </c>
      <c r="K37" s="48">
        <f>K38</f>
        <v>0</v>
      </c>
      <c r="L37" s="48">
        <f>J37+K37</f>
        <v>12</v>
      </c>
    </row>
    <row r="38" spans="1:12" hidden="1" x14ac:dyDescent="0.2">
      <c r="A38" s="59"/>
      <c r="B38" s="60" t="s">
        <v>8</v>
      </c>
      <c r="C38" s="59">
        <v>3299</v>
      </c>
      <c r="D38" s="59">
        <v>5222</v>
      </c>
      <c r="E38" s="29" t="s">
        <v>11</v>
      </c>
      <c r="F38" s="61">
        <v>0</v>
      </c>
      <c r="G38" s="62">
        <v>12</v>
      </c>
      <c r="H38" s="50">
        <f t="shared" si="2"/>
        <v>12</v>
      </c>
      <c r="I38" s="58"/>
      <c r="J38" s="51">
        <f t="shared" si="1"/>
        <v>12</v>
      </c>
      <c r="K38" s="89">
        <v>0</v>
      </c>
      <c r="L38" s="89">
        <f>J38+K38</f>
        <v>12</v>
      </c>
    </row>
    <row r="39" spans="1:12" ht="22.5" hidden="1" x14ac:dyDescent="0.2">
      <c r="A39" s="52" t="s">
        <v>1</v>
      </c>
      <c r="B39" s="53" t="s">
        <v>49</v>
      </c>
      <c r="C39" s="54" t="s">
        <v>2</v>
      </c>
      <c r="D39" s="54" t="s">
        <v>2</v>
      </c>
      <c r="E39" s="55" t="s">
        <v>50</v>
      </c>
      <c r="F39" s="21">
        <v>0</v>
      </c>
      <c r="G39" s="56">
        <v>10</v>
      </c>
      <c r="H39" s="57">
        <f t="shared" si="2"/>
        <v>10</v>
      </c>
      <c r="I39" s="58"/>
      <c r="J39" s="58">
        <f t="shared" si="1"/>
        <v>10</v>
      </c>
      <c r="K39" s="48">
        <f>K40</f>
        <v>0</v>
      </c>
      <c r="L39" s="48">
        <f>K39+J39</f>
        <v>10</v>
      </c>
    </row>
    <row r="40" spans="1:12" hidden="1" x14ac:dyDescent="0.2">
      <c r="A40" s="59"/>
      <c r="B40" s="60" t="s">
        <v>8</v>
      </c>
      <c r="C40" s="59">
        <v>3299</v>
      </c>
      <c r="D40" s="59">
        <v>5222</v>
      </c>
      <c r="E40" s="29" t="s">
        <v>11</v>
      </c>
      <c r="F40" s="61">
        <v>0</v>
      </c>
      <c r="G40" s="62">
        <v>10</v>
      </c>
      <c r="H40" s="50">
        <f t="shared" si="2"/>
        <v>10</v>
      </c>
      <c r="I40" s="58"/>
      <c r="J40" s="51">
        <f t="shared" si="1"/>
        <v>10</v>
      </c>
      <c r="K40" s="89">
        <v>0</v>
      </c>
      <c r="L40" s="89">
        <f>J40+K40</f>
        <v>10</v>
      </c>
    </row>
    <row r="41" spans="1:12" ht="33.75" hidden="1" x14ac:dyDescent="0.2">
      <c r="A41" s="52" t="s">
        <v>1</v>
      </c>
      <c r="B41" s="53" t="s">
        <v>51</v>
      </c>
      <c r="C41" s="54" t="s">
        <v>2</v>
      </c>
      <c r="D41" s="54" t="s">
        <v>2</v>
      </c>
      <c r="E41" s="55" t="s">
        <v>52</v>
      </c>
      <c r="F41" s="21">
        <v>0</v>
      </c>
      <c r="G41" s="56">
        <v>10</v>
      </c>
      <c r="H41" s="57">
        <f t="shared" si="2"/>
        <v>10</v>
      </c>
      <c r="I41" s="58"/>
      <c r="J41" s="58">
        <f t="shared" si="1"/>
        <v>10</v>
      </c>
      <c r="K41" s="48">
        <f>K42</f>
        <v>0</v>
      </c>
      <c r="L41" s="48">
        <f>+J41+K41</f>
        <v>10</v>
      </c>
    </row>
    <row r="42" spans="1:12" hidden="1" x14ac:dyDescent="0.2">
      <c r="A42" s="59"/>
      <c r="B42" s="60" t="s">
        <v>8</v>
      </c>
      <c r="C42" s="59">
        <v>3299</v>
      </c>
      <c r="D42" s="59">
        <v>5222</v>
      </c>
      <c r="E42" s="29" t="s">
        <v>11</v>
      </c>
      <c r="F42" s="61">
        <v>0</v>
      </c>
      <c r="G42" s="62">
        <v>10</v>
      </c>
      <c r="H42" s="50">
        <f t="shared" si="2"/>
        <v>10</v>
      </c>
      <c r="I42" s="58"/>
      <c r="J42" s="51">
        <f t="shared" si="1"/>
        <v>10</v>
      </c>
      <c r="K42" s="89">
        <v>0</v>
      </c>
      <c r="L42" s="89">
        <f>J42+K42</f>
        <v>10</v>
      </c>
    </row>
    <row r="43" spans="1:12" ht="22.5" hidden="1" x14ac:dyDescent="0.2">
      <c r="A43" s="52" t="s">
        <v>1</v>
      </c>
      <c r="B43" s="53" t="s">
        <v>53</v>
      </c>
      <c r="C43" s="54" t="s">
        <v>2</v>
      </c>
      <c r="D43" s="54" t="s">
        <v>2</v>
      </c>
      <c r="E43" s="55" t="s">
        <v>54</v>
      </c>
      <c r="F43" s="21">
        <v>0</v>
      </c>
      <c r="G43" s="56">
        <v>16</v>
      </c>
      <c r="H43" s="57">
        <f t="shared" si="2"/>
        <v>16</v>
      </c>
      <c r="I43" s="58"/>
      <c r="J43" s="58">
        <f t="shared" si="1"/>
        <v>16</v>
      </c>
      <c r="K43" s="48">
        <f>K44</f>
        <v>0</v>
      </c>
      <c r="L43" s="48">
        <f>K43+J43</f>
        <v>16</v>
      </c>
    </row>
    <row r="44" spans="1:12" hidden="1" x14ac:dyDescent="0.2">
      <c r="A44" s="59"/>
      <c r="B44" s="60" t="s">
        <v>8</v>
      </c>
      <c r="C44" s="59">
        <v>3299</v>
      </c>
      <c r="D44" s="59">
        <v>5321</v>
      </c>
      <c r="E44" s="29" t="s">
        <v>9</v>
      </c>
      <c r="F44" s="61">
        <v>0</v>
      </c>
      <c r="G44" s="62">
        <v>16</v>
      </c>
      <c r="H44" s="50">
        <f t="shared" si="2"/>
        <v>16</v>
      </c>
      <c r="I44" s="58"/>
      <c r="J44" s="51">
        <f t="shared" si="1"/>
        <v>16</v>
      </c>
      <c r="K44" s="89">
        <v>0</v>
      </c>
      <c r="L44" s="89">
        <f>J44+K44</f>
        <v>16</v>
      </c>
    </row>
    <row r="45" spans="1:12" ht="22.5" hidden="1" x14ac:dyDescent="0.2">
      <c r="A45" s="63" t="s">
        <v>1</v>
      </c>
      <c r="B45" s="63" t="s">
        <v>55</v>
      </c>
      <c r="C45" s="63" t="s">
        <v>2</v>
      </c>
      <c r="D45" s="63" t="s">
        <v>2</v>
      </c>
      <c r="E45" s="64" t="s">
        <v>56</v>
      </c>
      <c r="F45" s="58">
        <v>0</v>
      </c>
      <c r="G45" s="51"/>
      <c r="H45" s="51"/>
      <c r="I45" s="58">
        <f>+I46</f>
        <v>12</v>
      </c>
      <c r="J45" s="58">
        <f t="shared" si="1"/>
        <v>12</v>
      </c>
      <c r="K45" s="48">
        <f>K46</f>
        <v>0</v>
      </c>
      <c r="L45" s="48">
        <f>J45+K45</f>
        <v>12</v>
      </c>
    </row>
    <row r="46" spans="1:12" hidden="1" x14ac:dyDescent="0.2">
      <c r="A46" s="65"/>
      <c r="B46" s="65" t="s">
        <v>8</v>
      </c>
      <c r="C46" s="65">
        <v>3299</v>
      </c>
      <c r="D46" s="65">
        <v>5222</v>
      </c>
      <c r="E46" s="7" t="s">
        <v>11</v>
      </c>
      <c r="F46" s="51">
        <v>0</v>
      </c>
      <c r="G46" s="51"/>
      <c r="H46" s="51"/>
      <c r="I46" s="51">
        <v>12</v>
      </c>
      <c r="J46" s="51">
        <f t="shared" si="1"/>
        <v>12</v>
      </c>
      <c r="K46" s="89">
        <v>0</v>
      </c>
      <c r="L46" s="89">
        <f>J46+K46</f>
        <v>12</v>
      </c>
    </row>
    <row r="47" spans="1:12" ht="22.5" hidden="1" x14ac:dyDescent="0.2">
      <c r="A47" s="63" t="s">
        <v>1</v>
      </c>
      <c r="B47" s="63" t="s">
        <v>57</v>
      </c>
      <c r="C47" s="63" t="s">
        <v>2</v>
      </c>
      <c r="D47" s="63" t="s">
        <v>2</v>
      </c>
      <c r="E47" s="64" t="s">
        <v>58</v>
      </c>
      <c r="F47" s="58">
        <v>0</v>
      </c>
      <c r="G47" s="51"/>
      <c r="H47" s="51"/>
      <c r="I47" s="58">
        <f>+I48</f>
        <v>36</v>
      </c>
      <c r="J47" s="58">
        <f t="shared" si="1"/>
        <v>36</v>
      </c>
      <c r="K47" s="48">
        <f>K48</f>
        <v>0</v>
      </c>
      <c r="L47" s="48">
        <f>K47+J47</f>
        <v>36</v>
      </c>
    </row>
    <row r="48" spans="1:12" hidden="1" x14ac:dyDescent="0.2">
      <c r="A48" s="65"/>
      <c r="B48" s="65" t="s">
        <v>8</v>
      </c>
      <c r="C48" s="65">
        <v>3299</v>
      </c>
      <c r="D48" s="65">
        <v>5222</v>
      </c>
      <c r="E48" s="7" t="s">
        <v>11</v>
      </c>
      <c r="F48" s="51">
        <v>0</v>
      </c>
      <c r="G48" s="51"/>
      <c r="H48" s="51"/>
      <c r="I48" s="51">
        <v>36</v>
      </c>
      <c r="J48" s="51">
        <f t="shared" si="1"/>
        <v>36</v>
      </c>
      <c r="K48" s="89">
        <v>0</v>
      </c>
      <c r="L48" s="89">
        <f>J48+K48</f>
        <v>36</v>
      </c>
    </row>
    <row r="49" spans="1:12" ht="33.75" hidden="1" x14ac:dyDescent="0.2">
      <c r="A49" s="63" t="s">
        <v>1</v>
      </c>
      <c r="B49" s="63" t="s">
        <v>59</v>
      </c>
      <c r="C49" s="63" t="s">
        <v>2</v>
      </c>
      <c r="D49" s="63" t="s">
        <v>2</v>
      </c>
      <c r="E49" s="64" t="s">
        <v>60</v>
      </c>
      <c r="F49" s="58">
        <v>0</v>
      </c>
      <c r="G49" s="51"/>
      <c r="H49" s="51"/>
      <c r="I49" s="58">
        <f>+I50</f>
        <v>32</v>
      </c>
      <c r="J49" s="58">
        <f t="shared" si="1"/>
        <v>32</v>
      </c>
      <c r="K49" s="48">
        <f>K50</f>
        <v>0</v>
      </c>
      <c r="L49" s="48">
        <f>J49+K49</f>
        <v>32</v>
      </c>
    </row>
    <row r="50" spans="1:12" hidden="1" x14ac:dyDescent="0.2">
      <c r="A50" s="65"/>
      <c r="B50" s="65" t="s">
        <v>8</v>
      </c>
      <c r="C50" s="65">
        <v>3299</v>
      </c>
      <c r="D50" s="65">
        <v>5321</v>
      </c>
      <c r="E50" s="7" t="s">
        <v>9</v>
      </c>
      <c r="F50" s="51">
        <v>0</v>
      </c>
      <c r="G50" s="51"/>
      <c r="H50" s="51"/>
      <c r="I50" s="51">
        <v>32</v>
      </c>
      <c r="J50" s="51">
        <f t="shared" si="1"/>
        <v>32</v>
      </c>
      <c r="K50" s="89">
        <v>0</v>
      </c>
      <c r="L50" s="89">
        <f>J50+K50</f>
        <v>32</v>
      </c>
    </row>
    <row r="51" spans="1:12" hidden="1" x14ac:dyDescent="0.2">
      <c r="A51" s="63" t="s">
        <v>1</v>
      </c>
      <c r="B51" s="63" t="s">
        <v>61</v>
      </c>
      <c r="C51" s="63" t="s">
        <v>2</v>
      </c>
      <c r="D51" s="63" t="s">
        <v>2</v>
      </c>
      <c r="E51" s="64" t="s">
        <v>62</v>
      </c>
      <c r="F51" s="58">
        <v>0</v>
      </c>
      <c r="G51" s="51"/>
      <c r="H51" s="51"/>
      <c r="I51" s="58">
        <f>+I52</f>
        <v>40</v>
      </c>
      <c r="J51" s="58">
        <f t="shared" si="1"/>
        <v>40</v>
      </c>
      <c r="K51" s="48">
        <f>K52</f>
        <v>0</v>
      </c>
      <c r="L51" s="48">
        <f>K51+J51</f>
        <v>40</v>
      </c>
    </row>
    <row r="52" spans="1:12" ht="22.5" hidden="1" x14ac:dyDescent="0.2">
      <c r="A52" s="65"/>
      <c r="B52" s="65" t="s">
        <v>8</v>
      </c>
      <c r="C52" s="65">
        <v>3299</v>
      </c>
      <c r="D52" s="65">
        <v>5221</v>
      </c>
      <c r="E52" s="7" t="s">
        <v>12</v>
      </c>
      <c r="F52" s="51">
        <v>0</v>
      </c>
      <c r="G52" s="51"/>
      <c r="H52" s="51"/>
      <c r="I52" s="51">
        <v>40</v>
      </c>
      <c r="J52" s="51">
        <f t="shared" si="1"/>
        <v>40</v>
      </c>
      <c r="K52" s="89">
        <v>0</v>
      </c>
      <c r="L52" s="89">
        <f>J52+K52</f>
        <v>40</v>
      </c>
    </row>
    <row r="53" spans="1:12" ht="22.5" hidden="1" x14ac:dyDescent="0.2">
      <c r="A53" s="63" t="s">
        <v>1</v>
      </c>
      <c r="B53" s="63" t="s">
        <v>63</v>
      </c>
      <c r="C53" s="63" t="s">
        <v>2</v>
      </c>
      <c r="D53" s="63" t="s">
        <v>2</v>
      </c>
      <c r="E53" s="64" t="s">
        <v>64</v>
      </c>
      <c r="F53" s="58">
        <v>0</v>
      </c>
      <c r="G53" s="51"/>
      <c r="H53" s="51"/>
      <c r="I53" s="58">
        <f>+I54</f>
        <v>38</v>
      </c>
      <c r="J53" s="58">
        <f t="shared" si="1"/>
        <v>38</v>
      </c>
      <c r="K53" s="48">
        <f>K54</f>
        <v>0</v>
      </c>
      <c r="L53" s="48">
        <f>+J53+K53</f>
        <v>38</v>
      </c>
    </row>
    <row r="54" spans="1:12" hidden="1" x14ac:dyDescent="0.2">
      <c r="A54" s="65"/>
      <c r="B54" s="65" t="s">
        <v>8</v>
      </c>
      <c r="C54" s="65">
        <v>3299</v>
      </c>
      <c r="D54" s="65">
        <v>5222</v>
      </c>
      <c r="E54" s="7" t="s">
        <v>11</v>
      </c>
      <c r="F54" s="51">
        <v>0</v>
      </c>
      <c r="G54" s="51"/>
      <c r="H54" s="51"/>
      <c r="I54" s="51">
        <v>38</v>
      </c>
      <c r="J54" s="51">
        <f t="shared" si="1"/>
        <v>38</v>
      </c>
      <c r="K54" s="48">
        <v>0</v>
      </c>
      <c r="L54" s="89">
        <f>J54+K54</f>
        <v>38</v>
      </c>
    </row>
    <row r="55" spans="1:12" ht="22.5" hidden="1" x14ac:dyDescent="0.2">
      <c r="A55" s="63" t="s">
        <v>1</v>
      </c>
      <c r="B55" s="63" t="s">
        <v>65</v>
      </c>
      <c r="C55" s="63" t="s">
        <v>2</v>
      </c>
      <c r="D55" s="63" t="s">
        <v>2</v>
      </c>
      <c r="E55" s="64" t="s">
        <v>66</v>
      </c>
      <c r="F55" s="58">
        <v>0</v>
      </c>
      <c r="G55" s="51"/>
      <c r="H55" s="51"/>
      <c r="I55" s="58">
        <f>+I56</f>
        <v>40</v>
      </c>
      <c r="J55" s="58">
        <f t="shared" si="1"/>
        <v>40</v>
      </c>
      <c r="K55" s="48">
        <f>K56</f>
        <v>0</v>
      </c>
      <c r="L55" s="48">
        <f>K55+J55</f>
        <v>40</v>
      </c>
    </row>
    <row r="56" spans="1:12" ht="22.5" hidden="1" x14ac:dyDescent="0.2">
      <c r="A56" s="65"/>
      <c r="B56" s="65" t="s">
        <v>8</v>
      </c>
      <c r="C56" s="65">
        <v>3299</v>
      </c>
      <c r="D56" s="65">
        <v>5221</v>
      </c>
      <c r="E56" s="7" t="s">
        <v>12</v>
      </c>
      <c r="F56" s="51">
        <v>0</v>
      </c>
      <c r="G56" s="51"/>
      <c r="H56" s="51"/>
      <c r="I56" s="51">
        <v>40</v>
      </c>
      <c r="J56" s="51">
        <f t="shared" si="1"/>
        <v>40</v>
      </c>
      <c r="K56" s="89">
        <v>0</v>
      </c>
      <c r="L56" s="89">
        <f>J56+K56</f>
        <v>40</v>
      </c>
    </row>
    <row r="57" spans="1:12" hidden="1" x14ac:dyDescent="0.2">
      <c r="A57" s="63" t="s">
        <v>1</v>
      </c>
      <c r="B57" s="63" t="s">
        <v>67</v>
      </c>
      <c r="C57" s="63" t="s">
        <v>2</v>
      </c>
      <c r="D57" s="63" t="s">
        <v>2</v>
      </c>
      <c r="E57" s="64" t="s">
        <v>68</v>
      </c>
      <c r="F57" s="58">
        <v>0</v>
      </c>
      <c r="G57" s="51"/>
      <c r="H57" s="51"/>
      <c r="I57" s="58">
        <f>+I58</f>
        <v>40</v>
      </c>
      <c r="J57" s="58">
        <f t="shared" si="1"/>
        <v>40</v>
      </c>
      <c r="K57" s="48">
        <f>K58</f>
        <v>0</v>
      </c>
      <c r="L57" s="48">
        <f>J57+K57</f>
        <v>40</v>
      </c>
    </row>
    <row r="58" spans="1:12" hidden="1" x14ac:dyDescent="0.2">
      <c r="A58" s="65"/>
      <c r="B58" s="65" t="s">
        <v>8</v>
      </c>
      <c r="C58" s="65">
        <v>3299</v>
      </c>
      <c r="D58" s="65">
        <v>5222</v>
      </c>
      <c r="E58" s="7" t="s">
        <v>11</v>
      </c>
      <c r="F58" s="51">
        <v>0</v>
      </c>
      <c r="G58" s="51"/>
      <c r="H58" s="51"/>
      <c r="I58" s="51">
        <v>40</v>
      </c>
      <c r="J58" s="51">
        <f t="shared" si="1"/>
        <v>40</v>
      </c>
      <c r="K58" s="89">
        <v>0</v>
      </c>
      <c r="L58" s="89">
        <f>J58+K58</f>
        <v>40</v>
      </c>
    </row>
    <row r="59" spans="1:12" ht="22.5" hidden="1" x14ac:dyDescent="0.2">
      <c r="A59" s="63" t="s">
        <v>1</v>
      </c>
      <c r="B59" s="63" t="s">
        <v>69</v>
      </c>
      <c r="C59" s="63" t="s">
        <v>2</v>
      </c>
      <c r="D59" s="63" t="s">
        <v>2</v>
      </c>
      <c r="E59" s="64" t="s">
        <v>70</v>
      </c>
      <c r="F59" s="58">
        <v>0</v>
      </c>
      <c r="G59" s="51"/>
      <c r="H59" s="51"/>
      <c r="I59" s="58">
        <f>+I60</f>
        <v>40</v>
      </c>
      <c r="J59" s="58">
        <f t="shared" si="1"/>
        <v>40</v>
      </c>
      <c r="K59" s="48">
        <f>K60</f>
        <v>0</v>
      </c>
      <c r="L59" s="48">
        <f>K59+J59</f>
        <v>40</v>
      </c>
    </row>
    <row r="60" spans="1:12" hidden="1" x14ac:dyDescent="0.2">
      <c r="A60" s="65"/>
      <c r="B60" s="65" t="s">
        <v>8</v>
      </c>
      <c r="C60" s="65">
        <v>3299</v>
      </c>
      <c r="D60" s="65">
        <v>5321</v>
      </c>
      <c r="E60" s="7" t="s">
        <v>9</v>
      </c>
      <c r="F60" s="51">
        <v>0</v>
      </c>
      <c r="G60" s="51"/>
      <c r="H60" s="51"/>
      <c r="I60" s="51">
        <v>40</v>
      </c>
      <c r="J60" s="51">
        <f t="shared" si="1"/>
        <v>40</v>
      </c>
      <c r="K60" s="89">
        <v>0</v>
      </c>
      <c r="L60" s="89">
        <f>J60+K60</f>
        <v>40</v>
      </c>
    </row>
    <row r="61" spans="1:12" ht="22.5" hidden="1" x14ac:dyDescent="0.2">
      <c r="A61" s="63" t="s">
        <v>1</v>
      </c>
      <c r="B61" s="63" t="s">
        <v>71</v>
      </c>
      <c r="C61" s="63" t="s">
        <v>2</v>
      </c>
      <c r="D61" s="63" t="s">
        <v>2</v>
      </c>
      <c r="E61" s="64" t="s">
        <v>72</v>
      </c>
      <c r="F61" s="58">
        <v>0</v>
      </c>
      <c r="G61" s="51"/>
      <c r="H61" s="51"/>
      <c r="I61" s="58">
        <f>+I62</f>
        <v>16</v>
      </c>
      <c r="J61" s="58">
        <f t="shared" si="1"/>
        <v>16</v>
      </c>
      <c r="K61" s="48">
        <f>K62</f>
        <v>0</v>
      </c>
      <c r="L61" s="48">
        <f>J61+K61</f>
        <v>16</v>
      </c>
    </row>
    <row r="62" spans="1:12" hidden="1" x14ac:dyDescent="0.2">
      <c r="A62" s="65"/>
      <c r="B62" s="65" t="s">
        <v>8</v>
      </c>
      <c r="C62" s="65">
        <v>3299</v>
      </c>
      <c r="D62" s="65">
        <v>5222</v>
      </c>
      <c r="E62" s="7" t="s">
        <v>11</v>
      </c>
      <c r="F62" s="51">
        <v>0</v>
      </c>
      <c r="G62" s="51"/>
      <c r="H62" s="51"/>
      <c r="I62" s="51">
        <v>16</v>
      </c>
      <c r="J62" s="51">
        <f t="shared" si="1"/>
        <v>16</v>
      </c>
      <c r="K62" s="89">
        <v>0</v>
      </c>
      <c r="L62" s="89">
        <f>J62+K62</f>
        <v>16</v>
      </c>
    </row>
    <row r="63" spans="1:12" hidden="1" x14ac:dyDescent="0.2">
      <c r="A63" s="63" t="s">
        <v>1</v>
      </c>
      <c r="B63" s="63" t="s">
        <v>73</v>
      </c>
      <c r="C63" s="63" t="s">
        <v>2</v>
      </c>
      <c r="D63" s="63" t="s">
        <v>2</v>
      </c>
      <c r="E63" s="64" t="s">
        <v>74</v>
      </c>
      <c r="F63" s="58">
        <v>0</v>
      </c>
      <c r="G63" s="51"/>
      <c r="H63" s="51"/>
      <c r="I63" s="58">
        <f>+I64</f>
        <v>40</v>
      </c>
      <c r="J63" s="58">
        <f t="shared" si="1"/>
        <v>40</v>
      </c>
      <c r="K63" s="48">
        <f>K64</f>
        <v>0</v>
      </c>
      <c r="L63" s="48">
        <f>K63+J63</f>
        <v>40</v>
      </c>
    </row>
    <row r="64" spans="1:12" hidden="1" x14ac:dyDescent="0.2">
      <c r="A64" s="65"/>
      <c r="B64" s="65" t="s">
        <v>8</v>
      </c>
      <c r="C64" s="65">
        <v>3299</v>
      </c>
      <c r="D64" s="65">
        <v>5222</v>
      </c>
      <c r="E64" s="7" t="s">
        <v>11</v>
      </c>
      <c r="F64" s="51">
        <v>0</v>
      </c>
      <c r="G64" s="51"/>
      <c r="H64" s="51"/>
      <c r="I64" s="51">
        <v>40</v>
      </c>
      <c r="J64" s="51">
        <f t="shared" si="1"/>
        <v>40</v>
      </c>
      <c r="K64" s="89">
        <v>0</v>
      </c>
      <c r="L64" s="89">
        <f>J64+K64</f>
        <v>40</v>
      </c>
    </row>
    <row r="65" spans="1:12" ht="22.5" hidden="1" x14ac:dyDescent="0.2">
      <c r="A65" s="63" t="s">
        <v>1</v>
      </c>
      <c r="B65" s="63" t="s">
        <v>75</v>
      </c>
      <c r="C65" s="63" t="s">
        <v>2</v>
      </c>
      <c r="D65" s="63" t="s">
        <v>2</v>
      </c>
      <c r="E65" s="64" t="s">
        <v>76</v>
      </c>
      <c r="F65" s="58">
        <v>0</v>
      </c>
      <c r="G65" s="51"/>
      <c r="H65" s="51"/>
      <c r="I65" s="58">
        <f>+I66</f>
        <v>16</v>
      </c>
      <c r="J65" s="58">
        <f t="shared" si="1"/>
        <v>16</v>
      </c>
      <c r="K65" s="48">
        <f>K66</f>
        <v>0</v>
      </c>
      <c r="L65" s="48">
        <f>+J65+K65</f>
        <v>16</v>
      </c>
    </row>
    <row r="66" spans="1:12" hidden="1" x14ac:dyDescent="0.2">
      <c r="A66" s="65"/>
      <c r="B66" s="65" t="s">
        <v>8</v>
      </c>
      <c r="C66" s="65">
        <v>3299</v>
      </c>
      <c r="D66" s="65">
        <v>5222</v>
      </c>
      <c r="E66" s="7" t="s">
        <v>11</v>
      </c>
      <c r="F66" s="51">
        <v>0</v>
      </c>
      <c r="G66" s="51"/>
      <c r="H66" s="51"/>
      <c r="I66" s="51">
        <v>16</v>
      </c>
      <c r="J66" s="51">
        <f t="shared" si="1"/>
        <v>16</v>
      </c>
      <c r="K66" s="89">
        <v>0</v>
      </c>
      <c r="L66" s="89">
        <f>J66+K66</f>
        <v>16</v>
      </c>
    </row>
    <row r="67" spans="1:12" ht="22.5" hidden="1" x14ac:dyDescent="0.2">
      <c r="A67" s="63" t="s">
        <v>1</v>
      </c>
      <c r="B67" s="63" t="s">
        <v>77</v>
      </c>
      <c r="C67" s="63" t="s">
        <v>2</v>
      </c>
      <c r="D67" s="63" t="s">
        <v>2</v>
      </c>
      <c r="E67" s="64" t="s">
        <v>78</v>
      </c>
      <c r="F67" s="58">
        <v>0</v>
      </c>
      <c r="G67" s="51"/>
      <c r="H67" s="51"/>
      <c r="I67" s="58">
        <f>+I68</f>
        <v>10</v>
      </c>
      <c r="J67" s="58">
        <f t="shared" si="1"/>
        <v>10</v>
      </c>
      <c r="K67" s="48">
        <f>K68</f>
        <v>0</v>
      </c>
      <c r="L67" s="48">
        <f>K67+J67</f>
        <v>10</v>
      </c>
    </row>
    <row r="68" spans="1:12" hidden="1" x14ac:dyDescent="0.2">
      <c r="A68" s="65"/>
      <c r="B68" s="65" t="s">
        <v>8</v>
      </c>
      <c r="C68" s="65">
        <v>3299</v>
      </c>
      <c r="D68" s="65">
        <v>5222</v>
      </c>
      <c r="E68" s="7" t="s">
        <v>11</v>
      </c>
      <c r="F68" s="51">
        <v>0</v>
      </c>
      <c r="G68" s="51"/>
      <c r="H68" s="51"/>
      <c r="I68" s="51">
        <v>10</v>
      </c>
      <c r="J68" s="51">
        <f t="shared" si="1"/>
        <v>10</v>
      </c>
      <c r="K68" s="89">
        <v>0</v>
      </c>
      <c r="L68" s="89">
        <f>J68+K68</f>
        <v>10</v>
      </c>
    </row>
    <row r="69" spans="1:12" ht="22.5" hidden="1" x14ac:dyDescent="0.2">
      <c r="A69" s="63" t="s">
        <v>1</v>
      </c>
      <c r="B69" s="63" t="s">
        <v>79</v>
      </c>
      <c r="C69" s="63" t="s">
        <v>2</v>
      </c>
      <c r="D69" s="63" t="s">
        <v>2</v>
      </c>
      <c r="E69" s="64" t="s">
        <v>80</v>
      </c>
      <c r="F69" s="58">
        <v>0</v>
      </c>
      <c r="G69" s="51"/>
      <c r="H69" s="51"/>
      <c r="I69" s="58">
        <f>+I70</f>
        <v>32</v>
      </c>
      <c r="J69" s="58">
        <f t="shared" si="1"/>
        <v>32</v>
      </c>
      <c r="K69" s="48">
        <f>K70</f>
        <v>0</v>
      </c>
      <c r="L69" s="48">
        <f>J69+K69</f>
        <v>32</v>
      </c>
    </row>
    <row r="70" spans="1:12" hidden="1" x14ac:dyDescent="0.2">
      <c r="A70" s="65"/>
      <c r="B70" s="65" t="s">
        <v>8</v>
      </c>
      <c r="C70" s="65">
        <v>3299</v>
      </c>
      <c r="D70" s="65">
        <v>5222</v>
      </c>
      <c r="E70" s="7" t="s">
        <v>11</v>
      </c>
      <c r="F70" s="51">
        <v>0</v>
      </c>
      <c r="G70" s="51"/>
      <c r="H70" s="51"/>
      <c r="I70" s="51">
        <v>32</v>
      </c>
      <c r="J70" s="51">
        <f t="shared" si="1"/>
        <v>32</v>
      </c>
      <c r="K70" s="89">
        <v>0</v>
      </c>
      <c r="L70" s="89">
        <f>J70+K70</f>
        <v>32</v>
      </c>
    </row>
    <row r="71" spans="1:12" ht="33.75" hidden="1" x14ac:dyDescent="0.2">
      <c r="A71" s="63" t="s">
        <v>1</v>
      </c>
      <c r="B71" s="63" t="s">
        <v>81</v>
      </c>
      <c r="C71" s="63" t="s">
        <v>2</v>
      </c>
      <c r="D71" s="63" t="s">
        <v>2</v>
      </c>
      <c r="E71" s="64" t="s">
        <v>82</v>
      </c>
      <c r="F71" s="58">
        <v>0</v>
      </c>
      <c r="G71" s="51"/>
      <c r="H71" s="51"/>
      <c r="I71" s="58">
        <f>+I72</f>
        <v>13</v>
      </c>
      <c r="J71" s="58">
        <f t="shared" si="1"/>
        <v>13</v>
      </c>
      <c r="K71" s="48">
        <f>K72</f>
        <v>0</v>
      </c>
      <c r="L71" s="48">
        <f>K71+J71</f>
        <v>13</v>
      </c>
    </row>
    <row r="72" spans="1:12" hidden="1" x14ac:dyDescent="0.2">
      <c r="A72" s="65"/>
      <c r="B72" s="65" t="s">
        <v>8</v>
      </c>
      <c r="C72" s="65">
        <v>3299</v>
      </c>
      <c r="D72" s="65">
        <v>5222</v>
      </c>
      <c r="E72" s="7" t="s">
        <v>11</v>
      </c>
      <c r="F72" s="51">
        <v>0</v>
      </c>
      <c r="G72" s="51"/>
      <c r="H72" s="51"/>
      <c r="I72" s="51">
        <v>13</v>
      </c>
      <c r="J72" s="51">
        <f t="shared" si="1"/>
        <v>13</v>
      </c>
      <c r="K72" s="89">
        <v>0</v>
      </c>
      <c r="L72" s="89">
        <f>J72+K72</f>
        <v>13</v>
      </c>
    </row>
    <row r="73" spans="1:12" ht="33.75" hidden="1" x14ac:dyDescent="0.2">
      <c r="A73" s="63" t="s">
        <v>1</v>
      </c>
      <c r="B73" s="63" t="s">
        <v>83</v>
      </c>
      <c r="C73" s="63" t="s">
        <v>2</v>
      </c>
      <c r="D73" s="63" t="s">
        <v>2</v>
      </c>
      <c r="E73" s="64" t="s">
        <v>84</v>
      </c>
      <c r="F73" s="58">
        <v>0</v>
      </c>
      <c r="G73" s="51"/>
      <c r="H73" s="51"/>
      <c r="I73" s="58">
        <f>+I74</f>
        <v>40</v>
      </c>
      <c r="J73" s="58">
        <f t="shared" si="1"/>
        <v>40</v>
      </c>
      <c r="K73" s="48">
        <f>K74</f>
        <v>0</v>
      </c>
      <c r="L73" s="48">
        <f>J73+K73</f>
        <v>40</v>
      </c>
    </row>
    <row r="74" spans="1:12" hidden="1" x14ac:dyDescent="0.2">
      <c r="A74" s="65"/>
      <c r="B74" s="65" t="s">
        <v>8</v>
      </c>
      <c r="C74" s="65">
        <v>3299</v>
      </c>
      <c r="D74" s="65">
        <v>5321</v>
      </c>
      <c r="E74" s="7" t="s">
        <v>9</v>
      </c>
      <c r="F74" s="51">
        <v>0</v>
      </c>
      <c r="G74" s="51"/>
      <c r="H74" s="51"/>
      <c r="I74" s="51">
        <v>40</v>
      </c>
      <c r="J74" s="51">
        <f t="shared" si="1"/>
        <v>40</v>
      </c>
      <c r="K74" s="89">
        <v>0</v>
      </c>
      <c r="L74" s="89">
        <f>J74+K74</f>
        <v>40</v>
      </c>
    </row>
    <row r="75" spans="1:12" ht="33.75" hidden="1" x14ac:dyDescent="0.2">
      <c r="A75" s="63" t="s">
        <v>1</v>
      </c>
      <c r="B75" s="63" t="s">
        <v>85</v>
      </c>
      <c r="C75" s="63" t="s">
        <v>2</v>
      </c>
      <c r="D75" s="63" t="s">
        <v>2</v>
      </c>
      <c r="E75" s="64" t="s">
        <v>86</v>
      </c>
      <c r="F75" s="58">
        <v>0</v>
      </c>
      <c r="G75" s="51"/>
      <c r="H75" s="51"/>
      <c r="I75" s="58">
        <f>+I76</f>
        <v>16</v>
      </c>
      <c r="J75" s="58">
        <f t="shared" si="1"/>
        <v>16</v>
      </c>
      <c r="K75" s="48">
        <f>K76</f>
        <v>0</v>
      </c>
      <c r="L75" s="48">
        <f>K75+J75</f>
        <v>16</v>
      </c>
    </row>
    <row r="76" spans="1:12" hidden="1" x14ac:dyDescent="0.2">
      <c r="A76" s="65"/>
      <c r="B76" s="65" t="s">
        <v>8</v>
      </c>
      <c r="C76" s="65">
        <v>3299</v>
      </c>
      <c r="D76" s="65">
        <v>5222</v>
      </c>
      <c r="E76" s="7" t="s">
        <v>11</v>
      </c>
      <c r="F76" s="51">
        <v>0</v>
      </c>
      <c r="G76" s="51"/>
      <c r="H76" s="51"/>
      <c r="I76" s="51">
        <v>16</v>
      </c>
      <c r="J76" s="51">
        <f t="shared" ref="J76:J139" si="3">+H76+I76</f>
        <v>16</v>
      </c>
      <c r="K76" s="89">
        <v>0</v>
      </c>
      <c r="L76" s="89">
        <f>J76+K76</f>
        <v>16</v>
      </c>
    </row>
    <row r="77" spans="1:12" ht="22.5" hidden="1" x14ac:dyDescent="0.2">
      <c r="A77" s="63" t="s">
        <v>1</v>
      </c>
      <c r="B77" s="63" t="s">
        <v>87</v>
      </c>
      <c r="C77" s="63" t="s">
        <v>2</v>
      </c>
      <c r="D77" s="63" t="s">
        <v>2</v>
      </c>
      <c r="E77" s="64" t="s">
        <v>88</v>
      </c>
      <c r="F77" s="58">
        <v>0</v>
      </c>
      <c r="G77" s="51"/>
      <c r="H77" s="51"/>
      <c r="I77" s="58">
        <f>+I78</f>
        <v>10</v>
      </c>
      <c r="J77" s="58">
        <f t="shared" si="3"/>
        <v>10</v>
      </c>
      <c r="K77" s="48">
        <f>K78</f>
        <v>0</v>
      </c>
      <c r="L77" s="48">
        <f>+J77+K77</f>
        <v>10</v>
      </c>
    </row>
    <row r="78" spans="1:12" hidden="1" x14ac:dyDescent="0.2">
      <c r="A78" s="65"/>
      <c r="B78" s="65" t="s">
        <v>8</v>
      </c>
      <c r="C78" s="65">
        <v>3299</v>
      </c>
      <c r="D78" s="65">
        <v>5222</v>
      </c>
      <c r="E78" s="7" t="s">
        <v>11</v>
      </c>
      <c r="F78" s="51">
        <v>0</v>
      </c>
      <c r="G78" s="51"/>
      <c r="H78" s="51"/>
      <c r="I78" s="51">
        <v>10</v>
      </c>
      <c r="J78" s="51">
        <f t="shared" si="3"/>
        <v>10</v>
      </c>
      <c r="K78" s="89">
        <v>0</v>
      </c>
      <c r="L78" s="89">
        <f>J78+K78</f>
        <v>10</v>
      </c>
    </row>
    <row r="79" spans="1:12" ht="33.75" hidden="1" x14ac:dyDescent="0.2">
      <c r="A79" s="63" t="s">
        <v>1</v>
      </c>
      <c r="B79" s="63" t="s">
        <v>89</v>
      </c>
      <c r="C79" s="63" t="s">
        <v>2</v>
      </c>
      <c r="D79" s="63" t="s">
        <v>2</v>
      </c>
      <c r="E79" s="64" t="s">
        <v>90</v>
      </c>
      <c r="F79" s="58">
        <v>0</v>
      </c>
      <c r="G79" s="51"/>
      <c r="H79" s="51"/>
      <c r="I79" s="58">
        <f>+I80</f>
        <v>12</v>
      </c>
      <c r="J79" s="58">
        <f t="shared" si="3"/>
        <v>12</v>
      </c>
      <c r="K79" s="48">
        <f>K80</f>
        <v>0</v>
      </c>
      <c r="L79" s="48">
        <f>K79+J79</f>
        <v>12</v>
      </c>
    </row>
    <row r="80" spans="1:12" hidden="1" x14ac:dyDescent="0.2">
      <c r="A80" s="65"/>
      <c r="B80" s="65" t="s">
        <v>8</v>
      </c>
      <c r="C80" s="65">
        <v>3299</v>
      </c>
      <c r="D80" s="65">
        <v>5321</v>
      </c>
      <c r="E80" s="7" t="s">
        <v>9</v>
      </c>
      <c r="F80" s="51">
        <v>0</v>
      </c>
      <c r="G80" s="51"/>
      <c r="H80" s="51"/>
      <c r="I80" s="51">
        <v>12</v>
      </c>
      <c r="J80" s="51">
        <f t="shared" si="3"/>
        <v>12</v>
      </c>
      <c r="K80" s="89">
        <v>0</v>
      </c>
      <c r="L80" s="89">
        <f>J80+K80</f>
        <v>12</v>
      </c>
    </row>
    <row r="81" spans="1:12" ht="22.5" hidden="1" x14ac:dyDescent="0.2">
      <c r="A81" s="63" t="s">
        <v>1</v>
      </c>
      <c r="B81" s="63" t="s">
        <v>91</v>
      </c>
      <c r="C81" s="63" t="s">
        <v>2</v>
      </c>
      <c r="D81" s="63" t="s">
        <v>2</v>
      </c>
      <c r="E81" s="64" t="s">
        <v>92</v>
      </c>
      <c r="F81" s="58">
        <v>0</v>
      </c>
      <c r="G81" s="51"/>
      <c r="H81" s="51"/>
      <c r="I81" s="58">
        <f>+I82</f>
        <v>40</v>
      </c>
      <c r="J81" s="58">
        <f t="shared" si="3"/>
        <v>40</v>
      </c>
      <c r="K81" s="48">
        <f>K82</f>
        <v>0</v>
      </c>
      <c r="L81" s="48">
        <f>J81+K81</f>
        <v>40</v>
      </c>
    </row>
    <row r="82" spans="1:12" hidden="1" x14ac:dyDescent="0.2">
      <c r="A82" s="65"/>
      <c r="B82" s="65" t="s">
        <v>8</v>
      </c>
      <c r="C82" s="65">
        <v>3299</v>
      </c>
      <c r="D82" s="65">
        <v>5321</v>
      </c>
      <c r="E82" s="7" t="s">
        <v>9</v>
      </c>
      <c r="F82" s="51">
        <v>0</v>
      </c>
      <c r="G82" s="51"/>
      <c r="H82" s="51"/>
      <c r="I82" s="51">
        <v>40</v>
      </c>
      <c r="J82" s="51">
        <f t="shared" si="3"/>
        <v>40</v>
      </c>
      <c r="K82" s="89">
        <v>0</v>
      </c>
      <c r="L82" s="89">
        <f>J82+K82</f>
        <v>40</v>
      </c>
    </row>
    <row r="83" spans="1:12" ht="22.5" hidden="1" x14ac:dyDescent="0.2">
      <c r="A83" s="63" t="s">
        <v>1</v>
      </c>
      <c r="B83" s="63" t="s">
        <v>93</v>
      </c>
      <c r="C83" s="63" t="s">
        <v>2</v>
      </c>
      <c r="D83" s="63" t="s">
        <v>2</v>
      </c>
      <c r="E83" s="64" t="s">
        <v>94</v>
      </c>
      <c r="F83" s="58">
        <v>0</v>
      </c>
      <c r="G83" s="51"/>
      <c r="H83" s="51"/>
      <c r="I83" s="58">
        <f>+I84</f>
        <v>36</v>
      </c>
      <c r="J83" s="58">
        <f t="shared" si="3"/>
        <v>36</v>
      </c>
      <c r="K83" s="48">
        <f>K84</f>
        <v>0</v>
      </c>
      <c r="L83" s="48">
        <f>K83+J83</f>
        <v>36</v>
      </c>
    </row>
    <row r="84" spans="1:12" hidden="1" x14ac:dyDescent="0.2">
      <c r="A84" s="65"/>
      <c r="B84" s="65" t="s">
        <v>8</v>
      </c>
      <c r="C84" s="65">
        <v>3299</v>
      </c>
      <c r="D84" s="65">
        <v>5321</v>
      </c>
      <c r="E84" s="7" t="s">
        <v>9</v>
      </c>
      <c r="F84" s="51">
        <v>0</v>
      </c>
      <c r="G84" s="51"/>
      <c r="H84" s="51"/>
      <c r="I84" s="51">
        <v>36</v>
      </c>
      <c r="J84" s="51">
        <f t="shared" si="3"/>
        <v>36</v>
      </c>
      <c r="K84" s="89">
        <v>0</v>
      </c>
      <c r="L84" s="89">
        <f>J84+K84</f>
        <v>36</v>
      </c>
    </row>
    <row r="85" spans="1:12" ht="33.75" hidden="1" x14ac:dyDescent="0.2">
      <c r="A85" s="63" t="s">
        <v>1</v>
      </c>
      <c r="B85" s="63" t="s">
        <v>95</v>
      </c>
      <c r="C85" s="63" t="s">
        <v>2</v>
      </c>
      <c r="D85" s="63" t="s">
        <v>2</v>
      </c>
      <c r="E85" s="64" t="s">
        <v>96</v>
      </c>
      <c r="F85" s="58">
        <v>0</v>
      </c>
      <c r="G85" s="51"/>
      <c r="H85" s="51"/>
      <c r="I85" s="58">
        <f>+I86</f>
        <v>40</v>
      </c>
      <c r="J85" s="58">
        <f t="shared" si="3"/>
        <v>40</v>
      </c>
      <c r="K85" s="48">
        <f>K86</f>
        <v>0</v>
      </c>
      <c r="L85" s="48">
        <f>J85+K85</f>
        <v>40</v>
      </c>
    </row>
    <row r="86" spans="1:12" hidden="1" x14ac:dyDescent="0.2">
      <c r="A86" s="65"/>
      <c r="B86" s="65" t="s">
        <v>8</v>
      </c>
      <c r="C86" s="65">
        <v>3299</v>
      </c>
      <c r="D86" s="65">
        <v>5222</v>
      </c>
      <c r="E86" s="7" t="s">
        <v>11</v>
      </c>
      <c r="F86" s="51">
        <v>0</v>
      </c>
      <c r="G86" s="51"/>
      <c r="H86" s="51"/>
      <c r="I86" s="51">
        <v>40</v>
      </c>
      <c r="J86" s="51">
        <f t="shared" si="3"/>
        <v>40</v>
      </c>
      <c r="K86" s="89">
        <v>0</v>
      </c>
      <c r="L86" s="89">
        <f>J86+K86</f>
        <v>40</v>
      </c>
    </row>
    <row r="87" spans="1:12" ht="22.5" hidden="1" x14ac:dyDescent="0.2">
      <c r="A87" s="63" t="s">
        <v>1</v>
      </c>
      <c r="B87" s="63" t="s">
        <v>97</v>
      </c>
      <c r="C87" s="63" t="s">
        <v>2</v>
      </c>
      <c r="D87" s="63" t="s">
        <v>2</v>
      </c>
      <c r="E87" s="64" t="s">
        <v>98</v>
      </c>
      <c r="F87" s="58">
        <v>0</v>
      </c>
      <c r="G87" s="51"/>
      <c r="H87" s="51"/>
      <c r="I87" s="58">
        <f>+I88</f>
        <v>11</v>
      </c>
      <c r="J87" s="58">
        <f t="shared" si="3"/>
        <v>11</v>
      </c>
      <c r="K87" s="48">
        <f>K88</f>
        <v>0</v>
      </c>
      <c r="L87" s="48">
        <f>K87+J87</f>
        <v>11</v>
      </c>
    </row>
    <row r="88" spans="1:12" hidden="1" x14ac:dyDescent="0.2">
      <c r="A88" s="65"/>
      <c r="B88" s="65" t="s">
        <v>8</v>
      </c>
      <c r="C88" s="65">
        <v>3299</v>
      </c>
      <c r="D88" s="65">
        <v>5222</v>
      </c>
      <c r="E88" s="7" t="s">
        <v>11</v>
      </c>
      <c r="F88" s="51">
        <v>0</v>
      </c>
      <c r="G88" s="51"/>
      <c r="H88" s="51"/>
      <c r="I88" s="51">
        <v>11</v>
      </c>
      <c r="J88" s="51">
        <f t="shared" si="3"/>
        <v>11</v>
      </c>
      <c r="K88" s="89">
        <v>0</v>
      </c>
      <c r="L88" s="89">
        <f>J88+K88</f>
        <v>11</v>
      </c>
    </row>
    <row r="89" spans="1:12" ht="22.5" hidden="1" x14ac:dyDescent="0.2">
      <c r="A89" s="63" t="s">
        <v>1</v>
      </c>
      <c r="B89" s="63" t="s">
        <v>99</v>
      </c>
      <c r="C89" s="63" t="s">
        <v>2</v>
      </c>
      <c r="D89" s="63" t="s">
        <v>2</v>
      </c>
      <c r="E89" s="64" t="s">
        <v>100</v>
      </c>
      <c r="F89" s="58">
        <v>0</v>
      </c>
      <c r="G89" s="51"/>
      <c r="H89" s="51"/>
      <c r="I89" s="58">
        <f>+I90</f>
        <v>10</v>
      </c>
      <c r="J89" s="58">
        <f t="shared" si="3"/>
        <v>10</v>
      </c>
      <c r="K89" s="48">
        <f>K90</f>
        <v>0</v>
      </c>
      <c r="L89" s="48">
        <f>+J89+K89</f>
        <v>10</v>
      </c>
    </row>
    <row r="90" spans="1:12" hidden="1" x14ac:dyDescent="0.2">
      <c r="A90" s="65"/>
      <c r="B90" s="65" t="s">
        <v>8</v>
      </c>
      <c r="C90" s="65">
        <v>3299</v>
      </c>
      <c r="D90" s="65">
        <v>5321</v>
      </c>
      <c r="E90" s="7" t="s">
        <v>9</v>
      </c>
      <c r="F90" s="51">
        <v>0</v>
      </c>
      <c r="G90" s="51"/>
      <c r="H90" s="51"/>
      <c r="I90" s="51">
        <v>10</v>
      </c>
      <c r="J90" s="51">
        <f t="shared" si="3"/>
        <v>10</v>
      </c>
      <c r="K90" s="89">
        <v>0</v>
      </c>
      <c r="L90" s="89">
        <f>J90+K90</f>
        <v>10</v>
      </c>
    </row>
    <row r="91" spans="1:12" ht="33.75" hidden="1" x14ac:dyDescent="0.2">
      <c r="A91" s="63" t="s">
        <v>1</v>
      </c>
      <c r="B91" s="63" t="s">
        <v>101</v>
      </c>
      <c r="C91" s="63" t="s">
        <v>2</v>
      </c>
      <c r="D91" s="63" t="s">
        <v>2</v>
      </c>
      <c r="E91" s="64" t="s">
        <v>102</v>
      </c>
      <c r="F91" s="58">
        <v>0</v>
      </c>
      <c r="G91" s="51"/>
      <c r="H91" s="51"/>
      <c r="I91" s="58">
        <f>+I92</f>
        <v>27</v>
      </c>
      <c r="J91" s="58">
        <f t="shared" si="3"/>
        <v>27</v>
      </c>
      <c r="K91" s="48">
        <f>K92</f>
        <v>0</v>
      </c>
      <c r="L91" s="48">
        <f>K91+J91</f>
        <v>27</v>
      </c>
    </row>
    <row r="92" spans="1:12" hidden="1" x14ac:dyDescent="0.2">
      <c r="A92" s="65"/>
      <c r="B92" s="65" t="s">
        <v>8</v>
      </c>
      <c r="C92" s="65">
        <v>3299</v>
      </c>
      <c r="D92" s="65">
        <v>5222</v>
      </c>
      <c r="E92" s="7" t="s">
        <v>11</v>
      </c>
      <c r="F92" s="51">
        <v>0</v>
      </c>
      <c r="G92" s="51"/>
      <c r="H92" s="51"/>
      <c r="I92" s="51">
        <v>27</v>
      </c>
      <c r="J92" s="51">
        <f t="shared" si="3"/>
        <v>27</v>
      </c>
      <c r="K92" s="89">
        <v>0</v>
      </c>
      <c r="L92" s="89">
        <f>J92+K92</f>
        <v>27</v>
      </c>
    </row>
    <row r="93" spans="1:12" ht="33.75" hidden="1" x14ac:dyDescent="0.2">
      <c r="A93" s="63" t="s">
        <v>1</v>
      </c>
      <c r="B93" s="63" t="s">
        <v>103</v>
      </c>
      <c r="C93" s="63" t="s">
        <v>2</v>
      </c>
      <c r="D93" s="63" t="s">
        <v>2</v>
      </c>
      <c r="E93" s="64" t="s">
        <v>104</v>
      </c>
      <c r="F93" s="58">
        <v>0</v>
      </c>
      <c r="G93" s="51"/>
      <c r="H93" s="51"/>
      <c r="I93" s="58">
        <f>+I94</f>
        <v>32</v>
      </c>
      <c r="J93" s="58">
        <f t="shared" si="3"/>
        <v>32</v>
      </c>
      <c r="K93" s="48">
        <f>K94</f>
        <v>0</v>
      </c>
      <c r="L93" s="48">
        <f>J93+K93</f>
        <v>32</v>
      </c>
    </row>
    <row r="94" spans="1:12" hidden="1" x14ac:dyDescent="0.2">
      <c r="A94" s="65"/>
      <c r="B94" s="65" t="s">
        <v>8</v>
      </c>
      <c r="C94" s="65">
        <v>3299</v>
      </c>
      <c r="D94" s="65">
        <v>5222</v>
      </c>
      <c r="E94" s="7" t="s">
        <v>11</v>
      </c>
      <c r="F94" s="51">
        <v>0</v>
      </c>
      <c r="G94" s="51"/>
      <c r="H94" s="51"/>
      <c r="I94" s="51">
        <v>32</v>
      </c>
      <c r="J94" s="51">
        <f t="shared" si="3"/>
        <v>32</v>
      </c>
      <c r="K94" s="89">
        <v>0</v>
      </c>
      <c r="L94" s="89">
        <f>J94+K94</f>
        <v>32</v>
      </c>
    </row>
    <row r="95" spans="1:12" ht="33.75" hidden="1" x14ac:dyDescent="0.2">
      <c r="A95" s="63" t="s">
        <v>1</v>
      </c>
      <c r="B95" s="63" t="s">
        <v>105</v>
      </c>
      <c r="C95" s="63" t="s">
        <v>2</v>
      </c>
      <c r="D95" s="63" t="s">
        <v>2</v>
      </c>
      <c r="E95" s="64" t="s">
        <v>106</v>
      </c>
      <c r="F95" s="58">
        <v>0</v>
      </c>
      <c r="G95" s="51"/>
      <c r="H95" s="51"/>
      <c r="I95" s="58">
        <f>+I96</f>
        <v>14</v>
      </c>
      <c r="J95" s="58">
        <f t="shared" si="3"/>
        <v>14</v>
      </c>
      <c r="K95" s="48">
        <f>K96</f>
        <v>0</v>
      </c>
      <c r="L95" s="48">
        <f>K95+J95</f>
        <v>14</v>
      </c>
    </row>
    <row r="96" spans="1:12" hidden="1" x14ac:dyDescent="0.2">
      <c r="A96" s="65"/>
      <c r="B96" s="65" t="s">
        <v>8</v>
      </c>
      <c r="C96" s="65">
        <v>3299</v>
      </c>
      <c r="D96" s="65">
        <v>5222</v>
      </c>
      <c r="E96" s="7" t="s">
        <v>11</v>
      </c>
      <c r="F96" s="51">
        <v>0</v>
      </c>
      <c r="G96" s="51"/>
      <c r="H96" s="51"/>
      <c r="I96" s="51">
        <v>14</v>
      </c>
      <c r="J96" s="51">
        <f t="shared" si="3"/>
        <v>14</v>
      </c>
      <c r="K96" s="89">
        <v>0</v>
      </c>
      <c r="L96" s="89">
        <f>J96+K96</f>
        <v>14</v>
      </c>
    </row>
    <row r="97" spans="1:12" ht="33.75" hidden="1" x14ac:dyDescent="0.2">
      <c r="A97" s="63" t="s">
        <v>1</v>
      </c>
      <c r="B97" s="63" t="s">
        <v>107</v>
      </c>
      <c r="C97" s="63" t="s">
        <v>2</v>
      </c>
      <c r="D97" s="63" t="s">
        <v>2</v>
      </c>
      <c r="E97" s="64" t="s">
        <v>108</v>
      </c>
      <c r="F97" s="58">
        <v>0</v>
      </c>
      <c r="G97" s="51"/>
      <c r="H97" s="51"/>
      <c r="I97" s="58">
        <f>+I98</f>
        <v>14</v>
      </c>
      <c r="J97" s="58">
        <f t="shared" si="3"/>
        <v>14</v>
      </c>
      <c r="K97" s="48">
        <f>K98</f>
        <v>0</v>
      </c>
      <c r="L97" s="48">
        <f>J97+K97</f>
        <v>14</v>
      </c>
    </row>
    <row r="98" spans="1:12" hidden="1" x14ac:dyDescent="0.2">
      <c r="A98" s="65"/>
      <c r="B98" s="65" t="s">
        <v>8</v>
      </c>
      <c r="C98" s="65">
        <v>3299</v>
      </c>
      <c r="D98" s="65">
        <v>5222</v>
      </c>
      <c r="E98" s="7" t="s">
        <v>11</v>
      </c>
      <c r="F98" s="51">
        <v>0</v>
      </c>
      <c r="G98" s="51"/>
      <c r="H98" s="51"/>
      <c r="I98" s="51">
        <v>14</v>
      </c>
      <c r="J98" s="51">
        <f t="shared" si="3"/>
        <v>14</v>
      </c>
      <c r="K98" s="89">
        <v>0</v>
      </c>
      <c r="L98" s="89">
        <f>J98+K98</f>
        <v>14</v>
      </c>
    </row>
    <row r="99" spans="1:12" ht="22.5" hidden="1" x14ac:dyDescent="0.2">
      <c r="A99" s="63" t="s">
        <v>1</v>
      </c>
      <c r="B99" s="63" t="s">
        <v>109</v>
      </c>
      <c r="C99" s="63" t="s">
        <v>2</v>
      </c>
      <c r="D99" s="63" t="s">
        <v>2</v>
      </c>
      <c r="E99" s="64" t="s">
        <v>110</v>
      </c>
      <c r="F99" s="58">
        <v>0</v>
      </c>
      <c r="G99" s="51"/>
      <c r="H99" s="51"/>
      <c r="I99" s="58">
        <f>+I100</f>
        <v>29</v>
      </c>
      <c r="J99" s="58">
        <f t="shared" si="3"/>
        <v>29</v>
      </c>
      <c r="K99" s="48">
        <f>K100</f>
        <v>0</v>
      </c>
      <c r="L99" s="48">
        <f>K99+J99</f>
        <v>29</v>
      </c>
    </row>
    <row r="100" spans="1:12" hidden="1" x14ac:dyDescent="0.2">
      <c r="A100" s="65"/>
      <c r="B100" s="65" t="s">
        <v>8</v>
      </c>
      <c r="C100" s="65">
        <v>3299</v>
      </c>
      <c r="D100" s="65">
        <v>5321</v>
      </c>
      <c r="E100" s="7" t="s">
        <v>9</v>
      </c>
      <c r="F100" s="51">
        <v>0</v>
      </c>
      <c r="G100" s="51"/>
      <c r="H100" s="51"/>
      <c r="I100" s="51">
        <v>29</v>
      </c>
      <c r="J100" s="51">
        <f t="shared" si="3"/>
        <v>29</v>
      </c>
      <c r="K100" s="89">
        <v>0</v>
      </c>
      <c r="L100" s="89">
        <f>J100+K100</f>
        <v>29</v>
      </c>
    </row>
    <row r="101" spans="1:12" ht="22.5" hidden="1" x14ac:dyDescent="0.2">
      <c r="A101" s="63" t="s">
        <v>1</v>
      </c>
      <c r="B101" s="63" t="s">
        <v>111</v>
      </c>
      <c r="C101" s="63" t="s">
        <v>2</v>
      </c>
      <c r="D101" s="63" t="s">
        <v>2</v>
      </c>
      <c r="E101" s="64" t="s">
        <v>112</v>
      </c>
      <c r="F101" s="58">
        <v>0</v>
      </c>
      <c r="G101" s="51"/>
      <c r="H101" s="51"/>
      <c r="I101" s="58">
        <f>+I102</f>
        <v>36</v>
      </c>
      <c r="J101" s="58">
        <f t="shared" si="3"/>
        <v>36</v>
      </c>
      <c r="K101" s="48">
        <f>K102</f>
        <v>0</v>
      </c>
      <c r="L101" s="48">
        <f>+J101+K101</f>
        <v>36</v>
      </c>
    </row>
    <row r="102" spans="1:12" hidden="1" x14ac:dyDescent="0.2">
      <c r="A102" s="65"/>
      <c r="B102" s="65" t="s">
        <v>8</v>
      </c>
      <c r="C102" s="65">
        <v>3299</v>
      </c>
      <c r="D102" s="65">
        <v>5222</v>
      </c>
      <c r="E102" s="7" t="s">
        <v>11</v>
      </c>
      <c r="F102" s="51">
        <v>0</v>
      </c>
      <c r="G102" s="51"/>
      <c r="H102" s="51"/>
      <c r="I102" s="51">
        <v>36</v>
      </c>
      <c r="J102" s="51">
        <f t="shared" si="3"/>
        <v>36</v>
      </c>
      <c r="K102" s="89">
        <v>0</v>
      </c>
      <c r="L102" s="89">
        <f>J102+K102</f>
        <v>36</v>
      </c>
    </row>
    <row r="103" spans="1:12" ht="22.5" hidden="1" x14ac:dyDescent="0.2">
      <c r="A103" s="63" t="s">
        <v>1</v>
      </c>
      <c r="B103" s="63" t="s">
        <v>113</v>
      </c>
      <c r="C103" s="63" t="s">
        <v>2</v>
      </c>
      <c r="D103" s="63" t="s">
        <v>2</v>
      </c>
      <c r="E103" s="64" t="s">
        <v>114</v>
      </c>
      <c r="F103" s="58">
        <v>0</v>
      </c>
      <c r="G103" s="51"/>
      <c r="H103" s="51"/>
      <c r="I103" s="58">
        <f>+I104</f>
        <v>40</v>
      </c>
      <c r="J103" s="58">
        <f t="shared" si="3"/>
        <v>40</v>
      </c>
      <c r="K103" s="48">
        <f>K104</f>
        <v>0</v>
      </c>
      <c r="L103" s="48">
        <f>K103+J103</f>
        <v>40</v>
      </c>
    </row>
    <row r="104" spans="1:12" hidden="1" x14ac:dyDescent="0.2">
      <c r="A104" s="65"/>
      <c r="B104" s="65" t="s">
        <v>8</v>
      </c>
      <c r="C104" s="65">
        <v>3299</v>
      </c>
      <c r="D104" s="65">
        <v>5222</v>
      </c>
      <c r="E104" s="7" t="s">
        <v>11</v>
      </c>
      <c r="F104" s="51">
        <v>0</v>
      </c>
      <c r="G104" s="51"/>
      <c r="H104" s="51"/>
      <c r="I104" s="51">
        <v>40</v>
      </c>
      <c r="J104" s="51">
        <f t="shared" si="3"/>
        <v>40</v>
      </c>
      <c r="K104" s="89">
        <v>0</v>
      </c>
      <c r="L104" s="89">
        <f>J104+K104</f>
        <v>40</v>
      </c>
    </row>
    <row r="105" spans="1:12" ht="22.5" hidden="1" x14ac:dyDescent="0.2">
      <c r="A105" s="63" t="s">
        <v>1</v>
      </c>
      <c r="B105" s="63" t="s">
        <v>115</v>
      </c>
      <c r="C105" s="63" t="s">
        <v>2</v>
      </c>
      <c r="D105" s="63" t="s">
        <v>2</v>
      </c>
      <c r="E105" s="64" t="s">
        <v>116</v>
      </c>
      <c r="F105" s="58">
        <v>0</v>
      </c>
      <c r="G105" s="51"/>
      <c r="H105" s="51"/>
      <c r="I105" s="58">
        <f>+I106</f>
        <v>28</v>
      </c>
      <c r="J105" s="58">
        <f t="shared" si="3"/>
        <v>28</v>
      </c>
      <c r="K105" s="48">
        <f>K106</f>
        <v>0</v>
      </c>
      <c r="L105" s="48">
        <f>J105+K105</f>
        <v>28</v>
      </c>
    </row>
    <row r="106" spans="1:12" hidden="1" x14ac:dyDescent="0.2">
      <c r="A106" s="65"/>
      <c r="B106" s="65" t="s">
        <v>8</v>
      </c>
      <c r="C106" s="65">
        <v>3299</v>
      </c>
      <c r="D106" s="65">
        <v>5222</v>
      </c>
      <c r="E106" s="7" t="s">
        <v>11</v>
      </c>
      <c r="F106" s="51">
        <v>0</v>
      </c>
      <c r="G106" s="51"/>
      <c r="H106" s="51"/>
      <c r="I106" s="51">
        <v>28</v>
      </c>
      <c r="J106" s="51">
        <f t="shared" si="3"/>
        <v>28</v>
      </c>
      <c r="K106" s="89">
        <v>0</v>
      </c>
      <c r="L106" s="89">
        <f>J106+K106</f>
        <v>28</v>
      </c>
    </row>
    <row r="107" spans="1:12" ht="22.5" hidden="1" x14ac:dyDescent="0.2">
      <c r="A107" s="63" t="s">
        <v>1</v>
      </c>
      <c r="B107" s="63" t="s">
        <v>117</v>
      </c>
      <c r="C107" s="63" t="s">
        <v>2</v>
      </c>
      <c r="D107" s="63" t="s">
        <v>2</v>
      </c>
      <c r="E107" s="64" t="s">
        <v>118</v>
      </c>
      <c r="F107" s="58">
        <v>0</v>
      </c>
      <c r="G107" s="51"/>
      <c r="H107" s="51"/>
      <c r="I107" s="58">
        <f>+I108</f>
        <v>30</v>
      </c>
      <c r="J107" s="58">
        <f t="shared" si="3"/>
        <v>30</v>
      </c>
      <c r="K107" s="48">
        <f>K108</f>
        <v>0</v>
      </c>
      <c r="L107" s="48">
        <f>K107+J107</f>
        <v>30</v>
      </c>
    </row>
    <row r="108" spans="1:12" hidden="1" x14ac:dyDescent="0.2">
      <c r="A108" s="65"/>
      <c r="B108" s="65" t="s">
        <v>8</v>
      </c>
      <c r="C108" s="65">
        <v>3299</v>
      </c>
      <c r="D108" s="65">
        <v>5321</v>
      </c>
      <c r="E108" s="7" t="s">
        <v>9</v>
      </c>
      <c r="F108" s="51">
        <v>0</v>
      </c>
      <c r="G108" s="51"/>
      <c r="H108" s="51"/>
      <c r="I108" s="51">
        <v>30</v>
      </c>
      <c r="J108" s="51">
        <f t="shared" si="3"/>
        <v>30</v>
      </c>
      <c r="K108" s="89">
        <v>0</v>
      </c>
      <c r="L108" s="89">
        <f>J108+K108</f>
        <v>30</v>
      </c>
    </row>
    <row r="109" spans="1:12" ht="22.5" hidden="1" x14ac:dyDescent="0.2">
      <c r="A109" s="63" t="s">
        <v>1</v>
      </c>
      <c r="B109" s="63" t="s">
        <v>119</v>
      </c>
      <c r="C109" s="63" t="s">
        <v>2</v>
      </c>
      <c r="D109" s="63" t="s">
        <v>2</v>
      </c>
      <c r="E109" s="64" t="s">
        <v>120</v>
      </c>
      <c r="F109" s="58">
        <v>0</v>
      </c>
      <c r="G109" s="51"/>
      <c r="H109" s="51"/>
      <c r="I109" s="58">
        <f>+I110</f>
        <v>40</v>
      </c>
      <c r="J109" s="58">
        <f t="shared" si="3"/>
        <v>40</v>
      </c>
      <c r="K109" s="48">
        <f>K110</f>
        <v>0</v>
      </c>
      <c r="L109" s="48">
        <f>J109+K109</f>
        <v>40</v>
      </c>
    </row>
    <row r="110" spans="1:12" ht="22.5" hidden="1" x14ac:dyDescent="0.2">
      <c r="A110" s="65"/>
      <c r="B110" s="65" t="s">
        <v>8</v>
      </c>
      <c r="C110" s="65">
        <v>3299</v>
      </c>
      <c r="D110" s="65">
        <v>5221</v>
      </c>
      <c r="E110" s="7" t="s">
        <v>12</v>
      </c>
      <c r="F110" s="51">
        <v>0</v>
      </c>
      <c r="G110" s="51"/>
      <c r="H110" s="51"/>
      <c r="I110" s="51">
        <v>40</v>
      </c>
      <c r="J110" s="51">
        <f t="shared" si="3"/>
        <v>40</v>
      </c>
      <c r="K110" s="89">
        <v>0</v>
      </c>
      <c r="L110" s="89">
        <f>J110+K110</f>
        <v>40</v>
      </c>
    </row>
    <row r="111" spans="1:12" ht="33.75" hidden="1" x14ac:dyDescent="0.2">
      <c r="A111" s="63" t="s">
        <v>1</v>
      </c>
      <c r="B111" s="63" t="s">
        <v>121</v>
      </c>
      <c r="C111" s="63" t="s">
        <v>2</v>
      </c>
      <c r="D111" s="63" t="s">
        <v>2</v>
      </c>
      <c r="E111" s="64" t="s">
        <v>122</v>
      </c>
      <c r="F111" s="58">
        <v>0</v>
      </c>
      <c r="G111" s="51"/>
      <c r="H111" s="51"/>
      <c r="I111" s="58">
        <f>+I112</f>
        <v>10</v>
      </c>
      <c r="J111" s="58">
        <f t="shared" si="3"/>
        <v>10</v>
      </c>
      <c r="K111" s="48">
        <f>K112</f>
        <v>0</v>
      </c>
      <c r="L111" s="48">
        <f>K111+J111</f>
        <v>10</v>
      </c>
    </row>
    <row r="112" spans="1:12" hidden="1" x14ac:dyDescent="0.2">
      <c r="A112" s="65"/>
      <c r="B112" s="65" t="s">
        <v>8</v>
      </c>
      <c r="C112" s="65">
        <v>3299</v>
      </c>
      <c r="D112" s="65">
        <v>5321</v>
      </c>
      <c r="E112" s="7" t="s">
        <v>9</v>
      </c>
      <c r="F112" s="51">
        <v>0</v>
      </c>
      <c r="G112" s="51"/>
      <c r="H112" s="51"/>
      <c r="I112" s="51">
        <v>10</v>
      </c>
      <c r="J112" s="51">
        <f t="shared" si="3"/>
        <v>10</v>
      </c>
      <c r="K112" s="89">
        <v>0</v>
      </c>
      <c r="L112" s="89">
        <f>J112+K112</f>
        <v>10</v>
      </c>
    </row>
    <row r="113" spans="1:12" ht="22.5" hidden="1" x14ac:dyDescent="0.2">
      <c r="A113" s="63" t="s">
        <v>1</v>
      </c>
      <c r="B113" s="63" t="s">
        <v>123</v>
      </c>
      <c r="C113" s="63" t="s">
        <v>2</v>
      </c>
      <c r="D113" s="63" t="s">
        <v>2</v>
      </c>
      <c r="E113" s="64" t="s">
        <v>124</v>
      </c>
      <c r="F113" s="58">
        <v>0</v>
      </c>
      <c r="G113" s="51"/>
      <c r="H113" s="51"/>
      <c r="I113" s="58">
        <f>+I114</f>
        <v>29</v>
      </c>
      <c r="J113" s="58">
        <f t="shared" si="3"/>
        <v>29</v>
      </c>
      <c r="K113" s="48">
        <f>K114</f>
        <v>0</v>
      </c>
      <c r="L113" s="48">
        <f>+J113+K113</f>
        <v>29</v>
      </c>
    </row>
    <row r="114" spans="1:12" hidden="1" x14ac:dyDescent="0.2">
      <c r="A114" s="65"/>
      <c r="B114" s="65" t="s">
        <v>8</v>
      </c>
      <c r="C114" s="65">
        <v>3299</v>
      </c>
      <c r="D114" s="65">
        <v>5321</v>
      </c>
      <c r="E114" s="7" t="s">
        <v>9</v>
      </c>
      <c r="F114" s="51">
        <v>0</v>
      </c>
      <c r="G114" s="51"/>
      <c r="H114" s="51"/>
      <c r="I114" s="51">
        <v>29</v>
      </c>
      <c r="J114" s="51">
        <f t="shared" si="3"/>
        <v>29</v>
      </c>
      <c r="K114" s="89">
        <v>0</v>
      </c>
      <c r="L114" s="89">
        <f>J114+K114</f>
        <v>29</v>
      </c>
    </row>
    <row r="115" spans="1:12" ht="22.5" hidden="1" x14ac:dyDescent="0.2">
      <c r="A115" s="63" t="s">
        <v>1</v>
      </c>
      <c r="B115" s="63" t="s">
        <v>125</v>
      </c>
      <c r="C115" s="63" t="s">
        <v>2</v>
      </c>
      <c r="D115" s="63" t="s">
        <v>2</v>
      </c>
      <c r="E115" s="64" t="s">
        <v>126</v>
      </c>
      <c r="F115" s="58">
        <v>0</v>
      </c>
      <c r="G115" s="51"/>
      <c r="H115" s="51"/>
      <c r="I115" s="58">
        <f>+I116</f>
        <v>19</v>
      </c>
      <c r="J115" s="58">
        <f t="shared" si="3"/>
        <v>19</v>
      </c>
      <c r="K115" s="48">
        <f>K116</f>
        <v>0</v>
      </c>
      <c r="L115" s="48">
        <f>K115+J115</f>
        <v>19</v>
      </c>
    </row>
    <row r="116" spans="1:12" hidden="1" x14ac:dyDescent="0.2">
      <c r="A116" s="65"/>
      <c r="B116" s="65" t="s">
        <v>8</v>
      </c>
      <c r="C116" s="65">
        <v>3299</v>
      </c>
      <c r="D116" s="65">
        <v>5222</v>
      </c>
      <c r="E116" s="7" t="s">
        <v>11</v>
      </c>
      <c r="F116" s="51">
        <v>0</v>
      </c>
      <c r="G116" s="51"/>
      <c r="H116" s="51"/>
      <c r="I116" s="51">
        <v>19</v>
      </c>
      <c r="J116" s="51">
        <f t="shared" si="3"/>
        <v>19</v>
      </c>
      <c r="K116" s="89">
        <v>0</v>
      </c>
      <c r="L116" s="89">
        <f>J116+K116</f>
        <v>19</v>
      </c>
    </row>
    <row r="117" spans="1:12" ht="33.75" hidden="1" x14ac:dyDescent="0.2">
      <c r="A117" s="63" t="s">
        <v>1</v>
      </c>
      <c r="B117" s="63" t="s">
        <v>127</v>
      </c>
      <c r="C117" s="63" t="s">
        <v>2</v>
      </c>
      <c r="D117" s="63" t="s">
        <v>2</v>
      </c>
      <c r="E117" s="64" t="s">
        <v>128</v>
      </c>
      <c r="F117" s="58">
        <v>0</v>
      </c>
      <c r="G117" s="51"/>
      <c r="H117" s="51"/>
      <c r="I117" s="58">
        <f>+I118</f>
        <v>40</v>
      </c>
      <c r="J117" s="58">
        <f t="shared" si="3"/>
        <v>40</v>
      </c>
      <c r="K117" s="48">
        <f>K118</f>
        <v>0</v>
      </c>
      <c r="L117" s="48">
        <f>J117+K117</f>
        <v>40</v>
      </c>
    </row>
    <row r="118" spans="1:12" hidden="1" x14ac:dyDescent="0.2">
      <c r="A118" s="65"/>
      <c r="B118" s="65" t="s">
        <v>8</v>
      </c>
      <c r="C118" s="65">
        <v>3299</v>
      </c>
      <c r="D118" s="65">
        <v>5222</v>
      </c>
      <c r="E118" s="7" t="s">
        <v>11</v>
      </c>
      <c r="F118" s="51">
        <v>0</v>
      </c>
      <c r="G118" s="51"/>
      <c r="H118" s="51"/>
      <c r="I118" s="51">
        <v>40</v>
      </c>
      <c r="J118" s="51">
        <f t="shared" si="3"/>
        <v>40</v>
      </c>
      <c r="K118" s="48">
        <v>0</v>
      </c>
      <c r="L118" s="89">
        <f>J118+K118</f>
        <v>40</v>
      </c>
    </row>
    <row r="119" spans="1:12" ht="22.5" hidden="1" x14ac:dyDescent="0.2">
      <c r="A119" s="63" t="s">
        <v>1</v>
      </c>
      <c r="B119" s="63" t="s">
        <v>129</v>
      </c>
      <c r="C119" s="63" t="s">
        <v>2</v>
      </c>
      <c r="D119" s="63" t="s">
        <v>2</v>
      </c>
      <c r="E119" s="64" t="s">
        <v>130</v>
      </c>
      <c r="F119" s="58">
        <v>0</v>
      </c>
      <c r="G119" s="51"/>
      <c r="H119" s="51"/>
      <c r="I119" s="58">
        <f>+I120</f>
        <v>21</v>
      </c>
      <c r="J119" s="58">
        <f t="shared" si="3"/>
        <v>21</v>
      </c>
      <c r="K119" s="48">
        <f>K120</f>
        <v>0</v>
      </c>
      <c r="L119" s="48">
        <f>K119+J119</f>
        <v>21</v>
      </c>
    </row>
    <row r="120" spans="1:12" hidden="1" x14ac:dyDescent="0.2">
      <c r="A120" s="65"/>
      <c r="B120" s="65" t="s">
        <v>8</v>
      </c>
      <c r="C120" s="65">
        <v>3299</v>
      </c>
      <c r="D120" s="65">
        <v>5222</v>
      </c>
      <c r="E120" s="7" t="s">
        <v>11</v>
      </c>
      <c r="F120" s="51">
        <v>0</v>
      </c>
      <c r="G120" s="51"/>
      <c r="H120" s="51"/>
      <c r="I120" s="51">
        <v>21</v>
      </c>
      <c r="J120" s="51">
        <f t="shared" si="3"/>
        <v>21</v>
      </c>
      <c r="K120" s="89">
        <v>0</v>
      </c>
      <c r="L120" s="89">
        <f>J120+K120</f>
        <v>21</v>
      </c>
    </row>
    <row r="121" spans="1:12" ht="22.5" hidden="1" x14ac:dyDescent="0.2">
      <c r="A121" s="63" t="s">
        <v>1</v>
      </c>
      <c r="B121" s="63" t="s">
        <v>131</v>
      </c>
      <c r="C121" s="63" t="s">
        <v>2</v>
      </c>
      <c r="D121" s="63" t="s">
        <v>2</v>
      </c>
      <c r="E121" s="64" t="s">
        <v>132</v>
      </c>
      <c r="F121" s="58">
        <v>0</v>
      </c>
      <c r="G121" s="51"/>
      <c r="H121" s="51"/>
      <c r="I121" s="58">
        <f>+I122</f>
        <v>32</v>
      </c>
      <c r="J121" s="58">
        <f t="shared" si="3"/>
        <v>32</v>
      </c>
      <c r="K121" s="48">
        <f>K122</f>
        <v>0</v>
      </c>
      <c r="L121" s="48">
        <f>J121+K121</f>
        <v>32</v>
      </c>
    </row>
    <row r="122" spans="1:12" hidden="1" x14ac:dyDescent="0.2">
      <c r="A122" s="65"/>
      <c r="B122" s="65" t="s">
        <v>8</v>
      </c>
      <c r="C122" s="65">
        <v>3299</v>
      </c>
      <c r="D122" s="65">
        <v>5222</v>
      </c>
      <c r="E122" s="7" t="s">
        <v>11</v>
      </c>
      <c r="F122" s="51">
        <v>0</v>
      </c>
      <c r="G122" s="51"/>
      <c r="H122" s="51"/>
      <c r="I122" s="51">
        <v>32</v>
      </c>
      <c r="J122" s="51">
        <f t="shared" si="3"/>
        <v>32</v>
      </c>
      <c r="K122" s="89">
        <v>0</v>
      </c>
      <c r="L122" s="89">
        <f>J122+K122</f>
        <v>32</v>
      </c>
    </row>
    <row r="123" spans="1:12" ht="22.5" hidden="1" x14ac:dyDescent="0.2">
      <c r="A123" s="63" t="s">
        <v>1</v>
      </c>
      <c r="B123" s="63" t="s">
        <v>133</v>
      </c>
      <c r="C123" s="63" t="s">
        <v>2</v>
      </c>
      <c r="D123" s="63" t="s">
        <v>2</v>
      </c>
      <c r="E123" s="64" t="s">
        <v>134</v>
      </c>
      <c r="F123" s="58">
        <v>0</v>
      </c>
      <c r="G123" s="51"/>
      <c r="H123" s="51"/>
      <c r="I123" s="58">
        <f>+I124</f>
        <v>40</v>
      </c>
      <c r="J123" s="58">
        <f t="shared" si="3"/>
        <v>40</v>
      </c>
      <c r="K123" s="48">
        <f>K124</f>
        <v>0</v>
      </c>
      <c r="L123" s="48">
        <f>K123+J123</f>
        <v>40</v>
      </c>
    </row>
    <row r="124" spans="1:12" hidden="1" x14ac:dyDescent="0.2">
      <c r="A124" s="65"/>
      <c r="B124" s="65" t="s">
        <v>8</v>
      </c>
      <c r="C124" s="65">
        <v>3299</v>
      </c>
      <c r="D124" s="65">
        <v>5222</v>
      </c>
      <c r="E124" s="7" t="s">
        <v>11</v>
      </c>
      <c r="F124" s="51">
        <v>0</v>
      </c>
      <c r="G124" s="51"/>
      <c r="H124" s="51"/>
      <c r="I124" s="51">
        <v>40</v>
      </c>
      <c r="J124" s="51">
        <f t="shared" si="3"/>
        <v>40</v>
      </c>
      <c r="K124" s="89">
        <v>0</v>
      </c>
      <c r="L124" s="89">
        <f>J124+K124</f>
        <v>40</v>
      </c>
    </row>
    <row r="125" spans="1:12" hidden="1" x14ac:dyDescent="0.2">
      <c r="A125" s="63" t="s">
        <v>1</v>
      </c>
      <c r="B125" s="63" t="s">
        <v>135</v>
      </c>
      <c r="C125" s="63" t="s">
        <v>2</v>
      </c>
      <c r="D125" s="63" t="s">
        <v>2</v>
      </c>
      <c r="E125" s="64" t="s">
        <v>136</v>
      </c>
      <c r="F125" s="58">
        <v>0</v>
      </c>
      <c r="G125" s="51"/>
      <c r="H125" s="51"/>
      <c r="I125" s="58">
        <f>+I126</f>
        <v>14</v>
      </c>
      <c r="J125" s="58">
        <f t="shared" si="3"/>
        <v>14</v>
      </c>
      <c r="K125" s="48">
        <f>K126</f>
        <v>0</v>
      </c>
      <c r="L125" s="48">
        <f>+J125+K125</f>
        <v>14</v>
      </c>
    </row>
    <row r="126" spans="1:12" hidden="1" x14ac:dyDescent="0.2">
      <c r="A126" s="65"/>
      <c r="B126" s="65" t="s">
        <v>8</v>
      </c>
      <c r="C126" s="65">
        <v>3299</v>
      </c>
      <c r="D126" s="65">
        <v>5222</v>
      </c>
      <c r="E126" s="7" t="s">
        <v>11</v>
      </c>
      <c r="F126" s="51">
        <v>0</v>
      </c>
      <c r="G126" s="51"/>
      <c r="H126" s="51"/>
      <c r="I126" s="51">
        <v>14</v>
      </c>
      <c r="J126" s="51">
        <f t="shared" si="3"/>
        <v>14</v>
      </c>
      <c r="K126" s="89">
        <v>0</v>
      </c>
      <c r="L126" s="89">
        <f>J126+K126</f>
        <v>14</v>
      </c>
    </row>
    <row r="127" spans="1:12" ht="22.5" hidden="1" x14ac:dyDescent="0.2">
      <c r="A127" s="63" t="s">
        <v>1</v>
      </c>
      <c r="B127" s="63" t="s">
        <v>137</v>
      </c>
      <c r="C127" s="63" t="s">
        <v>2</v>
      </c>
      <c r="D127" s="63" t="s">
        <v>2</v>
      </c>
      <c r="E127" s="64" t="s">
        <v>138</v>
      </c>
      <c r="F127" s="58">
        <v>0</v>
      </c>
      <c r="G127" s="51"/>
      <c r="H127" s="51"/>
      <c r="I127" s="58">
        <f>+I128</f>
        <v>40</v>
      </c>
      <c r="J127" s="58">
        <f t="shared" si="3"/>
        <v>40</v>
      </c>
      <c r="K127" s="48">
        <f>K128</f>
        <v>0</v>
      </c>
      <c r="L127" s="48">
        <f>K127+J127</f>
        <v>40</v>
      </c>
    </row>
    <row r="128" spans="1:12" hidden="1" x14ac:dyDescent="0.2">
      <c r="A128" s="65"/>
      <c r="B128" s="65" t="s">
        <v>8</v>
      </c>
      <c r="C128" s="65">
        <v>3299</v>
      </c>
      <c r="D128" s="65">
        <v>5321</v>
      </c>
      <c r="E128" s="7" t="s">
        <v>9</v>
      </c>
      <c r="F128" s="51">
        <v>0</v>
      </c>
      <c r="G128" s="51"/>
      <c r="H128" s="51"/>
      <c r="I128" s="51">
        <v>40</v>
      </c>
      <c r="J128" s="51">
        <f t="shared" si="3"/>
        <v>40</v>
      </c>
      <c r="K128" s="89">
        <v>0</v>
      </c>
      <c r="L128" s="89">
        <f>J128+K128</f>
        <v>40</v>
      </c>
    </row>
    <row r="129" spans="1:12" ht="22.5" hidden="1" x14ac:dyDescent="0.2">
      <c r="A129" s="63" t="s">
        <v>1</v>
      </c>
      <c r="B129" s="63" t="s">
        <v>139</v>
      </c>
      <c r="C129" s="63" t="s">
        <v>2</v>
      </c>
      <c r="D129" s="63" t="s">
        <v>2</v>
      </c>
      <c r="E129" s="64" t="s">
        <v>140</v>
      </c>
      <c r="F129" s="58">
        <v>0</v>
      </c>
      <c r="G129" s="51"/>
      <c r="H129" s="51"/>
      <c r="I129" s="58">
        <f>+I130</f>
        <v>40</v>
      </c>
      <c r="J129" s="58">
        <f t="shared" si="3"/>
        <v>40</v>
      </c>
      <c r="K129" s="48">
        <f>K130</f>
        <v>0</v>
      </c>
      <c r="L129" s="48">
        <f>J129+K129</f>
        <v>40</v>
      </c>
    </row>
    <row r="130" spans="1:12" hidden="1" x14ac:dyDescent="0.2">
      <c r="A130" s="65"/>
      <c r="B130" s="65" t="s">
        <v>8</v>
      </c>
      <c r="C130" s="65">
        <v>3299</v>
      </c>
      <c r="D130" s="65">
        <v>5321</v>
      </c>
      <c r="E130" s="7" t="s">
        <v>9</v>
      </c>
      <c r="F130" s="51">
        <v>0</v>
      </c>
      <c r="G130" s="51"/>
      <c r="H130" s="51"/>
      <c r="I130" s="51">
        <v>40</v>
      </c>
      <c r="J130" s="51">
        <f t="shared" si="3"/>
        <v>40</v>
      </c>
      <c r="K130" s="89">
        <v>0</v>
      </c>
      <c r="L130" s="89">
        <f>J130+K130</f>
        <v>40</v>
      </c>
    </row>
    <row r="131" spans="1:12" ht="22.5" hidden="1" x14ac:dyDescent="0.2">
      <c r="A131" s="63" t="s">
        <v>1</v>
      </c>
      <c r="B131" s="63" t="s">
        <v>141</v>
      </c>
      <c r="C131" s="63" t="s">
        <v>2</v>
      </c>
      <c r="D131" s="63" t="s">
        <v>2</v>
      </c>
      <c r="E131" s="64" t="s">
        <v>142</v>
      </c>
      <c r="F131" s="58">
        <v>0</v>
      </c>
      <c r="G131" s="51"/>
      <c r="H131" s="51"/>
      <c r="I131" s="58">
        <f>+I132</f>
        <v>17</v>
      </c>
      <c r="J131" s="58">
        <f t="shared" si="3"/>
        <v>17</v>
      </c>
      <c r="K131" s="48">
        <f>K132</f>
        <v>0</v>
      </c>
      <c r="L131" s="48">
        <f>K131+J131</f>
        <v>17</v>
      </c>
    </row>
    <row r="132" spans="1:12" hidden="1" x14ac:dyDescent="0.2">
      <c r="A132" s="65"/>
      <c r="B132" s="65" t="s">
        <v>8</v>
      </c>
      <c r="C132" s="65">
        <v>3299</v>
      </c>
      <c r="D132" s="65">
        <v>5321</v>
      </c>
      <c r="E132" s="7" t="s">
        <v>9</v>
      </c>
      <c r="F132" s="51">
        <v>0</v>
      </c>
      <c r="G132" s="51"/>
      <c r="H132" s="51"/>
      <c r="I132" s="51">
        <v>17</v>
      </c>
      <c r="J132" s="51">
        <f t="shared" si="3"/>
        <v>17</v>
      </c>
      <c r="K132" s="89">
        <v>0</v>
      </c>
      <c r="L132" s="89">
        <f>J132+K132</f>
        <v>17</v>
      </c>
    </row>
    <row r="133" spans="1:12" ht="22.5" hidden="1" x14ac:dyDescent="0.2">
      <c r="A133" s="63" t="s">
        <v>1</v>
      </c>
      <c r="B133" s="63" t="s">
        <v>143</v>
      </c>
      <c r="C133" s="63" t="s">
        <v>2</v>
      </c>
      <c r="D133" s="63" t="s">
        <v>2</v>
      </c>
      <c r="E133" s="64" t="s">
        <v>144</v>
      </c>
      <c r="F133" s="58">
        <v>0</v>
      </c>
      <c r="G133" s="51"/>
      <c r="H133" s="51"/>
      <c r="I133" s="58">
        <f>+I134</f>
        <v>24</v>
      </c>
      <c r="J133" s="58">
        <f t="shared" si="3"/>
        <v>24</v>
      </c>
      <c r="K133" s="48">
        <f>K134</f>
        <v>0</v>
      </c>
      <c r="L133" s="48">
        <f>J133+K133</f>
        <v>24</v>
      </c>
    </row>
    <row r="134" spans="1:12" hidden="1" x14ac:dyDescent="0.2">
      <c r="A134" s="65"/>
      <c r="B134" s="65" t="s">
        <v>8</v>
      </c>
      <c r="C134" s="65">
        <v>3299</v>
      </c>
      <c r="D134" s="65">
        <v>5222</v>
      </c>
      <c r="E134" s="7" t="s">
        <v>11</v>
      </c>
      <c r="F134" s="51">
        <v>0</v>
      </c>
      <c r="G134" s="51"/>
      <c r="H134" s="51"/>
      <c r="I134" s="51">
        <v>24</v>
      </c>
      <c r="J134" s="51">
        <f t="shared" si="3"/>
        <v>24</v>
      </c>
      <c r="K134" s="89">
        <v>0</v>
      </c>
      <c r="L134" s="89">
        <f>J134+K134</f>
        <v>24</v>
      </c>
    </row>
    <row r="135" spans="1:12" ht="22.5" hidden="1" x14ac:dyDescent="0.2">
      <c r="A135" s="63" t="s">
        <v>1</v>
      </c>
      <c r="B135" s="63" t="s">
        <v>145</v>
      </c>
      <c r="C135" s="63" t="s">
        <v>2</v>
      </c>
      <c r="D135" s="63" t="s">
        <v>2</v>
      </c>
      <c r="E135" s="64" t="s">
        <v>146</v>
      </c>
      <c r="F135" s="58">
        <v>0</v>
      </c>
      <c r="G135" s="51"/>
      <c r="H135" s="51"/>
      <c r="I135" s="58">
        <f>+I136</f>
        <v>40</v>
      </c>
      <c r="J135" s="58">
        <f t="shared" si="3"/>
        <v>40</v>
      </c>
      <c r="K135" s="48">
        <f>K136</f>
        <v>0</v>
      </c>
      <c r="L135" s="48">
        <f>K135+J135</f>
        <v>40</v>
      </c>
    </row>
    <row r="136" spans="1:12" hidden="1" x14ac:dyDescent="0.2">
      <c r="A136" s="65"/>
      <c r="B136" s="65" t="s">
        <v>8</v>
      </c>
      <c r="C136" s="65">
        <v>3299</v>
      </c>
      <c r="D136" s="65">
        <v>5222</v>
      </c>
      <c r="E136" s="7" t="s">
        <v>11</v>
      </c>
      <c r="F136" s="51">
        <v>0</v>
      </c>
      <c r="G136" s="51"/>
      <c r="H136" s="51"/>
      <c r="I136" s="51">
        <v>40</v>
      </c>
      <c r="J136" s="51">
        <f t="shared" si="3"/>
        <v>40</v>
      </c>
      <c r="K136" s="89">
        <v>0</v>
      </c>
      <c r="L136" s="89">
        <f>J136+K136</f>
        <v>40</v>
      </c>
    </row>
    <row r="137" spans="1:12" ht="22.5" hidden="1" x14ac:dyDescent="0.2">
      <c r="A137" s="63" t="s">
        <v>1</v>
      </c>
      <c r="B137" s="63" t="s">
        <v>147</v>
      </c>
      <c r="C137" s="63" t="s">
        <v>2</v>
      </c>
      <c r="D137" s="63" t="s">
        <v>2</v>
      </c>
      <c r="E137" s="64" t="s">
        <v>148</v>
      </c>
      <c r="F137" s="58">
        <v>0</v>
      </c>
      <c r="G137" s="51"/>
      <c r="H137" s="51"/>
      <c r="I137" s="58">
        <f>+I138</f>
        <v>40</v>
      </c>
      <c r="J137" s="58">
        <f t="shared" si="3"/>
        <v>40</v>
      </c>
      <c r="K137" s="48">
        <f>K138</f>
        <v>0</v>
      </c>
      <c r="L137" s="48">
        <f>+J137+K137</f>
        <v>40</v>
      </c>
    </row>
    <row r="138" spans="1:12" hidden="1" x14ac:dyDescent="0.2">
      <c r="A138" s="65"/>
      <c r="B138" s="65" t="s">
        <v>8</v>
      </c>
      <c r="C138" s="65">
        <v>3299</v>
      </c>
      <c r="D138" s="65">
        <v>5222</v>
      </c>
      <c r="E138" s="7" t="s">
        <v>11</v>
      </c>
      <c r="F138" s="51">
        <v>0</v>
      </c>
      <c r="G138" s="51"/>
      <c r="H138" s="51"/>
      <c r="I138" s="51">
        <v>40</v>
      </c>
      <c r="J138" s="51">
        <f t="shared" si="3"/>
        <v>40</v>
      </c>
      <c r="K138" s="89">
        <v>0</v>
      </c>
      <c r="L138" s="89">
        <f>J138+K138</f>
        <v>40</v>
      </c>
    </row>
    <row r="139" spans="1:12" ht="22.5" hidden="1" x14ac:dyDescent="0.2">
      <c r="A139" s="63" t="s">
        <v>1</v>
      </c>
      <c r="B139" s="63" t="s">
        <v>149</v>
      </c>
      <c r="C139" s="63" t="s">
        <v>2</v>
      </c>
      <c r="D139" s="63" t="s">
        <v>2</v>
      </c>
      <c r="E139" s="64" t="s">
        <v>150</v>
      </c>
      <c r="F139" s="58">
        <v>0</v>
      </c>
      <c r="G139" s="51"/>
      <c r="H139" s="51"/>
      <c r="I139" s="58">
        <f>+I140</f>
        <v>19</v>
      </c>
      <c r="J139" s="58">
        <f t="shared" si="3"/>
        <v>19</v>
      </c>
      <c r="K139" s="48">
        <f>K140</f>
        <v>0</v>
      </c>
      <c r="L139" s="48">
        <f>K139+J139</f>
        <v>19</v>
      </c>
    </row>
    <row r="140" spans="1:12" hidden="1" x14ac:dyDescent="0.2">
      <c r="A140" s="65"/>
      <c r="B140" s="65" t="s">
        <v>8</v>
      </c>
      <c r="C140" s="65">
        <v>3299</v>
      </c>
      <c r="D140" s="65">
        <v>5222</v>
      </c>
      <c r="E140" s="7" t="s">
        <v>11</v>
      </c>
      <c r="F140" s="51">
        <v>0</v>
      </c>
      <c r="G140" s="51"/>
      <c r="H140" s="51"/>
      <c r="I140" s="51">
        <v>19</v>
      </c>
      <c r="J140" s="51">
        <f t="shared" ref="J140:J203" si="4">+H140+I140</f>
        <v>19</v>
      </c>
      <c r="K140" s="89">
        <v>0</v>
      </c>
      <c r="L140" s="89">
        <f>J140+K140</f>
        <v>19</v>
      </c>
    </row>
    <row r="141" spans="1:12" ht="22.5" hidden="1" x14ac:dyDescent="0.2">
      <c r="A141" s="63" t="s">
        <v>1</v>
      </c>
      <c r="B141" s="63" t="s">
        <v>151</v>
      </c>
      <c r="C141" s="63" t="s">
        <v>2</v>
      </c>
      <c r="D141" s="63" t="s">
        <v>2</v>
      </c>
      <c r="E141" s="64" t="s">
        <v>152</v>
      </c>
      <c r="F141" s="58">
        <v>0</v>
      </c>
      <c r="G141" s="51"/>
      <c r="H141" s="51"/>
      <c r="I141" s="58">
        <f>+I142</f>
        <v>40</v>
      </c>
      <c r="J141" s="58">
        <f t="shared" si="4"/>
        <v>40</v>
      </c>
      <c r="K141" s="48">
        <f>K142</f>
        <v>0</v>
      </c>
      <c r="L141" s="48">
        <f>J141+K141</f>
        <v>40</v>
      </c>
    </row>
    <row r="142" spans="1:12" hidden="1" x14ac:dyDescent="0.2">
      <c r="A142" s="65"/>
      <c r="B142" s="65" t="s">
        <v>8</v>
      </c>
      <c r="C142" s="65">
        <v>3299</v>
      </c>
      <c r="D142" s="65">
        <v>5222</v>
      </c>
      <c r="E142" s="7" t="s">
        <v>11</v>
      </c>
      <c r="F142" s="51">
        <v>0</v>
      </c>
      <c r="G142" s="51"/>
      <c r="H142" s="51"/>
      <c r="I142" s="51">
        <v>40</v>
      </c>
      <c r="J142" s="51">
        <f t="shared" si="4"/>
        <v>40</v>
      </c>
      <c r="K142" s="89">
        <v>0</v>
      </c>
      <c r="L142" s="89">
        <f>J142+K142</f>
        <v>40</v>
      </c>
    </row>
    <row r="143" spans="1:12" ht="22.5" hidden="1" x14ac:dyDescent="0.2">
      <c r="A143" s="63" t="s">
        <v>1</v>
      </c>
      <c r="B143" s="63" t="s">
        <v>153</v>
      </c>
      <c r="C143" s="63" t="s">
        <v>2</v>
      </c>
      <c r="D143" s="63" t="s">
        <v>2</v>
      </c>
      <c r="E143" s="64" t="s">
        <v>154</v>
      </c>
      <c r="F143" s="58">
        <v>0</v>
      </c>
      <c r="G143" s="51"/>
      <c r="H143" s="51"/>
      <c r="I143" s="58">
        <f>+I144</f>
        <v>15</v>
      </c>
      <c r="J143" s="58">
        <f t="shared" si="4"/>
        <v>15</v>
      </c>
      <c r="K143" s="48">
        <f>K144</f>
        <v>0</v>
      </c>
      <c r="L143" s="48">
        <f>K143+J143</f>
        <v>15</v>
      </c>
    </row>
    <row r="144" spans="1:12" hidden="1" x14ac:dyDescent="0.2">
      <c r="A144" s="65"/>
      <c r="B144" s="65" t="s">
        <v>8</v>
      </c>
      <c r="C144" s="65">
        <v>3299</v>
      </c>
      <c r="D144" s="65">
        <v>5222</v>
      </c>
      <c r="E144" s="7" t="s">
        <v>11</v>
      </c>
      <c r="F144" s="51">
        <v>0</v>
      </c>
      <c r="G144" s="51"/>
      <c r="H144" s="51"/>
      <c r="I144" s="51">
        <v>15</v>
      </c>
      <c r="J144" s="51">
        <f t="shared" si="4"/>
        <v>15</v>
      </c>
      <c r="K144" s="89">
        <v>0</v>
      </c>
      <c r="L144" s="89">
        <f>J144+K144</f>
        <v>15</v>
      </c>
    </row>
    <row r="145" spans="1:12" ht="22.5" hidden="1" x14ac:dyDescent="0.2">
      <c r="A145" s="63" t="s">
        <v>1</v>
      </c>
      <c r="B145" s="63" t="s">
        <v>155</v>
      </c>
      <c r="C145" s="63" t="s">
        <v>2</v>
      </c>
      <c r="D145" s="63" t="s">
        <v>2</v>
      </c>
      <c r="E145" s="64" t="s">
        <v>156</v>
      </c>
      <c r="F145" s="58">
        <v>0</v>
      </c>
      <c r="G145" s="51"/>
      <c r="H145" s="51"/>
      <c r="I145" s="58">
        <f>+I146</f>
        <v>28</v>
      </c>
      <c r="J145" s="58">
        <f t="shared" si="4"/>
        <v>28</v>
      </c>
      <c r="K145" s="48">
        <f>K146</f>
        <v>0</v>
      </c>
      <c r="L145" s="48">
        <f>J145+K145</f>
        <v>28</v>
      </c>
    </row>
    <row r="146" spans="1:12" hidden="1" x14ac:dyDescent="0.2">
      <c r="A146" s="65"/>
      <c r="B146" s="65" t="s">
        <v>8</v>
      </c>
      <c r="C146" s="65">
        <v>3299</v>
      </c>
      <c r="D146" s="65">
        <v>5321</v>
      </c>
      <c r="E146" s="7" t="s">
        <v>9</v>
      </c>
      <c r="F146" s="51">
        <v>0</v>
      </c>
      <c r="G146" s="51"/>
      <c r="H146" s="51"/>
      <c r="I146" s="51">
        <v>28</v>
      </c>
      <c r="J146" s="51">
        <f t="shared" si="4"/>
        <v>28</v>
      </c>
      <c r="K146" s="89">
        <v>0</v>
      </c>
      <c r="L146" s="89">
        <f>J146+K146</f>
        <v>28</v>
      </c>
    </row>
    <row r="147" spans="1:12" ht="33.75" hidden="1" x14ac:dyDescent="0.2">
      <c r="A147" s="63" t="s">
        <v>1</v>
      </c>
      <c r="B147" s="63" t="s">
        <v>157</v>
      </c>
      <c r="C147" s="63" t="s">
        <v>2</v>
      </c>
      <c r="D147" s="63" t="s">
        <v>2</v>
      </c>
      <c r="E147" s="64" t="s">
        <v>158</v>
      </c>
      <c r="F147" s="58">
        <v>0</v>
      </c>
      <c r="G147" s="51"/>
      <c r="H147" s="51"/>
      <c r="I147" s="58">
        <f>+I148</f>
        <v>14</v>
      </c>
      <c r="J147" s="58">
        <f t="shared" si="4"/>
        <v>14</v>
      </c>
      <c r="K147" s="48">
        <f>K148</f>
        <v>0</v>
      </c>
      <c r="L147" s="48">
        <f>K147+J147</f>
        <v>14</v>
      </c>
    </row>
    <row r="148" spans="1:12" ht="22.5" hidden="1" x14ac:dyDescent="0.2">
      <c r="A148" s="65"/>
      <c r="B148" s="65" t="s">
        <v>8</v>
      </c>
      <c r="C148" s="65">
        <v>3299</v>
      </c>
      <c r="D148" s="65">
        <v>5331</v>
      </c>
      <c r="E148" s="7" t="s">
        <v>10</v>
      </c>
      <c r="F148" s="51">
        <v>0</v>
      </c>
      <c r="G148" s="51"/>
      <c r="H148" s="51"/>
      <c r="I148" s="51">
        <v>14</v>
      </c>
      <c r="J148" s="51">
        <f t="shared" si="4"/>
        <v>14</v>
      </c>
      <c r="K148" s="89">
        <v>0</v>
      </c>
      <c r="L148" s="89">
        <f>J148+K148</f>
        <v>14</v>
      </c>
    </row>
    <row r="149" spans="1:12" ht="22.5" hidden="1" x14ac:dyDescent="0.2">
      <c r="A149" s="63" t="s">
        <v>1</v>
      </c>
      <c r="B149" s="63" t="s">
        <v>159</v>
      </c>
      <c r="C149" s="63" t="s">
        <v>2</v>
      </c>
      <c r="D149" s="63" t="s">
        <v>2</v>
      </c>
      <c r="E149" s="64" t="s">
        <v>160</v>
      </c>
      <c r="F149" s="58">
        <v>0</v>
      </c>
      <c r="G149" s="51"/>
      <c r="H149" s="51"/>
      <c r="I149" s="58">
        <f>+I150</f>
        <v>40</v>
      </c>
      <c r="J149" s="58">
        <f t="shared" si="4"/>
        <v>40</v>
      </c>
      <c r="K149" s="48">
        <f>K150</f>
        <v>0</v>
      </c>
      <c r="L149" s="48">
        <f>+J149+K149</f>
        <v>40</v>
      </c>
    </row>
    <row r="150" spans="1:12" hidden="1" x14ac:dyDescent="0.2">
      <c r="A150" s="65"/>
      <c r="B150" s="65" t="s">
        <v>8</v>
      </c>
      <c r="C150" s="65">
        <v>3299</v>
      </c>
      <c r="D150" s="65">
        <v>5321</v>
      </c>
      <c r="E150" s="7" t="s">
        <v>9</v>
      </c>
      <c r="F150" s="51">
        <v>0</v>
      </c>
      <c r="G150" s="51"/>
      <c r="H150" s="51"/>
      <c r="I150" s="51">
        <v>40</v>
      </c>
      <c r="J150" s="51">
        <f t="shared" si="4"/>
        <v>40</v>
      </c>
      <c r="K150" s="89">
        <v>0</v>
      </c>
      <c r="L150" s="89">
        <f>J150+K150</f>
        <v>40</v>
      </c>
    </row>
    <row r="151" spans="1:12" ht="22.5" hidden="1" x14ac:dyDescent="0.2">
      <c r="A151" s="63" t="s">
        <v>1</v>
      </c>
      <c r="B151" s="63" t="s">
        <v>161</v>
      </c>
      <c r="C151" s="63" t="s">
        <v>2</v>
      </c>
      <c r="D151" s="63" t="s">
        <v>2</v>
      </c>
      <c r="E151" s="64" t="s">
        <v>162</v>
      </c>
      <c r="F151" s="58">
        <v>0</v>
      </c>
      <c r="G151" s="51"/>
      <c r="H151" s="51"/>
      <c r="I151" s="58">
        <f>+I152</f>
        <v>27</v>
      </c>
      <c r="J151" s="58">
        <f t="shared" si="4"/>
        <v>27</v>
      </c>
      <c r="K151" s="48">
        <f>K152</f>
        <v>0</v>
      </c>
      <c r="L151" s="48">
        <f>K151+J151</f>
        <v>27</v>
      </c>
    </row>
    <row r="152" spans="1:12" ht="22.5" hidden="1" x14ac:dyDescent="0.2">
      <c r="A152" s="65"/>
      <c r="B152" s="65" t="s">
        <v>8</v>
      </c>
      <c r="C152" s="65">
        <v>3299</v>
      </c>
      <c r="D152" s="65">
        <v>5331</v>
      </c>
      <c r="E152" s="7" t="s">
        <v>10</v>
      </c>
      <c r="F152" s="51">
        <v>0</v>
      </c>
      <c r="G152" s="51"/>
      <c r="H152" s="51"/>
      <c r="I152" s="51">
        <v>27</v>
      </c>
      <c r="J152" s="51">
        <f t="shared" si="4"/>
        <v>27</v>
      </c>
      <c r="K152" s="89">
        <v>0</v>
      </c>
      <c r="L152" s="89">
        <f>J152+K152</f>
        <v>27</v>
      </c>
    </row>
    <row r="153" spans="1:12" ht="22.5" hidden="1" x14ac:dyDescent="0.2">
      <c r="A153" s="63" t="s">
        <v>1</v>
      </c>
      <c r="B153" s="63" t="s">
        <v>163</v>
      </c>
      <c r="C153" s="63" t="s">
        <v>2</v>
      </c>
      <c r="D153" s="63" t="s">
        <v>2</v>
      </c>
      <c r="E153" s="64" t="s">
        <v>164</v>
      </c>
      <c r="F153" s="58">
        <v>0</v>
      </c>
      <c r="G153" s="51"/>
      <c r="H153" s="51"/>
      <c r="I153" s="58">
        <f>+I154</f>
        <v>23</v>
      </c>
      <c r="J153" s="58">
        <f t="shared" si="4"/>
        <v>23</v>
      </c>
      <c r="K153" s="48">
        <f>K154</f>
        <v>0</v>
      </c>
      <c r="L153" s="48">
        <f>J153+K153</f>
        <v>23</v>
      </c>
    </row>
    <row r="154" spans="1:12" hidden="1" x14ac:dyDescent="0.2">
      <c r="A154" s="65"/>
      <c r="B154" s="65" t="s">
        <v>8</v>
      </c>
      <c r="C154" s="65">
        <v>3299</v>
      </c>
      <c r="D154" s="65">
        <v>5321</v>
      </c>
      <c r="E154" s="7" t="s">
        <v>9</v>
      </c>
      <c r="F154" s="51">
        <v>0</v>
      </c>
      <c r="G154" s="51"/>
      <c r="H154" s="51"/>
      <c r="I154" s="51">
        <v>23</v>
      </c>
      <c r="J154" s="51">
        <f t="shared" si="4"/>
        <v>23</v>
      </c>
      <c r="K154" s="89">
        <v>0</v>
      </c>
      <c r="L154" s="89">
        <f>J154+K154</f>
        <v>23</v>
      </c>
    </row>
    <row r="155" spans="1:12" ht="22.5" hidden="1" x14ac:dyDescent="0.2">
      <c r="A155" s="63" t="s">
        <v>1</v>
      </c>
      <c r="B155" s="63" t="s">
        <v>165</v>
      </c>
      <c r="C155" s="63" t="s">
        <v>2</v>
      </c>
      <c r="D155" s="63" t="s">
        <v>2</v>
      </c>
      <c r="E155" s="64" t="s">
        <v>166</v>
      </c>
      <c r="F155" s="58">
        <v>0</v>
      </c>
      <c r="G155" s="51"/>
      <c r="H155" s="51"/>
      <c r="I155" s="58">
        <f>+I156</f>
        <v>40</v>
      </c>
      <c r="J155" s="58">
        <f t="shared" si="4"/>
        <v>40</v>
      </c>
      <c r="K155" s="48">
        <f>K156</f>
        <v>0</v>
      </c>
      <c r="L155" s="48">
        <f>K155+J155</f>
        <v>40</v>
      </c>
    </row>
    <row r="156" spans="1:12" hidden="1" x14ac:dyDescent="0.2">
      <c r="A156" s="65"/>
      <c r="B156" s="65" t="s">
        <v>8</v>
      </c>
      <c r="C156" s="65">
        <v>3299</v>
      </c>
      <c r="D156" s="65">
        <v>5222</v>
      </c>
      <c r="E156" s="7" t="s">
        <v>11</v>
      </c>
      <c r="F156" s="51">
        <v>0</v>
      </c>
      <c r="G156" s="51"/>
      <c r="H156" s="51"/>
      <c r="I156" s="51">
        <v>40</v>
      </c>
      <c r="J156" s="51">
        <f t="shared" si="4"/>
        <v>40</v>
      </c>
      <c r="K156" s="89">
        <v>0</v>
      </c>
      <c r="L156" s="89">
        <f>J156+K156</f>
        <v>40</v>
      </c>
    </row>
    <row r="157" spans="1:12" ht="33.75" hidden="1" x14ac:dyDescent="0.2">
      <c r="A157" s="63" t="s">
        <v>1</v>
      </c>
      <c r="B157" s="63" t="s">
        <v>167</v>
      </c>
      <c r="C157" s="63" t="s">
        <v>2</v>
      </c>
      <c r="D157" s="63" t="s">
        <v>2</v>
      </c>
      <c r="E157" s="64" t="s">
        <v>168</v>
      </c>
      <c r="F157" s="58">
        <v>0</v>
      </c>
      <c r="G157" s="51"/>
      <c r="H157" s="51"/>
      <c r="I157" s="58">
        <f>+I158</f>
        <v>10</v>
      </c>
      <c r="J157" s="58">
        <f t="shared" si="4"/>
        <v>10</v>
      </c>
      <c r="K157" s="48">
        <f>K158</f>
        <v>0</v>
      </c>
      <c r="L157" s="48">
        <f>J157+K157</f>
        <v>10</v>
      </c>
    </row>
    <row r="158" spans="1:12" hidden="1" x14ac:dyDescent="0.2">
      <c r="A158" s="65"/>
      <c r="B158" s="65" t="s">
        <v>8</v>
      </c>
      <c r="C158" s="65">
        <v>3299</v>
      </c>
      <c r="D158" s="65">
        <v>5222</v>
      </c>
      <c r="E158" s="7" t="s">
        <v>11</v>
      </c>
      <c r="F158" s="51">
        <v>0</v>
      </c>
      <c r="G158" s="51"/>
      <c r="H158" s="51"/>
      <c r="I158" s="51">
        <v>10</v>
      </c>
      <c r="J158" s="51">
        <f t="shared" si="4"/>
        <v>10</v>
      </c>
      <c r="K158" s="89">
        <v>0</v>
      </c>
      <c r="L158" s="89">
        <f>J158+K158</f>
        <v>10</v>
      </c>
    </row>
    <row r="159" spans="1:12" ht="33.75" hidden="1" x14ac:dyDescent="0.2">
      <c r="A159" s="63" t="s">
        <v>1</v>
      </c>
      <c r="B159" s="63" t="s">
        <v>169</v>
      </c>
      <c r="C159" s="63" t="s">
        <v>2</v>
      </c>
      <c r="D159" s="63" t="s">
        <v>2</v>
      </c>
      <c r="E159" s="64" t="s">
        <v>170</v>
      </c>
      <c r="F159" s="58">
        <v>0</v>
      </c>
      <c r="G159" s="51"/>
      <c r="H159" s="51"/>
      <c r="I159" s="58">
        <f>+I160</f>
        <v>23</v>
      </c>
      <c r="J159" s="58">
        <f t="shared" si="4"/>
        <v>23</v>
      </c>
      <c r="K159" s="48">
        <f>K160</f>
        <v>0</v>
      </c>
      <c r="L159" s="48">
        <f>K159+J159</f>
        <v>23</v>
      </c>
    </row>
    <row r="160" spans="1:12" hidden="1" x14ac:dyDescent="0.2">
      <c r="A160" s="65"/>
      <c r="B160" s="65" t="s">
        <v>8</v>
      </c>
      <c r="C160" s="65">
        <v>3299</v>
      </c>
      <c r="D160" s="65">
        <v>5222</v>
      </c>
      <c r="E160" s="7" t="s">
        <v>11</v>
      </c>
      <c r="F160" s="51">
        <v>0</v>
      </c>
      <c r="G160" s="51"/>
      <c r="H160" s="51"/>
      <c r="I160" s="51">
        <v>23</v>
      </c>
      <c r="J160" s="51">
        <f t="shared" si="4"/>
        <v>23</v>
      </c>
      <c r="K160" s="89">
        <v>0</v>
      </c>
      <c r="L160" s="89">
        <f>J160+K160</f>
        <v>23</v>
      </c>
    </row>
    <row r="161" spans="1:12" ht="33.75" hidden="1" x14ac:dyDescent="0.2">
      <c r="A161" s="63" t="s">
        <v>1</v>
      </c>
      <c r="B161" s="63" t="s">
        <v>171</v>
      </c>
      <c r="C161" s="63" t="s">
        <v>2</v>
      </c>
      <c r="D161" s="63" t="s">
        <v>2</v>
      </c>
      <c r="E161" s="64" t="s">
        <v>172</v>
      </c>
      <c r="F161" s="58">
        <v>0</v>
      </c>
      <c r="G161" s="51"/>
      <c r="H161" s="51"/>
      <c r="I161" s="58">
        <f>+I162</f>
        <v>11</v>
      </c>
      <c r="J161" s="58">
        <f t="shared" si="4"/>
        <v>11</v>
      </c>
      <c r="K161" s="48">
        <f>K162</f>
        <v>0</v>
      </c>
      <c r="L161" s="48">
        <f>+J161+K161</f>
        <v>11</v>
      </c>
    </row>
    <row r="162" spans="1:12" hidden="1" x14ac:dyDescent="0.2">
      <c r="A162" s="65"/>
      <c r="B162" s="65" t="s">
        <v>8</v>
      </c>
      <c r="C162" s="65">
        <v>3299</v>
      </c>
      <c r="D162" s="65">
        <v>5222</v>
      </c>
      <c r="E162" s="7" t="s">
        <v>11</v>
      </c>
      <c r="F162" s="51">
        <v>0</v>
      </c>
      <c r="G162" s="51"/>
      <c r="H162" s="51"/>
      <c r="I162" s="51">
        <v>11</v>
      </c>
      <c r="J162" s="51">
        <f t="shared" si="4"/>
        <v>11</v>
      </c>
      <c r="K162" s="89">
        <v>0</v>
      </c>
      <c r="L162" s="89">
        <f>J162+K162</f>
        <v>11</v>
      </c>
    </row>
    <row r="163" spans="1:12" ht="22.5" hidden="1" x14ac:dyDescent="0.2">
      <c r="A163" s="63" t="s">
        <v>1</v>
      </c>
      <c r="B163" s="63" t="s">
        <v>173</v>
      </c>
      <c r="C163" s="63" t="s">
        <v>2</v>
      </c>
      <c r="D163" s="63" t="s">
        <v>2</v>
      </c>
      <c r="E163" s="64" t="s">
        <v>174</v>
      </c>
      <c r="F163" s="58">
        <v>0</v>
      </c>
      <c r="G163" s="51"/>
      <c r="H163" s="51"/>
      <c r="I163" s="58">
        <f>+I164</f>
        <v>12</v>
      </c>
      <c r="J163" s="58">
        <f t="shared" si="4"/>
        <v>12</v>
      </c>
      <c r="K163" s="48">
        <f>K164</f>
        <v>0</v>
      </c>
      <c r="L163" s="48">
        <f>K163+J163</f>
        <v>12</v>
      </c>
    </row>
    <row r="164" spans="1:12" hidden="1" x14ac:dyDescent="0.2">
      <c r="A164" s="65"/>
      <c r="B164" s="65" t="s">
        <v>8</v>
      </c>
      <c r="C164" s="65">
        <v>3299</v>
      </c>
      <c r="D164" s="65">
        <v>5321</v>
      </c>
      <c r="E164" s="7" t="s">
        <v>9</v>
      </c>
      <c r="F164" s="51">
        <v>0</v>
      </c>
      <c r="G164" s="51"/>
      <c r="H164" s="51"/>
      <c r="I164" s="51">
        <v>12</v>
      </c>
      <c r="J164" s="51">
        <f t="shared" si="4"/>
        <v>12</v>
      </c>
      <c r="K164" s="89">
        <v>0</v>
      </c>
      <c r="L164" s="89">
        <f>J164+K164</f>
        <v>12</v>
      </c>
    </row>
    <row r="165" spans="1:12" ht="33.75" hidden="1" x14ac:dyDescent="0.2">
      <c r="A165" s="63" t="s">
        <v>1</v>
      </c>
      <c r="B165" s="63" t="s">
        <v>175</v>
      </c>
      <c r="C165" s="63" t="s">
        <v>2</v>
      </c>
      <c r="D165" s="63" t="s">
        <v>2</v>
      </c>
      <c r="E165" s="64" t="s">
        <v>176</v>
      </c>
      <c r="F165" s="58">
        <v>0</v>
      </c>
      <c r="G165" s="51"/>
      <c r="H165" s="51"/>
      <c r="I165" s="58">
        <f>+I166</f>
        <v>12</v>
      </c>
      <c r="J165" s="58">
        <f t="shared" si="4"/>
        <v>12</v>
      </c>
      <c r="K165" s="48">
        <f>K166</f>
        <v>0</v>
      </c>
      <c r="L165" s="48">
        <f>J165+K165</f>
        <v>12</v>
      </c>
    </row>
    <row r="166" spans="1:12" hidden="1" x14ac:dyDescent="0.2">
      <c r="A166" s="65"/>
      <c r="B166" s="65" t="s">
        <v>8</v>
      </c>
      <c r="C166" s="65">
        <v>3299</v>
      </c>
      <c r="D166" s="65">
        <v>5321</v>
      </c>
      <c r="E166" s="7" t="s">
        <v>9</v>
      </c>
      <c r="F166" s="51">
        <v>0</v>
      </c>
      <c r="G166" s="51"/>
      <c r="H166" s="51"/>
      <c r="I166" s="51">
        <v>12</v>
      </c>
      <c r="J166" s="51">
        <f t="shared" si="4"/>
        <v>12</v>
      </c>
      <c r="K166" s="89">
        <v>0</v>
      </c>
      <c r="L166" s="89">
        <f>J166+K166</f>
        <v>12</v>
      </c>
    </row>
    <row r="167" spans="1:12" hidden="1" x14ac:dyDescent="0.2">
      <c r="A167" s="63" t="s">
        <v>1</v>
      </c>
      <c r="B167" s="63" t="s">
        <v>177</v>
      </c>
      <c r="C167" s="63" t="s">
        <v>2</v>
      </c>
      <c r="D167" s="63" t="s">
        <v>2</v>
      </c>
      <c r="E167" s="64" t="s">
        <v>178</v>
      </c>
      <c r="F167" s="58">
        <v>0</v>
      </c>
      <c r="G167" s="51"/>
      <c r="H167" s="51"/>
      <c r="I167" s="58">
        <f>+I168</f>
        <v>40</v>
      </c>
      <c r="J167" s="58">
        <f t="shared" si="4"/>
        <v>40</v>
      </c>
      <c r="K167" s="48">
        <f>K168</f>
        <v>0</v>
      </c>
      <c r="L167" s="48">
        <f>K167+J167</f>
        <v>40</v>
      </c>
    </row>
    <row r="168" spans="1:12" hidden="1" x14ac:dyDescent="0.2">
      <c r="A168" s="65"/>
      <c r="B168" s="65" t="s">
        <v>8</v>
      </c>
      <c r="C168" s="65">
        <v>3299</v>
      </c>
      <c r="D168" s="65">
        <v>5222</v>
      </c>
      <c r="E168" s="7" t="s">
        <v>11</v>
      </c>
      <c r="F168" s="51">
        <v>0</v>
      </c>
      <c r="G168" s="51"/>
      <c r="H168" s="51"/>
      <c r="I168" s="51">
        <v>40</v>
      </c>
      <c r="J168" s="51">
        <f t="shared" si="4"/>
        <v>40</v>
      </c>
      <c r="K168" s="89">
        <v>0</v>
      </c>
      <c r="L168" s="89">
        <f>J168+K168</f>
        <v>40</v>
      </c>
    </row>
    <row r="169" spans="1:12" ht="22.5" hidden="1" x14ac:dyDescent="0.2">
      <c r="A169" s="63" t="s">
        <v>1</v>
      </c>
      <c r="B169" s="63" t="s">
        <v>179</v>
      </c>
      <c r="C169" s="63" t="s">
        <v>2</v>
      </c>
      <c r="D169" s="63" t="s">
        <v>2</v>
      </c>
      <c r="E169" s="64" t="s">
        <v>180</v>
      </c>
      <c r="F169" s="58">
        <v>0</v>
      </c>
      <c r="G169" s="51"/>
      <c r="H169" s="51"/>
      <c r="I169" s="58">
        <f>+I170</f>
        <v>40</v>
      </c>
      <c r="J169" s="58">
        <f t="shared" si="4"/>
        <v>40</v>
      </c>
      <c r="K169" s="48">
        <f>K170</f>
        <v>0</v>
      </c>
      <c r="L169" s="48">
        <f>J169+K169</f>
        <v>40</v>
      </c>
    </row>
    <row r="170" spans="1:12" hidden="1" x14ac:dyDescent="0.2">
      <c r="A170" s="65"/>
      <c r="B170" s="65" t="s">
        <v>8</v>
      </c>
      <c r="C170" s="65">
        <v>3299</v>
      </c>
      <c r="D170" s="65">
        <v>5222</v>
      </c>
      <c r="E170" s="7" t="s">
        <v>11</v>
      </c>
      <c r="F170" s="51">
        <v>0</v>
      </c>
      <c r="G170" s="51"/>
      <c r="H170" s="51"/>
      <c r="I170" s="51">
        <v>40</v>
      </c>
      <c r="J170" s="51">
        <f t="shared" si="4"/>
        <v>40</v>
      </c>
      <c r="K170" s="89">
        <v>0</v>
      </c>
      <c r="L170" s="89">
        <f>J170+K170</f>
        <v>40</v>
      </c>
    </row>
    <row r="171" spans="1:12" ht="22.5" hidden="1" x14ac:dyDescent="0.2">
      <c r="A171" s="63" t="s">
        <v>1</v>
      </c>
      <c r="B171" s="63" t="s">
        <v>181</v>
      </c>
      <c r="C171" s="63" t="s">
        <v>2</v>
      </c>
      <c r="D171" s="63" t="s">
        <v>2</v>
      </c>
      <c r="E171" s="64" t="s">
        <v>182</v>
      </c>
      <c r="F171" s="58">
        <v>0</v>
      </c>
      <c r="G171" s="51"/>
      <c r="H171" s="51"/>
      <c r="I171" s="58">
        <f>+I172</f>
        <v>31</v>
      </c>
      <c r="J171" s="58">
        <f t="shared" si="4"/>
        <v>31</v>
      </c>
      <c r="K171" s="48">
        <f>K172</f>
        <v>0</v>
      </c>
      <c r="L171" s="48">
        <f>J171+K171</f>
        <v>31</v>
      </c>
    </row>
    <row r="172" spans="1:12" hidden="1" x14ac:dyDescent="0.2">
      <c r="A172" s="65"/>
      <c r="B172" s="65" t="s">
        <v>8</v>
      </c>
      <c r="C172" s="65">
        <v>3299</v>
      </c>
      <c r="D172" s="65">
        <v>5222</v>
      </c>
      <c r="E172" s="7" t="s">
        <v>11</v>
      </c>
      <c r="F172" s="51">
        <v>0</v>
      </c>
      <c r="G172" s="51"/>
      <c r="H172" s="51"/>
      <c r="I172" s="51">
        <v>31</v>
      </c>
      <c r="J172" s="51">
        <f t="shared" si="4"/>
        <v>31</v>
      </c>
      <c r="K172" s="89">
        <v>0</v>
      </c>
      <c r="L172" s="89">
        <f>J172+K172</f>
        <v>31</v>
      </c>
    </row>
    <row r="173" spans="1:12" ht="22.5" hidden="1" x14ac:dyDescent="0.2">
      <c r="A173" s="63" t="s">
        <v>1</v>
      </c>
      <c r="B173" s="63" t="s">
        <v>183</v>
      </c>
      <c r="C173" s="63" t="s">
        <v>2</v>
      </c>
      <c r="D173" s="63" t="s">
        <v>2</v>
      </c>
      <c r="E173" s="64" t="s">
        <v>184</v>
      </c>
      <c r="F173" s="58">
        <v>0</v>
      </c>
      <c r="G173" s="51"/>
      <c r="H173" s="51"/>
      <c r="I173" s="58">
        <f>+I174</f>
        <v>40</v>
      </c>
      <c r="J173" s="58">
        <f t="shared" si="4"/>
        <v>40</v>
      </c>
      <c r="K173" s="48">
        <f>K174</f>
        <v>0</v>
      </c>
      <c r="L173" s="48">
        <f>K173+J173</f>
        <v>40</v>
      </c>
    </row>
    <row r="174" spans="1:12" hidden="1" x14ac:dyDescent="0.2">
      <c r="A174" s="65"/>
      <c r="B174" s="65" t="s">
        <v>8</v>
      </c>
      <c r="C174" s="65">
        <v>3299</v>
      </c>
      <c r="D174" s="65">
        <v>5321</v>
      </c>
      <c r="E174" s="7" t="s">
        <v>9</v>
      </c>
      <c r="F174" s="51">
        <v>0</v>
      </c>
      <c r="G174" s="51"/>
      <c r="H174" s="51"/>
      <c r="I174" s="51">
        <v>40</v>
      </c>
      <c r="J174" s="51">
        <f t="shared" si="4"/>
        <v>40</v>
      </c>
      <c r="K174" s="89">
        <v>0</v>
      </c>
      <c r="L174" s="89">
        <f>J174+K174</f>
        <v>40</v>
      </c>
    </row>
    <row r="175" spans="1:12" ht="22.5" hidden="1" x14ac:dyDescent="0.2">
      <c r="A175" s="63" t="s">
        <v>1</v>
      </c>
      <c r="B175" s="63" t="s">
        <v>185</v>
      </c>
      <c r="C175" s="63" t="s">
        <v>2</v>
      </c>
      <c r="D175" s="63" t="s">
        <v>2</v>
      </c>
      <c r="E175" s="64" t="s">
        <v>186</v>
      </c>
      <c r="F175" s="58">
        <v>0</v>
      </c>
      <c r="G175" s="51"/>
      <c r="H175" s="51"/>
      <c r="I175" s="58">
        <f>+I176</f>
        <v>10</v>
      </c>
      <c r="J175" s="58">
        <f t="shared" si="4"/>
        <v>10</v>
      </c>
      <c r="K175" s="48">
        <f>K176</f>
        <v>0</v>
      </c>
      <c r="L175" s="48">
        <f>+J175+K175</f>
        <v>10</v>
      </c>
    </row>
    <row r="176" spans="1:12" hidden="1" x14ac:dyDescent="0.2">
      <c r="A176" s="65"/>
      <c r="B176" s="65" t="s">
        <v>8</v>
      </c>
      <c r="C176" s="65">
        <v>3299</v>
      </c>
      <c r="D176" s="65">
        <v>5321</v>
      </c>
      <c r="E176" s="7" t="s">
        <v>9</v>
      </c>
      <c r="F176" s="51">
        <v>0</v>
      </c>
      <c r="G176" s="51"/>
      <c r="H176" s="51"/>
      <c r="I176" s="51">
        <v>10</v>
      </c>
      <c r="J176" s="51">
        <f t="shared" si="4"/>
        <v>10</v>
      </c>
      <c r="K176" s="89">
        <v>0</v>
      </c>
      <c r="L176" s="89">
        <f>J176+K176</f>
        <v>10</v>
      </c>
    </row>
    <row r="177" spans="1:12" ht="22.5" hidden="1" x14ac:dyDescent="0.2">
      <c r="A177" s="63" t="s">
        <v>1</v>
      </c>
      <c r="B177" s="63" t="s">
        <v>187</v>
      </c>
      <c r="C177" s="63" t="s">
        <v>2</v>
      </c>
      <c r="D177" s="63" t="s">
        <v>2</v>
      </c>
      <c r="E177" s="64" t="s">
        <v>188</v>
      </c>
      <c r="F177" s="58">
        <v>0</v>
      </c>
      <c r="G177" s="51"/>
      <c r="H177" s="51"/>
      <c r="I177" s="58">
        <f>+I178</f>
        <v>40</v>
      </c>
      <c r="J177" s="58">
        <f t="shared" si="4"/>
        <v>40</v>
      </c>
      <c r="K177" s="48">
        <f>K178</f>
        <v>0</v>
      </c>
      <c r="L177" s="48">
        <f>J177+K177</f>
        <v>40</v>
      </c>
    </row>
    <row r="178" spans="1:12" hidden="1" x14ac:dyDescent="0.2">
      <c r="A178" s="65"/>
      <c r="B178" s="65" t="s">
        <v>8</v>
      </c>
      <c r="C178" s="65">
        <v>3299</v>
      </c>
      <c r="D178" s="65">
        <v>5321</v>
      </c>
      <c r="E178" s="7" t="s">
        <v>9</v>
      </c>
      <c r="F178" s="51">
        <v>0</v>
      </c>
      <c r="G178" s="51"/>
      <c r="H178" s="51"/>
      <c r="I178" s="51">
        <v>40</v>
      </c>
      <c r="J178" s="51">
        <f t="shared" si="4"/>
        <v>40</v>
      </c>
      <c r="K178" s="89">
        <v>0</v>
      </c>
      <c r="L178" s="89">
        <f>J178+K178</f>
        <v>40</v>
      </c>
    </row>
    <row r="179" spans="1:12" ht="22.5" hidden="1" x14ac:dyDescent="0.2">
      <c r="A179" s="63" t="s">
        <v>1</v>
      </c>
      <c r="B179" s="63" t="s">
        <v>189</v>
      </c>
      <c r="C179" s="63" t="s">
        <v>2</v>
      </c>
      <c r="D179" s="63" t="s">
        <v>2</v>
      </c>
      <c r="E179" s="64" t="s">
        <v>190</v>
      </c>
      <c r="F179" s="58">
        <v>0</v>
      </c>
      <c r="G179" s="51"/>
      <c r="H179" s="51"/>
      <c r="I179" s="58">
        <f>+I180</f>
        <v>25</v>
      </c>
      <c r="J179" s="58">
        <f t="shared" si="4"/>
        <v>25</v>
      </c>
      <c r="K179" s="48">
        <f>K180</f>
        <v>0</v>
      </c>
      <c r="L179" s="48">
        <f>K179+J179</f>
        <v>25</v>
      </c>
    </row>
    <row r="180" spans="1:12" ht="22.5" hidden="1" x14ac:dyDescent="0.2">
      <c r="A180" s="65"/>
      <c r="B180" s="65" t="s">
        <v>8</v>
      </c>
      <c r="C180" s="65">
        <v>3299</v>
      </c>
      <c r="D180" s="65">
        <v>5331</v>
      </c>
      <c r="E180" s="7" t="s">
        <v>10</v>
      </c>
      <c r="F180" s="51">
        <v>0</v>
      </c>
      <c r="G180" s="51"/>
      <c r="H180" s="51"/>
      <c r="I180" s="51">
        <v>25</v>
      </c>
      <c r="J180" s="51">
        <f t="shared" si="4"/>
        <v>25</v>
      </c>
      <c r="K180" s="89">
        <v>0</v>
      </c>
      <c r="L180" s="89">
        <f>J180+K180</f>
        <v>25</v>
      </c>
    </row>
    <row r="181" spans="1:12" ht="22.5" hidden="1" x14ac:dyDescent="0.2">
      <c r="A181" s="63" t="s">
        <v>1</v>
      </c>
      <c r="B181" s="63" t="s">
        <v>191</v>
      </c>
      <c r="C181" s="63" t="s">
        <v>2</v>
      </c>
      <c r="D181" s="63" t="s">
        <v>2</v>
      </c>
      <c r="E181" s="64" t="s">
        <v>192</v>
      </c>
      <c r="F181" s="58">
        <v>0</v>
      </c>
      <c r="G181" s="51"/>
      <c r="H181" s="51"/>
      <c r="I181" s="58">
        <f>+I182</f>
        <v>25</v>
      </c>
      <c r="J181" s="58">
        <f t="shared" si="4"/>
        <v>25</v>
      </c>
      <c r="K181" s="48">
        <f>K182</f>
        <v>0</v>
      </c>
      <c r="L181" s="48">
        <f>+J181+K181</f>
        <v>25</v>
      </c>
    </row>
    <row r="182" spans="1:12" hidden="1" x14ac:dyDescent="0.2">
      <c r="A182" s="65"/>
      <c r="B182" s="65" t="s">
        <v>8</v>
      </c>
      <c r="C182" s="65">
        <v>3299</v>
      </c>
      <c r="D182" s="65">
        <v>5321</v>
      </c>
      <c r="E182" s="7" t="s">
        <v>9</v>
      </c>
      <c r="F182" s="51">
        <v>0</v>
      </c>
      <c r="G182" s="51"/>
      <c r="H182" s="51"/>
      <c r="I182" s="51">
        <v>25</v>
      </c>
      <c r="J182" s="51">
        <f t="shared" si="4"/>
        <v>25</v>
      </c>
      <c r="K182" s="48">
        <v>0</v>
      </c>
      <c r="L182" s="89">
        <f>J182+K182</f>
        <v>25</v>
      </c>
    </row>
    <row r="183" spans="1:12" ht="22.5" hidden="1" x14ac:dyDescent="0.2">
      <c r="A183" s="63" t="s">
        <v>1</v>
      </c>
      <c r="B183" s="63" t="s">
        <v>193</v>
      </c>
      <c r="C183" s="63" t="s">
        <v>2</v>
      </c>
      <c r="D183" s="63" t="s">
        <v>2</v>
      </c>
      <c r="E183" s="64" t="s">
        <v>194</v>
      </c>
      <c r="F183" s="58">
        <v>0</v>
      </c>
      <c r="G183" s="51"/>
      <c r="H183" s="51"/>
      <c r="I183" s="58">
        <f>+I184</f>
        <v>36</v>
      </c>
      <c r="J183" s="58">
        <f t="shared" si="4"/>
        <v>36</v>
      </c>
      <c r="K183" s="48">
        <f>K184</f>
        <v>0</v>
      </c>
      <c r="L183" s="48">
        <f>K183+J183</f>
        <v>36</v>
      </c>
    </row>
    <row r="184" spans="1:12" hidden="1" x14ac:dyDescent="0.2">
      <c r="A184" s="65"/>
      <c r="B184" s="65" t="s">
        <v>8</v>
      </c>
      <c r="C184" s="65">
        <v>3299</v>
      </c>
      <c r="D184" s="65">
        <v>5321</v>
      </c>
      <c r="E184" s="7" t="s">
        <v>9</v>
      </c>
      <c r="F184" s="51">
        <v>0</v>
      </c>
      <c r="G184" s="51"/>
      <c r="H184" s="51"/>
      <c r="I184" s="51">
        <v>36</v>
      </c>
      <c r="J184" s="51">
        <f t="shared" si="4"/>
        <v>36</v>
      </c>
      <c r="K184" s="89">
        <v>0</v>
      </c>
      <c r="L184" s="89">
        <f>J184+K184</f>
        <v>36</v>
      </c>
    </row>
    <row r="185" spans="1:12" ht="22.5" hidden="1" x14ac:dyDescent="0.2">
      <c r="A185" s="63" t="s">
        <v>1</v>
      </c>
      <c r="B185" s="63" t="s">
        <v>195</v>
      </c>
      <c r="C185" s="63" t="s">
        <v>2</v>
      </c>
      <c r="D185" s="63" t="s">
        <v>2</v>
      </c>
      <c r="E185" s="64" t="s">
        <v>196</v>
      </c>
      <c r="F185" s="58">
        <v>0</v>
      </c>
      <c r="G185" s="51"/>
      <c r="H185" s="51"/>
      <c r="I185" s="58">
        <f>+I186</f>
        <v>11</v>
      </c>
      <c r="J185" s="58">
        <f t="shared" si="4"/>
        <v>11</v>
      </c>
      <c r="K185" s="48">
        <f>K186</f>
        <v>0</v>
      </c>
      <c r="L185" s="48">
        <f>J185+K185</f>
        <v>11</v>
      </c>
    </row>
    <row r="186" spans="1:12" ht="22.5" hidden="1" x14ac:dyDescent="0.2">
      <c r="A186" s="65"/>
      <c r="B186" s="65" t="s">
        <v>8</v>
      </c>
      <c r="C186" s="65">
        <v>3299</v>
      </c>
      <c r="D186" s="65">
        <v>5331</v>
      </c>
      <c r="E186" s="7" t="s">
        <v>10</v>
      </c>
      <c r="F186" s="51">
        <v>0</v>
      </c>
      <c r="G186" s="51"/>
      <c r="H186" s="51"/>
      <c r="I186" s="51">
        <v>11</v>
      </c>
      <c r="J186" s="51">
        <f t="shared" si="4"/>
        <v>11</v>
      </c>
      <c r="K186" s="89">
        <v>0</v>
      </c>
      <c r="L186" s="89">
        <f>J186+K186</f>
        <v>11</v>
      </c>
    </row>
    <row r="187" spans="1:12" ht="22.5" hidden="1" x14ac:dyDescent="0.2">
      <c r="A187" s="63" t="s">
        <v>1</v>
      </c>
      <c r="B187" s="63" t="s">
        <v>197</v>
      </c>
      <c r="C187" s="63" t="s">
        <v>2</v>
      </c>
      <c r="D187" s="63" t="s">
        <v>2</v>
      </c>
      <c r="E187" s="64" t="s">
        <v>198</v>
      </c>
      <c r="F187" s="58">
        <v>0</v>
      </c>
      <c r="G187" s="51"/>
      <c r="H187" s="51"/>
      <c r="I187" s="58">
        <f>+I188</f>
        <v>18</v>
      </c>
      <c r="J187" s="58">
        <f t="shared" si="4"/>
        <v>18</v>
      </c>
      <c r="K187" s="48">
        <f>K188</f>
        <v>0</v>
      </c>
      <c r="L187" s="48">
        <f>K187+J187</f>
        <v>18</v>
      </c>
    </row>
    <row r="188" spans="1:12" hidden="1" x14ac:dyDescent="0.2">
      <c r="A188" s="65"/>
      <c r="B188" s="65" t="s">
        <v>8</v>
      </c>
      <c r="C188" s="65">
        <v>3299</v>
      </c>
      <c r="D188" s="65">
        <v>5222</v>
      </c>
      <c r="E188" s="7" t="s">
        <v>11</v>
      </c>
      <c r="F188" s="51">
        <v>0</v>
      </c>
      <c r="G188" s="51"/>
      <c r="H188" s="51"/>
      <c r="I188" s="51">
        <v>18</v>
      </c>
      <c r="J188" s="51">
        <f t="shared" si="4"/>
        <v>18</v>
      </c>
      <c r="K188" s="89">
        <v>0</v>
      </c>
      <c r="L188" s="89">
        <f>J188+K188</f>
        <v>18</v>
      </c>
    </row>
    <row r="189" spans="1:12" ht="22.5" hidden="1" x14ac:dyDescent="0.2">
      <c r="A189" s="63" t="s">
        <v>1</v>
      </c>
      <c r="B189" s="63" t="s">
        <v>199</v>
      </c>
      <c r="C189" s="63" t="s">
        <v>2</v>
      </c>
      <c r="D189" s="63" t="s">
        <v>2</v>
      </c>
      <c r="E189" s="64" t="s">
        <v>200</v>
      </c>
      <c r="F189" s="58">
        <v>0</v>
      </c>
      <c r="G189" s="51"/>
      <c r="H189" s="51"/>
      <c r="I189" s="58">
        <f>+I190</f>
        <v>28</v>
      </c>
      <c r="J189" s="58">
        <f t="shared" si="4"/>
        <v>28</v>
      </c>
      <c r="K189" s="48">
        <f>K190</f>
        <v>0</v>
      </c>
      <c r="L189" s="48">
        <f>J189+K189</f>
        <v>28</v>
      </c>
    </row>
    <row r="190" spans="1:12" hidden="1" x14ac:dyDescent="0.2">
      <c r="A190" s="65"/>
      <c r="B190" s="65" t="s">
        <v>8</v>
      </c>
      <c r="C190" s="65">
        <v>3299</v>
      </c>
      <c r="D190" s="65">
        <v>5222</v>
      </c>
      <c r="E190" s="7" t="s">
        <v>11</v>
      </c>
      <c r="F190" s="51">
        <v>0</v>
      </c>
      <c r="G190" s="51"/>
      <c r="H190" s="51"/>
      <c r="I190" s="51">
        <v>28</v>
      </c>
      <c r="J190" s="51">
        <f t="shared" si="4"/>
        <v>28</v>
      </c>
      <c r="K190" s="89">
        <v>0</v>
      </c>
      <c r="L190" s="89">
        <f>J190+K190</f>
        <v>28</v>
      </c>
    </row>
    <row r="191" spans="1:12" ht="33.75" hidden="1" x14ac:dyDescent="0.2">
      <c r="A191" s="63" t="s">
        <v>1</v>
      </c>
      <c r="B191" s="63" t="s">
        <v>201</v>
      </c>
      <c r="C191" s="63" t="s">
        <v>2</v>
      </c>
      <c r="D191" s="63" t="s">
        <v>2</v>
      </c>
      <c r="E191" s="64" t="s">
        <v>202</v>
      </c>
      <c r="F191" s="58">
        <v>0</v>
      </c>
      <c r="G191" s="51"/>
      <c r="H191" s="51"/>
      <c r="I191" s="58">
        <f>+I192</f>
        <v>15</v>
      </c>
      <c r="J191" s="58">
        <f t="shared" si="4"/>
        <v>15</v>
      </c>
      <c r="K191" s="48">
        <f>K192</f>
        <v>0</v>
      </c>
      <c r="L191" s="48">
        <f>K191+J191</f>
        <v>15</v>
      </c>
    </row>
    <row r="192" spans="1:12" ht="13.5" hidden="1" thickBot="1" x14ac:dyDescent="0.25">
      <c r="A192" s="66"/>
      <c r="B192" s="66" t="s">
        <v>8</v>
      </c>
      <c r="C192" s="66">
        <v>3299</v>
      </c>
      <c r="D192" s="66">
        <v>5222</v>
      </c>
      <c r="E192" s="8" t="s">
        <v>11</v>
      </c>
      <c r="F192" s="67">
        <v>0</v>
      </c>
      <c r="G192" s="67"/>
      <c r="H192" s="67"/>
      <c r="I192" s="67">
        <v>15</v>
      </c>
      <c r="J192" s="67">
        <f t="shared" si="4"/>
        <v>15</v>
      </c>
      <c r="K192" s="94">
        <v>0</v>
      </c>
      <c r="L192" s="94">
        <f>J192+K192</f>
        <v>15</v>
      </c>
    </row>
    <row r="193" spans="1:14" ht="13.5" thickBot="1" x14ac:dyDescent="0.25">
      <c r="A193" s="44" t="s">
        <v>1</v>
      </c>
      <c r="B193" s="141" t="s">
        <v>203</v>
      </c>
      <c r="C193" s="141" t="s">
        <v>2</v>
      </c>
      <c r="D193" s="141" t="s">
        <v>2</v>
      </c>
      <c r="E193" s="45" t="s">
        <v>204</v>
      </c>
      <c r="F193" s="46">
        <f>F194</f>
        <v>0</v>
      </c>
      <c r="G193" s="46">
        <f>G194</f>
        <v>6</v>
      </c>
      <c r="H193" s="46">
        <f>H194</f>
        <v>6</v>
      </c>
      <c r="I193" s="46">
        <v>0</v>
      </c>
      <c r="J193" s="46">
        <f t="shared" si="4"/>
        <v>6</v>
      </c>
      <c r="K193" s="46">
        <v>0</v>
      </c>
      <c r="L193" s="46">
        <f>J193+K193</f>
        <v>6</v>
      </c>
    </row>
    <row r="194" spans="1:14" hidden="1" x14ac:dyDescent="0.2">
      <c r="A194" s="26" t="s">
        <v>1</v>
      </c>
      <c r="B194" s="47" t="s">
        <v>205</v>
      </c>
      <c r="C194" s="26" t="s">
        <v>2</v>
      </c>
      <c r="D194" s="26" t="s">
        <v>2</v>
      </c>
      <c r="E194" s="27" t="s">
        <v>204</v>
      </c>
      <c r="F194" s="48">
        <v>0</v>
      </c>
      <c r="G194" s="48">
        <f>G195</f>
        <v>6</v>
      </c>
      <c r="H194" s="48">
        <f>F194+G194</f>
        <v>6</v>
      </c>
      <c r="I194" s="49"/>
      <c r="J194" s="49">
        <f t="shared" si="4"/>
        <v>6</v>
      </c>
      <c r="K194" s="48">
        <v>0</v>
      </c>
      <c r="L194" s="48">
        <f>J194+K194</f>
        <v>6</v>
      </c>
    </row>
    <row r="195" spans="1:14" ht="13.5" hidden="1" thickBot="1" x14ac:dyDescent="0.25">
      <c r="A195" s="68"/>
      <c r="B195" s="69"/>
      <c r="C195" s="68">
        <v>3299</v>
      </c>
      <c r="D195" s="68">
        <v>5901</v>
      </c>
      <c r="E195" s="70" t="s">
        <v>19</v>
      </c>
      <c r="F195" s="71">
        <v>0</v>
      </c>
      <c r="G195" s="71">
        <v>6</v>
      </c>
      <c r="H195" s="71">
        <f>G195</f>
        <v>6</v>
      </c>
      <c r="I195" s="72"/>
      <c r="J195" s="67">
        <f t="shared" si="4"/>
        <v>6</v>
      </c>
      <c r="K195" s="94">
        <v>0</v>
      </c>
      <c r="L195" s="85">
        <f>J195+K195</f>
        <v>6</v>
      </c>
    </row>
    <row r="196" spans="1:14" ht="23.25" thickBot="1" x14ac:dyDescent="0.25">
      <c r="A196" s="44" t="s">
        <v>1</v>
      </c>
      <c r="B196" s="141" t="s">
        <v>206</v>
      </c>
      <c r="C196" s="141" t="s">
        <v>2</v>
      </c>
      <c r="D196" s="141" t="s">
        <v>2</v>
      </c>
      <c r="E196" s="45" t="s">
        <v>207</v>
      </c>
      <c r="F196" s="46">
        <f>F197</f>
        <v>250</v>
      </c>
      <c r="G196" s="46">
        <f>G197</f>
        <v>1</v>
      </c>
      <c r="H196" s="46">
        <f>H197</f>
        <v>251</v>
      </c>
      <c r="I196" s="46">
        <f>SUM(I197:I224)/2</f>
        <v>0</v>
      </c>
      <c r="J196" s="46">
        <f t="shared" si="4"/>
        <v>251</v>
      </c>
      <c r="K196" s="46">
        <v>0</v>
      </c>
      <c r="L196" s="46">
        <f>K196+J196</f>
        <v>251</v>
      </c>
    </row>
    <row r="197" spans="1:14" ht="22.5" hidden="1" x14ac:dyDescent="0.2">
      <c r="A197" s="73" t="s">
        <v>1</v>
      </c>
      <c r="B197" s="74" t="s">
        <v>208</v>
      </c>
      <c r="C197" s="73" t="s">
        <v>2</v>
      </c>
      <c r="D197" s="73" t="s">
        <v>2</v>
      </c>
      <c r="E197" s="75" t="s">
        <v>207</v>
      </c>
      <c r="F197" s="49">
        <v>250</v>
      </c>
      <c r="G197" s="49">
        <f>G198</f>
        <v>1</v>
      </c>
      <c r="H197" s="49">
        <f>F197+G197</f>
        <v>251</v>
      </c>
      <c r="I197" s="49">
        <f>+I198</f>
        <v>-250</v>
      </c>
      <c r="J197" s="49">
        <f t="shared" si="4"/>
        <v>1</v>
      </c>
      <c r="K197" s="48">
        <f>K198</f>
        <v>0</v>
      </c>
      <c r="L197" s="48">
        <f>K197+J197</f>
        <v>1</v>
      </c>
      <c r="N197" s="98"/>
    </row>
    <row r="198" spans="1:14" hidden="1" x14ac:dyDescent="0.2">
      <c r="A198" s="22"/>
      <c r="B198" s="20"/>
      <c r="C198" s="22">
        <v>3299</v>
      </c>
      <c r="D198" s="22">
        <v>5901</v>
      </c>
      <c r="E198" s="23" t="s">
        <v>19</v>
      </c>
      <c r="F198" s="51">
        <v>250</v>
      </c>
      <c r="G198" s="51">
        <v>1</v>
      </c>
      <c r="H198" s="51">
        <f>F198+G198</f>
        <v>251</v>
      </c>
      <c r="I198" s="51">
        <v>-250</v>
      </c>
      <c r="J198" s="51">
        <f t="shared" si="4"/>
        <v>1</v>
      </c>
      <c r="K198" s="89">
        <v>0</v>
      </c>
      <c r="L198" s="89">
        <f>J198+K198</f>
        <v>1</v>
      </c>
      <c r="N198" s="98"/>
    </row>
    <row r="199" spans="1:14" ht="22.5" hidden="1" x14ac:dyDescent="0.2">
      <c r="A199" s="63" t="s">
        <v>1</v>
      </c>
      <c r="B199" s="63" t="s">
        <v>209</v>
      </c>
      <c r="C199" s="63" t="s">
        <v>2</v>
      </c>
      <c r="D199" s="63" t="s">
        <v>2</v>
      </c>
      <c r="E199" s="64" t="s">
        <v>210</v>
      </c>
      <c r="F199" s="58">
        <v>0</v>
      </c>
      <c r="G199" s="51"/>
      <c r="H199" s="51"/>
      <c r="I199" s="58">
        <f>+I200</f>
        <v>16</v>
      </c>
      <c r="J199" s="58">
        <f t="shared" si="4"/>
        <v>16</v>
      </c>
      <c r="K199" s="48">
        <f>K200</f>
        <v>0</v>
      </c>
      <c r="L199" s="48">
        <f>J199+K199</f>
        <v>16</v>
      </c>
      <c r="N199" s="98"/>
    </row>
    <row r="200" spans="1:14" hidden="1" x14ac:dyDescent="0.2">
      <c r="A200" s="65"/>
      <c r="B200" s="65" t="s">
        <v>8</v>
      </c>
      <c r="C200" s="65">
        <v>3299</v>
      </c>
      <c r="D200" s="65">
        <v>5321</v>
      </c>
      <c r="E200" s="7" t="s">
        <v>9</v>
      </c>
      <c r="F200" s="51">
        <v>0</v>
      </c>
      <c r="G200" s="51"/>
      <c r="H200" s="51"/>
      <c r="I200" s="51">
        <v>16</v>
      </c>
      <c r="J200" s="51">
        <f t="shared" si="4"/>
        <v>16</v>
      </c>
      <c r="K200" s="89">
        <v>0</v>
      </c>
      <c r="L200" s="89">
        <f>J200+K200</f>
        <v>16</v>
      </c>
      <c r="N200" s="98"/>
    </row>
    <row r="201" spans="1:14" ht="22.5" hidden="1" x14ac:dyDescent="0.2">
      <c r="A201" s="63" t="s">
        <v>1</v>
      </c>
      <c r="B201" s="63" t="s">
        <v>211</v>
      </c>
      <c r="C201" s="63" t="s">
        <v>2</v>
      </c>
      <c r="D201" s="63" t="s">
        <v>2</v>
      </c>
      <c r="E201" s="64" t="s">
        <v>212</v>
      </c>
      <c r="F201" s="58">
        <v>0</v>
      </c>
      <c r="G201" s="51"/>
      <c r="H201" s="51"/>
      <c r="I201" s="58">
        <f t="shared" ref="I201" si="5">+I202</f>
        <v>37</v>
      </c>
      <c r="J201" s="58">
        <f t="shared" si="4"/>
        <v>37</v>
      </c>
      <c r="K201" s="48">
        <f>K202</f>
        <v>0</v>
      </c>
      <c r="L201" s="48">
        <f>K201+J201</f>
        <v>37</v>
      </c>
      <c r="N201" s="98"/>
    </row>
    <row r="202" spans="1:14" ht="22.5" hidden="1" x14ac:dyDescent="0.2">
      <c r="A202" s="65"/>
      <c r="B202" s="65" t="s">
        <v>8</v>
      </c>
      <c r="C202" s="65">
        <v>3299</v>
      </c>
      <c r="D202" s="65">
        <v>5331</v>
      </c>
      <c r="E202" s="7" t="s">
        <v>10</v>
      </c>
      <c r="F202" s="51">
        <v>0</v>
      </c>
      <c r="G202" s="51"/>
      <c r="H202" s="51"/>
      <c r="I202" s="51">
        <v>37</v>
      </c>
      <c r="J202" s="51">
        <f t="shared" si="4"/>
        <v>37</v>
      </c>
      <c r="K202" s="89">
        <v>0</v>
      </c>
      <c r="L202" s="89">
        <f>J202+K202</f>
        <v>37</v>
      </c>
      <c r="N202" s="98"/>
    </row>
    <row r="203" spans="1:14" ht="22.5" hidden="1" x14ac:dyDescent="0.2">
      <c r="A203" s="63" t="s">
        <v>1</v>
      </c>
      <c r="B203" s="63" t="s">
        <v>213</v>
      </c>
      <c r="C203" s="63" t="s">
        <v>2</v>
      </c>
      <c r="D203" s="63" t="s">
        <v>2</v>
      </c>
      <c r="E203" s="64" t="s">
        <v>214</v>
      </c>
      <c r="F203" s="58">
        <v>0</v>
      </c>
      <c r="G203" s="51"/>
      <c r="H203" s="51"/>
      <c r="I203" s="58">
        <f t="shared" ref="I203" si="6">+I204</f>
        <v>19</v>
      </c>
      <c r="J203" s="58">
        <f t="shared" si="4"/>
        <v>19</v>
      </c>
      <c r="K203" s="48">
        <f>K204</f>
        <v>0</v>
      </c>
      <c r="L203" s="48">
        <f>+J203+K203</f>
        <v>19</v>
      </c>
      <c r="N203" s="98"/>
    </row>
    <row r="204" spans="1:14" ht="22.5" hidden="1" x14ac:dyDescent="0.2">
      <c r="A204" s="65"/>
      <c r="B204" s="65" t="s">
        <v>8</v>
      </c>
      <c r="C204" s="65">
        <v>3299</v>
      </c>
      <c r="D204" s="65">
        <v>5331</v>
      </c>
      <c r="E204" s="7" t="s">
        <v>10</v>
      </c>
      <c r="F204" s="51">
        <v>0</v>
      </c>
      <c r="G204" s="51"/>
      <c r="H204" s="51"/>
      <c r="I204" s="51">
        <v>19</v>
      </c>
      <c r="J204" s="51">
        <f t="shared" ref="J204:J315" si="7">+H204+I204</f>
        <v>19</v>
      </c>
      <c r="K204" s="89">
        <v>0</v>
      </c>
      <c r="L204" s="89">
        <f>J204+K204</f>
        <v>19</v>
      </c>
      <c r="N204" s="98"/>
    </row>
    <row r="205" spans="1:14" ht="22.5" hidden="1" x14ac:dyDescent="0.2">
      <c r="A205" s="63" t="s">
        <v>1</v>
      </c>
      <c r="B205" s="63" t="s">
        <v>215</v>
      </c>
      <c r="C205" s="63" t="s">
        <v>2</v>
      </c>
      <c r="D205" s="63" t="s">
        <v>2</v>
      </c>
      <c r="E205" s="64" t="s">
        <v>216</v>
      </c>
      <c r="F205" s="58">
        <v>0</v>
      </c>
      <c r="G205" s="51"/>
      <c r="H205" s="51"/>
      <c r="I205" s="58">
        <f t="shared" ref="I205" si="8">+I206</f>
        <v>28</v>
      </c>
      <c r="J205" s="58">
        <f t="shared" si="7"/>
        <v>28</v>
      </c>
      <c r="K205" s="48">
        <f>K206</f>
        <v>0</v>
      </c>
      <c r="L205" s="48">
        <f>K205+J205</f>
        <v>28</v>
      </c>
      <c r="N205" s="98"/>
    </row>
    <row r="206" spans="1:14" hidden="1" x14ac:dyDescent="0.2">
      <c r="A206" s="65"/>
      <c r="B206" s="65" t="s">
        <v>8</v>
      </c>
      <c r="C206" s="65">
        <v>3299</v>
      </c>
      <c r="D206" s="65">
        <v>5321</v>
      </c>
      <c r="E206" s="7" t="s">
        <v>9</v>
      </c>
      <c r="F206" s="51">
        <v>0</v>
      </c>
      <c r="G206" s="51"/>
      <c r="H206" s="51"/>
      <c r="I206" s="51">
        <v>28</v>
      </c>
      <c r="J206" s="51">
        <f t="shared" si="7"/>
        <v>28</v>
      </c>
      <c r="K206" s="89">
        <v>0</v>
      </c>
      <c r="L206" s="89">
        <f>J206+K206</f>
        <v>28</v>
      </c>
      <c r="N206" s="98"/>
    </row>
    <row r="207" spans="1:14" ht="33.75" hidden="1" x14ac:dyDescent="0.2">
      <c r="A207" s="63" t="s">
        <v>1</v>
      </c>
      <c r="B207" s="63" t="s">
        <v>217</v>
      </c>
      <c r="C207" s="63" t="s">
        <v>2</v>
      </c>
      <c r="D207" s="63" t="s">
        <v>2</v>
      </c>
      <c r="E207" s="64" t="s">
        <v>218</v>
      </c>
      <c r="F207" s="58">
        <v>0</v>
      </c>
      <c r="G207" s="51"/>
      <c r="H207" s="51"/>
      <c r="I207" s="58">
        <f t="shared" ref="I207" si="9">+I208</f>
        <v>15</v>
      </c>
      <c r="J207" s="58">
        <f t="shared" si="7"/>
        <v>15</v>
      </c>
      <c r="K207" s="48">
        <f>K208</f>
        <v>0</v>
      </c>
      <c r="L207" s="48">
        <f>J207+K207</f>
        <v>15</v>
      </c>
      <c r="N207" s="98"/>
    </row>
    <row r="208" spans="1:14" hidden="1" x14ac:dyDescent="0.2">
      <c r="A208" s="65"/>
      <c r="B208" s="65" t="s">
        <v>8</v>
      </c>
      <c r="C208" s="65">
        <v>3299</v>
      </c>
      <c r="D208" s="65">
        <v>5321</v>
      </c>
      <c r="E208" s="7" t="s">
        <v>9</v>
      </c>
      <c r="F208" s="51">
        <v>0</v>
      </c>
      <c r="G208" s="51"/>
      <c r="H208" s="51"/>
      <c r="I208" s="51">
        <v>15</v>
      </c>
      <c r="J208" s="51">
        <f t="shared" si="7"/>
        <v>15</v>
      </c>
      <c r="K208" s="89">
        <v>0</v>
      </c>
      <c r="L208" s="89">
        <f>J208+K208</f>
        <v>15</v>
      </c>
      <c r="N208" s="98"/>
    </row>
    <row r="209" spans="1:14" ht="22.5" hidden="1" x14ac:dyDescent="0.2">
      <c r="A209" s="63" t="s">
        <v>1</v>
      </c>
      <c r="B209" s="63" t="s">
        <v>219</v>
      </c>
      <c r="C209" s="63" t="s">
        <v>2</v>
      </c>
      <c r="D209" s="63" t="s">
        <v>2</v>
      </c>
      <c r="E209" s="64" t="s">
        <v>220</v>
      </c>
      <c r="F209" s="58">
        <v>0</v>
      </c>
      <c r="G209" s="51"/>
      <c r="H209" s="51"/>
      <c r="I209" s="58">
        <f t="shared" ref="I209" si="10">+I210</f>
        <v>13</v>
      </c>
      <c r="J209" s="58">
        <f t="shared" si="7"/>
        <v>13</v>
      </c>
      <c r="K209" s="48">
        <f>K210</f>
        <v>0</v>
      </c>
      <c r="L209" s="48">
        <f>K209+J209</f>
        <v>13</v>
      </c>
      <c r="N209" s="98"/>
    </row>
    <row r="210" spans="1:14" hidden="1" x14ac:dyDescent="0.2">
      <c r="A210" s="65"/>
      <c r="B210" s="65" t="s">
        <v>8</v>
      </c>
      <c r="C210" s="65">
        <v>3299</v>
      </c>
      <c r="D210" s="65">
        <v>5321</v>
      </c>
      <c r="E210" s="7" t="s">
        <v>9</v>
      </c>
      <c r="F210" s="51">
        <v>0</v>
      </c>
      <c r="G210" s="51"/>
      <c r="H210" s="51"/>
      <c r="I210" s="51">
        <v>13</v>
      </c>
      <c r="J210" s="51">
        <f t="shared" si="7"/>
        <v>13</v>
      </c>
      <c r="K210" s="89">
        <v>0</v>
      </c>
      <c r="L210" s="89">
        <f>J210+K210</f>
        <v>13</v>
      </c>
      <c r="N210" s="98"/>
    </row>
    <row r="211" spans="1:14" ht="22.5" hidden="1" x14ac:dyDescent="0.2">
      <c r="A211" s="63" t="s">
        <v>1</v>
      </c>
      <c r="B211" s="63" t="s">
        <v>221</v>
      </c>
      <c r="C211" s="63" t="s">
        <v>2</v>
      </c>
      <c r="D211" s="63" t="s">
        <v>2</v>
      </c>
      <c r="E211" s="64" t="s">
        <v>222</v>
      </c>
      <c r="F211" s="58">
        <v>0</v>
      </c>
      <c r="G211" s="51"/>
      <c r="H211" s="51"/>
      <c r="I211" s="58">
        <f t="shared" ref="I211" si="11">+I212</f>
        <v>17</v>
      </c>
      <c r="J211" s="58">
        <f t="shared" si="7"/>
        <v>17</v>
      </c>
      <c r="K211" s="48">
        <f>K212</f>
        <v>0</v>
      </c>
      <c r="L211" s="48">
        <f>J211+K211</f>
        <v>17</v>
      </c>
      <c r="N211" s="98"/>
    </row>
    <row r="212" spans="1:14" ht="22.5" hidden="1" x14ac:dyDescent="0.2">
      <c r="A212" s="65"/>
      <c r="B212" s="65" t="s">
        <v>8</v>
      </c>
      <c r="C212" s="65">
        <v>3299</v>
      </c>
      <c r="D212" s="65">
        <v>5331</v>
      </c>
      <c r="E212" s="7" t="s">
        <v>10</v>
      </c>
      <c r="F212" s="51">
        <v>0</v>
      </c>
      <c r="G212" s="51"/>
      <c r="H212" s="51"/>
      <c r="I212" s="51">
        <v>17</v>
      </c>
      <c r="J212" s="51">
        <f t="shared" si="7"/>
        <v>17</v>
      </c>
      <c r="K212" s="48">
        <v>0</v>
      </c>
      <c r="L212" s="89">
        <f>J212+K212</f>
        <v>17</v>
      </c>
      <c r="N212" s="98"/>
    </row>
    <row r="213" spans="1:14" ht="22.5" hidden="1" x14ac:dyDescent="0.2">
      <c r="A213" s="63" t="s">
        <v>1</v>
      </c>
      <c r="B213" s="63" t="s">
        <v>223</v>
      </c>
      <c r="C213" s="63" t="s">
        <v>2</v>
      </c>
      <c r="D213" s="63" t="s">
        <v>2</v>
      </c>
      <c r="E213" s="64" t="s">
        <v>224</v>
      </c>
      <c r="F213" s="58">
        <v>0</v>
      </c>
      <c r="G213" s="51"/>
      <c r="H213" s="51"/>
      <c r="I213" s="58">
        <f t="shared" ref="I213" si="12">+I214</f>
        <v>10</v>
      </c>
      <c r="J213" s="58">
        <f t="shared" si="7"/>
        <v>10</v>
      </c>
      <c r="K213" s="48">
        <f>K214</f>
        <v>0</v>
      </c>
      <c r="L213" s="48">
        <f>K213+J213</f>
        <v>10</v>
      </c>
      <c r="N213" s="98"/>
    </row>
    <row r="214" spans="1:14" hidden="1" x14ac:dyDescent="0.2">
      <c r="A214" s="65"/>
      <c r="B214" s="65" t="s">
        <v>8</v>
      </c>
      <c r="C214" s="65">
        <v>3299</v>
      </c>
      <c r="D214" s="65">
        <v>5321</v>
      </c>
      <c r="E214" s="7" t="s">
        <v>9</v>
      </c>
      <c r="F214" s="51">
        <v>0</v>
      </c>
      <c r="G214" s="51"/>
      <c r="H214" s="51"/>
      <c r="I214" s="51">
        <v>10</v>
      </c>
      <c r="J214" s="51">
        <f t="shared" si="7"/>
        <v>10</v>
      </c>
      <c r="K214" s="89">
        <v>0</v>
      </c>
      <c r="L214" s="50">
        <f>J214+K214</f>
        <v>10</v>
      </c>
      <c r="N214" s="98"/>
    </row>
    <row r="215" spans="1:14" ht="22.5" hidden="1" x14ac:dyDescent="0.2">
      <c r="A215" s="63" t="s">
        <v>1</v>
      </c>
      <c r="B215" s="63" t="s">
        <v>225</v>
      </c>
      <c r="C215" s="63" t="s">
        <v>2</v>
      </c>
      <c r="D215" s="63" t="s">
        <v>2</v>
      </c>
      <c r="E215" s="64" t="s">
        <v>226</v>
      </c>
      <c r="F215" s="58">
        <v>0</v>
      </c>
      <c r="G215" s="51"/>
      <c r="H215" s="51"/>
      <c r="I215" s="58">
        <f t="shared" ref="I215" si="13">+I216</f>
        <v>38</v>
      </c>
      <c r="J215" s="58">
        <f t="shared" si="7"/>
        <v>38</v>
      </c>
      <c r="K215" s="48">
        <f>K216</f>
        <v>0</v>
      </c>
      <c r="L215" s="48">
        <f>J215+K215</f>
        <v>38</v>
      </c>
      <c r="N215" s="98"/>
    </row>
    <row r="216" spans="1:14" hidden="1" x14ac:dyDescent="0.2">
      <c r="A216" s="65"/>
      <c r="B216" s="65" t="s">
        <v>8</v>
      </c>
      <c r="C216" s="65">
        <v>3299</v>
      </c>
      <c r="D216" s="65">
        <v>5321</v>
      </c>
      <c r="E216" s="7" t="s">
        <v>9</v>
      </c>
      <c r="F216" s="51">
        <v>0</v>
      </c>
      <c r="G216" s="51"/>
      <c r="H216" s="51"/>
      <c r="I216" s="51">
        <v>38</v>
      </c>
      <c r="J216" s="51">
        <f t="shared" si="7"/>
        <v>38</v>
      </c>
      <c r="K216" s="89">
        <v>0</v>
      </c>
      <c r="L216" s="89">
        <f>J216+K216</f>
        <v>38</v>
      </c>
      <c r="N216" s="98"/>
    </row>
    <row r="217" spans="1:14" ht="33.75" hidden="1" x14ac:dyDescent="0.2">
      <c r="A217" s="63" t="s">
        <v>1</v>
      </c>
      <c r="B217" s="63" t="s">
        <v>227</v>
      </c>
      <c r="C217" s="63" t="s">
        <v>2</v>
      </c>
      <c r="D217" s="63" t="s">
        <v>2</v>
      </c>
      <c r="E217" s="64" t="s">
        <v>228</v>
      </c>
      <c r="F217" s="58">
        <v>0</v>
      </c>
      <c r="G217" s="51"/>
      <c r="H217" s="51"/>
      <c r="I217" s="58">
        <f t="shared" ref="I217" si="14">+I218</f>
        <v>21</v>
      </c>
      <c r="J217" s="58">
        <f t="shared" si="7"/>
        <v>21</v>
      </c>
      <c r="K217" s="48">
        <f>K218</f>
        <v>0</v>
      </c>
      <c r="L217" s="48">
        <f>K217+J217</f>
        <v>21</v>
      </c>
      <c r="N217" s="98"/>
    </row>
    <row r="218" spans="1:14" ht="22.5" hidden="1" x14ac:dyDescent="0.2">
      <c r="A218" s="65"/>
      <c r="B218" s="65" t="s">
        <v>8</v>
      </c>
      <c r="C218" s="65">
        <v>3299</v>
      </c>
      <c r="D218" s="65">
        <v>5331</v>
      </c>
      <c r="E218" s="7" t="s">
        <v>10</v>
      </c>
      <c r="F218" s="51">
        <v>0</v>
      </c>
      <c r="G218" s="51"/>
      <c r="H218" s="51"/>
      <c r="I218" s="51">
        <v>21</v>
      </c>
      <c r="J218" s="51">
        <f t="shared" si="7"/>
        <v>21</v>
      </c>
      <c r="K218" s="89">
        <v>0</v>
      </c>
      <c r="L218" s="89">
        <f>J218+K218</f>
        <v>21</v>
      </c>
      <c r="N218" s="98"/>
    </row>
    <row r="219" spans="1:14" ht="22.5" hidden="1" x14ac:dyDescent="0.2">
      <c r="A219" s="63" t="s">
        <v>1</v>
      </c>
      <c r="B219" s="63" t="s">
        <v>229</v>
      </c>
      <c r="C219" s="63" t="s">
        <v>2</v>
      </c>
      <c r="D219" s="63" t="s">
        <v>2</v>
      </c>
      <c r="E219" s="64" t="s">
        <v>230</v>
      </c>
      <c r="F219" s="58">
        <v>0</v>
      </c>
      <c r="G219" s="51"/>
      <c r="H219" s="51"/>
      <c r="I219" s="58">
        <f t="shared" ref="I219" si="15">+I220</f>
        <v>10</v>
      </c>
      <c r="J219" s="58">
        <f t="shared" si="7"/>
        <v>10</v>
      </c>
      <c r="K219" s="48">
        <f>K220</f>
        <v>0</v>
      </c>
      <c r="L219" s="48">
        <f>+J219+K219</f>
        <v>10</v>
      </c>
      <c r="N219" s="98"/>
    </row>
    <row r="220" spans="1:14" ht="22.5" hidden="1" x14ac:dyDescent="0.2">
      <c r="A220" s="65"/>
      <c r="B220" s="65" t="s">
        <v>8</v>
      </c>
      <c r="C220" s="65">
        <v>3299</v>
      </c>
      <c r="D220" s="65">
        <v>5331</v>
      </c>
      <c r="E220" s="7" t="s">
        <v>10</v>
      </c>
      <c r="F220" s="51">
        <v>0</v>
      </c>
      <c r="G220" s="51"/>
      <c r="H220" s="51"/>
      <c r="I220" s="51">
        <v>10</v>
      </c>
      <c r="J220" s="51">
        <f t="shared" si="7"/>
        <v>10</v>
      </c>
      <c r="K220" s="89">
        <v>0</v>
      </c>
      <c r="L220" s="89">
        <f>J220+K220</f>
        <v>10</v>
      </c>
      <c r="N220" s="98"/>
    </row>
    <row r="221" spans="1:14" ht="22.5" hidden="1" x14ac:dyDescent="0.2">
      <c r="A221" s="63" t="s">
        <v>1</v>
      </c>
      <c r="B221" s="63" t="s">
        <v>231</v>
      </c>
      <c r="C221" s="63" t="s">
        <v>2</v>
      </c>
      <c r="D221" s="63" t="s">
        <v>2</v>
      </c>
      <c r="E221" s="64" t="s">
        <v>232</v>
      </c>
      <c r="F221" s="58">
        <v>0</v>
      </c>
      <c r="G221" s="51"/>
      <c r="H221" s="51"/>
      <c r="I221" s="58">
        <f t="shared" ref="I221" si="16">+I222</f>
        <v>13</v>
      </c>
      <c r="J221" s="58">
        <f t="shared" si="7"/>
        <v>13</v>
      </c>
      <c r="K221" s="48">
        <f>K222</f>
        <v>0</v>
      </c>
      <c r="L221" s="48">
        <f>K221+J221</f>
        <v>13</v>
      </c>
      <c r="N221" s="98"/>
    </row>
    <row r="222" spans="1:14" ht="22.5" hidden="1" x14ac:dyDescent="0.2">
      <c r="A222" s="65"/>
      <c r="B222" s="65" t="s">
        <v>8</v>
      </c>
      <c r="C222" s="65">
        <v>3299</v>
      </c>
      <c r="D222" s="65">
        <v>5331</v>
      </c>
      <c r="E222" s="7" t="s">
        <v>10</v>
      </c>
      <c r="F222" s="51">
        <v>0</v>
      </c>
      <c r="G222" s="51"/>
      <c r="H222" s="51"/>
      <c r="I222" s="51">
        <v>13</v>
      </c>
      <c r="J222" s="51">
        <f t="shared" si="7"/>
        <v>13</v>
      </c>
      <c r="K222" s="89">
        <v>0</v>
      </c>
      <c r="L222" s="89">
        <f>J222+K222</f>
        <v>13</v>
      </c>
      <c r="N222" s="98"/>
    </row>
    <row r="223" spans="1:14" ht="33.75" hidden="1" x14ac:dyDescent="0.2">
      <c r="A223" s="63" t="s">
        <v>1</v>
      </c>
      <c r="B223" s="63" t="s">
        <v>233</v>
      </c>
      <c r="C223" s="63" t="s">
        <v>2</v>
      </c>
      <c r="D223" s="63" t="s">
        <v>2</v>
      </c>
      <c r="E223" s="64" t="s">
        <v>234</v>
      </c>
      <c r="F223" s="58">
        <v>0</v>
      </c>
      <c r="G223" s="51"/>
      <c r="H223" s="51"/>
      <c r="I223" s="58">
        <f t="shared" ref="I223" si="17">+I224</f>
        <v>13</v>
      </c>
      <c r="J223" s="58">
        <f t="shared" si="7"/>
        <v>13</v>
      </c>
      <c r="K223" s="48">
        <f>K224</f>
        <v>0</v>
      </c>
      <c r="L223" s="48">
        <f>J223+K223</f>
        <v>13</v>
      </c>
      <c r="N223" s="98"/>
    </row>
    <row r="224" spans="1:14" ht="23.25" hidden="1" thickBot="1" x14ac:dyDescent="0.25">
      <c r="A224" s="66"/>
      <c r="B224" s="66" t="s">
        <v>8</v>
      </c>
      <c r="C224" s="66">
        <v>3299</v>
      </c>
      <c r="D224" s="66">
        <v>5331</v>
      </c>
      <c r="E224" s="8" t="s">
        <v>10</v>
      </c>
      <c r="F224" s="67">
        <v>0</v>
      </c>
      <c r="G224" s="67"/>
      <c r="H224" s="67"/>
      <c r="I224" s="67">
        <v>13</v>
      </c>
      <c r="J224" s="67">
        <f t="shared" si="7"/>
        <v>13</v>
      </c>
      <c r="K224" s="94">
        <v>0</v>
      </c>
      <c r="L224" s="89">
        <f>J224+K224</f>
        <v>13</v>
      </c>
    </row>
    <row r="225" spans="1:12" ht="13.5" thickBot="1" x14ac:dyDescent="0.25">
      <c r="A225" s="44" t="s">
        <v>1</v>
      </c>
      <c r="B225" s="141" t="s">
        <v>235</v>
      </c>
      <c r="C225" s="141" t="s">
        <v>2</v>
      </c>
      <c r="D225" s="141" t="s">
        <v>2</v>
      </c>
      <c r="E225" s="45" t="s">
        <v>236</v>
      </c>
      <c r="F225" s="46">
        <f>F226</f>
        <v>250</v>
      </c>
      <c r="G225" s="46">
        <f>G226</f>
        <v>15.496</v>
      </c>
      <c r="H225" s="46">
        <f>H226</f>
        <v>265.49599999999998</v>
      </c>
      <c r="I225" s="46">
        <f>SUM(I226:I247)/2</f>
        <v>0</v>
      </c>
      <c r="J225" s="46">
        <f t="shared" si="7"/>
        <v>265.49599999999998</v>
      </c>
      <c r="K225" s="46">
        <v>0</v>
      </c>
      <c r="L225" s="46">
        <f>J225+K225</f>
        <v>265.49599999999998</v>
      </c>
    </row>
    <row r="226" spans="1:12" hidden="1" x14ac:dyDescent="0.2">
      <c r="A226" s="76" t="s">
        <v>1</v>
      </c>
      <c r="B226" s="77" t="s">
        <v>237</v>
      </c>
      <c r="C226" s="76" t="s">
        <v>2</v>
      </c>
      <c r="D226" s="76" t="s">
        <v>2</v>
      </c>
      <c r="E226" s="78" t="s">
        <v>236</v>
      </c>
      <c r="F226" s="4">
        <v>250</v>
      </c>
      <c r="G226" s="49">
        <v>15.496</v>
      </c>
      <c r="H226" s="49">
        <f>+F226+G226</f>
        <v>265.49599999999998</v>
      </c>
      <c r="I226" s="49">
        <f>+I227</f>
        <v>-222.82400000000001</v>
      </c>
      <c r="J226" s="49">
        <f t="shared" si="7"/>
        <v>42.671999999999969</v>
      </c>
      <c r="K226" s="48">
        <f>K227</f>
        <v>0</v>
      </c>
      <c r="L226" s="48">
        <f>K226+J226</f>
        <v>42.671999999999969</v>
      </c>
    </row>
    <row r="227" spans="1:12" hidden="1" x14ac:dyDescent="0.2">
      <c r="A227" s="25"/>
      <c r="B227" s="28"/>
      <c r="C227" s="25">
        <v>3299</v>
      </c>
      <c r="D227" s="25">
        <v>5901</v>
      </c>
      <c r="E227" s="79" t="s">
        <v>19</v>
      </c>
      <c r="F227" s="5">
        <v>250</v>
      </c>
      <c r="G227" s="51">
        <v>15.496</v>
      </c>
      <c r="H227" s="51">
        <f>+F227+G227</f>
        <v>265.49599999999998</v>
      </c>
      <c r="I227" s="51">
        <v>-222.82400000000001</v>
      </c>
      <c r="J227" s="51">
        <f t="shared" si="7"/>
        <v>42.671999999999969</v>
      </c>
      <c r="K227" s="89">
        <v>0</v>
      </c>
      <c r="L227" s="89">
        <f>J227+K227</f>
        <v>42.671999999999969</v>
      </c>
    </row>
    <row r="228" spans="1:12" ht="22.5" hidden="1" x14ac:dyDescent="0.2">
      <c r="A228" s="63" t="s">
        <v>1</v>
      </c>
      <c r="B228" s="63" t="s">
        <v>238</v>
      </c>
      <c r="C228" s="63" t="s">
        <v>2</v>
      </c>
      <c r="D228" s="63" t="s">
        <v>2</v>
      </c>
      <c r="E228" s="64" t="s">
        <v>239</v>
      </c>
      <c r="F228" s="58">
        <v>0</v>
      </c>
      <c r="G228" s="51"/>
      <c r="H228" s="51"/>
      <c r="I228" s="58">
        <f t="shared" ref="I228:I246" si="18">+I229</f>
        <v>10</v>
      </c>
      <c r="J228" s="58">
        <f t="shared" si="7"/>
        <v>10</v>
      </c>
      <c r="K228" s="48">
        <f>K229</f>
        <v>0</v>
      </c>
      <c r="L228" s="48">
        <f>J228+K228</f>
        <v>10</v>
      </c>
    </row>
    <row r="229" spans="1:12" hidden="1" x14ac:dyDescent="0.2">
      <c r="A229" s="65"/>
      <c r="B229" s="65" t="s">
        <v>8</v>
      </c>
      <c r="C229" s="65">
        <v>3299</v>
      </c>
      <c r="D229" s="65">
        <v>5321</v>
      </c>
      <c r="E229" s="7" t="s">
        <v>9</v>
      </c>
      <c r="F229" s="51">
        <v>0</v>
      </c>
      <c r="G229" s="51"/>
      <c r="H229" s="51"/>
      <c r="I229" s="51">
        <v>10</v>
      </c>
      <c r="J229" s="51">
        <f t="shared" si="7"/>
        <v>10</v>
      </c>
      <c r="K229" s="89">
        <v>0</v>
      </c>
      <c r="L229" s="89">
        <f>J229+K229</f>
        <v>10</v>
      </c>
    </row>
    <row r="230" spans="1:12" ht="33.75" hidden="1" x14ac:dyDescent="0.2">
      <c r="A230" s="63" t="s">
        <v>1</v>
      </c>
      <c r="B230" s="63" t="s">
        <v>240</v>
      </c>
      <c r="C230" s="63" t="s">
        <v>2</v>
      </c>
      <c r="D230" s="63" t="s">
        <v>2</v>
      </c>
      <c r="E230" s="64" t="s">
        <v>241</v>
      </c>
      <c r="F230" s="58">
        <v>0</v>
      </c>
      <c r="G230" s="51"/>
      <c r="H230" s="51"/>
      <c r="I230" s="58">
        <f t="shared" si="18"/>
        <v>30</v>
      </c>
      <c r="J230" s="58">
        <f t="shared" si="7"/>
        <v>30</v>
      </c>
      <c r="K230" s="48">
        <f>K231</f>
        <v>0</v>
      </c>
      <c r="L230" s="48">
        <f>K230+J230</f>
        <v>30</v>
      </c>
    </row>
    <row r="231" spans="1:12" hidden="1" x14ac:dyDescent="0.2">
      <c r="A231" s="65"/>
      <c r="B231" s="65" t="s">
        <v>8</v>
      </c>
      <c r="C231" s="65">
        <v>3299</v>
      </c>
      <c r="D231" s="65">
        <v>5321</v>
      </c>
      <c r="E231" s="7" t="s">
        <v>9</v>
      </c>
      <c r="F231" s="51">
        <v>0</v>
      </c>
      <c r="G231" s="51"/>
      <c r="H231" s="51"/>
      <c r="I231" s="51">
        <v>30</v>
      </c>
      <c r="J231" s="51">
        <f t="shared" si="7"/>
        <v>30</v>
      </c>
      <c r="K231" s="89">
        <v>0</v>
      </c>
      <c r="L231" s="89">
        <f>J231+K231</f>
        <v>30</v>
      </c>
    </row>
    <row r="232" spans="1:12" ht="22.5" hidden="1" x14ac:dyDescent="0.2">
      <c r="A232" s="63" t="s">
        <v>1</v>
      </c>
      <c r="B232" s="63" t="s">
        <v>242</v>
      </c>
      <c r="C232" s="63" t="s">
        <v>2</v>
      </c>
      <c r="D232" s="63" t="s">
        <v>2</v>
      </c>
      <c r="E232" s="64" t="s">
        <v>243</v>
      </c>
      <c r="F232" s="58">
        <v>0</v>
      </c>
      <c r="G232" s="51"/>
      <c r="H232" s="51"/>
      <c r="I232" s="58">
        <f t="shared" si="18"/>
        <v>30</v>
      </c>
      <c r="J232" s="58">
        <f t="shared" si="7"/>
        <v>30</v>
      </c>
      <c r="K232" s="48">
        <f>K233</f>
        <v>0</v>
      </c>
      <c r="L232" s="48">
        <f>+J232+K232</f>
        <v>30</v>
      </c>
    </row>
    <row r="233" spans="1:12" ht="22.5" hidden="1" x14ac:dyDescent="0.2">
      <c r="A233" s="65"/>
      <c r="B233" s="65" t="s">
        <v>8</v>
      </c>
      <c r="C233" s="65">
        <v>3299</v>
      </c>
      <c r="D233" s="65">
        <v>5229</v>
      </c>
      <c r="E233" s="7" t="s">
        <v>244</v>
      </c>
      <c r="F233" s="51">
        <v>0</v>
      </c>
      <c r="G233" s="51"/>
      <c r="H233" s="51"/>
      <c r="I233" s="51">
        <v>30</v>
      </c>
      <c r="J233" s="51">
        <f t="shared" si="7"/>
        <v>30</v>
      </c>
      <c r="K233" s="89">
        <v>0</v>
      </c>
      <c r="L233" s="89">
        <f>J233+K233</f>
        <v>30</v>
      </c>
    </row>
    <row r="234" spans="1:12" ht="22.5" hidden="1" x14ac:dyDescent="0.2">
      <c r="A234" s="63" t="s">
        <v>1</v>
      </c>
      <c r="B234" s="63" t="s">
        <v>245</v>
      </c>
      <c r="C234" s="63" t="s">
        <v>2</v>
      </c>
      <c r="D234" s="63" t="s">
        <v>2</v>
      </c>
      <c r="E234" s="64" t="s">
        <v>246</v>
      </c>
      <c r="F234" s="58">
        <v>0</v>
      </c>
      <c r="G234" s="51"/>
      <c r="H234" s="51"/>
      <c r="I234" s="58">
        <f t="shared" si="18"/>
        <v>30</v>
      </c>
      <c r="J234" s="58">
        <f t="shared" si="7"/>
        <v>30</v>
      </c>
      <c r="K234" s="48">
        <f>K235</f>
        <v>0</v>
      </c>
      <c r="L234" s="48">
        <f>K234+J234</f>
        <v>30</v>
      </c>
    </row>
    <row r="235" spans="1:12" hidden="1" x14ac:dyDescent="0.2">
      <c r="A235" s="65"/>
      <c r="B235" s="65" t="s">
        <v>8</v>
      </c>
      <c r="C235" s="65">
        <v>3299</v>
      </c>
      <c r="D235" s="65">
        <v>5321</v>
      </c>
      <c r="E235" s="7" t="s">
        <v>9</v>
      </c>
      <c r="F235" s="51">
        <v>0</v>
      </c>
      <c r="G235" s="51"/>
      <c r="H235" s="51"/>
      <c r="I235" s="51">
        <v>30</v>
      </c>
      <c r="J235" s="51">
        <f t="shared" si="7"/>
        <v>30</v>
      </c>
      <c r="K235" s="89">
        <v>0</v>
      </c>
      <c r="L235" s="89">
        <f>J235+K235</f>
        <v>30</v>
      </c>
    </row>
    <row r="236" spans="1:12" ht="22.5" hidden="1" x14ac:dyDescent="0.2">
      <c r="A236" s="63" t="s">
        <v>1</v>
      </c>
      <c r="B236" s="63" t="s">
        <v>247</v>
      </c>
      <c r="C236" s="63" t="s">
        <v>2</v>
      </c>
      <c r="D236" s="63" t="s">
        <v>2</v>
      </c>
      <c r="E236" s="64" t="s">
        <v>248</v>
      </c>
      <c r="F236" s="58">
        <v>0</v>
      </c>
      <c r="G236" s="51"/>
      <c r="H236" s="51"/>
      <c r="I236" s="58">
        <f t="shared" si="18"/>
        <v>10</v>
      </c>
      <c r="J236" s="58">
        <f t="shared" si="7"/>
        <v>10</v>
      </c>
      <c r="K236" s="48">
        <f>K237</f>
        <v>0</v>
      </c>
      <c r="L236" s="48">
        <f>J236+K236</f>
        <v>10</v>
      </c>
    </row>
    <row r="237" spans="1:12" hidden="1" x14ac:dyDescent="0.2">
      <c r="A237" s="65"/>
      <c r="B237" s="65" t="s">
        <v>8</v>
      </c>
      <c r="C237" s="65">
        <v>3299</v>
      </c>
      <c r="D237" s="65">
        <v>5321</v>
      </c>
      <c r="E237" s="7" t="s">
        <v>9</v>
      </c>
      <c r="F237" s="51">
        <v>0</v>
      </c>
      <c r="G237" s="51"/>
      <c r="H237" s="51"/>
      <c r="I237" s="51">
        <v>10</v>
      </c>
      <c r="J237" s="51">
        <f t="shared" si="7"/>
        <v>10</v>
      </c>
      <c r="K237" s="89">
        <v>0</v>
      </c>
      <c r="L237" s="89">
        <f>J237+K237</f>
        <v>10</v>
      </c>
    </row>
    <row r="238" spans="1:12" ht="33.75" hidden="1" x14ac:dyDescent="0.2">
      <c r="A238" s="63" t="s">
        <v>1</v>
      </c>
      <c r="B238" s="63" t="s">
        <v>249</v>
      </c>
      <c r="C238" s="63" t="s">
        <v>2</v>
      </c>
      <c r="D238" s="63" t="s">
        <v>2</v>
      </c>
      <c r="E238" s="64" t="s">
        <v>250</v>
      </c>
      <c r="F238" s="58">
        <v>0</v>
      </c>
      <c r="G238" s="51"/>
      <c r="H238" s="51"/>
      <c r="I238" s="58">
        <f t="shared" si="18"/>
        <v>20.824000000000002</v>
      </c>
      <c r="J238" s="58">
        <f t="shared" si="7"/>
        <v>20.824000000000002</v>
      </c>
      <c r="K238" s="48">
        <f>K239</f>
        <v>0</v>
      </c>
      <c r="L238" s="48">
        <f>J238+K238</f>
        <v>20.824000000000002</v>
      </c>
    </row>
    <row r="239" spans="1:12" ht="22.5" hidden="1" x14ac:dyDescent="0.2">
      <c r="A239" s="65"/>
      <c r="B239" s="65" t="s">
        <v>8</v>
      </c>
      <c r="C239" s="65">
        <v>3299</v>
      </c>
      <c r="D239" s="65">
        <v>5331</v>
      </c>
      <c r="E239" s="7" t="s">
        <v>10</v>
      </c>
      <c r="F239" s="51">
        <v>0</v>
      </c>
      <c r="G239" s="51"/>
      <c r="H239" s="51"/>
      <c r="I239" s="51">
        <v>20.824000000000002</v>
      </c>
      <c r="J239" s="51">
        <f t="shared" si="7"/>
        <v>20.824000000000002</v>
      </c>
      <c r="K239" s="89">
        <v>0</v>
      </c>
      <c r="L239" s="89">
        <f>J239+K239</f>
        <v>20.824000000000002</v>
      </c>
    </row>
    <row r="240" spans="1:12" ht="22.5" hidden="1" x14ac:dyDescent="0.2">
      <c r="A240" s="63" t="s">
        <v>1</v>
      </c>
      <c r="B240" s="63" t="s">
        <v>251</v>
      </c>
      <c r="C240" s="63" t="s">
        <v>2</v>
      </c>
      <c r="D240" s="63" t="s">
        <v>2</v>
      </c>
      <c r="E240" s="64" t="s">
        <v>252</v>
      </c>
      <c r="F240" s="58">
        <v>0</v>
      </c>
      <c r="G240" s="51"/>
      <c r="H240" s="51"/>
      <c r="I240" s="58">
        <f t="shared" si="18"/>
        <v>14</v>
      </c>
      <c r="J240" s="58">
        <f t="shared" si="7"/>
        <v>14</v>
      </c>
      <c r="K240" s="48">
        <f>K241</f>
        <v>0</v>
      </c>
      <c r="L240" s="48">
        <f>K240+J240</f>
        <v>14</v>
      </c>
    </row>
    <row r="241" spans="1:14" hidden="1" x14ac:dyDescent="0.2">
      <c r="A241" s="65"/>
      <c r="B241" s="65" t="s">
        <v>8</v>
      </c>
      <c r="C241" s="65">
        <v>3299</v>
      </c>
      <c r="D241" s="65">
        <v>5321</v>
      </c>
      <c r="E241" s="7" t="s">
        <v>9</v>
      </c>
      <c r="F241" s="51">
        <v>0</v>
      </c>
      <c r="G241" s="51"/>
      <c r="H241" s="51"/>
      <c r="I241" s="51">
        <v>14</v>
      </c>
      <c r="J241" s="51">
        <f t="shared" si="7"/>
        <v>14</v>
      </c>
      <c r="K241" s="89">
        <v>0</v>
      </c>
      <c r="L241" s="89">
        <f>J241+K241</f>
        <v>14</v>
      </c>
    </row>
    <row r="242" spans="1:14" ht="22.5" hidden="1" x14ac:dyDescent="0.2">
      <c r="A242" s="63" t="s">
        <v>1</v>
      </c>
      <c r="B242" s="63" t="s">
        <v>253</v>
      </c>
      <c r="C242" s="63" t="s">
        <v>2</v>
      </c>
      <c r="D242" s="63" t="s">
        <v>2</v>
      </c>
      <c r="E242" s="64" t="s">
        <v>254</v>
      </c>
      <c r="F242" s="58">
        <v>0</v>
      </c>
      <c r="G242" s="51"/>
      <c r="H242" s="51"/>
      <c r="I242" s="58">
        <f t="shared" si="18"/>
        <v>20</v>
      </c>
      <c r="J242" s="58">
        <f t="shared" si="7"/>
        <v>20</v>
      </c>
      <c r="K242" s="48">
        <f>K243</f>
        <v>0</v>
      </c>
      <c r="L242" s="48">
        <f>+J242+K242</f>
        <v>20</v>
      </c>
    </row>
    <row r="243" spans="1:14" ht="22.5" hidden="1" x14ac:dyDescent="0.2">
      <c r="A243" s="65"/>
      <c r="B243" s="65" t="s">
        <v>8</v>
      </c>
      <c r="C243" s="65">
        <v>3299</v>
      </c>
      <c r="D243" s="65">
        <v>5221</v>
      </c>
      <c r="E243" s="7" t="s">
        <v>12</v>
      </c>
      <c r="F243" s="51">
        <v>0</v>
      </c>
      <c r="G243" s="51"/>
      <c r="H243" s="51"/>
      <c r="I243" s="51">
        <v>20</v>
      </c>
      <c r="J243" s="51">
        <f t="shared" si="7"/>
        <v>20</v>
      </c>
      <c r="K243" s="89">
        <v>0</v>
      </c>
      <c r="L243" s="89">
        <f>J243+K243</f>
        <v>20</v>
      </c>
    </row>
    <row r="244" spans="1:14" ht="22.5" hidden="1" x14ac:dyDescent="0.2">
      <c r="A244" s="63" t="s">
        <v>1</v>
      </c>
      <c r="B244" s="63" t="s">
        <v>255</v>
      </c>
      <c r="C244" s="63" t="s">
        <v>2</v>
      </c>
      <c r="D244" s="63" t="s">
        <v>2</v>
      </c>
      <c r="E244" s="64" t="s">
        <v>256</v>
      </c>
      <c r="F244" s="58">
        <v>0</v>
      </c>
      <c r="G244" s="51"/>
      <c r="H244" s="51"/>
      <c r="I244" s="58">
        <f t="shared" si="18"/>
        <v>28</v>
      </c>
      <c r="J244" s="58">
        <f t="shared" si="7"/>
        <v>28</v>
      </c>
      <c r="K244" s="48">
        <f>K245</f>
        <v>0</v>
      </c>
      <c r="L244" s="48">
        <f>K244+J244</f>
        <v>28</v>
      </c>
    </row>
    <row r="245" spans="1:14" hidden="1" x14ac:dyDescent="0.2">
      <c r="A245" s="65"/>
      <c r="B245" s="65" t="s">
        <v>8</v>
      </c>
      <c r="C245" s="65">
        <v>3299</v>
      </c>
      <c r="D245" s="65">
        <v>5321</v>
      </c>
      <c r="E245" s="7" t="s">
        <v>9</v>
      </c>
      <c r="F245" s="51">
        <v>0</v>
      </c>
      <c r="G245" s="51"/>
      <c r="H245" s="51"/>
      <c r="I245" s="51">
        <v>28</v>
      </c>
      <c r="J245" s="51">
        <f t="shared" si="7"/>
        <v>28</v>
      </c>
      <c r="K245" s="89">
        <v>0</v>
      </c>
      <c r="L245" s="89">
        <f t="shared" ref="L245:L250" si="19">J245+K245</f>
        <v>28</v>
      </c>
    </row>
    <row r="246" spans="1:14" hidden="1" x14ac:dyDescent="0.2">
      <c r="A246" s="63" t="s">
        <v>1</v>
      </c>
      <c r="B246" s="63" t="s">
        <v>257</v>
      </c>
      <c r="C246" s="63" t="s">
        <v>2</v>
      </c>
      <c r="D246" s="63" t="s">
        <v>2</v>
      </c>
      <c r="E246" s="64" t="s">
        <v>258</v>
      </c>
      <c r="F246" s="58">
        <v>0</v>
      </c>
      <c r="G246" s="51"/>
      <c r="H246" s="51"/>
      <c r="I246" s="58">
        <f t="shared" si="18"/>
        <v>30</v>
      </c>
      <c r="J246" s="58">
        <f t="shared" si="7"/>
        <v>30</v>
      </c>
      <c r="K246" s="48">
        <f>K247</f>
        <v>0</v>
      </c>
      <c r="L246" s="48">
        <f t="shared" si="19"/>
        <v>30</v>
      </c>
    </row>
    <row r="247" spans="1:14" ht="23.25" hidden="1" thickBot="1" x14ac:dyDescent="0.25">
      <c r="A247" s="66"/>
      <c r="B247" s="66" t="s">
        <v>8</v>
      </c>
      <c r="C247" s="66">
        <v>3299</v>
      </c>
      <c r="D247" s="66">
        <v>5221</v>
      </c>
      <c r="E247" s="8" t="s">
        <v>12</v>
      </c>
      <c r="F247" s="67">
        <v>0</v>
      </c>
      <c r="G247" s="67"/>
      <c r="H247" s="67"/>
      <c r="I247" s="67">
        <v>30</v>
      </c>
      <c r="J247" s="67">
        <f t="shared" si="7"/>
        <v>30</v>
      </c>
      <c r="K247" s="94">
        <v>0</v>
      </c>
      <c r="L247" s="89">
        <f t="shared" si="19"/>
        <v>30</v>
      </c>
    </row>
    <row r="248" spans="1:14" ht="13.5" thickBot="1" x14ac:dyDescent="0.25">
      <c r="A248" s="44" t="s">
        <v>1</v>
      </c>
      <c r="B248" s="141" t="s">
        <v>259</v>
      </c>
      <c r="C248" s="141" t="s">
        <v>2</v>
      </c>
      <c r="D248" s="141" t="s">
        <v>2</v>
      </c>
      <c r="E248" s="45" t="s">
        <v>260</v>
      </c>
      <c r="F248" s="46">
        <f>F249</f>
        <v>2000</v>
      </c>
      <c r="G248" s="46">
        <f>G249</f>
        <v>96.92</v>
      </c>
      <c r="H248" s="46">
        <f>H249</f>
        <v>2096.92</v>
      </c>
      <c r="I248" s="46">
        <v>0</v>
      </c>
      <c r="J248" s="46">
        <f t="shared" si="7"/>
        <v>2096.92</v>
      </c>
      <c r="K248" s="46">
        <f>K249+K251+K253+K255+K257+K259+K261+K263+K265+K267+K269+K271+K273+K275+K277+K279+K281+K283+K285+K287+K289+K291+K293+K295+K297+K299+K301+K303+K305+K307+K309+K311</f>
        <v>0</v>
      </c>
      <c r="L248" s="95">
        <f t="shared" si="19"/>
        <v>2096.92</v>
      </c>
      <c r="M248" s="139" t="s">
        <v>325</v>
      </c>
      <c r="N248" s="31"/>
    </row>
    <row r="249" spans="1:14" x14ac:dyDescent="0.2">
      <c r="A249" s="26" t="s">
        <v>1</v>
      </c>
      <c r="B249" s="47" t="s">
        <v>261</v>
      </c>
      <c r="C249" s="26" t="s">
        <v>2</v>
      </c>
      <c r="D249" s="26" t="s">
        <v>2</v>
      </c>
      <c r="E249" s="27" t="s">
        <v>260</v>
      </c>
      <c r="F249" s="48">
        <v>2000</v>
      </c>
      <c r="G249" s="48">
        <f>47.456+49.464</f>
        <v>96.92</v>
      </c>
      <c r="H249" s="48">
        <f>F249+G249</f>
        <v>2096.92</v>
      </c>
      <c r="I249" s="48"/>
      <c r="J249" s="48">
        <f t="shared" si="7"/>
        <v>2096.92</v>
      </c>
      <c r="K249" s="48">
        <f>K250</f>
        <v>-1986.9440000000002</v>
      </c>
      <c r="L249" s="48">
        <f t="shared" si="19"/>
        <v>109.97599999999989</v>
      </c>
      <c r="M249" s="139" t="s">
        <v>325</v>
      </c>
      <c r="N249" s="31"/>
    </row>
    <row r="250" spans="1:14" x14ac:dyDescent="0.2">
      <c r="A250" s="26"/>
      <c r="B250" s="47"/>
      <c r="C250" s="18">
        <v>3299</v>
      </c>
      <c r="D250" s="18">
        <v>5901</v>
      </c>
      <c r="E250" s="19" t="s">
        <v>19</v>
      </c>
      <c r="F250" s="50">
        <v>2000</v>
      </c>
      <c r="G250" s="50">
        <f>47.456+49.464</f>
        <v>96.92</v>
      </c>
      <c r="H250" s="50">
        <f>F250+G250</f>
        <v>2096.92</v>
      </c>
      <c r="I250" s="57"/>
      <c r="J250" s="50">
        <f>+H250+I250</f>
        <v>2096.92</v>
      </c>
      <c r="K250" s="89">
        <f>-(K252+K254+K256+K258+K260+K262+K264+K266+K268+K270+K272+K274+K276+K278+K280+K282+K284+K286+K288+K290+K292+K294+K296+K298+K300+K302+K304+K306+K308+K310+K312)</f>
        <v>-1986.9440000000002</v>
      </c>
      <c r="L250" s="89">
        <f t="shared" si="19"/>
        <v>109.97599999999989</v>
      </c>
    </row>
    <row r="251" spans="1:14" ht="21.6" customHeight="1" x14ac:dyDescent="0.2">
      <c r="A251" s="26" t="s">
        <v>1</v>
      </c>
      <c r="B251" s="47" t="s">
        <v>294</v>
      </c>
      <c r="C251" s="26" t="s">
        <v>2</v>
      </c>
      <c r="D251" s="26" t="s">
        <v>2</v>
      </c>
      <c r="E251" s="27" t="s">
        <v>265</v>
      </c>
      <c r="F251" s="58">
        <v>0</v>
      </c>
      <c r="G251" s="48"/>
      <c r="H251" s="48"/>
      <c r="I251" s="48"/>
      <c r="J251" s="58">
        <v>0</v>
      </c>
      <c r="K251" s="48">
        <f>K252</f>
        <v>92.4</v>
      </c>
      <c r="L251" s="48">
        <f>K251+J251</f>
        <v>92.4</v>
      </c>
      <c r="M251" s="139" t="s">
        <v>325</v>
      </c>
    </row>
    <row r="252" spans="1:14" s="90" customFormat="1" x14ac:dyDescent="0.2">
      <c r="A252" s="91"/>
      <c r="B252" s="88"/>
      <c r="C252" s="97">
        <v>3299</v>
      </c>
      <c r="D252" s="97">
        <v>5321</v>
      </c>
      <c r="E252" s="87" t="s">
        <v>9</v>
      </c>
      <c r="F252" s="51">
        <v>0</v>
      </c>
      <c r="G252" s="89"/>
      <c r="H252" s="89"/>
      <c r="I252" s="89"/>
      <c r="J252" s="51">
        <v>0</v>
      </c>
      <c r="K252" s="89">
        <v>92.4</v>
      </c>
      <c r="L252" s="89">
        <f>J252+K252</f>
        <v>92.4</v>
      </c>
      <c r="M252" s="138"/>
    </row>
    <row r="253" spans="1:14" ht="22.35" customHeight="1" x14ac:dyDescent="0.2">
      <c r="A253" s="26" t="s">
        <v>1</v>
      </c>
      <c r="B253" s="47" t="s">
        <v>295</v>
      </c>
      <c r="C253" s="24" t="s">
        <v>2</v>
      </c>
      <c r="D253" s="24" t="s">
        <v>2</v>
      </c>
      <c r="E253" s="86" t="s">
        <v>266</v>
      </c>
      <c r="F253" s="58">
        <v>0</v>
      </c>
      <c r="G253" s="48"/>
      <c r="H253" s="48"/>
      <c r="I253" s="48"/>
      <c r="J253" s="58">
        <v>0</v>
      </c>
      <c r="K253" s="48">
        <f>K254</f>
        <v>92.4</v>
      </c>
      <c r="L253" s="48">
        <f>+J253+K253</f>
        <v>92.4</v>
      </c>
      <c r="M253" s="139" t="s">
        <v>325</v>
      </c>
    </row>
    <row r="254" spans="1:14" s="90" customFormat="1" x14ac:dyDescent="0.2">
      <c r="A254" s="91"/>
      <c r="B254" s="88"/>
      <c r="C254" s="97">
        <v>3299</v>
      </c>
      <c r="D254" s="97">
        <v>5321</v>
      </c>
      <c r="E254" s="87" t="s">
        <v>9</v>
      </c>
      <c r="F254" s="51">
        <v>0</v>
      </c>
      <c r="G254" s="89"/>
      <c r="H254" s="89"/>
      <c r="I254" s="89"/>
      <c r="J254" s="51">
        <v>0</v>
      </c>
      <c r="K254" s="89">
        <v>92.4</v>
      </c>
      <c r="L254" s="89">
        <f>J254+K254</f>
        <v>92.4</v>
      </c>
      <c r="M254" s="138"/>
    </row>
    <row r="255" spans="1:14" ht="22.5" x14ac:dyDescent="0.2">
      <c r="A255" s="26" t="s">
        <v>1</v>
      </c>
      <c r="B255" s="47" t="s">
        <v>296</v>
      </c>
      <c r="C255" s="24" t="s">
        <v>2</v>
      </c>
      <c r="D255" s="24" t="s">
        <v>2</v>
      </c>
      <c r="E255" s="86" t="s">
        <v>267</v>
      </c>
      <c r="F255" s="58">
        <v>0</v>
      </c>
      <c r="G255" s="48"/>
      <c r="H255" s="48"/>
      <c r="I255" s="48"/>
      <c r="J255" s="58">
        <v>0</v>
      </c>
      <c r="K255" s="48">
        <f>K256</f>
        <v>69.3</v>
      </c>
      <c r="L255" s="48">
        <f>K255+J255</f>
        <v>69.3</v>
      </c>
      <c r="M255" s="139" t="s">
        <v>325</v>
      </c>
    </row>
    <row r="256" spans="1:14" s="90" customFormat="1" x14ac:dyDescent="0.2">
      <c r="A256" s="91"/>
      <c r="B256" s="88"/>
      <c r="C256" s="97">
        <v>3299</v>
      </c>
      <c r="D256" s="97">
        <v>5321</v>
      </c>
      <c r="E256" s="87" t="s">
        <v>9</v>
      </c>
      <c r="F256" s="51">
        <v>0</v>
      </c>
      <c r="G256" s="89"/>
      <c r="H256" s="89"/>
      <c r="I256" s="89"/>
      <c r="J256" s="51">
        <v>0</v>
      </c>
      <c r="K256" s="89">
        <v>69.3</v>
      </c>
      <c r="L256" s="89">
        <f>J256+K256</f>
        <v>69.3</v>
      </c>
      <c r="M256" s="138"/>
    </row>
    <row r="257" spans="1:13" ht="33.75" x14ac:dyDescent="0.2">
      <c r="A257" s="26" t="s">
        <v>1</v>
      </c>
      <c r="B257" s="47" t="s">
        <v>297</v>
      </c>
      <c r="C257" s="24" t="s">
        <v>2</v>
      </c>
      <c r="D257" s="24" t="s">
        <v>2</v>
      </c>
      <c r="E257" s="86" t="s">
        <v>268</v>
      </c>
      <c r="F257" s="58">
        <v>0</v>
      </c>
      <c r="G257" s="48"/>
      <c r="H257" s="48"/>
      <c r="I257" s="48"/>
      <c r="J257" s="58">
        <v>0</v>
      </c>
      <c r="K257" s="48">
        <f>K258</f>
        <v>30</v>
      </c>
      <c r="L257" s="48">
        <f>J257+K257</f>
        <v>30</v>
      </c>
      <c r="M257" s="139" t="s">
        <v>325</v>
      </c>
    </row>
    <row r="258" spans="1:13" s="90" customFormat="1" x14ac:dyDescent="0.2">
      <c r="A258" s="91"/>
      <c r="B258" s="88"/>
      <c r="C258" s="97">
        <v>3299</v>
      </c>
      <c r="D258" s="97">
        <v>5321</v>
      </c>
      <c r="E258" s="87" t="s">
        <v>9</v>
      </c>
      <c r="F258" s="51">
        <v>0</v>
      </c>
      <c r="G258" s="89"/>
      <c r="H258" s="89"/>
      <c r="I258" s="89"/>
      <c r="J258" s="51">
        <v>0</v>
      </c>
      <c r="K258" s="89">
        <v>30</v>
      </c>
      <c r="L258" s="89">
        <f>J258+K258</f>
        <v>30</v>
      </c>
      <c r="M258" s="138"/>
    </row>
    <row r="259" spans="1:13" ht="22.5" x14ac:dyDescent="0.2">
      <c r="A259" s="26" t="s">
        <v>1</v>
      </c>
      <c r="B259" s="47" t="s">
        <v>298</v>
      </c>
      <c r="C259" s="24" t="s">
        <v>2</v>
      </c>
      <c r="D259" s="24" t="s">
        <v>2</v>
      </c>
      <c r="E259" s="86" t="s">
        <v>269</v>
      </c>
      <c r="F259" s="58">
        <v>0</v>
      </c>
      <c r="G259" s="48"/>
      <c r="H259" s="48"/>
      <c r="I259" s="48"/>
      <c r="J259" s="58">
        <v>0</v>
      </c>
      <c r="K259" s="48">
        <f>K260</f>
        <v>92.4</v>
      </c>
      <c r="L259" s="48">
        <f>K259+J259</f>
        <v>92.4</v>
      </c>
      <c r="M259" s="139" t="s">
        <v>325</v>
      </c>
    </row>
    <row r="260" spans="1:13" s="90" customFormat="1" x14ac:dyDescent="0.2">
      <c r="A260" s="91"/>
      <c r="B260" s="88"/>
      <c r="C260" s="97">
        <v>3299</v>
      </c>
      <c r="D260" s="97">
        <v>5321</v>
      </c>
      <c r="E260" s="87" t="s">
        <v>9</v>
      </c>
      <c r="F260" s="51">
        <v>0</v>
      </c>
      <c r="G260" s="89"/>
      <c r="H260" s="89"/>
      <c r="I260" s="89"/>
      <c r="J260" s="51">
        <v>0</v>
      </c>
      <c r="K260" s="89">
        <v>92.4</v>
      </c>
      <c r="L260" s="89">
        <f>J260+K260</f>
        <v>92.4</v>
      </c>
      <c r="M260" s="138"/>
    </row>
    <row r="261" spans="1:13" ht="22.5" x14ac:dyDescent="0.2">
      <c r="A261" s="26" t="s">
        <v>1</v>
      </c>
      <c r="B261" s="47" t="s">
        <v>299</v>
      </c>
      <c r="C261" s="24" t="s">
        <v>2</v>
      </c>
      <c r="D261" s="24" t="s">
        <v>2</v>
      </c>
      <c r="E261" s="86" t="s">
        <v>270</v>
      </c>
      <c r="F261" s="58">
        <v>0</v>
      </c>
      <c r="G261" s="48"/>
      <c r="H261" s="48"/>
      <c r="I261" s="48"/>
      <c r="J261" s="58">
        <v>0</v>
      </c>
      <c r="K261" s="48">
        <f>K262</f>
        <v>61.165999999999997</v>
      </c>
      <c r="L261" s="48">
        <f>J261+K261</f>
        <v>61.165999999999997</v>
      </c>
      <c r="M261" s="139" t="s">
        <v>325</v>
      </c>
    </row>
    <row r="262" spans="1:13" s="90" customFormat="1" ht="22.5" x14ac:dyDescent="0.2">
      <c r="A262" s="91"/>
      <c r="B262" s="88"/>
      <c r="C262" s="97">
        <v>3299</v>
      </c>
      <c r="D262" s="97">
        <v>5331</v>
      </c>
      <c r="E262" s="87" t="s">
        <v>10</v>
      </c>
      <c r="F262" s="51">
        <v>0</v>
      </c>
      <c r="G262" s="89"/>
      <c r="H262" s="89"/>
      <c r="I262" s="89"/>
      <c r="J262" s="51">
        <v>0</v>
      </c>
      <c r="K262" s="89">
        <v>61.165999999999997</v>
      </c>
      <c r="L262" s="89">
        <f>J262+K262</f>
        <v>61.165999999999997</v>
      </c>
      <c r="M262" s="138"/>
    </row>
    <row r="263" spans="1:13" ht="22.5" x14ac:dyDescent="0.2">
      <c r="A263" s="26" t="s">
        <v>1</v>
      </c>
      <c r="B263" s="47" t="s">
        <v>300</v>
      </c>
      <c r="C263" s="24" t="s">
        <v>2</v>
      </c>
      <c r="D263" s="24" t="s">
        <v>2</v>
      </c>
      <c r="E263" s="86" t="s">
        <v>393</v>
      </c>
      <c r="F263" s="58">
        <v>0</v>
      </c>
      <c r="G263" s="48"/>
      <c r="H263" s="48"/>
      <c r="I263" s="48"/>
      <c r="J263" s="58">
        <v>0</v>
      </c>
      <c r="K263" s="48">
        <f>K264</f>
        <v>55.44</v>
      </c>
      <c r="L263" s="48">
        <f>K263+J263</f>
        <v>55.44</v>
      </c>
      <c r="M263" s="139" t="s">
        <v>325</v>
      </c>
    </row>
    <row r="264" spans="1:13" s="90" customFormat="1" x14ac:dyDescent="0.2">
      <c r="A264" s="91"/>
      <c r="B264" s="88"/>
      <c r="C264" s="97">
        <v>3299</v>
      </c>
      <c r="D264" s="97">
        <v>5321</v>
      </c>
      <c r="E264" s="87" t="s">
        <v>9</v>
      </c>
      <c r="F264" s="51">
        <v>0</v>
      </c>
      <c r="G264" s="89"/>
      <c r="H264" s="89"/>
      <c r="I264" s="89"/>
      <c r="J264" s="51">
        <v>0</v>
      </c>
      <c r="K264" s="89">
        <v>55.44</v>
      </c>
      <c r="L264" s="89">
        <f>J264+K264</f>
        <v>55.44</v>
      </c>
      <c r="M264" s="138"/>
    </row>
    <row r="265" spans="1:13" ht="33.75" x14ac:dyDescent="0.2">
      <c r="A265" s="26" t="s">
        <v>1</v>
      </c>
      <c r="B265" s="47" t="s">
        <v>301</v>
      </c>
      <c r="C265" s="24" t="s">
        <v>2</v>
      </c>
      <c r="D265" s="24" t="s">
        <v>2</v>
      </c>
      <c r="E265" s="86" t="s">
        <v>271</v>
      </c>
      <c r="F265" s="58">
        <v>0</v>
      </c>
      <c r="G265" s="48"/>
      <c r="H265" s="48"/>
      <c r="I265" s="48"/>
      <c r="J265" s="58">
        <v>0</v>
      </c>
      <c r="K265" s="48">
        <f>K266</f>
        <v>59.655999999999999</v>
      </c>
      <c r="L265" s="48">
        <f>+J265+K265</f>
        <v>59.655999999999999</v>
      </c>
      <c r="M265" s="139" t="s">
        <v>325</v>
      </c>
    </row>
    <row r="266" spans="1:13" s="90" customFormat="1" x14ac:dyDescent="0.2">
      <c r="A266" s="91"/>
      <c r="B266" s="88"/>
      <c r="C266" s="97">
        <v>3299</v>
      </c>
      <c r="D266" s="97">
        <v>5321</v>
      </c>
      <c r="E266" s="87" t="s">
        <v>9</v>
      </c>
      <c r="F266" s="51">
        <v>0</v>
      </c>
      <c r="G266" s="89"/>
      <c r="H266" s="89"/>
      <c r="I266" s="89"/>
      <c r="J266" s="51">
        <v>0</v>
      </c>
      <c r="K266" s="89">
        <v>59.655999999999999</v>
      </c>
      <c r="L266" s="89">
        <f>J266+K266</f>
        <v>59.655999999999999</v>
      </c>
      <c r="M266" s="138"/>
    </row>
    <row r="267" spans="1:13" ht="33.75" x14ac:dyDescent="0.2">
      <c r="A267" s="26" t="s">
        <v>1</v>
      </c>
      <c r="B267" s="47" t="s">
        <v>302</v>
      </c>
      <c r="C267" s="24" t="s">
        <v>2</v>
      </c>
      <c r="D267" s="24" t="s">
        <v>2</v>
      </c>
      <c r="E267" s="86" t="s">
        <v>272</v>
      </c>
      <c r="F267" s="58">
        <v>0</v>
      </c>
      <c r="G267" s="48"/>
      <c r="H267" s="48"/>
      <c r="I267" s="48"/>
      <c r="J267" s="58">
        <v>0</v>
      </c>
      <c r="K267" s="48">
        <f>K268</f>
        <v>46.773000000000003</v>
      </c>
      <c r="L267" s="48">
        <f>K267+J267</f>
        <v>46.773000000000003</v>
      </c>
      <c r="M267" s="139" t="s">
        <v>325</v>
      </c>
    </row>
    <row r="268" spans="1:13" s="90" customFormat="1" x14ac:dyDescent="0.2">
      <c r="A268" s="91"/>
      <c r="B268" s="88"/>
      <c r="C268" s="97">
        <v>3299</v>
      </c>
      <c r="D268" s="97">
        <v>5321</v>
      </c>
      <c r="E268" s="87" t="s">
        <v>9</v>
      </c>
      <c r="F268" s="51">
        <v>0</v>
      </c>
      <c r="G268" s="89"/>
      <c r="H268" s="89"/>
      <c r="I268" s="89"/>
      <c r="J268" s="51">
        <v>0</v>
      </c>
      <c r="K268" s="89">
        <v>46.773000000000003</v>
      </c>
      <c r="L268" s="89">
        <f>J268+K268</f>
        <v>46.773000000000003</v>
      </c>
      <c r="M268" s="138"/>
    </row>
    <row r="269" spans="1:13" ht="18.399999999999999" customHeight="1" x14ac:dyDescent="0.2">
      <c r="A269" s="26" t="s">
        <v>1</v>
      </c>
      <c r="B269" s="47" t="s">
        <v>303</v>
      </c>
      <c r="C269" s="24" t="s">
        <v>2</v>
      </c>
      <c r="D269" s="24" t="s">
        <v>2</v>
      </c>
      <c r="E269" s="86" t="s">
        <v>273</v>
      </c>
      <c r="F269" s="58">
        <v>0</v>
      </c>
      <c r="G269" s="48"/>
      <c r="H269" s="48"/>
      <c r="I269" s="48"/>
      <c r="J269" s="58">
        <v>0</v>
      </c>
      <c r="K269" s="48">
        <f>K270</f>
        <v>30</v>
      </c>
      <c r="L269" s="48">
        <f>J269+K269</f>
        <v>30</v>
      </c>
      <c r="M269" s="139" t="s">
        <v>325</v>
      </c>
    </row>
    <row r="270" spans="1:13" s="90" customFormat="1" x14ac:dyDescent="0.2">
      <c r="A270" s="91"/>
      <c r="B270" s="88"/>
      <c r="C270" s="97">
        <v>3299</v>
      </c>
      <c r="D270" s="97">
        <v>5321</v>
      </c>
      <c r="E270" s="87" t="s">
        <v>9</v>
      </c>
      <c r="F270" s="67">
        <v>0</v>
      </c>
      <c r="G270" s="89"/>
      <c r="H270" s="89"/>
      <c r="I270" s="89"/>
      <c r="J270" s="67">
        <v>0</v>
      </c>
      <c r="K270" s="89">
        <v>30</v>
      </c>
      <c r="L270" s="89">
        <f>J270+K270</f>
        <v>30</v>
      </c>
      <c r="M270" s="138"/>
    </row>
    <row r="271" spans="1:13" ht="22.9" customHeight="1" x14ac:dyDescent="0.2">
      <c r="A271" s="26" t="s">
        <v>1</v>
      </c>
      <c r="B271" s="47" t="s">
        <v>304</v>
      </c>
      <c r="C271" s="24" t="s">
        <v>2</v>
      </c>
      <c r="D271" s="24" t="s">
        <v>2</v>
      </c>
      <c r="E271" s="86" t="s">
        <v>274</v>
      </c>
      <c r="F271" s="58">
        <v>0</v>
      </c>
      <c r="G271" s="48"/>
      <c r="H271" s="48"/>
      <c r="I271" s="48"/>
      <c r="J271" s="58">
        <v>0</v>
      </c>
      <c r="K271" s="48">
        <f>K272</f>
        <v>30</v>
      </c>
      <c r="L271" s="48">
        <f>K271+J271</f>
        <v>30</v>
      </c>
      <c r="M271" s="139" t="s">
        <v>325</v>
      </c>
    </row>
    <row r="272" spans="1:13" s="90" customFormat="1" x14ac:dyDescent="0.2">
      <c r="A272" s="91"/>
      <c r="B272" s="88"/>
      <c r="C272" s="97">
        <v>3299</v>
      </c>
      <c r="D272" s="97">
        <v>5321</v>
      </c>
      <c r="E272" s="87" t="s">
        <v>9</v>
      </c>
      <c r="F272" s="51">
        <v>0</v>
      </c>
      <c r="G272" s="89"/>
      <c r="H272" s="89"/>
      <c r="I272" s="89"/>
      <c r="J272" s="51">
        <v>0</v>
      </c>
      <c r="K272" s="89">
        <v>30</v>
      </c>
      <c r="L272" s="89">
        <f>J272+K272</f>
        <v>30</v>
      </c>
      <c r="M272" s="138"/>
    </row>
    <row r="273" spans="1:13" ht="22.5" x14ac:dyDescent="0.2">
      <c r="A273" s="26" t="s">
        <v>1</v>
      </c>
      <c r="B273" s="47" t="s">
        <v>305</v>
      </c>
      <c r="C273" s="24" t="s">
        <v>2</v>
      </c>
      <c r="D273" s="24" t="s">
        <v>2</v>
      </c>
      <c r="E273" s="86" t="s">
        <v>275</v>
      </c>
      <c r="F273" s="58">
        <v>0</v>
      </c>
      <c r="G273" s="48"/>
      <c r="H273" s="48"/>
      <c r="I273" s="48"/>
      <c r="J273" s="58">
        <v>0</v>
      </c>
      <c r="K273" s="48">
        <f>K274</f>
        <v>92.4</v>
      </c>
      <c r="L273" s="48">
        <f>J273+K273</f>
        <v>92.4</v>
      </c>
      <c r="M273" s="139" t="s">
        <v>325</v>
      </c>
    </row>
    <row r="274" spans="1:13" s="90" customFormat="1" x14ac:dyDescent="0.2">
      <c r="A274" s="91"/>
      <c r="B274" s="88"/>
      <c r="C274" s="97">
        <v>3299</v>
      </c>
      <c r="D274" s="97">
        <v>5321</v>
      </c>
      <c r="E274" s="87" t="s">
        <v>9</v>
      </c>
      <c r="F274" s="51">
        <v>0</v>
      </c>
      <c r="G274" s="89"/>
      <c r="H274" s="89"/>
      <c r="I274" s="89"/>
      <c r="J274" s="51">
        <v>0</v>
      </c>
      <c r="K274" s="89">
        <v>92.4</v>
      </c>
      <c r="L274" s="89">
        <f>J274+K274</f>
        <v>92.4</v>
      </c>
      <c r="M274" s="138"/>
    </row>
    <row r="275" spans="1:13" ht="22.5" x14ac:dyDescent="0.2">
      <c r="A275" s="26" t="s">
        <v>1</v>
      </c>
      <c r="B275" s="47" t="s">
        <v>306</v>
      </c>
      <c r="C275" s="24" t="s">
        <v>2</v>
      </c>
      <c r="D275" s="24" t="s">
        <v>2</v>
      </c>
      <c r="E275" s="86" t="s">
        <v>276</v>
      </c>
      <c r="F275" s="58">
        <v>0</v>
      </c>
      <c r="G275" s="48"/>
      <c r="H275" s="48"/>
      <c r="I275" s="48"/>
      <c r="J275" s="58">
        <v>0</v>
      </c>
      <c r="K275" s="48">
        <f>K276</f>
        <v>92.4</v>
      </c>
      <c r="L275" s="48">
        <f>K275+J275</f>
        <v>92.4</v>
      </c>
      <c r="M275" s="139" t="s">
        <v>325</v>
      </c>
    </row>
    <row r="276" spans="1:13" s="90" customFormat="1" x14ac:dyDescent="0.2">
      <c r="A276" s="91"/>
      <c r="B276" s="88"/>
      <c r="C276" s="97">
        <v>3299</v>
      </c>
      <c r="D276" s="97">
        <v>5321</v>
      </c>
      <c r="E276" s="87" t="s">
        <v>9</v>
      </c>
      <c r="F276" s="51">
        <v>0</v>
      </c>
      <c r="G276" s="89"/>
      <c r="H276" s="89"/>
      <c r="I276" s="89"/>
      <c r="J276" s="51">
        <v>0</v>
      </c>
      <c r="K276" s="89">
        <v>92.4</v>
      </c>
      <c r="L276" s="89">
        <f>J276+K276</f>
        <v>92.4</v>
      </c>
      <c r="M276" s="138"/>
    </row>
    <row r="277" spans="1:13" ht="22.5" x14ac:dyDescent="0.2">
      <c r="A277" s="26" t="s">
        <v>1</v>
      </c>
      <c r="B277" s="47" t="s">
        <v>307</v>
      </c>
      <c r="C277" s="24" t="s">
        <v>2</v>
      </c>
      <c r="D277" s="24" t="s">
        <v>2</v>
      </c>
      <c r="E277" s="86" t="s">
        <v>277</v>
      </c>
      <c r="F277" s="58">
        <v>0</v>
      </c>
      <c r="G277" s="48"/>
      <c r="H277" s="48"/>
      <c r="I277" s="48"/>
      <c r="J277" s="58">
        <v>0</v>
      </c>
      <c r="K277" s="48">
        <f>K278</f>
        <v>69.897999999999996</v>
      </c>
      <c r="L277" s="48">
        <f>+J277+K277</f>
        <v>69.897999999999996</v>
      </c>
      <c r="M277" s="139" t="s">
        <v>325</v>
      </c>
    </row>
    <row r="278" spans="1:13" s="90" customFormat="1" x14ac:dyDescent="0.2">
      <c r="A278" s="91"/>
      <c r="B278" s="88"/>
      <c r="C278" s="97">
        <v>3299</v>
      </c>
      <c r="D278" s="97">
        <v>5321</v>
      </c>
      <c r="E278" s="87" t="s">
        <v>9</v>
      </c>
      <c r="F278" s="51">
        <v>0</v>
      </c>
      <c r="G278" s="89"/>
      <c r="H278" s="89"/>
      <c r="I278" s="89"/>
      <c r="J278" s="51">
        <v>0</v>
      </c>
      <c r="K278" s="89">
        <v>69.897999999999996</v>
      </c>
      <c r="L278" s="89">
        <f>J278+K278</f>
        <v>69.897999999999996</v>
      </c>
      <c r="M278" s="138"/>
    </row>
    <row r="279" spans="1:13" ht="33.75" x14ac:dyDescent="0.2">
      <c r="A279" s="26" t="s">
        <v>1</v>
      </c>
      <c r="B279" s="47" t="s">
        <v>308</v>
      </c>
      <c r="C279" s="24" t="s">
        <v>2</v>
      </c>
      <c r="D279" s="24" t="s">
        <v>2</v>
      </c>
      <c r="E279" s="86" t="s">
        <v>278</v>
      </c>
      <c r="F279" s="58">
        <v>0</v>
      </c>
      <c r="G279" s="48"/>
      <c r="H279" s="48"/>
      <c r="I279" s="48"/>
      <c r="J279" s="58">
        <v>0</v>
      </c>
      <c r="K279" s="48">
        <f>K280</f>
        <v>91.63</v>
      </c>
      <c r="L279" s="48">
        <f>K279+J279</f>
        <v>91.63</v>
      </c>
      <c r="M279" s="139" t="s">
        <v>325</v>
      </c>
    </row>
    <row r="280" spans="1:13" s="90" customFormat="1" x14ac:dyDescent="0.2">
      <c r="A280" s="91"/>
      <c r="B280" s="88"/>
      <c r="C280" s="97">
        <v>3299</v>
      </c>
      <c r="D280" s="97">
        <v>5321</v>
      </c>
      <c r="E280" s="87" t="s">
        <v>9</v>
      </c>
      <c r="F280" s="51">
        <v>0</v>
      </c>
      <c r="G280" s="89"/>
      <c r="H280" s="89"/>
      <c r="I280" s="89"/>
      <c r="J280" s="51">
        <v>0</v>
      </c>
      <c r="K280" s="89">
        <v>91.63</v>
      </c>
      <c r="L280" s="89">
        <f>J280+K280</f>
        <v>91.63</v>
      </c>
      <c r="M280" s="138"/>
    </row>
    <row r="281" spans="1:13" ht="22.5" x14ac:dyDescent="0.2">
      <c r="A281" s="26" t="s">
        <v>1</v>
      </c>
      <c r="B281" s="47" t="s">
        <v>309</v>
      </c>
      <c r="C281" s="24" t="s">
        <v>2</v>
      </c>
      <c r="D281" s="24" t="s">
        <v>2</v>
      </c>
      <c r="E281" s="86" t="s">
        <v>279</v>
      </c>
      <c r="F281" s="58">
        <v>0</v>
      </c>
      <c r="G281" s="48"/>
      <c r="H281" s="48"/>
      <c r="I281" s="48"/>
      <c r="J281" s="58">
        <v>0</v>
      </c>
      <c r="K281" s="48">
        <f>K282</f>
        <v>92.4</v>
      </c>
      <c r="L281" s="48">
        <f>J281+K281</f>
        <v>92.4</v>
      </c>
      <c r="M281" s="139" t="s">
        <v>325</v>
      </c>
    </row>
    <row r="282" spans="1:13" s="90" customFormat="1" x14ac:dyDescent="0.2">
      <c r="A282" s="91"/>
      <c r="B282" s="88"/>
      <c r="C282" s="97">
        <v>3299</v>
      </c>
      <c r="D282" s="97">
        <v>5321</v>
      </c>
      <c r="E282" s="87" t="s">
        <v>9</v>
      </c>
      <c r="F282" s="51">
        <v>0</v>
      </c>
      <c r="G282" s="89"/>
      <c r="H282" s="89"/>
      <c r="I282" s="89"/>
      <c r="J282" s="51">
        <v>0</v>
      </c>
      <c r="K282" s="89">
        <v>92.4</v>
      </c>
      <c r="L282" s="89">
        <f>J282+K282</f>
        <v>92.4</v>
      </c>
      <c r="M282" s="138"/>
    </row>
    <row r="283" spans="1:13" ht="22.5" x14ac:dyDescent="0.2">
      <c r="A283" s="26" t="s">
        <v>1</v>
      </c>
      <c r="B283" s="47" t="s">
        <v>310</v>
      </c>
      <c r="C283" s="24" t="s">
        <v>2</v>
      </c>
      <c r="D283" s="24" t="s">
        <v>2</v>
      </c>
      <c r="E283" s="86" t="s">
        <v>280</v>
      </c>
      <c r="F283" s="58">
        <v>0</v>
      </c>
      <c r="G283" s="48"/>
      <c r="H283" s="48"/>
      <c r="I283" s="48"/>
      <c r="J283" s="58">
        <v>0</v>
      </c>
      <c r="K283" s="48">
        <f>K284</f>
        <v>69.3</v>
      </c>
      <c r="L283" s="48">
        <f>K283+J283</f>
        <v>69.3</v>
      </c>
      <c r="M283" s="139" t="s">
        <v>325</v>
      </c>
    </row>
    <row r="284" spans="1:13" s="90" customFormat="1" x14ac:dyDescent="0.2">
      <c r="A284" s="91"/>
      <c r="B284" s="88"/>
      <c r="C284" s="97">
        <v>3299</v>
      </c>
      <c r="D284" s="97">
        <v>5321</v>
      </c>
      <c r="E284" s="87" t="s">
        <v>9</v>
      </c>
      <c r="F284" s="51">
        <v>0</v>
      </c>
      <c r="G284" s="89"/>
      <c r="H284" s="89"/>
      <c r="I284" s="89"/>
      <c r="J284" s="51">
        <v>0</v>
      </c>
      <c r="K284" s="89">
        <v>69.3</v>
      </c>
      <c r="L284" s="89">
        <f>J284+K284</f>
        <v>69.3</v>
      </c>
      <c r="M284" s="138"/>
    </row>
    <row r="285" spans="1:13" ht="22.5" x14ac:dyDescent="0.2">
      <c r="A285" s="26" t="s">
        <v>1</v>
      </c>
      <c r="B285" s="47" t="s">
        <v>311</v>
      </c>
      <c r="C285" s="24" t="s">
        <v>2</v>
      </c>
      <c r="D285" s="24" t="s">
        <v>2</v>
      </c>
      <c r="E285" s="86" t="s">
        <v>281</v>
      </c>
      <c r="F285" s="58">
        <v>0</v>
      </c>
      <c r="G285" s="48"/>
      <c r="H285" s="48"/>
      <c r="I285" s="48"/>
      <c r="J285" s="58">
        <v>0</v>
      </c>
      <c r="K285" s="48">
        <f>K286</f>
        <v>92.4</v>
      </c>
      <c r="L285" s="48">
        <f>J285+K285</f>
        <v>92.4</v>
      </c>
      <c r="M285" s="139" t="s">
        <v>325</v>
      </c>
    </row>
    <row r="286" spans="1:13" s="90" customFormat="1" x14ac:dyDescent="0.2">
      <c r="A286" s="91"/>
      <c r="B286" s="88"/>
      <c r="C286" s="97">
        <v>3299</v>
      </c>
      <c r="D286" s="97">
        <v>5321</v>
      </c>
      <c r="E286" s="87" t="s">
        <v>9</v>
      </c>
      <c r="F286" s="51">
        <v>0</v>
      </c>
      <c r="G286" s="89"/>
      <c r="H286" s="89"/>
      <c r="I286" s="89"/>
      <c r="J286" s="51">
        <v>0</v>
      </c>
      <c r="K286" s="89">
        <v>92.4</v>
      </c>
      <c r="L286" s="89">
        <f>J286+K286</f>
        <v>92.4</v>
      </c>
      <c r="M286" s="138"/>
    </row>
    <row r="287" spans="1:13" ht="22.5" x14ac:dyDescent="0.2">
      <c r="A287" s="26" t="s">
        <v>1</v>
      </c>
      <c r="B287" s="47" t="s">
        <v>312</v>
      </c>
      <c r="C287" s="24" t="s">
        <v>2</v>
      </c>
      <c r="D287" s="24" t="s">
        <v>2</v>
      </c>
      <c r="E287" s="86" t="s">
        <v>282</v>
      </c>
      <c r="F287" s="58">
        <v>0</v>
      </c>
      <c r="G287" s="48"/>
      <c r="H287" s="48"/>
      <c r="I287" s="48"/>
      <c r="J287" s="58">
        <v>0</v>
      </c>
      <c r="K287" s="48">
        <f>K288</f>
        <v>58.142000000000003</v>
      </c>
      <c r="L287" s="48">
        <f>K287+J287</f>
        <v>58.142000000000003</v>
      </c>
      <c r="M287" s="139" t="s">
        <v>325</v>
      </c>
    </row>
    <row r="288" spans="1:13" s="90" customFormat="1" x14ac:dyDescent="0.2">
      <c r="A288" s="91"/>
      <c r="B288" s="88"/>
      <c r="C288" s="97">
        <v>3299</v>
      </c>
      <c r="D288" s="97">
        <v>5321</v>
      </c>
      <c r="E288" s="87" t="s">
        <v>9</v>
      </c>
      <c r="F288" s="51">
        <v>0</v>
      </c>
      <c r="G288" s="89"/>
      <c r="H288" s="89"/>
      <c r="I288" s="89"/>
      <c r="J288" s="51">
        <v>0</v>
      </c>
      <c r="K288" s="89">
        <v>58.142000000000003</v>
      </c>
      <c r="L288" s="89">
        <f>J288+K288</f>
        <v>58.142000000000003</v>
      </c>
      <c r="M288" s="138"/>
    </row>
    <row r="289" spans="1:13" ht="22.5" x14ac:dyDescent="0.2">
      <c r="A289" s="26" t="s">
        <v>1</v>
      </c>
      <c r="B289" s="47" t="s">
        <v>313</v>
      </c>
      <c r="C289" s="24" t="s">
        <v>2</v>
      </c>
      <c r="D289" s="24" t="s">
        <v>2</v>
      </c>
      <c r="E289" s="86" t="s">
        <v>283</v>
      </c>
      <c r="F289" s="58">
        <v>0</v>
      </c>
      <c r="G289" s="48"/>
      <c r="H289" s="48"/>
      <c r="I289" s="48"/>
      <c r="J289" s="58">
        <v>0</v>
      </c>
      <c r="K289" s="48">
        <f>K290</f>
        <v>64.680000000000007</v>
      </c>
      <c r="L289" s="48">
        <f>+J289+K289</f>
        <v>64.680000000000007</v>
      </c>
      <c r="M289" s="139" t="s">
        <v>325</v>
      </c>
    </row>
    <row r="290" spans="1:13" s="90" customFormat="1" x14ac:dyDescent="0.2">
      <c r="A290" s="91"/>
      <c r="B290" s="88"/>
      <c r="C290" s="97">
        <v>3299</v>
      </c>
      <c r="D290" s="97">
        <v>5321</v>
      </c>
      <c r="E290" s="87" t="s">
        <v>9</v>
      </c>
      <c r="F290" s="67">
        <v>0</v>
      </c>
      <c r="G290" s="89"/>
      <c r="H290" s="89"/>
      <c r="I290" s="89"/>
      <c r="J290" s="67">
        <v>0</v>
      </c>
      <c r="K290" s="89">
        <v>64.680000000000007</v>
      </c>
      <c r="L290" s="89">
        <f>J290+K290</f>
        <v>64.680000000000007</v>
      </c>
      <c r="M290" s="138"/>
    </row>
    <row r="291" spans="1:13" ht="22.5" x14ac:dyDescent="0.2">
      <c r="A291" s="26" t="s">
        <v>1</v>
      </c>
      <c r="B291" s="47" t="s">
        <v>314</v>
      </c>
      <c r="C291" s="24" t="s">
        <v>2</v>
      </c>
      <c r="D291" s="24" t="s">
        <v>2</v>
      </c>
      <c r="E291" s="86" t="s">
        <v>284</v>
      </c>
      <c r="F291" s="58">
        <v>0</v>
      </c>
      <c r="G291" s="48"/>
      <c r="H291" s="48"/>
      <c r="I291" s="48"/>
      <c r="J291" s="58">
        <v>0</v>
      </c>
      <c r="K291" s="48">
        <f>K292</f>
        <v>30</v>
      </c>
      <c r="L291" s="48">
        <f>K291+J291</f>
        <v>30</v>
      </c>
      <c r="M291" s="139" t="s">
        <v>325</v>
      </c>
    </row>
    <row r="292" spans="1:13" s="90" customFormat="1" x14ac:dyDescent="0.2">
      <c r="A292" s="91"/>
      <c r="B292" s="88"/>
      <c r="C292" s="97">
        <v>3299</v>
      </c>
      <c r="D292" s="97">
        <v>5321</v>
      </c>
      <c r="E292" s="87" t="s">
        <v>9</v>
      </c>
      <c r="F292" s="51">
        <v>0</v>
      </c>
      <c r="G292" s="89"/>
      <c r="H292" s="89"/>
      <c r="I292" s="89"/>
      <c r="J292" s="51">
        <v>0</v>
      </c>
      <c r="K292" s="89">
        <v>30</v>
      </c>
      <c r="L292" s="89">
        <f>J292+K292</f>
        <v>30</v>
      </c>
      <c r="M292" s="138"/>
    </row>
    <row r="293" spans="1:13" ht="22.5" x14ac:dyDescent="0.2">
      <c r="A293" s="26" t="s">
        <v>1</v>
      </c>
      <c r="B293" s="47" t="s">
        <v>315</v>
      </c>
      <c r="C293" s="24" t="s">
        <v>2</v>
      </c>
      <c r="D293" s="24" t="s">
        <v>2</v>
      </c>
      <c r="E293" s="86" t="s">
        <v>285</v>
      </c>
      <c r="F293" s="58">
        <v>0</v>
      </c>
      <c r="G293" s="48"/>
      <c r="H293" s="48"/>
      <c r="I293" s="48"/>
      <c r="J293" s="58">
        <v>0</v>
      </c>
      <c r="K293" s="48">
        <f>K294</f>
        <v>30</v>
      </c>
      <c r="L293" s="48">
        <f>J293+K293</f>
        <v>30</v>
      </c>
      <c r="M293" s="139" t="s">
        <v>325</v>
      </c>
    </row>
    <row r="294" spans="1:13" s="90" customFormat="1" x14ac:dyDescent="0.2">
      <c r="A294" s="91"/>
      <c r="B294" s="88"/>
      <c r="C294" s="97">
        <v>3299</v>
      </c>
      <c r="D294" s="97">
        <v>5321</v>
      </c>
      <c r="E294" s="87" t="s">
        <v>9</v>
      </c>
      <c r="F294" s="51">
        <v>0</v>
      </c>
      <c r="G294" s="89"/>
      <c r="H294" s="89"/>
      <c r="I294" s="89"/>
      <c r="J294" s="51">
        <v>0</v>
      </c>
      <c r="K294" s="89">
        <v>30</v>
      </c>
      <c r="L294" s="89">
        <f>J294+K294</f>
        <v>30</v>
      </c>
      <c r="M294" s="138"/>
    </row>
    <row r="295" spans="1:13" ht="22.5" x14ac:dyDescent="0.2">
      <c r="A295" s="26" t="s">
        <v>1</v>
      </c>
      <c r="B295" s="47" t="s">
        <v>316</v>
      </c>
      <c r="C295" s="24" t="s">
        <v>2</v>
      </c>
      <c r="D295" s="24" t="s">
        <v>2</v>
      </c>
      <c r="E295" s="86" t="s">
        <v>391</v>
      </c>
      <c r="F295" s="58">
        <v>0</v>
      </c>
      <c r="G295" s="48"/>
      <c r="H295" s="48"/>
      <c r="I295" s="48"/>
      <c r="J295" s="58">
        <v>0</v>
      </c>
      <c r="K295" s="48">
        <f>K296</f>
        <v>62.807000000000002</v>
      </c>
      <c r="L295" s="48">
        <f>K295+J295</f>
        <v>62.807000000000002</v>
      </c>
      <c r="M295" s="139" t="s">
        <v>325</v>
      </c>
    </row>
    <row r="296" spans="1:13" s="90" customFormat="1" x14ac:dyDescent="0.2">
      <c r="A296" s="91"/>
      <c r="B296" s="96"/>
      <c r="C296" s="97">
        <v>3299</v>
      </c>
      <c r="D296" s="101">
        <v>5321</v>
      </c>
      <c r="E296" s="87" t="s">
        <v>9</v>
      </c>
      <c r="F296" s="51">
        <v>0</v>
      </c>
      <c r="G296" s="89"/>
      <c r="H296" s="89"/>
      <c r="I296" s="89"/>
      <c r="J296" s="51">
        <v>0</v>
      </c>
      <c r="K296" s="89">
        <v>62.807000000000002</v>
      </c>
      <c r="L296" s="89">
        <f>J296+K296</f>
        <v>62.807000000000002</v>
      </c>
      <c r="M296" s="138"/>
    </row>
    <row r="297" spans="1:13" ht="22.5" x14ac:dyDescent="0.2">
      <c r="A297" s="26" t="s">
        <v>1</v>
      </c>
      <c r="B297" s="47" t="s">
        <v>317</v>
      </c>
      <c r="C297" s="24" t="s">
        <v>2</v>
      </c>
      <c r="D297" s="24" t="s">
        <v>2</v>
      </c>
      <c r="E297" s="86" t="s">
        <v>286</v>
      </c>
      <c r="F297" s="58">
        <v>0</v>
      </c>
      <c r="G297" s="48"/>
      <c r="H297" s="48"/>
      <c r="I297" s="48"/>
      <c r="J297" s="58">
        <v>0</v>
      </c>
      <c r="K297" s="48">
        <f>K298</f>
        <v>33.094999999999999</v>
      </c>
      <c r="L297" s="48">
        <f>J297+K297</f>
        <v>33.094999999999999</v>
      </c>
      <c r="M297" s="139" t="s">
        <v>325</v>
      </c>
    </row>
    <row r="298" spans="1:13" s="90" customFormat="1" x14ac:dyDescent="0.2">
      <c r="A298" s="91"/>
      <c r="B298" s="88"/>
      <c r="C298" s="97">
        <v>3299</v>
      </c>
      <c r="D298" s="97">
        <v>5321</v>
      </c>
      <c r="E298" s="87" t="s">
        <v>9</v>
      </c>
      <c r="F298" s="51">
        <v>0</v>
      </c>
      <c r="G298" s="89"/>
      <c r="H298" s="89"/>
      <c r="I298" s="89"/>
      <c r="J298" s="51">
        <v>0</v>
      </c>
      <c r="K298" s="89">
        <v>33.094999999999999</v>
      </c>
      <c r="L298" s="89">
        <f>J298+K298</f>
        <v>33.094999999999999</v>
      </c>
      <c r="M298" s="138"/>
    </row>
    <row r="299" spans="1:13" ht="22.5" x14ac:dyDescent="0.2">
      <c r="A299" s="26" t="s">
        <v>1</v>
      </c>
      <c r="B299" s="47" t="s">
        <v>318</v>
      </c>
      <c r="C299" s="24" t="s">
        <v>2</v>
      </c>
      <c r="D299" s="24" t="s">
        <v>2</v>
      </c>
      <c r="E299" s="86" t="s">
        <v>287</v>
      </c>
      <c r="F299" s="58">
        <v>0</v>
      </c>
      <c r="G299" s="48"/>
      <c r="H299" s="48"/>
      <c r="I299" s="48"/>
      <c r="J299" s="58">
        <v>0</v>
      </c>
      <c r="K299" s="48">
        <f>K300</f>
        <v>35.228000000000002</v>
      </c>
      <c r="L299" s="48">
        <f>K299+J299</f>
        <v>35.228000000000002</v>
      </c>
      <c r="M299" s="139" t="s">
        <v>327</v>
      </c>
    </row>
    <row r="300" spans="1:13" s="90" customFormat="1" x14ac:dyDescent="0.2">
      <c r="A300" s="91"/>
      <c r="B300" s="88"/>
      <c r="C300" s="97">
        <v>3299</v>
      </c>
      <c r="D300" s="97">
        <v>5321</v>
      </c>
      <c r="E300" s="87" t="s">
        <v>9</v>
      </c>
      <c r="F300" s="51">
        <v>0</v>
      </c>
      <c r="G300" s="89"/>
      <c r="H300" s="89"/>
      <c r="I300" s="89"/>
      <c r="J300" s="51">
        <v>0</v>
      </c>
      <c r="K300" s="89">
        <v>35.228000000000002</v>
      </c>
      <c r="L300" s="89">
        <f>J300+K300</f>
        <v>35.228000000000002</v>
      </c>
      <c r="M300" s="138"/>
    </row>
    <row r="301" spans="1:13" x14ac:dyDescent="0.2">
      <c r="A301" s="26" t="s">
        <v>1</v>
      </c>
      <c r="B301" s="47" t="s">
        <v>319</v>
      </c>
      <c r="C301" s="24" t="s">
        <v>2</v>
      </c>
      <c r="D301" s="24" t="s">
        <v>2</v>
      </c>
      <c r="E301" s="86" t="s">
        <v>288</v>
      </c>
      <c r="F301" s="58">
        <v>0</v>
      </c>
      <c r="G301" s="48"/>
      <c r="H301" s="48"/>
      <c r="I301" s="48"/>
      <c r="J301" s="58">
        <v>0</v>
      </c>
      <c r="K301" s="48">
        <f>K302</f>
        <v>81.206000000000003</v>
      </c>
      <c r="L301" s="48">
        <f>+J301+K301</f>
        <v>81.206000000000003</v>
      </c>
      <c r="M301" s="139" t="s">
        <v>325</v>
      </c>
    </row>
    <row r="302" spans="1:13" s="90" customFormat="1" x14ac:dyDescent="0.2">
      <c r="A302" s="91"/>
      <c r="B302" s="88"/>
      <c r="C302" s="97">
        <v>3299</v>
      </c>
      <c r="D302" s="97">
        <v>5321</v>
      </c>
      <c r="E302" s="87" t="s">
        <v>9</v>
      </c>
      <c r="F302" s="51">
        <v>0</v>
      </c>
      <c r="G302" s="89"/>
      <c r="H302" s="89"/>
      <c r="I302" s="89"/>
      <c r="J302" s="51">
        <v>0</v>
      </c>
      <c r="K302" s="89">
        <v>81.206000000000003</v>
      </c>
      <c r="L302" s="89">
        <f>J302+K302</f>
        <v>81.206000000000003</v>
      </c>
      <c r="M302" s="138"/>
    </row>
    <row r="303" spans="1:13" ht="22.5" x14ac:dyDescent="0.2">
      <c r="A303" s="26" t="s">
        <v>1</v>
      </c>
      <c r="B303" s="47" t="s">
        <v>320</v>
      </c>
      <c r="C303" s="24" t="s">
        <v>2</v>
      </c>
      <c r="D303" s="24" t="s">
        <v>2</v>
      </c>
      <c r="E303" s="86" t="s">
        <v>289</v>
      </c>
      <c r="F303" s="58">
        <v>0</v>
      </c>
      <c r="G303" s="48"/>
      <c r="H303" s="48"/>
      <c r="I303" s="48"/>
      <c r="J303" s="58">
        <v>0</v>
      </c>
      <c r="K303" s="48">
        <f>K304</f>
        <v>92.4</v>
      </c>
      <c r="L303" s="48">
        <f>K303+J303</f>
        <v>92.4</v>
      </c>
      <c r="M303" s="139" t="s">
        <v>325</v>
      </c>
    </row>
    <row r="304" spans="1:13" s="90" customFormat="1" x14ac:dyDescent="0.2">
      <c r="A304" s="91"/>
      <c r="B304" s="88"/>
      <c r="C304" s="97">
        <v>3299</v>
      </c>
      <c r="D304" s="97">
        <v>5321</v>
      </c>
      <c r="E304" s="87" t="s">
        <v>9</v>
      </c>
      <c r="F304" s="51">
        <v>0</v>
      </c>
      <c r="G304" s="89"/>
      <c r="H304" s="89"/>
      <c r="I304" s="89"/>
      <c r="J304" s="51">
        <v>0</v>
      </c>
      <c r="K304" s="89">
        <v>92.4</v>
      </c>
      <c r="L304" s="89">
        <f>J304+K304</f>
        <v>92.4</v>
      </c>
      <c r="M304" s="138"/>
    </row>
    <row r="305" spans="1:13" ht="22.5" x14ac:dyDescent="0.2">
      <c r="A305" s="26" t="s">
        <v>1</v>
      </c>
      <c r="B305" s="47" t="s">
        <v>321</v>
      </c>
      <c r="C305" s="24" t="s">
        <v>2</v>
      </c>
      <c r="D305" s="24" t="s">
        <v>2</v>
      </c>
      <c r="E305" s="86" t="s">
        <v>290</v>
      </c>
      <c r="F305" s="58">
        <v>0</v>
      </c>
      <c r="G305" s="48"/>
      <c r="H305" s="48"/>
      <c r="I305" s="48"/>
      <c r="J305" s="58">
        <v>0</v>
      </c>
      <c r="K305" s="48">
        <f>K306</f>
        <v>45.238999999999997</v>
      </c>
      <c r="L305" s="48">
        <f>J305+K305</f>
        <v>45.238999999999997</v>
      </c>
      <c r="M305" s="139" t="s">
        <v>325</v>
      </c>
    </row>
    <row r="306" spans="1:13" s="90" customFormat="1" x14ac:dyDescent="0.2">
      <c r="A306" s="91"/>
      <c r="B306" s="88"/>
      <c r="C306" s="97">
        <v>3299</v>
      </c>
      <c r="D306" s="97">
        <v>5321</v>
      </c>
      <c r="E306" s="87" t="s">
        <v>9</v>
      </c>
      <c r="F306" s="51">
        <v>0</v>
      </c>
      <c r="G306" s="89"/>
      <c r="H306" s="89"/>
      <c r="I306" s="89"/>
      <c r="J306" s="51">
        <v>0</v>
      </c>
      <c r="K306" s="89">
        <v>45.238999999999997</v>
      </c>
      <c r="L306" s="89">
        <f>J306+K306</f>
        <v>45.238999999999997</v>
      </c>
      <c r="M306" s="138"/>
    </row>
    <row r="307" spans="1:13" ht="33.75" x14ac:dyDescent="0.2">
      <c r="A307" s="26" t="s">
        <v>1</v>
      </c>
      <c r="B307" s="47" t="s">
        <v>322</v>
      </c>
      <c r="C307" s="24" t="s">
        <v>2</v>
      </c>
      <c r="D307" s="24" t="s">
        <v>2</v>
      </c>
      <c r="E307" s="86" t="s">
        <v>291</v>
      </c>
      <c r="F307" s="58">
        <v>0</v>
      </c>
      <c r="G307" s="48"/>
      <c r="H307" s="48"/>
      <c r="I307" s="48"/>
      <c r="J307" s="58">
        <v>0</v>
      </c>
      <c r="K307" s="48">
        <f>K308</f>
        <v>45.087000000000003</v>
      </c>
      <c r="L307" s="48">
        <f>K307+J307</f>
        <v>45.087000000000003</v>
      </c>
      <c r="M307" s="139" t="s">
        <v>325</v>
      </c>
    </row>
    <row r="308" spans="1:13" s="90" customFormat="1" x14ac:dyDescent="0.2">
      <c r="A308" s="91"/>
      <c r="B308" s="88"/>
      <c r="C308" s="97">
        <v>3299</v>
      </c>
      <c r="D308" s="97">
        <v>5321</v>
      </c>
      <c r="E308" s="87" t="s">
        <v>9</v>
      </c>
      <c r="F308" s="51">
        <v>0</v>
      </c>
      <c r="G308" s="89"/>
      <c r="H308" s="89"/>
      <c r="I308" s="89"/>
      <c r="J308" s="51">
        <v>0</v>
      </c>
      <c r="K308" s="89">
        <v>45.087000000000003</v>
      </c>
      <c r="L308" s="89">
        <f>J308+K308</f>
        <v>45.087000000000003</v>
      </c>
      <c r="M308" s="138"/>
    </row>
    <row r="309" spans="1:13" ht="33.75" x14ac:dyDescent="0.2">
      <c r="A309" s="26" t="s">
        <v>1</v>
      </c>
      <c r="B309" s="47" t="s">
        <v>323</v>
      </c>
      <c r="C309" s="24" t="s">
        <v>2</v>
      </c>
      <c r="D309" s="24" t="s">
        <v>2</v>
      </c>
      <c r="E309" s="86" t="s">
        <v>292</v>
      </c>
      <c r="F309" s="58">
        <v>0</v>
      </c>
      <c r="G309" s="48"/>
      <c r="H309" s="48"/>
      <c r="I309" s="48"/>
      <c r="J309" s="58">
        <v>0</v>
      </c>
      <c r="K309" s="48">
        <f>K310</f>
        <v>72.911000000000001</v>
      </c>
      <c r="L309" s="48">
        <f>J309+K309</f>
        <v>72.911000000000001</v>
      </c>
      <c r="M309" s="139" t="s">
        <v>325</v>
      </c>
    </row>
    <row r="310" spans="1:13" s="90" customFormat="1" x14ac:dyDescent="0.2">
      <c r="A310" s="91"/>
      <c r="B310" s="88"/>
      <c r="C310" s="97">
        <v>3299</v>
      </c>
      <c r="D310" s="97">
        <v>5321</v>
      </c>
      <c r="E310" s="87" t="s">
        <v>9</v>
      </c>
      <c r="F310" s="67">
        <v>0</v>
      </c>
      <c r="G310" s="89"/>
      <c r="H310" s="89"/>
      <c r="I310" s="89"/>
      <c r="J310" s="67">
        <v>0</v>
      </c>
      <c r="K310" s="89">
        <v>72.911000000000001</v>
      </c>
      <c r="L310" s="89">
        <f>J310+K310</f>
        <v>72.911000000000001</v>
      </c>
      <c r="M310" s="138"/>
    </row>
    <row r="311" spans="1:13" ht="33.75" x14ac:dyDescent="0.2">
      <c r="A311" s="26" t="s">
        <v>1</v>
      </c>
      <c r="B311" s="47" t="s">
        <v>324</v>
      </c>
      <c r="C311" s="24" t="s">
        <v>2</v>
      </c>
      <c r="D311" s="24" t="s">
        <v>2</v>
      </c>
      <c r="E311" s="86" t="s">
        <v>293</v>
      </c>
      <c r="F311" s="58">
        <v>0</v>
      </c>
      <c r="G311" s="48"/>
      <c r="H311" s="48"/>
      <c r="I311" s="48"/>
      <c r="J311" s="58">
        <v>0</v>
      </c>
      <c r="K311" s="48">
        <f>K312</f>
        <v>76.186000000000007</v>
      </c>
      <c r="L311" s="48">
        <f>K311+J311</f>
        <v>76.186000000000007</v>
      </c>
      <c r="M311" s="139" t="s">
        <v>325</v>
      </c>
    </row>
    <row r="312" spans="1:13" s="90" customFormat="1" ht="13.5" thickBot="1" x14ac:dyDescent="0.25">
      <c r="A312" s="18"/>
      <c r="B312" s="88"/>
      <c r="C312" s="66">
        <v>3299</v>
      </c>
      <c r="D312" s="65">
        <v>5321</v>
      </c>
      <c r="E312" s="87" t="s">
        <v>9</v>
      </c>
      <c r="F312" s="67">
        <v>0</v>
      </c>
      <c r="G312" s="89"/>
      <c r="H312" s="89"/>
      <c r="I312" s="89"/>
      <c r="J312" s="67">
        <v>0</v>
      </c>
      <c r="K312" s="89">
        <v>76.186000000000007</v>
      </c>
      <c r="L312" s="89">
        <f>J312+K312</f>
        <v>76.186000000000007</v>
      </c>
      <c r="M312" s="138"/>
    </row>
    <row r="313" spans="1:13" ht="13.5" thickBot="1" x14ac:dyDescent="0.25">
      <c r="A313" s="44" t="s">
        <v>1</v>
      </c>
      <c r="B313" s="141" t="s">
        <v>262</v>
      </c>
      <c r="C313" s="141" t="s">
        <v>2</v>
      </c>
      <c r="D313" s="141" t="s">
        <v>2</v>
      </c>
      <c r="E313" s="45" t="s">
        <v>263</v>
      </c>
      <c r="F313" s="46">
        <f>F314</f>
        <v>0</v>
      </c>
      <c r="G313" s="46">
        <f>G314</f>
        <v>100.214</v>
      </c>
      <c r="H313" s="46">
        <f>H314</f>
        <v>100.214</v>
      </c>
      <c r="I313" s="46">
        <v>0</v>
      </c>
      <c r="J313" s="46">
        <f t="shared" si="7"/>
        <v>100.214</v>
      </c>
      <c r="K313" s="46">
        <v>0</v>
      </c>
      <c r="L313" s="46">
        <f t="shared" ref="L313:L315" si="20">J313+K313</f>
        <v>100.214</v>
      </c>
      <c r="M313" s="139"/>
    </row>
    <row r="314" spans="1:13" hidden="1" x14ac:dyDescent="0.2">
      <c r="A314" s="26" t="s">
        <v>1</v>
      </c>
      <c r="B314" s="47" t="s">
        <v>264</v>
      </c>
      <c r="C314" s="26" t="s">
        <v>2</v>
      </c>
      <c r="D314" s="26" t="s">
        <v>2</v>
      </c>
      <c r="E314" s="27" t="s">
        <v>263</v>
      </c>
      <c r="F314" s="48">
        <v>0</v>
      </c>
      <c r="G314" s="48">
        <f>G315</f>
        <v>100.214</v>
      </c>
      <c r="H314" s="48">
        <f>F314+G314</f>
        <v>100.214</v>
      </c>
      <c r="I314" s="49"/>
      <c r="J314" s="49">
        <f t="shared" si="7"/>
        <v>100.214</v>
      </c>
      <c r="K314" s="48">
        <v>0</v>
      </c>
      <c r="L314" s="48">
        <f t="shared" si="20"/>
        <v>100.214</v>
      </c>
    </row>
    <row r="315" spans="1:13" s="90" customFormat="1" ht="13.5" hidden="1" thickBot="1" x14ac:dyDescent="0.25">
      <c r="A315" s="30"/>
      <c r="B315" s="30"/>
      <c r="C315" s="30">
        <v>3299</v>
      </c>
      <c r="D315" s="30">
        <v>5901</v>
      </c>
      <c r="E315" s="80" t="s">
        <v>19</v>
      </c>
      <c r="F315" s="81">
        <v>0</v>
      </c>
      <c r="G315" s="81">
        <v>100.214</v>
      </c>
      <c r="H315" s="81">
        <f>G315</f>
        <v>100.214</v>
      </c>
      <c r="I315" s="82"/>
      <c r="J315" s="82">
        <f t="shared" si="7"/>
        <v>100.214</v>
      </c>
      <c r="K315" s="81">
        <v>0</v>
      </c>
      <c r="L315" s="81">
        <f t="shared" si="20"/>
        <v>100.214</v>
      </c>
      <c r="M315" s="139"/>
    </row>
    <row r="316" spans="1:13" x14ac:dyDescent="0.2">
      <c r="I316" s="83"/>
      <c r="J316" s="83"/>
    </row>
    <row r="317" spans="1:13" x14ac:dyDescent="0.2">
      <c r="K317" s="84">
        <v>42300</v>
      </c>
      <c r="M317" s="139"/>
    </row>
    <row r="319" spans="1:13" x14ac:dyDescent="0.2">
      <c r="M319" s="139"/>
    </row>
    <row r="321" spans="13:13" x14ac:dyDescent="0.2">
      <c r="M321" s="139"/>
    </row>
  </sheetData>
  <mergeCells count="10">
    <mergeCell ref="B196:D196"/>
    <mergeCell ref="B225:D225"/>
    <mergeCell ref="B248:D248"/>
    <mergeCell ref="B313:D313"/>
    <mergeCell ref="F1:H1"/>
    <mergeCell ref="A2:H2"/>
    <mergeCell ref="A4:H4"/>
    <mergeCell ref="A6:H6"/>
    <mergeCell ref="B12:D12"/>
    <mergeCell ref="B193:D193"/>
  </mergeCells>
  <pageMargins left="0.31496062992125984" right="0.31496062992125984" top="0.39370078740157483" bottom="0.39370078740157483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C17" sqref="C17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</cols>
  <sheetData>
    <row r="1" spans="1:5" ht="13.5" thickBot="1" x14ac:dyDescent="0.25">
      <c r="A1" s="147" t="s">
        <v>328</v>
      </c>
      <c r="B1" s="147"/>
      <c r="C1" s="137" t="s">
        <v>389</v>
      </c>
      <c r="D1" s="102"/>
      <c r="E1" s="103" t="s">
        <v>329</v>
      </c>
    </row>
    <row r="2" spans="1:5" ht="24.75" thickBot="1" x14ac:dyDescent="0.25">
      <c r="A2" s="104" t="s">
        <v>330</v>
      </c>
      <c r="B2" s="105" t="s">
        <v>331</v>
      </c>
      <c r="C2" s="106" t="s">
        <v>332</v>
      </c>
      <c r="D2" s="106" t="s">
        <v>390</v>
      </c>
      <c r="E2" s="106" t="s">
        <v>332</v>
      </c>
    </row>
    <row r="3" spans="1:5" ht="28.5" x14ac:dyDescent="0.2">
      <c r="A3" s="107" t="s">
        <v>333</v>
      </c>
      <c r="B3" s="108" t="s">
        <v>334</v>
      </c>
      <c r="C3" s="109">
        <f>C4+C5+C6</f>
        <v>2381020.86</v>
      </c>
      <c r="D3" s="109">
        <f>D4+D5+D6</f>
        <v>0</v>
      </c>
      <c r="E3" s="110">
        <f t="shared" ref="E3:E23" si="0">C3+D3</f>
        <v>2381020.86</v>
      </c>
    </row>
    <row r="4" spans="1:5" ht="15" x14ac:dyDescent="0.2">
      <c r="A4" s="111" t="s">
        <v>335</v>
      </c>
      <c r="B4" s="112" t="s">
        <v>336</v>
      </c>
      <c r="C4" s="113">
        <v>2220280.09</v>
      </c>
      <c r="D4" s="114">
        <v>0</v>
      </c>
      <c r="E4" s="115">
        <f t="shared" si="0"/>
        <v>2220280.09</v>
      </c>
    </row>
    <row r="5" spans="1:5" ht="15" x14ac:dyDescent="0.2">
      <c r="A5" s="111" t="s">
        <v>337</v>
      </c>
      <c r="B5" s="112" t="s">
        <v>338</v>
      </c>
      <c r="C5" s="113">
        <v>159215.21000000002</v>
      </c>
      <c r="D5" s="116">
        <v>0</v>
      </c>
      <c r="E5" s="115">
        <f t="shared" si="0"/>
        <v>159215.21000000002</v>
      </c>
    </row>
    <row r="6" spans="1:5" ht="15" x14ac:dyDescent="0.2">
      <c r="A6" s="111" t="s">
        <v>339</v>
      </c>
      <c r="B6" s="112" t="s">
        <v>340</v>
      </c>
      <c r="C6" s="113">
        <v>1525.56</v>
      </c>
      <c r="D6" s="113">
        <v>0</v>
      </c>
      <c r="E6" s="115">
        <f t="shared" si="0"/>
        <v>1525.56</v>
      </c>
    </row>
    <row r="7" spans="1:5" ht="15" x14ac:dyDescent="0.2">
      <c r="A7" s="117" t="s">
        <v>341</v>
      </c>
      <c r="B7" s="112" t="s">
        <v>342</v>
      </c>
      <c r="C7" s="118">
        <f>C8+C13</f>
        <v>5001140.0658100005</v>
      </c>
      <c r="D7" s="118">
        <f>D8+D13</f>
        <v>0</v>
      </c>
      <c r="E7" s="119">
        <f t="shared" si="0"/>
        <v>5001140.0658100005</v>
      </c>
    </row>
    <row r="8" spans="1:5" ht="15" x14ac:dyDescent="0.2">
      <c r="A8" s="111" t="s">
        <v>343</v>
      </c>
      <c r="B8" s="112" t="s">
        <v>344</v>
      </c>
      <c r="C8" s="113">
        <f>C9+C10+C11+C12</f>
        <v>4212707.420260001</v>
      </c>
      <c r="D8" s="113">
        <f>D9+D10+D11+D12</f>
        <v>0</v>
      </c>
      <c r="E8" s="120">
        <f t="shared" si="0"/>
        <v>4212707.420260001</v>
      </c>
    </row>
    <row r="9" spans="1:5" ht="15" x14ac:dyDescent="0.2">
      <c r="A9" s="111" t="s">
        <v>345</v>
      </c>
      <c r="B9" s="112" t="s">
        <v>346</v>
      </c>
      <c r="C9" s="113">
        <v>61072</v>
      </c>
      <c r="D9" s="113">
        <v>0</v>
      </c>
      <c r="E9" s="120">
        <f t="shared" si="0"/>
        <v>61072</v>
      </c>
    </row>
    <row r="10" spans="1:5" ht="15" x14ac:dyDescent="0.2">
      <c r="A10" s="111" t="s">
        <v>347</v>
      </c>
      <c r="B10" s="112" t="s">
        <v>344</v>
      </c>
      <c r="C10" s="113">
        <v>4115184.7402600013</v>
      </c>
      <c r="D10" s="113">
        <v>0</v>
      </c>
      <c r="E10" s="120">
        <f t="shared" si="0"/>
        <v>4115184.7402600013</v>
      </c>
    </row>
    <row r="11" spans="1:5" ht="15" x14ac:dyDescent="0.2">
      <c r="A11" s="111" t="s">
        <v>348</v>
      </c>
      <c r="B11" s="112" t="s">
        <v>349</v>
      </c>
      <c r="C11" s="113">
        <v>11228.86</v>
      </c>
      <c r="D11" s="113">
        <v>0</v>
      </c>
      <c r="E11" s="120">
        <f>SUM(C11:D11)</f>
        <v>11228.86</v>
      </c>
    </row>
    <row r="12" spans="1:5" ht="15" x14ac:dyDescent="0.2">
      <c r="A12" s="111" t="s">
        <v>350</v>
      </c>
      <c r="B12" s="112">
        <v>4121</v>
      </c>
      <c r="C12" s="113">
        <v>25221.82</v>
      </c>
      <c r="D12" s="113">
        <v>0</v>
      </c>
      <c r="E12" s="120">
        <f>SUM(C12:D12)</f>
        <v>25221.82</v>
      </c>
    </row>
    <row r="13" spans="1:5" ht="15" x14ac:dyDescent="0.2">
      <c r="A13" s="111" t="s">
        <v>351</v>
      </c>
      <c r="B13" s="112" t="s">
        <v>352</v>
      </c>
      <c r="C13" s="113">
        <f>C14+C15+C16</f>
        <v>788432.64555000002</v>
      </c>
      <c r="D13" s="113">
        <f>D14+D15+D16</f>
        <v>0</v>
      </c>
      <c r="E13" s="120">
        <f t="shared" si="0"/>
        <v>788432.64555000002</v>
      </c>
    </row>
    <row r="14" spans="1:5" ht="15" x14ac:dyDescent="0.2">
      <c r="A14" s="111" t="s">
        <v>353</v>
      </c>
      <c r="B14" s="112" t="s">
        <v>352</v>
      </c>
      <c r="C14" s="113">
        <v>780525.10554999998</v>
      </c>
      <c r="D14" s="113">
        <v>0</v>
      </c>
      <c r="E14" s="120">
        <f t="shared" si="0"/>
        <v>780525.10554999998</v>
      </c>
    </row>
    <row r="15" spans="1:5" ht="15" x14ac:dyDescent="0.2">
      <c r="A15" s="111" t="s">
        <v>354</v>
      </c>
      <c r="B15" s="112">
        <v>4221</v>
      </c>
      <c r="C15" s="113">
        <v>6412.8700000000008</v>
      </c>
      <c r="D15" s="113">
        <v>0</v>
      </c>
      <c r="E15" s="120">
        <f>SUM(C15:D15)</f>
        <v>6412.8700000000008</v>
      </c>
    </row>
    <row r="16" spans="1:5" ht="15" x14ac:dyDescent="0.2">
      <c r="A16" s="111" t="s">
        <v>355</v>
      </c>
      <c r="B16" s="112">
        <v>4232</v>
      </c>
      <c r="C16" s="113">
        <v>1494.67</v>
      </c>
      <c r="D16" s="113">
        <v>0</v>
      </c>
      <c r="E16" s="120">
        <f>SUM(C16:D16)</f>
        <v>1494.67</v>
      </c>
    </row>
    <row r="17" spans="1:5" ht="28.5" x14ac:dyDescent="0.2">
      <c r="A17" s="117" t="s">
        <v>356</v>
      </c>
      <c r="B17" s="121" t="s">
        <v>357</v>
      </c>
      <c r="C17" s="118">
        <f>C3+C7</f>
        <v>7382160.9258099999</v>
      </c>
      <c r="D17" s="118">
        <f>D3+D7</f>
        <v>0</v>
      </c>
      <c r="E17" s="119">
        <f t="shared" si="0"/>
        <v>7382160.9258099999</v>
      </c>
    </row>
    <row r="18" spans="1:5" ht="14.25" x14ac:dyDescent="0.2">
      <c r="A18" s="117" t="s">
        <v>358</v>
      </c>
      <c r="B18" s="121" t="s">
        <v>359</v>
      </c>
      <c r="C18" s="118">
        <f>SUM(C19:C22)</f>
        <v>999724.52</v>
      </c>
      <c r="D18" s="118">
        <f>SUM(D19:D22)</f>
        <v>0</v>
      </c>
      <c r="E18" s="119">
        <f t="shared" si="0"/>
        <v>999724.52</v>
      </c>
    </row>
    <row r="19" spans="1:5" ht="15" x14ac:dyDescent="0.2">
      <c r="A19" s="111" t="s">
        <v>360</v>
      </c>
      <c r="B19" s="112" t="s">
        <v>361</v>
      </c>
      <c r="C19" s="113">
        <v>84875.51</v>
      </c>
      <c r="D19" s="113">
        <v>0</v>
      </c>
      <c r="E19" s="120">
        <f t="shared" si="0"/>
        <v>84875.51</v>
      </c>
    </row>
    <row r="20" spans="1:5" ht="15" x14ac:dyDescent="0.2">
      <c r="A20" s="111" t="s">
        <v>362</v>
      </c>
      <c r="B20" s="112">
        <v>8115</v>
      </c>
      <c r="C20" s="113">
        <v>1011724.01</v>
      </c>
      <c r="D20" s="113">
        <v>0</v>
      </c>
      <c r="E20" s="120">
        <f>SUM(C20:D20)</f>
        <v>1011724.01</v>
      </c>
    </row>
    <row r="21" spans="1:5" ht="15" x14ac:dyDescent="0.2">
      <c r="A21" s="111" t="s">
        <v>363</v>
      </c>
      <c r="B21" s="112">
        <v>8123</v>
      </c>
      <c r="C21" s="113">
        <v>0</v>
      </c>
      <c r="D21" s="113">
        <v>0</v>
      </c>
      <c r="E21" s="120">
        <f>C21+D21</f>
        <v>0</v>
      </c>
    </row>
    <row r="22" spans="1:5" ht="15.75" thickBot="1" x14ac:dyDescent="0.25">
      <c r="A22" s="122" t="s">
        <v>364</v>
      </c>
      <c r="B22" s="123">
        <v>-8124</v>
      </c>
      <c r="C22" s="124">
        <v>-96875</v>
      </c>
      <c r="D22" s="124">
        <v>0</v>
      </c>
      <c r="E22" s="125">
        <f>C22+D22</f>
        <v>-96875</v>
      </c>
    </row>
    <row r="23" spans="1:5" ht="15" thickBot="1" x14ac:dyDescent="0.25">
      <c r="A23" s="126" t="s">
        <v>365</v>
      </c>
      <c r="B23" s="127"/>
      <c r="C23" s="128">
        <f>C3+C7+C18</f>
        <v>8381885.4458099995</v>
      </c>
      <c r="D23" s="128">
        <f>D17+D18</f>
        <v>0</v>
      </c>
      <c r="E23" s="129">
        <f t="shared" si="0"/>
        <v>8381885.4458099995</v>
      </c>
    </row>
    <row r="24" spans="1:5" ht="13.5" thickBot="1" x14ac:dyDescent="0.25">
      <c r="A24" s="147" t="s">
        <v>366</v>
      </c>
      <c r="B24" s="147"/>
      <c r="C24" s="130"/>
      <c r="D24" s="130"/>
      <c r="E24" s="131" t="s">
        <v>329</v>
      </c>
    </row>
    <row r="25" spans="1:5" ht="24.75" thickBot="1" x14ac:dyDescent="0.25">
      <c r="A25" s="104" t="s">
        <v>367</v>
      </c>
      <c r="B25" s="105" t="s">
        <v>6</v>
      </c>
      <c r="C25" s="106" t="s">
        <v>332</v>
      </c>
      <c r="D25" s="106" t="s">
        <v>390</v>
      </c>
      <c r="E25" s="106" t="s">
        <v>332</v>
      </c>
    </row>
    <row r="26" spans="1:5" ht="15" x14ac:dyDescent="0.2">
      <c r="A26" s="132" t="s">
        <v>368</v>
      </c>
      <c r="B26" s="133" t="s">
        <v>369</v>
      </c>
      <c r="C26" s="116">
        <v>26192.5</v>
      </c>
      <c r="D26" s="116">
        <v>0</v>
      </c>
      <c r="E26" s="134">
        <f>C26+D26</f>
        <v>26192.5</v>
      </c>
    </row>
    <row r="27" spans="1:5" ht="15" x14ac:dyDescent="0.2">
      <c r="A27" s="135" t="s">
        <v>370</v>
      </c>
      <c r="B27" s="112" t="s">
        <v>369</v>
      </c>
      <c r="C27" s="113">
        <v>242789.92</v>
      </c>
      <c r="D27" s="116">
        <v>0</v>
      </c>
      <c r="E27" s="134">
        <f t="shared" ref="E27:E41" si="1">C27+D27</f>
        <v>242789.92</v>
      </c>
    </row>
    <row r="28" spans="1:5" ht="15" x14ac:dyDescent="0.2">
      <c r="A28" s="135" t="s">
        <v>371</v>
      </c>
      <c r="B28" s="112" t="s">
        <v>369</v>
      </c>
      <c r="C28" s="113">
        <v>883235.68</v>
      </c>
      <c r="D28" s="116">
        <v>0</v>
      </c>
      <c r="E28" s="134">
        <f t="shared" si="1"/>
        <v>883235.68</v>
      </c>
    </row>
    <row r="29" spans="1:5" ht="15" x14ac:dyDescent="0.2">
      <c r="A29" s="135" t="s">
        <v>372</v>
      </c>
      <c r="B29" s="112" t="s">
        <v>369</v>
      </c>
      <c r="C29" s="113">
        <v>682764.84000000008</v>
      </c>
      <c r="D29" s="116">
        <v>0</v>
      </c>
      <c r="E29" s="134">
        <f t="shared" si="1"/>
        <v>682764.84000000008</v>
      </c>
    </row>
    <row r="30" spans="1:5" ht="15" x14ac:dyDescent="0.2">
      <c r="A30" s="135" t="s">
        <v>373</v>
      </c>
      <c r="B30" s="112" t="s">
        <v>369</v>
      </c>
      <c r="C30" s="113">
        <v>3652972.6600000006</v>
      </c>
      <c r="D30" s="116">
        <v>0</v>
      </c>
      <c r="E30" s="134">
        <f>C30+D30</f>
        <v>3652972.6600000006</v>
      </c>
    </row>
    <row r="31" spans="1:5" ht="15" x14ac:dyDescent="0.2">
      <c r="A31" s="135" t="s">
        <v>374</v>
      </c>
      <c r="B31" s="112" t="s">
        <v>375</v>
      </c>
      <c r="C31" s="113">
        <v>490854.2099999999</v>
      </c>
      <c r="D31" s="116">
        <v>0</v>
      </c>
      <c r="E31" s="134">
        <f t="shared" si="1"/>
        <v>490854.2099999999</v>
      </c>
    </row>
    <row r="32" spans="1:5" ht="15" x14ac:dyDescent="0.2">
      <c r="A32" s="135" t="s">
        <v>376</v>
      </c>
      <c r="B32" s="112" t="s">
        <v>369</v>
      </c>
      <c r="C32" s="113">
        <v>56770.82</v>
      </c>
      <c r="D32" s="116">
        <v>0</v>
      </c>
      <c r="E32" s="134">
        <f t="shared" si="1"/>
        <v>56770.82</v>
      </c>
    </row>
    <row r="33" spans="1:5" ht="15" x14ac:dyDescent="0.2">
      <c r="A33" s="135" t="s">
        <v>377</v>
      </c>
      <c r="B33" s="112" t="s">
        <v>378</v>
      </c>
      <c r="C33" s="113">
        <v>954527.2</v>
      </c>
      <c r="D33" s="116">
        <v>0</v>
      </c>
      <c r="E33" s="134">
        <f t="shared" si="1"/>
        <v>954527.2</v>
      </c>
    </row>
    <row r="34" spans="1:5" ht="15" x14ac:dyDescent="0.2">
      <c r="A34" s="135" t="s">
        <v>379</v>
      </c>
      <c r="B34" s="112" t="s">
        <v>378</v>
      </c>
      <c r="C34" s="113">
        <v>0</v>
      </c>
      <c r="D34" s="116">
        <v>0</v>
      </c>
      <c r="E34" s="134">
        <f t="shared" si="1"/>
        <v>0</v>
      </c>
    </row>
    <row r="35" spans="1:5" ht="15" x14ac:dyDescent="0.2">
      <c r="A35" s="135" t="s">
        <v>380</v>
      </c>
      <c r="B35" s="112" t="s">
        <v>375</v>
      </c>
      <c r="C35" s="113">
        <v>1172460.9799999995</v>
      </c>
      <c r="D35" s="116">
        <v>0</v>
      </c>
      <c r="E35" s="134">
        <f t="shared" si="1"/>
        <v>1172460.9799999995</v>
      </c>
    </row>
    <row r="36" spans="1:5" ht="15" x14ac:dyDescent="0.2">
      <c r="A36" s="135" t="s">
        <v>381</v>
      </c>
      <c r="B36" s="112" t="s">
        <v>375</v>
      </c>
      <c r="C36" s="113">
        <v>22000</v>
      </c>
      <c r="D36" s="116">
        <v>0</v>
      </c>
      <c r="E36" s="134">
        <f t="shared" si="1"/>
        <v>22000</v>
      </c>
    </row>
    <row r="37" spans="1:5" ht="15" x14ac:dyDescent="0.2">
      <c r="A37" s="135" t="s">
        <v>382</v>
      </c>
      <c r="B37" s="112" t="s">
        <v>369</v>
      </c>
      <c r="C37" s="113">
        <v>5434.02</v>
      </c>
      <c r="D37" s="116">
        <v>0</v>
      </c>
      <c r="E37" s="134">
        <f t="shared" si="1"/>
        <v>5434.02</v>
      </c>
    </row>
    <row r="38" spans="1:5" ht="15" x14ac:dyDescent="0.2">
      <c r="A38" s="135" t="s">
        <v>383</v>
      </c>
      <c r="B38" s="112" t="s">
        <v>375</v>
      </c>
      <c r="C38" s="113">
        <v>108923.1</v>
      </c>
      <c r="D38" s="116">
        <v>0</v>
      </c>
      <c r="E38" s="134">
        <f>C38+D38</f>
        <v>108923.1</v>
      </c>
    </row>
    <row r="39" spans="1:5" ht="15" x14ac:dyDescent="0.2">
      <c r="A39" s="135" t="s">
        <v>384</v>
      </c>
      <c r="B39" s="112" t="s">
        <v>375</v>
      </c>
      <c r="C39" s="113">
        <v>5317.28</v>
      </c>
      <c r="D39" s="116">
        <v>0</v>
      </c>
      <c r="E39" s="134">
        <f t="shared" si="1"/>
        <v>5317.28</v>
      </c>
    </row>
    <row r="40" spans="1:5" ht="15" x14ac:dyDescent="0.2">
      <c r="A40" s="135" t="s">
        <v>385</v>
      </c>
      <c r="B40" s="112" t="s">
        <v>375</v>
      </c>
      <c r="C40" s="113">
        <v>73602.25</v>
      </c>
      <c r="D40" s="116">
        <v>0</v>
      </c>
      <c r="E40" s="134">
        <f t="shared" si="1"/>
        <v>73602.25</v>
      </c>
    </row>
    <row r="41" spans="1:5" ht="15.75" thickBot="1" x14ac:dyDescent="0.25">
      <c r="A41" s="135" t="s">
        <v>386</v>
      </c>
      <c r="B41" s="112" t="s">
        <v>375</v>
      </c>
      <c r="C41" s="113">
        <v>4039.9870000000001</v>
      </c>
      <c r="D41" s="116">
        <v>0</v>
      </c>
      <c r="E41" s="134">
        <f t="shared" si="1"/>
        <v>4039.9870000000001</v>
      </c>
    </row>
    <row r="42" spans="1:5" ht="15" thickBot="1" x14ac:dyDescent="0.25">
      <c r="A42" s="136" t="s">
        <v>387</v>
      </c>
      <c r="B42" s="127"/>
      <c r="C42" s="128">
        <f>C26+C27+C28+C29+C30+C31+C32+C33+C34+C35+C36+C37+C38+C39+C40+C41</f>
        <v>8381885.4469999997</v>
      </c>
      <c r="D42" s="128">
        <f>SUM(D26:D41)</f>
        <v>0</v>
      </c>
      <c r="E42" s="129">
        <f>SUM(E26:E41)</f>
        <v>8381885.4469999997</v>
      </c>
    </row>
  </sheetData>
  <mergeCells count="2">
    <mergeCell ref="A1:B1"/>
    <mergeCell ref="A24:B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926 04 pgm4.5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2015-10-26T07:15:23Z</cp:lastPrinted>
  <dcterms:created xsi:type="dcterms:W3CDTF">2014-12-17T08:42:02Z</dcterms:created>
  <dcterms:modified xsi:type="dcterms:W3CDTF">2015-11-10T09:55:31Z</dcterms:modified>
</cp:coreProperties>
</file>