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240" windowHeight="11565"/>
  </bookViews>
  <sheets>
    <sheet name="Bilance PaV" sheetId="2" r:id="rId1"/>
    <sheet name="91702" sheetId="1" r:id="rId2"/>
  </sheets>
  <calcPr calcId="145621"/>
</workbook>
</file>

<file path=xl/calcChain.xml><?xml version="1.0" encoding="utf-8"?>
<calcChain xmlns="http://schemas.openxmlformats.org/spreadsheetml/2006/main">
  <c r="C3" i="2" l="1"/>
  <c r="E3" i="2" s="1"/>
  <c r="D3" i="2"/>
  <c r="D17" i="2" s="1"/>
  <c r="D23" i="2" s="1"/>
  <c r="E4" i="2"/>
  <c r="E5" i="2"/>
  <c r="E6" i="2"/>
  <c r="C8" i="2"/>
  <c r="C7" i="2" s="1"/>
  <c r="E7" i="2" s="1"/>
  <c r="D8" i="2"/>
  <c r="E9" i="2"/>
  <c r="E10" i="2"/>
  <c r="E11" i="2"/>
  <c r="E12" i="2"/>
  <c r="C13" i="2"/>
  <c r="E13" i="2" s="1"/>
  <c r="D13" i="2"/>
  <c r="D7" i="2" s="1"/>
  <c r="E14" i="2"/>
  <c r="E15" i="2"/>
  <c r="E16" i="2"/>
  <c r="C18" i="2"/>
  <c r="E18" i="2" s="1"/>
  <c r="D18" i="2"/>
  <c r="E19" i="2"/>
  <c r="E20" i="2"/>
  <c r="E21" i="2"/>
  <c r="E22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C42" i="2"/>
  <c r="D42" i="2"/>
  <c r="E42" i="2"/>
  <c r="C23" i="2" l="1"/>
  <c r="E23" i="2" s="1"/>
  <c r="E8" i="2"/>
  <c r="C17" i="2"/>
  <c r="E17" i="2" s="1"/>
  <c r="I16" i="1"/>
  <c r="H16" i="1"/>
  <c r="I18" i="1" l="1"/>
  <c r="H18" i="1"/>
  <c r="K15" i="1"/>
  <c r="K14" i="1"/>
  <c r="H14" i="1"/>
  <c r="K13" i="1"/>
</calcChain>
</file>

<file path=xl/sharedStrings.xml><?xml version="1.0" encoding="utf-8"?>
<sst xmlns="http://schemas.openxmlformats.org/spreadsheetml/2006/main" count="128" uniqueCount="90">
  <si>
    <t>Odbor regionálního rozvoje a evropských projektů</t>
  </si>
  <si>
    <t xml:space="preserve">Kapitola 91702 - Transfery </t>
  </si>
  <si>
    <t>tis. Kč</t>
  </si>
  <si>
    <t>91702 - Transfery</t>
  </si>
  <si>
    <t>uk.</t>
  </si>
  <si>
    <t>č.a.</t>
  </si>
  <si>
    <t>§</t>
  </si>
  <si>
    <t>pol.</t>
  </si>
  <si>
    <t>Transfery</t>
  </si>
  <si>
    <t>917 02 - Transfery ORREP</t>
  </si>
  <si>
    <t>SU</t>
  </si>
  <si>
    <t>x</t>
  </si>
  <si>
    <t>Běžné a kapitálové výdaje resortu celkem</t>
  </si>
  <si>
    <t>0000</t>
  </si>
  <si>
    <t>0270002</t>
  </si>
  <si>
    <t>investiční transfery obcím</t>
  </si>
  <si>
    <t>Vesnice roku</t>
  </si>
  <si>
    <t>neinvestiční transfery obcím</t>
  </si>
  <si>
    <t>ZMĚNA ROZPOČETU-ROZPOČTOVÉ OPATŘENÍ Č. 324/15</t>
  </si>
  <si>
    <t>ZR-RO č. 324/15</t>
  </si>
  <si>
    <t>SR 2015</t>
  </si>
  <si>
    <t>UR I 2015</t>
  </si>
  <si>
    <t>UR II 2015</t>
  </si>
  <si>
    <t>0280038</t>
  </si>
  <si>
    <t>Vybudování zázemí pro volnočasové aktivity v nevyužívaných prostorách budovy samoobsluhy Dlouhý Most</t>
  </si>
  <si>
    <t xml:space="preserve">Oprava oplocení zahrady u ZŠ a MŠ v Chuchelně </t>
  </si>
  <si>
    <t>0280039</t>
  </si>
  <si>
    <t>5023</t>
  </si>
  <si>
    <t>2018</t>
  </si>
  <si>
    <t xml:space="preserve">V ý d a je   c e l k e m </t>
  </si>
  <si>
    <t>5-6xxx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</si>
  <si>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</si>
  <si>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</si>
  <si>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</si>
  <si>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</si>
  <si>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</si>
  <si>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</si>
  <si>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</si>
  <si>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</si>
  <si>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</si>
  <si>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</si>
  <si>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</si>
  <si>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</si>
  <si>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</si>
  <si>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</si>
  <si>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</si>
  <si>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</si>
  <si>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</si>
  <si>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</si>
  <si>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 xml:space="preserve">upravený rozpočet </t>
  </si>
  <si>
    <t xml:space="preserve">     ukazatel</t>
  </si>
  <si>
    <t>v tis. Kč</t>
  </si>
  <si>
    <t>Výdajová část rozpočtu LK 2015</t>
  </si>
  <si>
    <t xml:space="preserve">Z d r o j e  L K   c e l k e m </t>
  </si>
  <si>
    <t>5. uhrazené splátky dlouhod.půjč.</t>
  </si>
  <si>
    <t>4. úvěr</t>
  </si>
  <si>
    <t>2. Zapojení  zákl.běžného účtu z r. 2014</t>
  </si>
  <si>
    <t>8115</t>
  </si>
  <si>
    <t>1. Zapojení fondů z r. 2014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</si>
  <si>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</si>
  <si>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</si>
  <si>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</si>
  <si>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</si>
  <si>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</si>
  <si>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</si>
  <si>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</si>
  <si>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</si>
  <si>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</si>
  <si>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</si>
  <si>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</si>
  <si>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</si>
  <si>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</si>
  <si>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</si>
  <si>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</si>
  <si>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</si>
  <si>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</si>
  <si>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</si>
  <si>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</si>
  <si>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</si>
  <si>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</si>
  <si>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</si>
  <si>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</si>
  <si>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</si>
  <si>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</si>
  <si>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</si>
  <si>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</si>
  <si>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</si>
  <si>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</si>
  <si>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2015</t>
  </si>
  <si>
    <t>ZR-RO č.324/15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</si>
</sst>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7" x14ac:knownFonts="1">
    <font>
      <sz val="10"/>
      <name val="Arial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20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49" fontId="6" fillId="0" borderId="0" xfId="1" applyNumberFormat="1" applyFont="1" applyBorder="1" applyAlignment="1">
      <alignment vertical="center" textRotation="90"/>
    </xf>
    <xf numFmtId="0" fontId="0" fillId="0" borderId="0" xfId="0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6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0" borderId="13" xfId="5" applyFont="1" applyBorder="1" applyAlignment="1">
      <alignment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left" vertical="center" wrapText="1"/>
    </xf>
    <xf numFmtId="0" fontId="7" fillId="0" borderId="15" xfId="5" applyFont="1" applyFill="1" applyBorder="1" applyAlignment="1">
      <alignment vertical="center" wrapText="1"/>
    </xf>
    <xf numFmtId="49" fontId="7" fillId="0" borderId="16" xfId="5" applyNumberFormat="1" applyFont="1" applyFill="1" applyBorder="1" applyAlignment="1">
      <alignment horizontal="center" vertical="center" wrapText="1"/>
    </xf>
    <xf numFmtId="49" fontId="7" fillId="0" borderId="17" xfId="5" applyNumberFormat="1" applyFont="1" applyFill="1" applyBorder="1" applyAlignment="1">
      <alignment horizontal="center" vertical="center" wrapText="1"/>
    </xf>
    <xf numFmtId="49" fontId="7" fillId="0" borderId="18" xfId="6" applyNumberFormat="1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vertical="center" wrapText="1"/>
    </xf>
    <xf numFmtId="0" fontId="11" fillId="0" borderId="21" xfId="5" applyFont="1" applyFill="1" applyBorder="1" applyAlignment="1">
      <alignment vertical="center" wrapText="1"/>
    </xf>
    <xf numFmtId="49" fontId="11" fillId="0" borderId="22" xfId="5" applyNumberFormat="1" applyFont="1" applyFill="1" applyBorder="1" applyAlignment="1">
      <alignment horizontal="center" vertical="center" wrapText="1"/>
    </xf>
    <xf numFmtId="49" fontId="11" fillId="0" borderId="23" xfId="5" applyNumberFormat="1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horizontal="center" vertical="center" wrapText="1"/>
    </xf>
    <xf numFmtId="0" fontId="11" fillId="0" borderId="25" xfId="5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vertical="center" wrapText="1"/>
    </xf>
    <xf numFmtId="0" fontId="7" fillId="0" borderId="27" xfId="5" applyFont="1" applyFill="1" applyBorder="1" applyAlignment="1">
      <alignment vertical="center" wrapText="1"/>
    </xf>
    <xf numFmtId="49" fontId="7" fillId="0" borderId="28" xfId="5" applyNumberFormat="1" applyFont="1" applyFill="1" applyBorder="1" applyAlignment="1">
      <alignment horizontal="center" vertical="center" wrapText="1"/>
    </xf>
    <xf numFmtId="49" fontId="7" fillId="0" borderId="29" xfId="5" applyNumberFormat="1" applyFont="1" applyFill="1" applyBorder="1" applyAlignment="1">
      <alignment horizontal="center" vertical="center" wrapText="1"/>
    </xf>
    <xf numFmtId="49" fontId="7" fillId="0" borderId="30" xfId="6" applyNumberFormat="1" applyFont="1" applyFill="1" applyBorder="1" applyAlignment="1">
      <alignment horizontal="center" vertical="center" wrapText="1"/>
    </xf>
    <xf numFmtId="0" fontId="7" fillId="0" borderId="0" xfId="2" applyFont="1" applyFill="1" applyBorder="1"/>
    <xf numFmtId="164" fontId="7" fillId="0" borderId="14" xfId="5" applyNumberFormat="1" applyFont="1" applyFill="1" applyBorder="1" applyAlignment="1">
      <alignment vertical="center" wrapText="1"/>
    </xf>
    <xf numFmtId="164" fontId="7" fillId="0" borderId="9" xfId="5" applyNumberFormat="1" applyFont="1" applyFill="1" applyBorder="1" applyAlignment="1">
      <alignment vertical="center" wrapText="1"/>
    </xf>
    <xf numFmtId="164" fontId="7" fillId="0" borderId="7" xfId="5" applyNumberFormat="1" applyFont="1" applyFill="1" applyBorder="1" applyAlignment="1">
      <alignment vertical="center" wrapText="1"/>
    </xf>
    <xf numFmtId="164" fontId="7" fillId="0" borderId="19" xfId="3" applyNumberFormat="1" applyFont="1" applyFill="1" applyBorder="1" applyAlignment="1">
      <alignment vertical="center" wrapText="1"/>
    </xf>
    <xf numFmtId="164" fontId="7" fillId="0" borderId="18" xfId="3" applyNumberFormat="1" applyFont="1" applyFill="1" applyBorder="1" applyAlignment="1">
      <alignment vertical="center" wrapText="1"/>
    </xf>
    <xf numFmtId="164" fontId="7" fillId="0" borderId="17" xfId="5" applyNumberFormat="1" applyFont="1" applyFill="1" applyBorder="1" applyAlignment="1">
      <alignment vertical="center" wrapText="1"/>
    </xf>
    <xf numFmtId="164" fontId="7" fillId="0" borderId="20" xfId="3" applyNumberFormat="1" applyFont="1" applyFill="1" applyBorder="1" applyAlignment="1">
      <alignment vertical="center" wrapText="1"/>
    </xf>
    <xf numFmtId="164" fontId="11" fillId="0" borderId="25" xfId="3" applyNumberFormat="1" applyFont="1" applyFill="1" applyBorder="1" applyAlignment="1">
      <alignment horizontal="right" vertical="center" wrapText="1"/>
    </xf>
    <xf numFmtId="164" fontId="11" fillId="0" borderId="24" xfId="3" applyNumberFormat="1" applyFont="1" applyFill="1" applyBorder="1" applyAlignment="1">
      <alignment horizontal="right" vertical="center" wrapText="1"/>
    </xf>
    <xf numFmtId="164" fontId="11" fillId="0" borderId="23" xfId="5" applyNumberFormat="1" applyFont="1" applyFill="1" applyBorder="1" applyAlignment="1">
      <alignment vertical="center" wrapText="1"/>
    </xf>
    <xf numFmtId="164" fontId="11" fillId="0" borderId="26" xfId="3" applyNumberFormat="1" applyFont="1" applyFill="1" applyBorder="1" applyAlignment="1">
      <alignment horizontal="right" vertical="center" wrapText="1"/>
    </xf>
    <xf numFmtId="164" fontId="7" fillId="0" borderId="30" xfId="3" applyNumberFormat="1" applyFont="1" applyFill="1" applyBorder="1" applyAlignment="1">
      <alignment vertical="center" wrapText="1"/>
    </xf>
    <xf numFmtId="164" fontId="7" fillId="0" borderId="29" xfId="5" applyNumberFormat="1" applyFont="1" applyFill="1" applyBorder="1" applyAlignment="1">
      <alignment vertical="center" wrapText="1"/>
    </xf>
    <xf numFmtId="164" fontId="7" fillId="0" borderId="31" xfId="3" applyNumberFormat="1" applyFont="1" applyFill="1" applyBorder="1" applyAlignment="1">
      <alignment vertical="center" wrapText="1"/>
    </xf>
    <xf numFmtId="0" fontId="11" fillId="0" borderId="35" xfId="5" applyFont="1" applyFill="1" applyBorder="1" applyAlignment="1">
      <alignment vertical="center" wrapText="1"/>
    </xf>
    <xf numFmtId="49" fontId="11" fillId="0" borderId="36" xfId="5" applyNumberFormat="1" applyFont="1" applyFill="1" applyBorder="1" applyAlignment="1">
      <alignment horizontal="center" vertical="center" wrapText="1"/>
    </xf>
    <xf numFmtId="49" fontId="11" fillId="0" borderId="37" xfId="5" applyNumberFormat="1" applyFont="1" applyFill="1" applyBorder="1" applyAlignment="1">
      <alignment horizontal="center" vertical="center" wrapText="1"/>
    </xf>
    <xf numFmtId="0" fontId="11" fillId="0" borderId="33" xfId="5" applyFont="1" applyFill="1" applyBorder="1" applyAlignment="1">
      <alignment horizontal="center" vertical="center" wrapText="1"/>
    </xf>
    <xf numFmtId="0" fontId="11" fillId="0" borderId="38" xfId="5" applyFont="1" applyFill="1" applyBorder="1" applyAlignment="1">
      <alignment horizontal="center" vertical="center" wrapText="1"/>
    </xf>
    <xf numFmtId="164" fontId="11" fillId="0" borderId="38" xfId="3" applyNumberFormat="1" applyFont="1" applyFill="1" applyBorder="1" applyAlignment="1">
      <alignment horizontal="right" vertical="center" wrapText="1"/>
    </xf>
    <xf numFmtId="164" fontId="11" fillId="0" borderId="33" xfId="3" applyNumberFormat="1" applyFont="1" applyFill="1" applyBorder="1" applyAlignment="1">
      <alignment horizontal="right" vertical="center" wrapText="1"/>
    </xf>
    <xf numFmtId="164" fontId="11" fillId="0" borderId="37" xfId="5" applyNumberFormat="1" applyFont="1" applyFill="1" applyBorder="1" applyAlignment="1">
      <alignment vertical="center" wrapText="1"/>
    </xf>
    <xf numFmtId="164" fontId="11" fillId="0" borderId="39" xfId="3" applyNumberFormat="1" applyFont="1" applyFill="1" applyBorder="1" applyAlignment="1">
      <alignment horizontal="right" vertical="center" wrapText="1"/>
    </xf>
    <xf numFmtId="0" fontId="11" fillId="0" borderId="18" xfId="5" applyFont="1" applyFill="1" applyBorder="1" applyAlignment="1">
      <alignment horizontal="center" vertical="center" wrapText="1"/>
    </xf>
    <xf numFmtId="0" fontId="11" fillId="0" borderId="19" xfId="5" applyFont="1" applyFill="1" applyBorder="1" applyAlignment="1">
      <alignment horizontal="center" vertical="center" wrapText="1"/>
    </xf>
    <xf numFmtId="0" fontId="11" fillId="0" borderId="0" xfId="0" applyFont="1"/>
    <xf numFmtId="164" fontId="7" fillId="0" borderId="20" xfId="3" applyNumberFormat="1" applyFont="1" applyFill="1" applyBorder="1" applyAlignment="1">
      <alignment horizontal="right" vertical="center" wrapText="1"/>
    </xf>
    <xf numFmtId="0" fontId="11" fillId="0" borderId="24" xfId="5" applyFont="1" applyFill="1" applyBorder="1" applyAlignment="1">
      <alignment horizontal="left"/>
    </xf>
    <xf numFmtId="0" fontId="11" fillId="0" borderId="0" xfId="0" applyFont="1" applyAlignment="1">
      <alignment wrapText="1"/>
    </xf>
    <xf numFmtId="4" fontId="0" fillId="0" borderId="0" xfId="0" applyNumberFormat="1"/>
    <xf numFmtId="4" fontId="12" fillId="0" borderId="12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4" fontId="13" fillId="0" borderId="30" xfId="0" applyNumberFormat="1" applyFont="1" applyBorder="1" applyAlignment="1">
      <alignment horizontal="right" vertical="center" wrapText="1"/>
    </xf>
    <xf numFmtId="4" fontId="13" fillId="0" borderId="41" xfId="0" applyNumberFormat="1" applyFont="1" applyBorder="1" applyAlignment="1">
      <alignment horizontal="right" vertical="center" wrapText="1"/>
    </xf>
    <xf numFmtId="0" fontId="13" fillId="0" borderId="41" xfId="0" applyFont="1" applyBorder="1" applyAlignment="1">
      <alignment horizontal="right" vertical="center" wrapText="1"/>
    </xf>
    <xf numFmtId="0" fontId="13" fillId="0" borderId="42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right" vertical="center" wrapText="1"/>
    </xf>
    <xf numFmtId="0" fontId="13" fillId="0" borderId="43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65" fontId="15" fillId="0" borderId="44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2" fillId="0" borderId="13" xfId="0" applyFont="1" applyBorder="1" applyAlignment="1">
      <alignment vertical="center" wrapText="1"/>
    </xf>
    <xf numFmtId="4" fontId="13" fillId="0" borderId="45" xfId="0" applyNumberFormat="1" applyFont="1" applyBorder="1" applyAlignment="1">
      <alignment horizontal="right" vertical="center" wrapText="1"/>
    </xf>
    <xf numFmtId="4" fontId="13" fillId="0" borderId="33" xfId="0" applyNumberFormat="1" applyFont="1" applyBorder="1" applyAlignment="1">
      <alignment horizontal="right" vertical="center" wrapText="1"/>
    </xf>
    <xf numFmtId="0" fontId="13" fillId="0" borderId="33" xfId="0" applyFont="1" applyBorder="1" applyAlignment="1">
      <alignment horizontal="right" vertical="center" wrapText="1"/>
    </xf>
    <xf numFmtId="0" fontId="13" fillId="0" borderId="46" xfId="0" applyFont="1" applyBorder="1" applyAlignment="1">
      <alignment vertical="center" wrapText="1"/>
    </xf>
    <xf numFmtId="4" fontId="13" fillId="0" borderId="47" xfId="0" applyNumberFormat="1" applyFont="1" applyBorder="1" applyAlignment="1">
      <alignment horizontal="right" vertical="center" wrapText="1"/>
    </xf>
    <xf numFmtId="0" fontId="13" fillId="0" borderId="42" xfId="0" applyFont="1" applyBorder="1" applyAlignment="1">
      <alignment vertical="center" wrapText="1"/>
    </xf>
    <xf numFmtId="4" fontId="12" fillId="0" borderId="47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0" fontId="12" fillId="0" borderId="41" xfId="0" applyFont="1" applyBorder="1" applyAlignment="1">
      <alignment horizontal="right" vertical="center" wrapText="1"/>
    </xf>
    <xf numFmtId="0" fontId="12" fillId="0" borderId="42" xfId="0" applyFont="1" applyBorder="1" applyAlignment="1">
      <alignment vertical="center" wrapText="1"/>
    </xf>
    <xf numFmtId="4" fontId="13" fillId="0" borderId="47" xfId="0" applyNumberFormat="1" applyFont="1" applyBorder="1" applyAlignment="1">
      <alignment vertical="center"/>
    </xf>
    <xf numFmtId="4" fontId="13" fillId="0" borderId="41" xfId="0" applyNumberFormat="1" applyFont="1" applyBorder="1" applyAlignment="1">
      <alignment vertical="center"/>
    </xf>
    <xf numFmtId="4" fontId="12" fillId="0" borderId="40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2" fillId="0" borderId="43" xfId="0" applyFont="1" applyBorder="1" applyAlignment="1">
      <alignment vertical="center"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/>
    <xf numFmtId="0" fontId="16" fillId="2" borderId="44" xfId="0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/>
    <xf numFmtId="49" fontId="6" fillId="0" borderId="1" xfId="1" applyNumberFormat="1" applyFont="1" applyBorder="1" applyAlignment="1">
      <alignment horizontal="center" vertical="center" textRotation="90"/>
    </xf>
    <xf numFmtId="0" fontId="0" fillId="0" borderId="11" xfId="0" applyBorder="1" applyAlignment="1">
      <alignment horizontal="center" vertical="center" textRotation="90"/>
    </xf>
    <xf numFmtId="0" fontId="0" fillId="0" borderId="34" xfId="0" applyBorder="1" applyAlignment="1">
      <alignment horizontal="center" vertical="center" textRotation="90"/>
    </xf>
    <xf numFmtId="0" fontId="0" fillId="0" borderId="32" xfId="0" applyBorder="1" applyAlignment="1">
      <alignment horizontal="center" vertical="center" textRotation="9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</cellXfs>
  <cellStyles count="7">
    <cellStyle name="Normální" xfId="0" builtinId="0"/>
    <cellStyle name="normální 2" xfId="3"/>
    <cellStyle name="Normální 3" xfId="4"/>
    <cellStyle name="normální_2. Rozpočet 2007 - tabulky" xfId="1"/>
    <cellStyle name="normální_Rozpis výdajů 03 bez PO" xfId="2"/>
    <cellStyle name="normální_Rozpis výdajů 03 bez PO 2" xfId="5"/>
    <cellStyle name="normální_Rozpis výdajů 03 bez PO_02 - ORREP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zoomScaleNormal="100" workbookViewId="0">
      <selection activeCell="G24" sqref="G24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ht="13.5" thickBot="1" x14ac:dyDescent="0.25">
      <c r="A1" s="107" t="s">
        <v>88</v>
      </c>
      <c r="B1" s="107"/>
      <c r="C1" s="106"/>
      <c r="D1" s="106"/>
      <c r="E1" s="105" t="s">
        <v>51</v>
      </c>
    </row>
    <row r="2" spans="1:10" ht="24.75" thickBot="1" x14ac:dyDescent="0.25">
      <c r="A2" s="85" t="s">
        <v>87</v>
      </c>
      <c r="B2" s="84" t="s">
        <v>86</v>
      </c>
      <c r="C2" s="83" t="s">
        <v>49</v>
      </c>
      <c r="D2" s="83" t="s">
        <v>89</v>
      </c>
      <c r="E2" s="83" t="s">
        <v>49</v>
      </c>
    </row>
    <row r="3" spans="1:10" ht="15" customHeight="1" x14ac:dyDescent="0.2">
      <c r="A3" s="104" t="s">
        <v>85</v>
      </c>
      <c r="B3" s="103" t="s">
        <v>84</v>
      </c>
      <c r="C3" s="102">
        <f>C4+C5+C6</f>
        <v>2397051.4699999997</v>
      </c>
      <c r="D3" s="102">
        <f>D4+D5+D6</f>
        <v>0</v>
      </c>
      <c r="E3" s="101">
        <f t="shared" ref="E3:E10" si="0">C3+D3</f>
        <v>2397051.4699999997</v>
      </c>
    </row>
    <row r="4" spans="1:10" ht="15" customHeight="1" x14ac:dyDescent="0.2">
      <c r="A4" s="94" t="s">
        <v>83</v>
      </c>
      <c r="B4" s="79" t="s">
        <v>82</v>
      </c>
      <c r="C4" s="78">
        <v>2220280.09</v>
      </c>
      <c r="D4" s="100">
        <v>0</v>
      </c>
      <c r="E4" s="99">
        <f t="shared" si="0"/>
        <v>2220280.09</v>
      </c>
      <c r="J4" s="71"/>
    </row>
    <row r="5" spans="1:10" ht="15" customHeight="1" x14ac:dyDescent="0.2">
      <c r="A5" s="94" t="s">
        <v>81</v>
      </c>
      <c r="B5" s="79" t="s">
        <v>80</v>
      </c>
      <c r="C5" s="78">
        <v>175245.82000000004</v>
      </c>
      <c r="D5" s="77">
        <v>0</v>
      </c>
      <c r="E5" s="99">
        <f t="shared" si="0"/>
        <v>175245.82000000004</v>
      </c>
    </row>
    <row r="6" spans="1:10" ht="15" customHeight="1" x14ac:dyDescent="0.2">
      <c r="A6" s="94" t="s">
        <v>79</v>
      </c>
      <c r="B6" s="79" t="s">
        <v>78</v>
      </c>
      <c r="C6" s="78">
        <v>1525.56</v>
      </c>
      <c r="D6" s="78">
        <v>0</v>
      </c>
      <c r="E6" s="99">
        <f t="shared" si="0"/>
        <v>1525.56</v>
      </c>
    </row>
    <row r="7" spans="1:10" ht="15" customHeight="1" x14ac:dyDescent="0.2">
      <c r="A7" s="98" t="s">
        <v>77</v>
      </c>
      <c r="B7" s="79" t="s">
        <v>76</v>
      </c>
      <c r="C7" s="96">
        <f>C8+C13</f>
        <v>5057617.9358100016</v>
      </c>
      <c r="D7" s="96">
        <f>D8+D13</f>
        <v>0</v>
      </c>
      <c r="E7" s="95">
        <f t="shared" si="0"/>
        <v>5057617.9358100016</v>
      </c>
    </row>
    <row r="8" spans="1:10" ht="15" customHeight="1" x14ac:dyDescent="0.2">
      <c r="A8" s="94" t="s">
        <v>75</v>
      </c>
      <c r="B8" s="79" t="s">
        <v>71</v>
      </c>
      <c r="C8" s="78">
        <f>C9+C10+C11+C12</f>
        <v>4269185.290260002</v>
      </c>
      <c r="D8" s="78">
        <f>D9+D10+D11+D12</f>
        <v>0</v>
      </c>
      <c r="E8" s="93">
        <f t="shared" si="0"/>
        <v>4269185.290260002</v>
      </c>
    </row>
    <row r="9" spans="1:10" ht="15" customHeight="1" x14ac:dyDescent="0.2">
      <c r="A9" s="94" t="s">
        <v>74</v>
      </c>
      <c r="B9" s="79" t="s">
        <v>73</v>
      </c>
      <c r="C9" s="78">
        <v>61072</v>
      </c>
      <c r="D9" s="78">
        <v>0</v>
      </c>
      <c r="E9" s="93">
        <f t="shared" si="0"/>
        <v>61072</v>
      </c>
    </row>
    <row r="10" spans="1:10" ht="15" customHeight="1" x14ac:dyDescent="0.2">
      <c r="A10" s="94" t="s">
        <v>72</v>
      </c>
      <c r="B10" s="79" t="s">
        <v>71</v>
      </c>
      <c r="C10" s="78">
        <v>4171312.2202600013</v>
      </c>
      <c r="D10" s="78">
        <v>0</v>
      </c>
      <c r="E10" s="93">
        <f t="shared" si="0"/>
        <v>4171312.2202600013</v>
      </c>
    </row>
    <row r="11" spans="1:10" ht="15" customHeight="1" x14ac:dyDescent="0.2">
      <c r="A11" s="94" t="s">
        <v>70</v>
      </c>
      <c r="B11" s="79" t="s">
        <v>69</v>
      </c>
      <c r="C11" s="78">
        <v>11228.86</v>
      </c>
      <c r="D11" s="78">
        <v>0</v>
      </c>
      <c r="E11" s="93">
        <f>SUM(C11:D11)</f>
        <v>11228.86</v>
      </c>
    </row>
    <row r="12" spans="1:10" ht="15" customHeight="1" x14ac:dyDescent="0.2">
      <c r="A12" s="94" t="s">
        <v>68</v>
      </c>
      <c r="B12" s="79">
        <v>4121</v>
      </c>
      <c r="C12" s="78">
        <v>25572.21</v>
      </c>
      <c r="D12" s="78">
        <v>0</v>
      </c>
      <c r="E12" s="93">
        <f>SUM(C12:D12)</f>
        <v>25572.21</v>
      </c>
    </row>
    <row r="13" spans="1:10" ht="15" customHeight="1" x14ac:dyDescent="0.2">
      <c r="A13" s="94" t="s">
        <v>67</v>
      </c>
      <c r="B13" s="79" t="s">
        <v>65</v>
      </c>
      <c r="C13" s="78">
        <f>C14+C15+C16</f>
        <v>788432.64555000002</v>
      </c>
      <c r="D13" s="78">
        <f>D14+D15+D16</f>
        <v>0</v>
      </c>
      <c r="E13" s="93">
        <f>C13+D13</f>
        <v>788432.64555000002</v>
      </c>
    </row>
    <row r="14" spans="1:10" ht="15" customHeight="1" x14ac:dyDescent="0.2">
      <c r="A14" s="94" t="s">
        <v>66</v>
      </c>
      <c r="B14" s="79" t="s">
        <v>65</v>
      </c>
      <c r="C14" s="78">
        <v>780525.10554999998</v>
      </c>
      <c r="D14" s="78">
        <v>0</v>
      </c>
      <c r="E14" s="93">
        <f>C14+D14</f>
        <v>780525.10554999998</v>
      </c>
    </row>
    <row r="15" spans="1:10" ht="15" customHeight="1" x14ac:dyDescent="0.2">
      <c r="A15" s="94" t="s">
        <v>64</v>
      </c>
      <c r="B15" s="79">
        <v>4221</v>
      </c>
      <c r="C15" s="78">
        <v>6412.8700000000008</v>
      </c>
      <c r="D15" s="78">
        <v>0</v>
      </c>
      <c r="E15" s="93">
        <f>SUM(C15:D15)</f>
        <v>6412.8700000000008</v>
      </c>
    </row>
    <row r="16" spans="1:10" ht="15" customHeight="1" x14ac:dyDescent="0.2">
      <c r="A16" s="94" t="s">
        <v>63</v>
      </c>
      <c r="B16" s="79">
        <v>4232</v>
      </c>
      <c r="C16" s="78">
        <v>1494.67</v>
      </c>
      <c r="D16" s="78">
        <v>0</v>
      </c>
      <c r="E16" s="93">
        <f>SUM(C16:D16)</f>
        <v>1494.67</v>
      </c>
    </row>
    <row r="17" spans="1:5" ht="15" customHeight="1" x14ac:dyDescent="0.2">
      <c r="A17" s="98" t="s">
        <v>62</v>
      </c>
      <c r="B17" s="97" t="s">
        <v>61</v>
      </c>
      <c r="C17" s="96">
        <f>C3+C7</f>
        <v>7454669.4058100013</v>
      </c>
      <c r="D17" s="96">
        <f>D3+D7</f>
        <v>0</v>
      </c>
      <c r="E17" s="95">
        <f>C17+D17</f>
        <v>7454669.4058100013</v>
      </c>
    </row>
    <row r="18" spans="1:5" ht="15" customHeight="1" x14ac:dyDescent="0.2">
      <c r="A18" s="98" t="s">
        <v>60</v>
      </c>
      <c r="B18" s="97" t="s">
        <v>59</v>
      </c>
      <c r="C18" s="96">
        <f>SUM(C19:C22)</f>
        <v>999724.52</v>
      </c>
      <c r="D18" s="96">
        <f>SUM(D19:D22)</f>
        <v>0</v>
      </c>
      <c r="E18" s="95">
        <f>C18+D18</f>
        <v>999724.52</v>
      </c>
    </row>
    <row r="19" spans="1:5" ht="15" customHeight="1" x14ac:dyDescent="0.2">
      <c r="A19" s="94" t="s">
        <v>58</v>
      </c>
      <c r="B19" s="79" t="s">
        <v>57</v>
      </c>
      <c r="C19" s="78">
        <v>84875.51</v>
      </c>
      <c r="D19" s="78">
        <v>0</v>
      </c>
      <c r="E19" s="93">
        <f>C19+D19</f>
        <v>84875.51</v>
      </c>
    </row>
    <row r="20" spans="1:5" ht="15" customHeight="1" x14ac:dyDescent="0.2">
      <c r="A20" s="94" t="s">
        <v>56</v>
      </c>
      <c r="B20" s="79">
        <v>8115</v>
      </c>
      <c r="C20" s="78">
        <v>1011724.01</v>
      </c>
      <c r="D20" s="78">
        <v>0</v>
      </c>
      <c r="E20" s="93">
        <f>SUM(C20:D20)</f>
        <v>1011724.01</v>
      </c>
    </row>
    <row r="21" spans="1:5" ht="15" customHeight="1" x14ac:dyDescent="0.2">
      <c r="A21" s="94" t="s">
        <v>55</v>
      </c>
      <c r="B21" s="79">
        <v>8123</v>
      </c>
      <c r="C21" s="78">
        <v>0</v>
      </c>
      <c r="D21" s="78">
        <v>0</v>
      </c>
      <c r="E21" s="93">
        <f>C21+D21</f>
        <v>0</v>
      </c>
    </row>
    <row r="22" spans="1:5" ht="15" customHeight="1" thickBot="1" x14ac:dyDescent="0.25">
      <c r="A22" s="92" t="s">
        <v>54</v>
      </c>
      <c r="B22" s="91">
        <v>-8124</v>
      </c>
      <c r="C22" s="90">
        <v>-96875</v>
      </c>
      <c r="D22" s="90">
        <v>0</v>
      </c>
      <c r="E22" s="89">
        <f>C22+D22</f>
        <v>-96875</v>
      </c>
    </row>
    <row r="23" spans="1:5" ht="15" customHeight="1" thickBot="1" x14ac:dyDescent="0.25">
      <c r="A23" s="88" t="s">
        <v>53</v>
      </c>
      <c r="B23" s="74"/>
      <c r="C23" s="73">
        <f>C3+C7+C18</f>
        <v>8454393.9258100018</v>
      </c>
      <c r="D23" s="73">
        <f>D17+D18</f>
        <v>0</v>
      </c>
      <c r="E23" s="72">
        <f>C23+D23</f>
        <v>8454393.9258100018</v>
      </c>
    </row>
    <row r="24" spans="1:5" ht="13.5" thickBot="1" x14ac:dyDescent="0.25">
      <c r="A24" s="107" t="s">
        <v>52</v>
      </c>
      <c r="B24" s="107"/>
      <c r="C24" s="87"/>
      <c r="D24" s="87"/>
      <c r="E24" s="86" t="s">
        <v>51</v>
      </c>
    </row>
    <row r="25" spans="1:5" ht="24.75" thickBot="1" x14ac:dyDescent="0.25">
      <c r="A25" s="85" t="s">
        <v>50</v>
      </c>
      <c r="B25" s="84" t="s">
        <v>7</v>
      </c>
      <c r="C25" s="83" t="s">
        <v>49</v>
      </c>
      <c r="D25" s="83" t="s">
        <v>89</v>
      </c>
      <c r="E25" s="83" t="s">
        <v>49</v>
      </c>
    </row>
    <row r="26" spans="1:5" ht="15" customHeight="1" x14ac:dyDescent="0.2">
      <c r="A26" s="82" t="s">
        <v>48</v>
      </c>
      <c r="B26" s="81" t="s">
        <v>35</v>
      </c>
      <c r="C26" s="77">
        <v>26192.5</v>
      </c>
      <c r="D26" s="77">
        <v>0</v>
      </c>
      <c r="E26" s="76">
        <f t="shared" ref="E26:E41" si="1">C26+D26</f>
        <v>26192.5</v>
      </c>
    </row>
    <row r="27" spans="1:5" ht="15" customHeight="1" x14ac:dyDescent="0.2">
      <c r="A27" s="80" t="s">
        <v>47</v>
      </c>
      <c r="B27" s="79" t="s">
        <v>35</v>
      </c>
      <c r="C27" s="78">
        <v>242789.92</v>
      </c>
      <c r="D27" s="77">
        <v>0</v>
      </c>
      <c r="E27" s="76">
        <f t="shared" si="1"/>
        <v>242789.92</v>
      </c>
    </row>
    <row r="28" spans="1:5" ht="15" customHeight="1" x14ac:dyDescent="0.2">
      <c r="A28" s="80" t="s">
        <v>46</v>
      </c>
      <c r="B28" s="79" t="s">
        <v>35</v>
      </c>
      <c r="C28" s="78">
        <v>890235.68</v>
      </c>
      <c r="D28" s="77">
        <v>0</v>
      </c>
      <c r="E28" s="76">
        <f t="shared" si="1"/>
        <v>890235.68</v>
      </c>
    </row>
    <row r="29" spans="1:5" ht="15" customHeight="1" x14ac:dyDescent="0.2">
      <c r="A29" s="80" t="s">
        <v>45</v>
      </c>
      <c r="B29" s="79" t="s">
        <v>35</v>
      </c>
      <c r="C29" s="78">
        <v>696154.43</v>
      </c>
      <c r="D29" s="77">
        <v>0</v>
      </c>
      <c r="E29" s="76">
        <f t="shared" si="1"/>
        <v>696154.43</v>
      </c>
    </row>
    <row r="30" spans="1:5" ht="15" customHeight="1" x14ac:dyDescent="0.2">
      <c r="A30" s="80" t="s">
        <v>44</v>
      </c>
      <c r="B30" s="79" t="s">
        <v>35</v>
      </c>
      <c r="C30" s="78">
        <v>3709243.9900000007</v>
      </c>
      <c r="D30" s="77">
        <v>0</v>
      </c>
      <c r="E30" s="76">
        <f t="shared" si="1"/>
        <v>3709243.9900000007</v>
      </c>
    </row>
    <row r="31" spans="1:5" ht="15" customHeight="1" x14ac:dyDescent="0.2">
      <c r="A31" s="80" t="s">
        <v>43</v>
      </c>
      <c r="B31" s="79" t="s">
        <v>30</v>
      </c>
      <c r="C31" s="78">
        <v>493259.41999999993</v>
      </c>
      <c r="D31" s="77">
        <v>0</v>
      </c>
      <c r="E31" s="76">
        <f t="shared" si="1"/>
        <v>493259.41999999993</v>
      </c>
    </row>
    <row r="32" spans="1:5" ht="15" customHeight="1" x14ac:dyDescent="0.2">
      <c r="A32" s="80" t="s">
        <v>42</v>
      </c>
      <c r="B32" s="79" t="s">
        <v>35</v>
      </c>
      <c r="C32" s="78">
        <v>43634.82</v>
      </c>
      <c r="D32" s="77">
        <v>0</v>
      </c>
      <c r="E32" s="76">
        <f t="shared" si="1"/>
        <v>43634.82</v>
      </c>
    </row>
    <row r="33" spans="1:5" ht="15" customHeight="1" x14ac:dyDescent="0.2">
      <c r="A33" s="80" t="s">
        <v>41</v>
      </c>
      <c r="B33" s="79" t="s">
        <v>39</v>
      </c>
      <c r="C33" s="78">
        <v>961135.55</v>
      </c>
      <c r="D33" s="77">
        <v>0</v>
      </c>
      <c r="E33" s="76">
        <f t="shared" si="1"/>
        <v>961135.55</v>
      </c>
    </row>
    <row r="34" spans="1:5" ht="15" customHeight="1" x14ac:dyDescent="0.2">
      <c r="A34" s="80" t="s">
        <v>40</v>
      </c>
      <c r="B34" s="79" t="s">
        <v>39</v>
      </c>
      <c r="C34" s="78">
        <v>0</v>
      </c>
      <c r="D34" s="77">
        <v>0</v>
      </c>
      <c r="E34" s="76">
        <f t="shared" si="1"/>
        <v>0</v>
      </c>
    </row>
    <row r="35" spans="1:5" ht="15" customHeight="1" x14ac:dyDescent="0.2">
      <c r="A35" s="80" t="s">
        <v>38</v>
      </c>
      <c r="B35" s="79" t="s">
        <v>30</v>
      </c>
      <c r="C35" s="78">
        <v>1172430.9799999995</v>
      </c>
      <c r="D35" s="77">
        <v>0</v>
      </c>
      <c r="E35" s="76">
        <f t="shared" si="1"/>
        <v>1172430.9799999995</v>
      </c>
    </row>
    <row r="36" spans="1:5" ht="15" customHeight="1" x14ac:dyDescent="0.2">
      <c r="A36" s="80" t="s">
        <v>37</v>
      </c>
      <c r="B36" s="79" t="s">
        <v>30</v>
      </c>
      <c r="C36" s="78">
        <v>22000</v>
      </c>
      <c r="D36" s="77">
        <v>0</v>
      </c>
      <c r="E36" s="76">
        <f t="shared" si="1"/>
        <v>22000</v>
      </c>
    </row>
    <row r="37" spans="1:5" ht="15" customHeight="1" x14ac:dyDescent="0.2">
      <c r="A37" s="80" t="s">
        <v>36</v>
      </c>
      <c r="B37" s="79" t="s">
        <v>35</v>
      </c>
      <c r="C37" s="78">
        <v>5434.02</v>
      </c>
      <c r="D37" s="77">
        <v>0</v>
      </c>
      <c r="E37" s="76">
        <f t="shared" si="1"/>
        <v>5434.02</v>
      </c>
    </row>
    <row r="38" spans="1:5" ht="15" customHeight="1" x14ac:dyDescent="0.2">
      <c r="A38" s="80" t="s">
        <v>34</v>
      </c>
      <c r="B38" s="79" t="s">
        <v>30</v>
      </c>
      <c r="C38" s="78">
        <v>108923.1</v>
      </c>
      <c r="D38" s="77">
        <v>0</v>
      </c>
      <c r="E38" s="76">
        <f t="shared" si="1"/>
        <v>108923.1</v>
      </c>
    </row>
    <row r="39" spans="1:5" ht="15" customHeight="1" x14ac:dyDescent="0.2">
      <c r="A39" s="80" t="s">
        <v>33</v>
      </c>
      <c r="B39" s="79" t="s">
        <v>30</v>
      </c>
      <c r="C39" s="78">
        <v>5317.28</v>
      </c>
      <c r="D39" s="77">
        <v>0</v>
      </c>
      <c r="E39" s="76">
        <f t="shared" si="1"/>
        <v>5317.28</v>
      </c>
    </row>
    <row r="40" spans="1:5" ht="15" customHeight="1" x14ac:dyDescent="0.2">
      <c r="A40" s="80" t="s">
        <v>32</v>
      </c>
      <c r="B40" s="79" t="s">
        <v>30</v>
      </c>
      <c r="C40" s="78">
        <v>73602.25</v>
      </c>
      <c r="D40" s="77">
        <v>0</v>
      </c>
      <c r="E40" s="76">
        <f t="shared" si="1"/>
        <v>73602.25</v>
      </c>
    </row>
    <row r="41" spans="1:5" ht="15" customHeight="1" thickBot="1" x14ac:dyDescent="0.25">
      <c r="A41" s="80" t="s">
        <v>31</v>
      </c>
      <c r="B41" s="79" t="s">
        <v>30</v>
      </c>
      <c r="C41" s="78">
        <v>4039.9870000000001</v>
      </c>
      <c r="D41" s="77">
        <v>0</v>
      </c>
      <c r="E41" s="76">
        <f t="shared" si="1"/>
        <v>4039.9870000000001</v>
      </c>
    </row>
    <row r="42" spans="1:5" ht="15" customHeight="1" thickBot="1" x14ac:dyDescent="0.25">
      <c r="A42" s="75" t="s">
        <v>29</v>
      </c>
      <c r="B42" s="74"/>
      <c r="C42" s="73">
        <f>C26+C27+C28+C29+C30+C31+C32+C33+C34+C35+C36+C37+C38+C39+C40+C41</f>
        <v>8454393.9270000011</v>
      </c>
      <c r="D42" s="73">
        <f>SUM(D26:D41)</f>
        <v>0</v>
      </c>
      <c r="E42" s="72">
        <f>SUM(E26:E41)</f>
        <v>8454393.9270000011</v>
      </c>
    </row>
    <row r="43" spans="1:5" x14ac:dyDescent="0.2">
      <c r="C43" s="71"/>
      <c r="E43" s="71"/>
    </row>
  </sheetData>
  <mergeCells count="2">
    <mergeCell ref="A1:B1"/>
    <mergeCell ref="A24:B24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5"/>
  <sheetViews>
    <sheetView zoomScaleNormal="100" workbookViewId="0">
      <selection activeCell="G23" sqref="G23"/>
    </sheetView>
  </sheetViews>
  <sheetFormatPr defaultRowHeight="12.75" x14ac:dyDescent="0.2"/>
  <cols>
    <col min="1" max="1" width="3" bestFit="1" customWidth="1"/>
    <col min="2" max="2" width="3.42578125" bestFit="1" customWidth="1"/>
    <col min="3" max="3" width="9.42578125" customWidth="1"/>
    <col min="4" max="6" width="4.42578125" bestFit="1" customWidth="1"/>
    <col min="7" max="7" width="36.28515625" customWidth="1"/>
    <col min="8" max="9" width="8.7109375" bestFit="1" customWidth="1"/>
    <col min="10" max="10" width="10.140625" bestFit="1" customWidth="1"/>
    <col min="11" max="11" width="9.5703125" bestFit="1" customWidth="1"/>
  </cols>
  <sheetData>
    <row r="3" spans="1:20" ht="18" x14ac:dyDescent="0.25">
      <c r="A3" s="108" t="s">
        <v>18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20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18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20" ht="15.75" x14ac:dyDescent="0.25">
      <c r="A6" s="109" t="s">
        <v>0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</row>
    <row r="7" spans="1:20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3"/>
    </row>
    <row r="8" spans="1:20" ht="15.75" x14ac:dyDescent="0.25">
      <c r="A8" s="110" t="s">
        <v>1</v>
      </c>
      <c r="B8" s="110"/>
      <c r="C8" s="110"/>
      <c r="D8" s="110"/>
      <c r="E8" s="110"/>
      <c r="F8" s="110"/>
      <c r="G8" s="110"/>
      <c r="H8" s="110"/>
      <c r="I8" s="110"/>
      <c r="J8" s="111"/>
      <c r="K8" s="111"/>
    </row>
    <row r="9" spans="1:20" x14ac:dyDescent="0.2">
      <c r="A9" s="4"/>
      <c r="B9" s="4"/>
      <c r="C9" s="4"/>
      <c r="D9" s="4"/>
      <c r="E9" s="4"/>
      <c r="F9" s="4"/>
      <c r="G9" s="4"/>
      <c r="H9" s="4"/>
      <c r="I9" s="4"/>
    </row>
    <row r="10" spans="1:20" ht="13.5" thickBot="1" x14ac:dyDescent="0.25">
      <c r="A10" s="5"/>
      <c r="B10" s="6"/>
      <c r="C10" s="6"/>
      <c r="D10" s="6"/>
      <c r="H10" s="7"/>
      <c r="K10" s="7" t="s">
        <v>2</v>
      </c>
    </row>
    <row r="11" spans="1:20" ht="23.25" thickBot="1" x14ac:dyDescent="0.25">
      <c r="A11" s="112" t="s">
        <v>3</v>
      </c>
      <c r="B11" s="8" t="s">
        <v>4</v>
      </c>
      <c r="C11" s="116" t="s">
        <v>5</v>
      </c>
      <c r="D11" s="117"/>
      <c r="E11" s="9" t="s">
        <v>6</v>
      </c>
      <c r="F11" s="10" t="s">
        <v>7</v>
      </c>
      <c r="G11" s="11" t="s">
        <v>8</v>
      </c>
      <c r="H11" s="12" t="s">
        <v>20</v>
      </c>
      <c r="I11" s="13" t="s">
        <v>21</v>
      </c>
      <c r="J11" s="14" t="s">
        <v>19</v>
      </c>
      <c r="K11" s="11" t="s">
        <v>22</v>
      </c>
      <c r="N11" s="6"/>
      <c r="O11" s="6"/>
      <c r="P11" s="6"/>
      <c r="Q11" s="6"/>
      <c r="R11" s="6"/>
      <c r="S11" s="6"/>
      <c r="T11" s="6"/>
    </row>
    <row r="12" spans="1:20" ht="13.5" thickBot="1" x14ac:dyDescent="0.25">
      <c r="A12" s="113"/>
      <c r="B12" s="15" t="s">
        <v>4</v>
      </c>
      <c r="C12" s="118" t="s">
        <v>5</v>
      </c>
      <c r="D12" s="119"/>
      <c r="E12" s="16" t="s">
        <v>6</v>
      </c>
      <c r="F12" s="17" t="s">
        <v>7</v>
      </c>
      <c r="G12" s="18" t="s">
        <v>9</v>
      </c>
      <c r="H12" s="19"/>
      <c r="I12" s="19"/>
      <c r="J12" s="19"/>
      <c r="K12" s="20"/>
      <c r="N12" s="6"/>
      <c r="O12" s="6"/>
      <c r="P12" s="6"/>
      <c r="Q12" s="6"/>
      <c r="R12" s="6"/>
      <c r="S12" s="6"/>
      <c r="T12" s="6"/>
    </row>
    <row r="13" spans="1:20" ht="13.5" thickBot="1" x14ac:dyDescent="0.25">
      <c r="A13" s="113"/>
      <c r="B13" s="21" t="s">
        <v>10</v>
      </c>
      <c r="C13" s="22" t="s">
        <v>11</v>
      </c>
      <c r="D13" s="23" t="s">
        <v>11</v>
      </c>
      <c r="E13" s="22" t="s">
        <v>11</v>
      </c>
      <c r="F13" s="24" t="s">
        <v>11</v>
      </c>
      <c r="G13" s="25" t="s">
        <v>12</v>
      </c>
      <c r="H13" s="42">
        <v>1891</v>
      </c>
      <c r="I13" s="43">
        <v>8520.2060000000001</v>
      </c>
      <c r="J13" s="43">
        <v>0</v>
      </c>
      <c r="K13" s="44">
        <f>I13+J13</f>
        <v>8520.2060000000001</v>
      </c>
      <c r="N13" s="6"/>
      <c r="O13" s="6"/>
      <c r="P13" s="6"/>
      <c r="Q13" s="6"/>
      <c r="R13" s="6"/>
      <c r="S13" s="6"/>
      <c r="T13" s="6"/>
    </row>
    <row r="14" spans="1:20" x14ac:dyDescent="0.2">
      <c r="A14" s="113"/>
      <c r="B14" s="26" t="s">
        <v>10</v>
      </c>
      <c r="C14" s="27" t="s">
        <v>14</v>
      </c>
      <c r="D14" s="28" t="s">
        <v>13</v>
      </c>
      <c r="E14" s="29" t="s">
        <v>11</v>
      </c>
      <c r="F14" s="29" t="s">
        <v>11</v>
      </c>
      <c r="G14" s="30" t="s">
        <v>16</v>
      </c>
      <c r="H14" s="45">
        <f>H15</f>
        <v>0</v>
      </c>
      <c r="I14" s="46">
        <v>300</v>
      </c>
      <c r="J14" s="47">
        <v>-300</v>
      </c>
      <c r="K14" s="48">
        <f>I14+J14</f>
        <v>0</v>
      </c>
      <c r="N14" s="6"/>
      <c r="O14" s="6"/>
      <c r="P14" s="6"/>
      <c r="Q14" s="6"/>
      <c r="R14" s="6"/>
      <c r="S14" s="6"/>
      <c r="T14" s="6"/>
    </row>
    <row r="15" spans="1:20" ht="13.5" thickBot="1" x14ac:dyDescent="0.25">
      <c r="A15" s="113"/>
      <c r="B15" s="56"/>
      <c r="C15" s="57"/>
      <c r="D15" s="58"/>
      <c r="E15" s="59">
        <v>3639</v>
      </c>
      <c r="F15" s="60">
        <v>6341</v>
      </c>
      <c r="G15" s="36" t="s">
        <v>15</v>
      </c>
      <c r="H15" s="61">
        <v>0</v>
      </c>
      <c r="I15" s="62">
        <v>300</v>
      </c>
      <c r="J15" s="63">
        <v>-300</v>
      </c>
      <c r="K15" s="64">
        <f>I15+J15</f>
        <v>0</v>
      </c>
      <c r="N15" s="6"/>
      <c r="O15" s="6"/>
      <c r="P15" s="6"/>
      <c r="Q15" s="6"/>
      <c r="R15" s="6"/>
      <c r="S15" s="6"/>
      <c r="T15" s="6"/>
    </row>
    <row r="16" spans="1:20" x14ac:dyDescent="0.2">
      <c r="A16" s="114"/>
      <c r="B16" s="26" t="s">
        <v>10</v>
      </c>
      <c r="C16" s="27" t="s">
        <v>23</v>
      </c>
      <c r="D16" s="28" t="s">
        <v>27</v>
      </c>
      <c r="E16" s="65" t="s">
        <v>11</v>
      </c>
      <c r="F16" s="66" t="s">
        <v>11</v>
      </c>
      <c r="G16" s="67" t="s">
        <v>25</v>
      </c>
      <c r="H16" s="45">
        <f>H17</f>
        <v>0</v>
      </c>
      <c r="I16" s="46">
        <f>I17</f>
        <v>0</v>
      </c>
      <c r="J16" s="47">
        <v>150</v>
      </c>
      <c r="K16" s="68">
        <v>150</v>
      </c>
      <c r="N16" s="6"/>
      <c r="O16" s="6"/>
      <c r="P16" s="6"/>
      <c r="Q16" s="6"/>
      <c r="R16" s="6"/>
      <c r="S16" s="6"/>
      <c r="T16" s="6"/>
    </row>
    <row r="17" spans="1:29" ht="13.5" thickBot="1" x14ac:dyDescent="0.25">
      <c r="A17" s="114"/>
      <c r="B17" s="31"/>
      <c r="C17" s="32"/>
      <c r="D17" s="33"/>
      <c r="E17" s="34">
        <v>3299</v>
      </c>
      <c r="F17" s="35">
        <v>5321</v>
      </c>
      <c r="G17" s="69" t="s">
        <v>17</v>
      </c>
      <c r="H17" s="50">
        <v>0</v>
      </c>
      <c r="I17" s="50">
        <v>0</v>
      </c>
      <c r="J17" s="51">
        <v>150</v>
      </c>
      <c r="K17" s="52">
        <v>150</v>
      </c>
      <c r="N17" s="6"/>
      <c r="O17" s="6"/>
      <c r="P17" s="6"/>
      <c r="Q17" s="6"/>
      <c r="R17" s="6"/>
      <c r="S17" s="6"/>
      <c r="T17" s="6"/>
    </row>
    <row r="18" spans="1:29" ht="33.75" x14ac:dyDescent="0.2">
      <c r="A18" s="113"/>
      <c r="B18" s="37" t="s">
        <v>10</v>
      </c>
      <c r="C18" s="38" t="s">
        <v>26</v>
      </c>
      <c r="D18" s="39" t="s">
        <v>28</v>
      </c>
      <c r="E18" s="40" t="s">
        <v>11</v>
      </c>
      <c r="F18" s="40" t="s">
        <v>11</v>
      </c>
      <c r="G18" s="70" t="s">
        <v>24</v>
      </c>
      <c r="H18" s="46">
        <f>H19</f>
        <v>0</v>
      </c>
      <c r="I18" s="53">
        <f>I19</f>
        <v>0</v>
      </c>
      <c r="J18" s="54">
        <v>150</v>
      </c>
      <c r="K18" s="55">
        <v>150</v>
      </c>
      <c r="L18" s="6"/>
      <c r="M18" s="6"/>
      <c r="N18" s="6"/>
      <c r="O18" s="6"/>
      <c r="P18" s="6"/>
      <c r="Q18" s="6"/>
      <c r="R18" s="6"/>
      <c r="S18" s="6"/>
      <c r="T18" s="6"/>
    </row>
    <row r="19" spans="1:29" ht="13.5" thickBot="1" x14ac:dyDescent="0.25">
      <c r="A19" s="115"/>
      <c r="B19" s="31"/>
      <c r="C19" s="32"/>
      <c r="D19" s="33"/>
      <c r="E19" s="34">
        <v>3639</v>
      </c>
      <c r="F19" s="35">
        <v>6341</v>
      </c>
      <c r="G19" s="36" t="s">
        <v>15</v>
      </c>
      <c r="H19" s="49">
        <v>0</v>
      </c>
      <c r="I19" s="50">
        <v>0</v>
      </c>
      <c r="J19" s="51">
        <v>150</v>
      </c>
      <c r="K19" s="52">
        <v>150</v>
      </c>
      <c r="L19" s="6"/>
      <c r="M19" s="6"/>
      <c r="N19" s="6"/>
      <c r="O19" s="6"/>
      <c r="P19" s="6"/>
      <c r="Q19" s="6"/>
      <c r="R19" s="6"/>
      <c r="S19" s="6"/>
      <c r="T19" s="6"/>
    </row>
    <row r="20" spans="1:29" x14ac:dyDescent="0.2"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9" ht="15.75" customHeight="1" x14ac:dyDescent="0.2">
      <c r="G21" s="4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9" x14ac:dyDescent="0.2"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9" ht="15.75" customHeight="1" x14ac:dyDescent="0.2"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9" x14ac:dyDescent="0.2"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9" x14ac:dyDescent="0.2">
      <c r="G25" s="6"/>
      <c r="M25" s="6"/>
      <c r="N25" s="6"/>
      <c r="O25" s="6"/>
      <c r="P25" s="6"/>
      <c r="Q25" s="6"/>
      <c r="R25" s="6"/>
      <c r="S25" s="6"/>
      <c r="T25" s="6"/>
      <c r="U25" s="6"/>
    </row>
    <row r="26" spans="1:29" x14ac:dyDescent="0.2">
      <c r="G26" s="6"/>
      <c r="M26" s="6"/>
      <c r="N26" s="6"/>
      <c r="O26" s="6"/>
      <c r="P26" s="6"/>
      <c r="Q26" s="6"/>
      <c r="R26" s="6"/>
      <c r="S26" s="6"/>
      <c r="T26" s="6"/>
      <c r="U26" s="6"/>
    </row>
    <row r="27" spans="1:29" x14ac:dyDescent="0.2">
      <c r="G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"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2"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2">
      <c r="M30" s="6"/>
      <c r="N30" s="6"/>
      <c r="O30" s="6"/>
      <c r="P30" s="6"/>
    </row>
    <row r="31" spans="1:29" x14ac:dyDescent="0.2">
      <c r="M31" s="6"/>
      <c r="N31" s="6"/>
      <c r="O31" s="6"/>
      <c r="P31" s="6"/>
    </row>
    <row r="32" spans="1:29" x14ac:dyDescent="0.2">
      <c r="M32" s="6"/>
      <c r="N32" s="6"/>
      <c r="O32" s="6"/>
      <c r="P32" s="6"/>
    </row>
    <row r="33" spans="13:16" x14ac:dyDescent="0.2">
      <c r="M33" s="6"/>
      <c r="N33" s="6"/>
      <c r="O33" s="6"/>
      <c r="P33" s="6"/>
    </row>
    <row r="34" spans="13:16" x14ac:dyDescent="0.2">
      <c r="M34" s="6"/>
      <c r="N34" s="6"/>
      <c r="O34" s="6"/>
      <c r="P34" s="6"/>
    </row>
    <row r="35" spans="13:16" x14ac:dyDescent="0.2">
      <c r="M35" s="6"/>
      <c r="N35" s="6"/>
      <c r="O35" s="6"/>
      <c r="P35" s="6"/>
    </row>
  </sheetData>
  <mergeCells count="6">
    <mergeCell ref="A3:K3"/>
    <mergeCell ref="A6:K6"/>
    <mergeCell ref="A8:K8"/>
    <mergeCell ref="A11:A19"/>
    <mergeCell ref="C11:D11"/>
    <mergeCell ref="C12:D12"/>
  </mergeCells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91702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Suchankova Jitka</cp:lastModifiedBy>
  <cp:lastPrinted>2015-11-18T15:07:28Z</cp:lastPrinted>
  <dcterms:created xsi:type="dcterms:W3CDTF">2014-08-27T07:29:32Z</dcterms:created>
  <dcterms:modified xsi:type="dcterms:W3CDTF">2015-12-07T12:33:28Z</dcterms:modified>
</cp:coreProperties>
</file>