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4 04" sheetId="6" r:id="rId1"/>
    <sheet name="917 04" sheetId="4" r:id="rId2"/>
    <sheet name="Bilance P a V" sheetId="5" r:id="rId3"/>
  </sheets>
  <definedNames>
    <definedName name="_xlnm.Print_Area" localSheetId="0">'914 04'!$A$1:$Y$82</definedName>
    <definedName name="_xlnm.Print_Area" localSheetId="1">'917 04'!$A$1:$W$274</definedName>
  </definedNames>
  <calcPr calcId="145621"/>
</workbook>
</file>

<file path=xl/calcChain.xml><?xml version="1.0" encoding="utf-8"?>
<calcChain xmlns="http://schemas.openxmlformats.org/spreadsheetml/2006/main">
  <c r="D42" i="5" l="1"/>
  <c r="C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2" i="5"/>
  <c r="E21" i="5"/>
  <c r="E20" i="5"/>
  <c r="E19" i="5"/>
  <c r="D18" i="5"/>
  <c r="C18" i="5"/>
  <c r="E18" i="5" s="1"/>
  <c r="E16" i="5"/>
  <c r="E15" i="5"/>
  <c r="E14" i="5"/>
  <c r="D13" i="5"/>
  <c r="C13" i="5"/>
  <c r="E13" i="5" s="1"/>
  <c r="E12" i="5"/>
  <c r="E11" i="5"/>
  <c r="E10" i="5"/>
  <c r="E9" i="5"/>
  <c r="D8" i="5"/>
  <c r="C8" i="5"/>
  <c r="C7" i="5" s="1"/>
  <c r="E7" i="5" s="1"/>
  <c r="D7" i="5"/>
  <c r="E6" i="5"/>
  <c r="E5" i="5"/>
  <c r="E4" i="5"/>
  <c r="D3" i="5"/>
  <c r="D17" i="5" s="1"/>
  <c r="D23" i="5" s="1"/>
  <c r="C3" i="5"/>
  <c r="C23" i="5" s="1"/>
  <c r="E42" i="5" l="1"/>
  <c r="E23" i="5"/>
  <c r="E8" i="5"/>
  <c r="E3" i="5"/>
  <c r="C17" i="5"/>
  <c r="E17" i="5" s="1"/>
  <c r="U11" i="4" l="1"/>
  <c r="U78" i="4" l="1"/>
  <c r="U76" i="4"/>
  <c r="U74" i="4"/>
  <c r="U72" i="4"/>
  <c r="W9" i="6" l="1"/>
  <c r="W35" i="6"/>
  <c r="X35" i="6" s="1"/>
  <c r="W36" i="6"/>
  <c r="X36" i="6" s="1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9" i="6"/>
  <c r="H80" i="6" l="1"/>
  <c r="J80" i="6" s="1"/>
  <c r="L80" i="6" s="1"/>
  <c r="N80" i="6" s="1"/>
  <c r="P80" i="6" s="1"/>
  <c r="R80" i="6" s="1"/>
  <c r="T80" i="6" s="1"/>
  <c r="V80" i="6" s="1"/>
  <c r="L79" i="6"/>
  <c r="N79" i="6" s="1"/>
  <c r="P79" i="6" s="1"/>
  <c r="R79" i="6" s="1"/>
  <c r="T79" i="6" s="1"/>
  <c r="V79" i="6" s="1"/>
  <c r="J79" i="6"/>
  <c r="R78" i="6"/>
  <c r="T78" i="6" s="1"/>
  <c r="V78" i="6" s="1"/>
  <c r="H78" i="6"/>
  <c r="J78" i="6" s="1"/>
  <c r="L78" i="6" s="1"/>
  <c r="N78" i="6" s="1"/>
  <c r="T77" i="6"/>
  <c r="V77" i="6" s="1"/>
  <c r="R77" i="6"/>
  <c r="J76" i="6"/>
  <c r="L76" i="6" s="1"/>
  <c r="N76" i="6" s="1"/>
  <c r="P76" i="6" s="1"/>
  <c r="R76" i="6" s="1"/>
  <c r="T76" i="6" s="1"/>
  <c r="V76" i="6" s="1"/>
  <c r="H76" i="6"/>
  <c r="V75" i="6"/>
  <c r="T75" i="6"/>
  <c r="H74" i="6"/>
  <c r="J74" i="6" s="1"/>
  <c r="J73" i="6"/>
  <c r="L73" i="6" s="1"/>
  <c r="H73" i="6"/>
  <c r="S72" i="6"/>
  <c r="Q72" i="6"/>
  <c r="O72" i="6"/>
  <c r="M72" i="6"/>
  <c r="K72" i="6"/>
  <c r="I72" i="6"/>
  <c r="H72" i="6"/>
  <c r="G72" i="6"/>
  <c r="F72" i="6"/>
  <c r="F71" i="6"/>
  <c r="H71" i="6" s="1"/>
  <c r="J71" i="6" s="1"/>
  <c r="L71" i="6" s="1"/>
  <c r="N71" i="6" s="1"/>
  <c r="P71" i="6" s="1"/>
  <c r="R71" i="6" s="1"/>
  <c r="T71" i="6" s="1"/>
  <c r="V71" i="6" s="1"/>
  <c r="H70" i="6"/>
  <c r="J70" i="6" s="1"/>
  <c r="L70" i="6" s="1"/>
  <c r="N70" i="6" s="1"/>
  <c r="P70" i="6" s="1"/>
  <c r="R70" i="6" s="1"/>
  <c r="T70" i="6" s="1"/>
  <c r="V70" i="6" s="1"/>
  <c r="H69" i="6"/>
  <c r="J69" i="6" s="1"/>
  <c r="L69" i="6" s="1"/>
  <c r="N69" i="6" s="1"/>
  <c r="P69" i="6" s="1"/>
  <c r="R69" i="6" s="1"/>
  <c r="T69" i="6" s="1"/>
  <c r="V69" i="6" s="1"/>
  <c r="H68" i="6"/>
  <c r="J68" i="6" s="1"/>
  <c r="L68" i="6" s="1"/>
  <c r="N68" i="6" s="1"/>
  <c r="P68" i="6" s="1"/>
  <c r="R68" i="6" s="1"/>
  <c r="T68" i="6" s="1"/>
  <c r="V68" i="6" s="1"/>
  <c r="H67" i="6"/>
  <c r="J67" i="6" s="1"/>
  <c r="L67" i="6" s="1"/>
  <c r="N67" i="6" s="1"/>
  <c r="P67" i="6" s="1"/>
  <c r="R67" i="6" s="1"/>
  <c r="T67" i="6" s="1"/>
  <c r="V67" i="6" s="1"/>
  <c r="F67" i="6"/>
  <c r="J66" i="6"/>
  <c r="L66" i="6" s="1"/>
  <c r="N66" i="6" s="1"/>
  <c r="P66" i="6" s="1"/>
  <c r="R66" i="6" s="1"/>
  <c r="T66" i="6" s="1"/>
  <c r="V66" i="6" s="1"/>
  <c r="H66" i="6"/>
  <c r="J65" i="6"/>
  <c r="L65" i="6" s="1"/>
  <c r="N65" i="6" s="1"/>
  <c r="P65" i="6" s="1"/>
  <c r="R65" i="6" s="1"/>
  <c r="T65" i="6" s="1"/>
  <c r="V65" i="6" s="1"/>
  <c r="H65" i="6"/>
  <c r="J64" i="6"/>
  <c r="L64" i="6" s="1"/>
  <c r="N64" i="6" s="1"/>
  <c r="P64" i="6" s="1"/>
  <c r="R64" i="6" s="1"/>
  <c r="T64" i="6" s="1"/>
  <c r="V64" i="6" s="1"/>
  <c r="H64" i="6"/>
  <c r="J63" i="6"/>
  <c r="L63" i="6" s="1"/>
  <c r="N63" i="6" s="1"/>
  <c r="P63" i="6" s="1"/>
  <c r="R63" i="6" s="1"/>
  <c r="T63" i="6" s="1"/>
  <c r="V63" i="6" s="1"/>
  <c r="H63" i="6"/>
  <c r="F62" i="6"/>
  <c r="H62" i="6" s="1"/>
  <c r="J62" i="6" s="1"/>
  <c r="L62" i="6" s="1"/>
  <c r="N62" i="6" s="1"/>
  <c r="P62" i="6" s="1"/>
  <c r="R62" i="6" s="1"/>
  <c r="T62" i="6" s="1"/>
  <c r="V62" i="6" s="1"/>
  <c r="H61" i="6"/>
  <c r="J61" i="6" s="1"/>
  <c r="L61" i="6" s="1"/>
  <c r="N61" i="6" s="1"/>
  <c r="P61" i="6" s="1"/>
  <c r="R61" i="6" s="1"/>
  <c r="T61" i="6" s="1"/>
  <c r="V61" i="6" s="1"/>
  <c r="H60" i="6"/>
  <c r="J60" i="6" s="1"/>
  <c r="L60" i="6" s="1"/>
  <c r="N60" i="6" s="1"/>
  <c r="P60" i="6" s="1"/>
  <c r="R60" i="6" s="1"/>
  <c r="T60" i="6" s="1"/>
  <c r="V60" i="6" s="1"/>
  <c r="F60" i="6"/>
  <c r="J59" i="6"/>
  <c r="L59" i="6" s="1"/>
  <c r="N59" i="6" s="1"/>
  <c r="P59" i="6" s="1"/>
  <c r="R59" i="6" s="1"/>
  <c r="T59" i="6" s="1"/>
  <c r="V59" i="6" s="1"/>
  <c r="H59" i="6"/>
  <c r="F58" i="6"/>
  <c r="H58" i="6" s="1"/>
  <c r="J58" i="6" s="1"/>
  <c r="L58" i="6" s="1"/>
  <c r="N58" i="6" s="1"/>
  <c r="P58" i="6" s="1"/>
  <c r="R58" i="6" s="1"/>
  <c r="T58" i="6" s="1"/>
  <c r="V58" i="6" s="1"/>
  <c r="H57" i="6"/>
  <c r="J57" i="6" s="1"/>
  <c r="L57" i="6" s="1"/>
  <c r="N57" i="6" s="1"/>
  <c r="P57" i="6" s="1"/>
  <c r="R57" i="6" s="1"/>
  <c r="T57" i="6" s="1"/>
  <c r="V57" i="6" s="1"/>
  <c r="L56" i="6"/>
  <c r="N56" i="6" s="1"/>
  <c r="P56" i="6" s="1"/>
  <c r="R56" i="6" s="1"/>
  <c r="T56" i="6" s="1"/>
  <c r="V56" i="6" s="1"/>
  <c r="H56" i="6"/>
  <c r="J56" i="6" s="1"/>
  <c r="J55" i="6"/>
  <c r="L55" i="6" s="1"/>
  <c r="N55" i="6" s="1"/>
  <c r="P55" i="6" s="1"/>
  <c r="R55" i="6" s="1"/>
  <c r="T55" i="6" s="1"/>
  <c r="V55" i="6" s="1"/>
  <c r="H55" i="6"/>
  <c r="F54" i="6"/>
  <c r="H54" i="6" s="1"/>
  <c r="J54" i="6" s="1"/>
  <c r="L54" i="6" s="1"/>
  <c r="N54" i="6" s="1"/>
  <c r="P54" i="6" s="1"/>
  <c r="R54" i="6" s="1"/>
  <c r="T54" i="6" s="1"/>
  <c r="V54" i="6" s="1"/>
  <c r="J52" i="6"/>
  <c r="L52" i="6" s="1"/>
  <c r="N52" i="6" s="1"/>
  <c r="P52" i="6" s="1"/>
  <c r="R52" i="6" s="1"/>
  <c r="T52" i="6" s="1"/>
  <c r="V52" i="6" s="1"/>
  <c r="H52" i="6"/>
  <c r="F51" i="6"/>
  <c r="H51" i="6" s="1"/>
  <c r="J51" i="6" s="1"/>
  <c r="L51" i="6" s="1"/>
  <c r="N51" i="6" s="1"/>
  <c r="P51" i="6" s="1"/>
  <c r="R51" i="6" s="1"/>
  <c r="T51" i="6" s="1"/>
  <c r="V51" i="6" s="1"/>
  <c r="H50" i="6"/>
  <c r="J50" i="6" s="1"/>
  <c r="L50" i="6" s="1"/>
  <c r="N50" i="6" s="1"/>
  <c r="P50" i="6" s="1"/>
  <c r="R50" i="6" s="1"/>
  <c r="T50" i="6" s="1"/>
  <c r="V50" i="6" s="1"/>
  <c r="H49" i="6"/>
  <c r="J49" i="6" s="1"/>
  <c r="L49" i="6" s="1"/>
  <c r="N49" i="6" s="1"/>
  <c r="P49" i="6" s="1"/>
  <c r="R49" i="6" s="1"/>
  <c r="T49" i="6" s="1"/>
  <c r="V49" i="6" s="1"/>
  <c r="F49" i="6"/>
  <c r="J48" i="6"/>
  <c r="L48" i="6" s="1"/>
  <c r="N48" i="6" s="1"/>
  <c r="P48" i="6" s="1"/>
  <c r="R48" i="6" s="1"/>
  <c r="T48" i="6" s="1"/>
  <c r="V48" i="6" s="1"/>
  <c r="H48" i="6"/>
  <c r="J47" i="6"/>
  <c r="L47" i="6" s="1"/>
  <c r="N47" i="6" s="1"/>
  <c r="P47" i="6" s="1"/>
  <c r="R47" i="6" s="1"/>
  <c r="T47" i="6" s="1"/>
  <c r="V47" i="6" s="1"/>
  <c r="H47" i="6"/>
  <c r="J46" i="6"/>
  <c r="L46" i="6" s="1"/>
  <c r="N46" i="6" s="1"/>
  <c r="P46" i="6" s="1"/>
  <c r="R46" i="6" s="1"/>
  <c r="T46" i="6" s="1"/>
  <c r="V46" i="6" s="1"/>
  <c r="H46" i="6"/>
  <c r="F45" i="6"/>
  <c r="H45" i="6" s="1"/>
  <c r="J45" i="6" s="1"/>
  <c r="L45" i="6" s="1"/>
  <c r="N45" i="6" s="1"/>
  <c r="P45" i="6" s="1"/>
  <c r="R45" i="6" s="1"/>
  <c r="T45" i="6" s="1"/>
  <c r="V45" i="6" s="1"/>
  <c r="H44" i="6"/>
  <c r="J44" i="6" s="1"/>
  <c r="L44" i="6" s="1"/>
  <c r="N44" i="6" s="1"/>
  <c r="P44" i="6" s="1"/>
  <c r="R44" i="6" s="1"/>
  <c r="T44" i="6" s="1"/>
  <c r="V44" i="6" s="1"/>
  <c r="H43" i="6"/>
  <c r="J43" i="6" s="1"/>
  <c r="L43" i="6" s="1"/>
  <c r="N43" i="6" s="1"/>
  <c r="P43" i="6" s="1"/>
  <c r="R43" i="6" s="1"/>
  <c r="T43" i="6" s="1"/>
  <c r="V43" i="6" s="1"/>
  <c r="F43" i="6"/>
  <c r="J42" i="6"/>
  <c r="L42" i="6" s="1"/>
  <c r="N42" i="6" s="1"/>
  <c r="P42" i="6" s="1"/>
  <c r="R42" i="6" s="1"/>
  <c r="T42" i="6" s="1"/>
  <c r="V42" i="6" s="1"/>
  <c r="H42" i="6"/>
  <c r="F41" i="6"/>
  <c r="H41" i="6" s="1"/>
  <c r="J41" i="6" s="1"/>
  <c r="L41" i="6" s="1"/>
  <c r="N41" i="6" s="1"/>
  <c r="P41" i="6" s="1"/>
  <c r="R41" i="6" s="1"/>
  <c r="T41" i="6" s="1"/>
  <c r="V41" i="6" s="1"/>
  <c r="H40" i="6"/>
  <c r="J40" i="6" s="1"/>
  <c r="L40" i="6" s="1"/>
  <c r="N40" i="6" s="1"/>
  <c r="P40" i="6" s="1"/>
  <c r="R40" i="6" s="1"/>
  <c r="T40" i="6" s="1"/>
  <c r="V40" i="6" s="1"/>
  <c r="H39" i="6"/>
  <c r="J39" i="6" s="1"/>
  <c r="L39" i="6" s="1"/>
  <c r="N39" i="6" s="1"/>
  <c r="P39" i="6" s="1"/>
  <c r="R39" i="6" s="1"/>
  <c r="T39" i="6" s="1"/>
  <c r="V39" i="6" s="1"/>
  <c r="H38" i="6"/>
  <c r="J38" i="6" s="1"/>
  <c r="L38" i="6" s="1"/>
  <c r="N38" i="6" s="1"/>
  <c r="P38" i="6" s="1"/>
  <c r="R38" i="6" s="1"/>
  <c r="T38" i="6" s="1"/>
  <c r="V38" i="6" s="1"/>
  <c r="H37" i="6"/>
  <c r="J37" i="6" s="1"/>
  <c r="L37" i="6" s="1"/>
  <c r="N37" i="6" s="1"/>
  <c r="P37" i="6" s="1"/>
  <c r="R37" i="6" s="1"/>
  <c r="T37" i="6" s="1"/>
  <c r="V37" i="6" s="1"/>
  <c r="H36" i="6"/>
  <c r="J36" i="6" s="1"/>
  <c r="L36" i="6" s="1"/>
  <c r="N36" i="6" s="1"/>
  <c r="P36" i="6" s="1"/>
  <c r="R36" i="6" s="1"/>
  <c r="T36" i="6" s="1"/>
  <c r="V36" i="6" s="1"/>
  <c r="F36" i="6"/>
  <c r="G35" i="6"/>
  <c r="J34" i="6"/>
  <c r="L34" i="6" s="1"/>
  <c r="N34" i="6" s="1"/>
  <c r="P34" i="6" s="1"/>
  <c r="R34" i="6" s="1"/>
  <c r="T34" i="6" s="1"/>
  <c r="V34" i="6" s="1"/>
  <c r="H34" i="6"/>
  <c r="F33" i="6"/>
  <c r="H33" i="6" s="1"/>
  <c r="J33" i="6" s="1"/>
  <c r="L33" i="6" s="1"/>
  <c r="N33" i="6" s="1"/>
  <c r="P33" i="6" s="1"/>
  <c r="R33" i="6" s="1"/>
  <c r="T33" i="6" s="1"/>
  <c r="V33" i="6" s="1"/>
  <c r="H32" i="6"/>
  <c r="J32" i="6" s="1"/>
  <c r="L32" i="6" s="1"/>
  <c r="N32" i="6" s="1"/>
  <c r="P32" i="6" s="1"/>
  <c r="R32" i="6" s="1"/>
  <c r="T32" i="6" s="1"/>
  <c r="V32" i="6" s="1"/>
  <c r="H31" i="6"/>
  <c r="J31" i="6" s="1"/>
  <c r="L31" i="6" s="1"/>
  <c r="N31" i="6" s="1"/>
  <c r="P31" i="6" s="1"/>
  <c r="R31" i="6" s="1"/>
  <c r="T31" i="6" s="1"/>
  <c r="V31" i="6" s="1"/>
  <c r="F31" i="6"/>
  <c r="J30" i="6"/>
  <c r="L30" i="6" s="1"/>
  <c r="N30" i="6" s="1"/>
  <c r="P30" i="6" s="1"/>
  <c r="R30" i="6" s="1"/>
  <c r="T30" i="6" s="1"/>
  <c r="V30" i="6" s="1"/>
  <c r="H30" i="6"/>
  <c r="N29" i="6"/>
  <c r="P29" i="6" s="1"/>
  <c r="R29" i="6" s="1"/>
  <c r="T29" i="6" s="1"/>
  <c r="V29" i="6" s="1"/>
  <c r="J29" i="6"/>
  <c r="L29" i="6" s="1"/>
  <c r="H29" i="6"/>
  <c r="R28" i="6"/>
  <c r="T28" i="6" s="1"/>
  <c r="V28" i="6" s="1"/>
  <c r="N28" i="6"/>
  <c r="P28" i="6" s="1"/>
  <c r="L27" i="6"/>
  <c r="N27" i="6" s="1"/>
  <c r="P27" i="6" s="1"/>
  <c r="R27" i="6" s="1"/>
  <c r="T27" i="6" s="1"/>
  <c r="V27" i="6" s="1"/>
  <c r="T26" i="6"/>
  <c r="V26" i="6" s="1"/>
  <c r="S25" i="6"/>
  <c r="O25" i="6"/>
  <c r="M25" i="6"/>
  <c r="K25" i="6"/>
  <c r="H25" i="6"/>
  <c r="J25" i="6" s="1"/>
  <c r="L25" i="6" s="1"/>
  <c r="N25" i="6" s="1"/>
  <c r="P25" i="6" s="1"/>
  <c r="R25" i="6" s="1"/>
  <c r="T25" i="6" s="1"/>
  <c r="V25" i="6" s="1"/>
  <c r="F25" i="6"/>
  <c r="N24" i="6"/>
  <c r="P24" i="6" s="1"/>
  <c r="R24" i="6" s="1"/>
  <c r="T24" i="6" s="1"/>
  <c r="V24" i="6" s="1"/>
  <c r="J24" i="6"/>
  <c r="L24" i="6" s="1"/>
  <c r="H24" i="6"/>
  <c r="J23" i="6"/>
  <c r="L23" i="6" s="1"/>
  <c r="N23" i="6" s="1"/>
  <c r="P23" i="6" s="1"/>
  <c r="R23" i="6" s="1"/>
  <c r="T23" i="6" s="1"/>
  <c r="V23" i="6" s="1"/>
  <c r="H23" i="6"/>
  <c r="G22" i="6"/>
  <c r="F22" i="6"/>
  <c r="N21" i="6"/>
  <c r="P21" i="6" s="1"/>
  <c r="R21" i="6" s="1"/>
  <c r="T21" i="6" s="1"/>
  <c r="V21" i="6" s="1"/>
  <c r="J21" i="6"/>
  <c r="L21" i="6" s="1"/>
  <c r="H21" i="6"/>
  <c r="H20" i="6"/>
  <c r="J20" i="6" s="1"/>
  <c r="L20" i="6" s="1"/>
  <c r="N20" i="6" s="1"/>
  <c r="P20" i="6" s="1"/>
  <c r="R20" i="6" s="1"/>
  <c r="T20" i="6" s="1"/>
  <c r="V20" i="6" s="1"/>
  <c r="H19" i="6"/>
  <c r="J19" i="6" s="1"/>
  <c r="L19" i="6" s="1"/>
  <c r="N19" i="6" s="1"/>
  <c r="P19" i="6" s="1"/>
  <c r="R19" i="6" s="1"/>
  <c r="T19" i="6" s="1"/>
  <c r="V19" i="6" s="1"/>
  <c r="H18" i="6"/>
  <c r="J18" i="6" s="1"/>
  <c r="L18" i="6" s="1"/>
  <c r="N18" i="6" s="1"/>
  <c r="P18" i="6" s="1"/>
  <c r="R18" i="6" s="1"/>
  <c r="T18" i="6" s="1"/>
  <c r="V18" i="6" s="1"/>
  <c r="V17" i="6"/>
  <c r="J16" i="6"/>
  <c r="L16" i="6" s="1"/>
  <c r="N16" i="6" s="1"/>
  <c r="P16" i="6" s="1"/>
  <c r="R16" i="6" s="1"/>
  <c r="T16" i="6" s="1"/>
  <c r="V16" i="6" s="1"/>
  <c r="H16" i="6"/>
  <c r="J15" i="6"/>
  <c r="L15" i="6" s="1"/>
  <c r="N15" i="6" s="1"/>
  <c r="P15" i="6" s="1"/>
  <c r="R15" i="6" s="1"/>
  <c r="T15" i="6" s="1"/>
  <c r="V15" i="6" s="1"/>
  <c r="U14" i="6"/>
  <c r="U13" i="6" s="1"/>
  <c r="U12" i="6" s="1"/>
  <c r="U11" i="6" s="1"/>
  <c r="U10" i="6" s="1"/>
  <c r="U9" i="6" s="1"/>
  <c r="I14" i="6"/>
  <c r="H14" i="6"/>
  <c r="J14" i="6" s="1"/>
  <c r="L14" i="6" s="1"/>
  <c r="N14" i="6" s="1"/>
  <c r="P14" i="6" s="1"/>
  <c r="R14" i="6" s="1"/>
  <c r="T14" i="6" s="1"/>
  <c r="V14" i="6" s="1"/>
  <c r="F14" i="6"/>
  <c r="H13" i="6"/>
  <c r="J13" i="6" s="1"/>
  <c r="L13" i="6" s="1"/>
  <c r="N13" i="6" s="1"/>
  <c r="P13" i="6" s="1"/>
  <c r="R13" i="6" s="1"/>
  <c r="T13" i="6" s="1"/>
  <c r="V13" i="6" s="1"/>
  <c r="J12" i="6"/>
  <c r="L12" i="6" s="1"/>
  <c r="N12" i="6" s="1"/>
  <c r="P12" i="6" s="1"/>
  <c r="R12" i="6" s="1"/>
  <c r="T12" i="6" s="1"/>
  <c r="V12" i="6" s="1"/>
  <c r="H12" i="6"/>
  <c r="H11" i="6"/>
  <c r="J11" i="6" s="1"/>
  <c r="L11" i="6" s="1"/>
  <c r="N11" i="6" s="1"/>
  <c r="P11" i="6" s="1"/>
  <c r="R11" i="6" s="1"/>
  <c r="T11" i="6" s="1"/>
  <c r="V11" i="6" s="1"/>
  <c r="F11" i="6"/>
  <c r="H10" i="6"/>
  <c r="J10" i="6" s="1"/>
  <c r="L10" i="6" s="1"/>
  <c r="N10" i="6" s="1"/>
  <c r="P10" i="6" s="1"/>
  <c r="R10" i="6" s="1"/>
  <c r="T10" i="6" s="1"/>
  <c r="V10" i="6" s="1"/>
  <c r="F10" i="6"/>
  <c r="K9" i="6"/>
  <c r="I9" i="6"/>
  <c r="G9" i="6"/>
  <c r="H22" i="6" l="1"/>
  <c r="J22" i="6" s="1"/>
  <c r="L22" i="6" s="1"/>
  <c r="N22" i="6" s="1"/>
  <c r="P22" i="6" s="1"/>
  <c r="R22" i="6" s="1"/>
  <c r="T22" i="6" s="1"/>
  <c r="V22" i="6" s="1"/>
  <c r="L74" i="6"/>
  <c r="N74" i="6" s="1"/>
  <c r="P74" i="6" s="1"/>
  <c r="R74" i="6" s="1"/>
  <c r="T74" i="6" s="1"/>
  <c r="V74" i="6" s="1"/>
  <c r="J72" i="6"/>
  <c r="F35" i="6"/>
  <c r="F53" i="6"/>
  <c r="H53" i="6" s="1"/>
  <c r="J53" i="6" s="1"/>
  <c r="L53" i="6" s="1"/>
  <c r="N53" i="6" s="1"/>
  <c r="P53" i="6" s="1"/>
  <c r="R53" i="6" s="1"/>
  <c r="T53" i="6" s="1"/>
  <c r="V53" i="6" s="1"/>
  <c r="L72" i="6"/>
  <c r="N73" i="6"/>
  <c r="H35" i="6" l="1"/>
  <c r="J35" i="6" s="1"/>
  <c r="L35" i="6" s="1"/>
  <c r="N35" i="6" s="1"/>
  <c r="P35" i="6" s="1"/>
  <c r="R35" i="6" s="1"/>
  <c r="T35" i="6" s="1"/>
  <c r="V35" i="6" s="1"/>
  <c r="F9" i="6"/>
  <c r="H9" i="6" s="1"/>
  <c r="J9" i="6" s="1"/>
  <c r="L9" i="6" s="1"/>
  <c r="N9" i="6" s="1"/>
  <c r="P9" i="6" s="1"/>
  <c r="R9" i="6" s="1"/>
  <c r="T9" i="6" s="1"/>
  <c r="V9" i="6" s="1"/>
  <c r="P73" i="6"/>
  <c r="N72" i="6"/>
  <c r="P72" i="6" l="1"/>
  <c r="R73" i="6"/>
  <c r="T73" i="6" l="1"/>
  <c r="R72" i="6"/>
  <c r="T72" i="6" l="1"/>
  <c r="V72" i="6" s="1"/>
  <c r="V73" i="6"/>
  <c r="V73" i="4" l="1"/>
  <c r="V74" i="4"/>
  <c r="V75" i="4"/>
  <c r="V76" i="4"/>
  <c r="V77" i="4"/>
  <c r="V78" i="4"/>
  <c r="V72" i="4"/>
  <c r="H71" i="4" l="1"/>
  <c r="J71" i="4" s="1"/>
  <c r="L71" i="4" s="1"/>
  <c r="N71" i="4" s="1"/>
  <c r="P71" i="4" s="1"/>
  <c r="R71" i="4" s="1"/>
  <c r="T71" i="4" s="1"/>
  <c r="V71" i="4" s="1"/>
  <c r="P270" i="4" l="1"/>
  <c r="R270" i="4" s="1"/>
  <c r="T270" i="4" s="1"/>
  <c r="V270" i="4" s="1"/>
  <c r="O269" i="4"/>
  <c r="O268" i="4" s="1"/>
  <c r="P268" i="4" s="1"/>
  <c r="R268" i="4" s="1"/>
  <c r="T268" i="4" s="1"/>
  <c r="V268" i="4" s="1"/>
  <c r="R267" i="4"/>
  <c r="T267" i="4" s="1"/>
  <c r="V267" i="4" s="1"/>
  <c r="Q266" i="4"/>
  <c r="R266" i="4" s="1"/>
  <c r="T266" i="4" s="1"/>
  <c r="V266" i="4" s="1"/>
  <c r="P265" i="4"/>
  <c r="R265" i="4" s="1"/>
  <c r="T265" i="4" s="1"/>
  <c r="V265" i="4" s="1"/>
  <c r="Q264" i="4"/>
  <c r="O264" i="4"/>
  <c r="Q263" i="4"/>
  <c r="Q101" i="4" s="1"/>
  <c r="H262" i="4"/>
  <c r="J262" i="4" s="1"/>
  <c r="L262" i="4" s="1"/>
  <c r="N262" i="4" s="1"/>
  <c r="P262" i="4" s="1"/>
  <c r="R262" i="4" s="1"/>
  <c r="T262" i="4" s="1"/>
  <c r="V262" i="4" s="1"/>
  <c r="G261" i="4"/>
  <c r="H261" i="4" s="1"/>
  <c r="J261" i="4" s="1"/>
  <c r="L261" i="4" s="1"/>
  <c r="N261" i="4" s="1"/>
  <c r="P261" i="4" s="1"/>
  <c r="R261" i="4" s="1"/>
  <c r="T261" i="4" s="1"/>
  <c r="V261" i="4" s="1"/>
  <c r="H260" i="4"/>
  <c r="J260" i="4" s="1"/>
  <c r="L260" i="4" s="1"/>
  <c r="N260" i="4" s="1"/>
  <c r="P260" i="4" s="1"/>
  <c r="R260" i="4" s="1"/>
  <c r="T260" i="4" s="1"/>
  <c r="V260" i="4" s="1"/>
  <c r="G259" i="4"/>
  <c r="H259" i="4" s="1"/>
  <c r="J259" i="4" s="1"/>
  <c r="L259" i="4" s="1"/>
  <c r="N259" i="4" s="1"/>
  <c r="P259" i="4" s="1"/>
  <c r="R259" i="4" s="1"/>
  <c r="T259" i="4" s="1"/>
  <c r="V259" i="4" s="1"/>
  <c r="H258" i="4"/>
  <c r="J258" i="4" s="1"/>
  <c r="L258" i="4" s="1"/>
  <c r="N258" i="4" s="1"/>
  <c r="P258" i="4" s="1"/>
  <c r="R258" i="4" s="1"/>
  <c r="T258" i="4" s="1"/>
  <c r="V258" i="4" s="1"/>
  <c r="G257" i="4"/>
  <c r="H257" i="4" s="1"/>
  <c r="J257" i="4" s="1"/>
  <c r="L257" i="4" s="1"/>
  <c r="N257" i="4" s="1"/>
  <c r="P257" i="4" s="1"/>
  <c r="R257" i="4" s="1"/>
  <c r="T257" i="4" s="1"/>
  <c r="V257" i="4" s="1"/>
  <c r="H256" i="4"/>
  <c r="J256" i="4" s="1"/>
  <c r="L256" i="4" s="1"/>
  <c r="N256" i="4" s="1"/>
  <c r="P256" i="4" s="1"/>
  <c r="R256" i="4" s="1"/>
  <c r="T256" i="4" s="1"/>
  <c r="V256" i="4" s="1"/>
  <c r="G255" i="4"/>
  <c r="H255" i="4" s="1"/>
  <c r="J255" i="4" s="1"/>
  <c r="L255" i="4" s="1"/>
  <c r="N255" i="4" s="1"/>
  <c r="P255" i="4" s="1"/>
  <c r="R255" i="4" s="1"/>
  <c r="T255" i="4" s="1"/>
  <c r="V255" i="4" s="1"/>
  <c r="H254" i="4"/>
  <c r="J254" i="4" s="1"/>
  <c r="L254" i="4" s="1"/>
  <c r="N254" i="4" s="1"/>
  <c r="P254" i="4" s="1"/>
  <c r="R254" i="4" s="1"/>
  <c r="T254" i="4" s="1"/>
  <c r="V254" i="4" s="1"/>
  <c r="G253" i="4"/>
  <c r="H253" i="4" s="1"/>
  <c r="J253" i="4" s="1"/>
  <c r="L253" i="4" s="1"/>
  <c r="N253" i="4" s="1"/>
  <c r="P253" i="4" s="1"/>
  <c r="R253" i="4" s="1"/>
  <c r="T253" i="4" s="1"/>
  <c r="V253" i="4" s="1"/>
  <c r="H252" i="4"/>
  <c r="J252" i="4" s="1"/>
  <c r="L252" i="4" s="1"/>
  <c r="N252" i="4" s="1"/>
  <c r="P252" i="4" s="1"/>
  <c r="R252" i="4" s="1"/>
  <c r="T252" i="4" s="1"/>
  <c r="V252" i="4" s="1"/>
  <c r="G251" i="4"/>
  <c r="H251" i="4" s="1"/>
  <c r="J251" i="4" s="1"/>
  <c r="L251" i="4" s="1"/>
  <c r="N251" i="4" s="1"/>
  <c r="P251" i="4" s="1"/>
  <c r="R251" i="4" s="1"/>
  <c r="T251" i="4" s="1"/>
  <c r="V251" i="4" s="1"/>
  <c r="H250" i="4"/>
  <c r="J250" i="4" s="1"/>
  <c r="L250" i="4" s="1"/>
  <c r="N250" i="4" s="1"/>
  <c r="P250" i="4" s="1"/>
  <c r="R250" i="4" s="1"/>
  <c r="T250" i="4" s="1"/>
  <c r="V250" i="4" s="1"/>
  <c r="G249" i="4"/>
  <c r="H249" i="4" s="1"/>
  <c r="J249" i="4" s="1"/>
  <c r="L249" i="4" s="1"/>
  <c r="N249" i="4" s="1"/>
  <c r="P249" i="4" s="1"/>
  <c r="R249" i="4" s="1"/>
  <c r="T249" i="4" s="1"/>
  <c r="V249" i="4" s="1"/>
  <c r="H248" i="4"/>
  <c r="J248" i="4" s="1"/>
  <c r="L248" i="4" s="1"/>
  <c r="N248" i="4" s="1"/>
  <c r="P248" i="4" s="1"/>
  <c r="R248" i="4" s="1"/>
  <c r="T248" i="4" s="1"/>
  <c r="V248" i="4" s="1"/>
  <c r="G247" i="4"/>
  <c r="H247" i="4" s="1"/>
  <c r="J247" i="4" s="1"/>
  <c r="L247" i="4" s="1"/>
  <c r="N247" i="4" s="1"/>
  <c r="P247" i="4" s="1"/>
  <c r="R247" i="4" s="1"/>
  <c r="T247" i="4" s="1"/>
  <c r="V247" i="4" s="1"/>
  <c r="H246" i="4"/>
  <c r="J246" i="4" s="1"/>
  <c r="L246" i="4" s="1"/>
  <c r="N246" i="4" s="1"/>
  <c r="P246" i="4" s="1"/>
  <c r="R246" i="4" s="1"/>
  <c r="T246" i="4" s="1"/>
  <c r="V246" i="4" s="1"/>
  <c r="G245" i="4"/>
  <c r="F245" i="4"/>
  <c r="G244" i="4"/>
  <c r="H244" i="4" s="1"/>
  <c r="J244" i="4" s="1"/>
  <c r="L244" i="4" s="1"/>
  <c r="N244" i="4" s="1"/>
  <c r="P244" i="4" s="1"/>
  <c r="R244" i="4" s="1"/>
  <c r="T244" i="4" s="1"/>
  <c r="V244" i="4" s="1"/>
  <c r="L243" i="4"/>
  <c r="N243" i="4" s="1"/>
  <c r="P243" i="4" s="1"/>
  <c r="R243" i="4" s="1"/>
  <c r="T243" i="4" s="1"/>
  <c r="V243" i="4" s="1"/>
  <c r="K242" i="4"/>
  <c r="L242" i="4" s="1"/>
  <c r="N242" i="4" s="1"/>
  <c r="P242" i="4" s="1"/>
  <c r="R242" i="4" s="1"/>
  <c r="T242" i="4" s="1"/>
  <c r="V242" i="4" s="1"/>
  <c r="L241" i="4"/>
  <c r="N241" i="4" s="1"/>
  <c r="P241" i="4" s="1"/>
  <c r="R241" i="4" s="1"/>
  <c r="T241" i="4" s="1"/>
  <c r="V241" i="4" s="1"/>
  <c r="K240" i="4"/>
  <c r="L240" i="4" s="1"/>
  <c r="N240" i="4" s="1"/>
  <c r="P240" i="4" s="1"/>
  <c r="R240" i="4" s="1"/>
  <c r="T240" i="4" s="1"/>
  <c r="V240" i="4" s="1"/>
  <c r="L239" i="4"/>
  <c r="N239" i="4" s="1"/>
  <c r="P239" i="4" s="1"/>
  <c r="R239" i="4" s="1"/>
  <c r="T239" i="4" s="1"/>
  <c r="V239" i="4" s="1"/>
  <c r="K238" i="4"/>
  <c r="L238" i="4" s="1"/>
  <c r="N238" i="4" s="1"/>
  <c r="P238" i="4" s="1"/>
  <c r="R238" i="4" s="1"/>
  <c r="T238" i="4" s="1"/>
  <c r="V238" i="4" s="1"/>
  <c r="L237" i="4"/>
  <c r="N237" i="4" s="1"/>
  <c r="P237" i="4" s="1"/>
  <c r="R237" i="4" s="1"/>
  <c r="T237" i="4" s="1"/>
  <c r="V237" i="4" s="1"/>
  <c r="K236" i="4"/>
  <c r="L236" i="4" s="1"/>
  <c r="N236" i="4" s="1"/>
  <c r="P236" i="4" s="1"/>
  <c r="R236" i="4" s="1"/>
  <c r="T236" i="4" s="1"/>
  <c r="V236" i="4" s="1"/>
  <c r="L235" i="4"/>
  <c r="N235" i="4" s="1"/>
  <c r="P235" i="4" s="1"/>
  <c r="R235" i="4" s="1"/>
  <c r="T235" i="4" s="1"/>
  <c r="V235" i="4" s="1"/>
  <c r="K234" i="4"/>
  <c r="L234" i="4" s="1"/>
  <c r="N234" i="4" s="1"/>
  <c r="P234" i="4" s="1"/>
  <c r="R234" i="4" s="1"/>
  <c r="T234" i="4" s="1"/>
  <c r="V234" i="4" s="1"/>
  <c r="L233" i="4"/>
  <c r="N233" i="4" s="1"/>
  <c r="P233" i="4" s="1"/>
  <c r="R233" i="4" s="1"/>
  <c r="T233" i="4" s="1"/>
  <c r="V233" i="4" s="1"/>
  <c r="K232" i="4"/>
  <c r="L232" i="4" s="1"/>
  <c r="N232" i="4" s="1"/>
  <c r="P232" i="4" s="1"/>
  <c r="R232" i="4" s="1"/>
  <c r="T232" i="4" s="1"/>
  <c r="V232" i="4" s="1"/>
  <c r="L231" i="4"/>
  <c r="N231" i="4" s="1"/>
  <c r="P231" i="4" s="1"/>
  <c r="R231" i="4" s="1"/>
  <c r="T231" i="4" s="1"/>
  <c r="V231" i="4" s="1"/>
  <c r="K230" i="4"/>
  <c r="L230" i="4" s="1"/>
  <c r="N230" i="4" s="1"/>
  <c r="P230" i="4" s="1"/>
  <c r="R230" i="4" s="1"/>
  <c r="T230" i="4" s="1"/>
  <c r="V230" i="4" s="1"/>
  <c r="L229" i="4"/>
  <c r="N229" i="4" s="1"/>
  <c r="P229" i="4" s="1"/>
  <c r="R229" i="4" s="1"/>
  <c r="T229" i="4" s="1"/>
  <c r="V229" i="4" s="1"/>
  <c r="K228" i="4"/>
  <c r="L228" i="4" s="1"/>
  <c r="N228" i="4" s="1"/>
  <c r="P228" i="4" s="1"/>
  <c r="R228" i="4" s="1"/>
  <c r="T228" i="4" s="1"/>
  <c r="V228" i="4" s="1"/>
  <c r="H227" i="4"/>
  <c r="J227" i="4" s="1"/>
  <c r="L227" i="4" s="1"/>
  <c r="N227" i="4" s="1"/>
  <c r="P227" i="4" s="1"/>
  <c r="R227" i="4" s="1"/>
  <c r="T227" i="4" s="1"/>
  <c r="V227" i="4" s="1"/>
  <c r="G226" i="4"/>
  <c r="H226" i="4" s="1"/>
  <c r="J226" i="4" s="1"/>
  <c r="L226" i="4" s="1"/>
  <c r="N226" i="4" s="1"/>
  <c r="P226" i="4" s="1"/>
  <c r="R226" i="4" s="1"/>
  <c r="T226" i="4" s="1"/>
  <c r="V226" i="4" s="1"/>
  <c r="H225" i="4"/>
  <c r="J225" i="4" s="1"/>
  <c r="L225" i="4" s="1"/>
  <c r="N225" i="4" s="1"/>
  <c r="P225" i="4" s="1"/>
  <c r="R225" i="4" s="1"/>
  <c r="T225" i="4" s="1"/>
  <c r="V225" i="4" s="1"/>
  <c r="G224" i="4"/>
  <c r="H224" i="4" s="1"/>
  <c r="J224" i="4" s="1"/>
  <c r="L224" i="4" s="1"/>
  <c r="N224" i="4" s="1"/>
  <c r="P224" i="4" s="1"/>
  <c r="R224" i="4" s="1"/>
  <c r="T224" i="4" s="1"/>
  <c r="V224" i="4" s="1"/>
  <c r="H223" i="4"/>
  <c r="J223" i="4" s="1"/>
  <c r="L223" i="4" s="1"/>
  <c r="N223" i="4" s="1"/>
  <c r="P223" i="4" s="1"/>
  <c r="R223" i="4" s="1"/>
  <c r="T223" i="4" s="1"/>
  <c r="V223" i="4" s="1"/>
  <c r="G222" i="4"/>
  <c r="V221" i="4"/>
  <c r="U220" i="4"/>
  <c r="V220" i="4" s="1"/>
  <c r="H219" i="4"/>
  <c r="J219" i="4" s="1"/>
  <c r="L219" i="4" s="1"/>
  <c r="N219" i="4" s="1"/>
  <c r="P219" i="4" s="1"/>
  <c r="R219" i="4" s="1"/>
  <c r="T219" i="4" s="1"/>
  <c r="V219" i="4" s="1"/>
  <c r="U218" i="4"/>
  <c r="U217" i="4" s="1"/>
  <c r="K218" i="4"/>
  <c r="G218" i="4"/>
  <c r="F218" i="4"/>
  <c r="N216" i="4"/>
  <c r="P216" i="4" s="1"/>
  <c r="R216" i="4" s="1"/>
  <c r="T216" i="4" s="1"/>
  <c r="V216" i="4" s="1"/>
  <c r="M215" i="4"/>
  <c r="N215" i="4" s="1"/>
  <c r="P215" i="4" s="1"/>
  <c r="R215" i="4" s="1"/>
  <c r="T215" i="4" s="1"/>
  <c r="V215" i="4" s="1"/>
  <c r="H214" i="4"/>
  <c r="J214" i="4" s="1"/>
  <c r="L214" i="4" s="1"/>
  <c r="N214" i="4" s="1"/>
  <c r="P214" i="4" s="1"/>
  <c r="R214" i="4" s="1"/>
  <c r="T214" i="4" s="1"/>
  <c r="V214" i="4" s="1"/>
  <c r="G213" i="4"/>
  <c r="H213" i="4" s="1"/>
  <c r="J213" i="4" s="1"/>
  <c r="L213" i="4" s="1"/>
  <c r="N213" i="4" s="1"/>
  <c r="P213" i="4" s="1"/>
  <c r="R213" i="4" s="1"/>
  <c r="T213" i="4" s="1"/>
  <c r="V213" i="4" s="1"/>
  <c r="H212" i="4"/>
  <c r="J212" i="4" s="1"/>
  <c r="L212" i="4" s="1"/>
  <c r="N212" i="4" s="1"/>
  <c r="P212" i="4" s="1"/>
  <c r="R212" i="4" s="1"/>
  <c r="T212" i="4" s="1"/>
  <c r="V212" i="4" s="1"/>
  <c r="G211" i="4"/>
  <c r="H211" i="4" s="1"/>
  <c r="J211" i="4" s="1"/>
  <c r="L211" i="4" s="1"/>
  <c r="N211" i="4" s="1"/>
  <c r="P211" i="4" s="1"/>
  <c r="R211" i="4" s="1"/>
  <c r="T211" i="4" s="1"/>
  <c r="V211" i="4" s="1"/>
  <c r="H210" i="4"/>
  <c r="J210" i="4" s="1"/>
  <c r="L210" i="4" s="1"/>
  <c r="N210" i="4" s="1"/>
  <c r="P210" i="4" s="1"/>
  <c r="R210" i="4" s="1"/>
  <c r="T210" i="4" s="1"/>
  <c r="V210" i="4" s="1"/>
  <c r="G209" i="4"/>
  <c r="H209" i="4" s="1"/>
  <c r="J209" i="4" s="1"/>
  <c r="L209" i="4" s="1"/>
  <c r="N209" i="4" s="1"/>
  <c r="P209" i="4" s="1"/>
  <c r="R209" i="4" s="1"/>
  <c r="T209" i="4" s="1"/>
  <c r="V209" i="4" s="1"/>
  <c r="H208" i="4"/>
  <c r="J208" i="4" s="1"/>
  <c r="L208" i="4" s="1"/>
  <c r="N208" i="4" s="1"/>
  <c r="P208" i="4" s="1"/>
  <c r="R208" i="4" s="1"/>
  <c r="T208" i="4" s="1"/>
  <c r="V208" i="4" s="1"/>
  <c r="G207" i="4"/>
  <c r="H207" i="4" s="1"/>
  <c r="J207" i="4" s="1"/>
  <c r="L207" i="4" s="1"/>
  <c r="N207" i="4" s="1"/>
  <c r="P207" i="4" s="1"/>
  <c r="R207" i="4" s="1"/>
  <c r="T207" i="4" s="1"/>
  <c r="V207" i="4" s="1"/>
  <c r="H206" i="4"/>
  <c r="J206" i="4" s="1"/>
  <c r="L206" i="4" s="1"/>
  <c r="N206" i="4" s="1"/>
  <c r="P206" i="4" s="1"/>
  <c r="R206" i="4" s="1"/>
  <c r="T206" i="4" s="1"/>
  <c r="V206" i="4" s="1"/>
  <c r="G205" i="4"/>
  <c r="H205" i="4" s="1"/>
  <c r="J205" i="4" s="1"/>
  <c r="L205" i="4" s="1"/>
  <c r="N205" i="4" s="1"/>
  <c r="P205" i="4" s="1"/>
  <c r="R205" i="4" s="1"/>
  <c r="T205" i="4" s="1"/>
  <c r="V205" i="4" s="1"/>
  <c r="H204" i="4"/>
  <c r="J204" i="4" s="1"/>
  <c r="L204" i="4" s="1"/>
  <c r="N204" i="4" s="1"/>
  <c r="P204" i="4" s="1"/>
  <c r="R204" i="4" s="1"/>
  <c r="T204" i="4" s="1"/>
  <c r="V204" i="4" s="1"/>
  <c r="G203" i="4"/>
  <c r="H203" i="4" s="1"/>
  <c r="J203" i="4" s="1"/>
  <c r="L203" i="4" s="1"/>
  <c r="N203" i="4" s="1"/>
  <c r="P203" i="4" s="1"/>
  <c r="R203" i="4" s="1"/>
  <c r="T203" i="4" s="1"/>
  <c r="V203" i="4" s="1"/>
  <c r="H202" i="4"/>
  <c r="J202" i="4" s="1"/>
  <c r="L202" i="4" s="1"/>
  <c r="N202" i="4" s="1"/>
  <c r="P202" i="4" s="1"/>
  <c r="R202" i="4" s="1"/>
  <c r="T202" i="4" s="1"/>
  <c r="V202" i="4" s="1"/>
  <c r="G201" i="4"/>
  <c r="H201" i="4" s="1"/>
  <c r="J201" i="4" s="1"/>
  <c r="L201" i="4" s="1"/>
  <c r="N201" i="4" s="1"/>
  <c r="P201" i="4" s="1"/>
  <c r="R201" i="4" s="1"/>
  <c r="T201" i="4" s="1"/>
  <c r="V201" i="4" s="1"/>
  <c r="H200" i="4"/>
  <c r="J200" i="4" s="1"/>
  <c r="L200" i="4" s="1"/>
  <c r="N200" i="4" s="1"/>
  <c r="P200" i="4" s="1"/>
  <c r="R200" i="4" s="1"/>
  <c r="T200" i="4" s="1"/>
  <c r="V200" i="4" s="1"/>
  <c r="G199" i="4"/>
  <c r="H199" i="4" s="1"/>
  <c r="J199" i="4" s="1"/>
  <c r="L199" i="4" s="1"/>
  <c r="N199" i="4" s="1"/>
  <c r="P199" i="4" s="1"/>
  <c r="R199" i="4" s="1"/>
  <c r="T199" i="4" s="1"/>
  <c r="V199" i="4" s="1"/>
  <c r="H198" i="4"/>
  <c r="J198" i="4" s="1"/>
  <c r="L198" i="4" s="1"/>
  <c r="N198" i="4" s="1"/>
  <c r="P198" i="4" s="1"/>
  <c r="R198" i="4" s="1"/>
  <c r="T198" i="4" s="1"/>
  <c r="V198" i="4" s="1"/>
  <c r="G197" i="4"/>
  <c r="F197" i="4"/>
  <c r="H195" i="4"/>
  <c r="J195" i="4" s="1"/>
  <c r="L195" i="4" s="1"/>
  <c r="N195" i="4" s="1"/>
  <c r="P195" i="4" s="1"/>
  <c r="R195" i="4" s="1"/>
  <c r="T195" i="4" s="1"/>
  <c r="V195" i="4" s="1"/>
  <c r="G194" i="4"/>
  <c r="H194" i="4" s="1"/>
  <c r="J194" i="4" s="1"/>
  <c r="L194" i="4" s="1"/>
  <c r="N194" i="4" s="1"/>
  <c r="P194" i="4" s="1"/>
  <c r="R194" i="4" s="1"/>
  <c r="T194" i="4" s="1"/>
  <c r="V194" i="4" s="1"/>
  <c r="H193" i="4"/>
  <c r="J193" i="4" s="1"/>
  <c r="L193" i="4" s="1"/>
  <c r="N193" i="4" s="1"/>
  <c r="P193" i="4" s="1"/>
  <c r="R193" i="4" s="1"/>
  <c r="T193" i="4" s="1"/>
  <c r="V193" i="4" s="1"/>
  <c r="G192" i="4"/>
  <c r="H192" i="4" s="1"/>
  <c r="J192" i="4" s="1"/>
  <c r="L192" i="4" s="1"/>
  <c r="N192" i="4" s="1"/>
  <c r="P192" i="4" s="1"/>
  <c r="R192" i="4" s="1"/>
  <c r="T192" i="4" s="1"/>
  <c r="V192" i="4" s="1"/>
  <c r="H191" i="4"/>
  <c r="J191" i="4" s="1"/>
  <c r="L191" i="4" s="1"/>
  <c r="N191" i="4" s="1"/>
  <c r="P191" i="4" s="1"/>
  <c r="R191" i="4" s="1"/>
  <c r="T191" i="4" s="1"/>
  <c r="V191" i="4" s="1"/>
  <c r="G190" i="4"/>
  <c r="H190" i="4" s="1"/>
  <c r="J190" i="4" s="1"/>
  <c r="L190" i="4" s="1"/>
  <c r="N190" i="4" s="1"/>
  <c r="P190" i="4" s="1"/>
  <c r="R190" i="4" s="1"/>
  <c r="T190" i="4" s="1"/>
  <c r="V190" i="4" s="1"/>
  <c r="H189" i="4"/>
  <c r="J189" i="4" s="1"/>
  <c r="L189" i="4" s="1"/>
  <c r="N189" i="4" s="1"/>
  <c r="P189" i="4" s="1"/>
  <c r="R189" i="4" s="1"/>
  <c r="T189" i="4" s="1"/>
  <c r="V189" i="4" s="1"/>
  <c r="G188" i="4"/>
  <c r="H188" i="4" s="1"/>
  <c r="J188" i="4" s="1"/>
  <c r="L188" i="4" s="1"/>
  <c r="N188" i="4" s="1"/>
  <c r="P188" i="4" s="1"/>
  <c r="R188" i="4" s="1"/>
  <c r="T188" i="4" s="1"/>
  <c r="V188" i="4" s="1"/>
  <c r="H187" i="4"/>
  <c r="J187" i="4" s="1"/>
  <c r="L187" i="4" s="1"/>
  <c r="N187" i="4" s="1"/>
  <c r="P187" i="4" s="1"/>
  <c r="R187" i="4" s="1"/>
  <c r="T187" i="4" s="1"/>
  <c r="V187" i="4" s="1"/>
  <c r="G186" i="4"/>
  <c r="H186" i="4" s="1"/>
  <c r="J186" i="4" s="1"/>
  <c r="L186" i="4" s="1"/>
  <c r="N186" i="4" s="1"/>
  <c r="P186" i="4" s="1"/>
  <c r="R186" i="4" s="1"/>
  <c r="T186" i="4" s="1"/>
  <c r="V186" i="4" s="1"/>
  <c r="H185" i="4"/>
  <c r="J185" i="4" s="1"/>
  <c r="L185" i="4" s="1"/>
  <c r="N185" i="4" s="1"/>
  <c r="P185" i="4" s="1"/>
  <c r="R185" i="4" s="1"/>
  <c r="T185" i="4" s="1"/>
  <c r="V185" i="4" s="1"/>
  <c r="G184" i="4"/>
  <c r="F184" i="4"/>
  <c r="H182" i="4"/>
  <c r="J182" i="4" s="1"/>
  <c r="L182" i="4" s="1"/>
  <c r="N182" i="4" s="1"/>
  <c r="P182" i="4" s="1"/>
  <c r="R182" i="4" s="1"/>
  <c r="T182" i="4" s="1"/>
  <c r="V182" i="4" s="1"/>
  <c r="G181" i="4"/>
  <c r="H181" i="4" s="1"/>
  <c r="J181" i="4" s="1"/>
  <c r="L181" i="4" s="1"/>
  <c r="N181" i="4" s="1"/>
  <c r="P181" i="4" s="1"/>
  <c r="R181" i="4" s="1"/>
  <c r="T181" i="4" s="1"/>
  <c r="V181" i="4" s="1"/>
  <c r="H180" i="4"/>
  <c r="J180" i="4" s="1"/>
  <c r="L180" i="4" s="1"/>
  <c r="N180" i="4" s="1"/>
  <c r="P180" i="4" s="1"/>
  <c r="R180" i="4" s="1"/>
  <c r="T180" i="4" s="1"/>
  <c r="V180" i="4" s="1"/>
  <c r="G179" i="4"/>
  <c r="H179" i="4" s="1"/>
  <c r="J179" i="4" s="1"/>
  <c r="L179" i="4" s="1"/>
  <c r="N179" i="4" s="1"/>
  <c r="P179" i="4" s="1"/>
  <c r="R179" i="4" s="1"/>
  <c r="T179" i="4" s="1"/>
  <c r="V179" i="4" s="1"/>
  <c r="H178" i="4"/>
  <c r="J178" i="4" s="1"/>
  <c r="L178" i="4" s="1"/>
  <c r="N178" i="4" s="1"/>
  <c r="P178" i="4" s="1"/>
  <c r="R178" i="4" s="1"/>
  <c r="T178" i="4" s="1"/>
  <c r="V178" i="4" s="1"/>
  <c r="G177" i="4"/>
  <c r="H177" i="4" s="1"/>
  <c r="J177" i="4" s="1"/>
  <c r="L177" i="4" s="1"/>
  <c r="N177" i="4" s="1"/>
  <c r="P177" i="4" s="1"/>
  <c r="R177" i="4" s="1"/>
  <c r="T177" i="4" s="1"/>
  <c r="V177" i="4" s="1"/>
  <c r="H176" i="4"/>
  <c r="J176" i="4" s="1"/>
  <c r="L176" i="4" s="1"/>
  <c r="N176" i="4" s="1"/>
  <c r="P176" i="4" s="1"/>
  <c r="R176" i="4" s="1"/>
  <c r="T176" i="4" s="1"/>
  <c r="V176" i="4" s="1"/>
  <c r="G175" i="4"/>
  <c r="H175" i="4" s="1"/>
  <c r="J175" i="4" s="1"/>
  <c r="L175" i="4" s="1"/>
  <c r="N175" i="4" s="1"/>
  <c r="P175" i="4" s="1"/>
  <c r="R175" i="4" s="1"/>
  <c r="T175" i="4" s="1"/>
  <c r="V175" i="4" s="1"/>
  <c r="H174" i="4"/>
  <c r="J174" i="4" s="1"/>
  <c r="L174" i="4" s="1"/>
  <c r="N174" i="4" s="1"/>
  <c r="P174" i="4" s="1"/>
  <c r="R174" i="4" s="1"/>
  <c r="T174" i="4" s="1"/>
  <c r="V174" i="4" s="1"/>
  <c r="G173" i="4"/>
  <c r="H173" i="4" s="1"/>
  <c r="J173" i="4" s="1"/>
  <c r="L173" i="4" s="1"/>
  <c r="N173" i="4" s="1"/>
  <c r="P173" i="4" s="1"/>
  <c r="R173" i="4" s="1"/>
  <c r="T173" i="4" s="1"/>
  <c r="V173" i="4" s="1"/>
  <c r="H172" i="4"/>
  <c r="J172" i="4" s="1"/>
  <c r="L172" i="4" s="1"/>
  <c r="N172" i="4" s="1"/>
  <c r="P172" i="4" s="1"/>
  <c r="R172" i="4" s="1"/>
  <c r="T172" i="4" s="1"/>
  <c r="V172" i="4" s="1"/>
  <c r="G171" i="4"/>
  <c r="H171" i="4" s="1"/>
  <c r="J171" i="4" s="1"/>
  <c r="L171" i="4" s="1"/>
  <c r="N171" i="4" s="1"/>
  <c r="P171" i="4" s="1"/>
  <c r="R171" i="4" s="1"/>
  <c r="T171" i="4" s="1"/>
  <c r="V171" i="4" s="1"/>
  <c r="H170" i="4"/>
  <c r="J170" i="4" s="1"/>
  <c r="L170" i="4" s="1"/>
  <c r="N170" i="4" s="1"/>
  <c r="P170" i="4" s="1"/>
  <c r="R170" i="4" s="1"/>
  <c r="T170" i="4" s="1"/>
  <c r="V170" i="4" s="1"/>
  <c r="G169" i="4"/>
  <c r="H169" i="4" s="1"/>
  <c r="J169" i="4" s="1"/>
  <c r="L169" i="4" s="1"/>
  <c r="N169" i="4" s="1"/>
  <c r="P169" i="4" s="1"/>
  <c r="R169" i="4" s="1"/>
  <c r="T169" i="4" s="1"/>
  <c r="V169" i="4" s="1"/>
  <c r="H168" i="4"/>
  <c r="J168" i="4" s="1"/>
  <c r="L168" i="4" s="1"/>
  <c r="N168" i="4" s="1"/>
  <c r="P168" i="4" s="1"/>
  <c r="R168" i="4" s="1"/>
  <c r="T168" i="4" s="1"/>
  <c r="V168" i="4" s="1"/>
  <c r="G167" i="4"/>
  <c r="H167" i="4" s="1"/>
  <c r="J167" i="4" s="1"/>
  <c r="L167" i="4" s="1"/>
  <c r="N167" i="4" s="1"/>
  <c r="P167" i="4" s="1"/>
  <c r="R167" i="4" s="1"/>
  <c r="T167" i="4" s="1"/>
  <c r="V167" i="4" s="1"/>
  <c r="H166" i="4"/>
  <c r="J166" i="4" s="1"/>
  <c r="L166" i="4" s="1"/>
  <c r="N166" i="4" s="1"/>
  <c r="P166" i="4" s="1"/>
  <c r="R166" i="4" s="1"/>
  <c r="T166" i="4" s="1"/>
  <c r="V166" i="4" s="1"/>
  <c r="G165" i="4"/>
  <c r="H165" i="4" s="1"/>
  <c r="J165" i="4" s="1"/>
  <c r="L165" i="4" s="1"/>
  <c r="N165" i="4" s="1"/>
  <c r="P165" i="4" s="1"/>
  <c r="R165" i="4" s="1"/>
  <c r="T165" i="4" s="1"/>
  <c r="V165" i="4" s="1"/>
  <c r="H164" i="4"/>
  <c r="J164" i="4" s="1"/>
  <c r="L164" i="4" s="1"/>
  <c r="N164" i="4" s="1"/>
  <c r="P164" i="4" s="1"/>
  <c r="R164" i="4" s="1"/>
  <c r="T164" i="4" s="1"/>
  <c r="V164" i="4" s="1"/>
  <c r="G163" i="4"/>
  <c r="H163" i="4" s="1"/>
  <c r="J163" i="4" s="1"/>
  <c r="L163" i="4" s="1"/>
  <c r="N163" i="4" s="1"/>
  <c r="P163" i="4" s="1"/>
  <c r="R163" i="4" s="1"/>
  <c r="T163" i="4" s="1"/>
  <c r="V163" i="4" s="1"/>
  <c r="H162" i="4"/>
  <c r="J162" i="4" s="1"/>
  <c r="L162" i="4" s="1"/>
  <c r="N162" i="4" s="1"/>
  <c r="P162" i="4" s="1"/>
  <c r="R162" i="4" s="1"/>
  <c r="T162" i="4" s="1"/>
  <c r="V162" i="4" s="1"/>
  <c r="G161" i="4"/>
  <c r="H161" i="4" s="1"/>
  <c r="J161" i="4" s="1"/>
  <c r="L161" i="4" s="1"/>
  <c r="N161" i="4" s="1"/>
  <c r="P161" i="4" s="1"/>
  <c r="R161" i="4" s="1"/>
  <c r="T161" i="4" s="1"/>
  <c r="V161" i="4" s="1"/>
  <c r="H160" i="4"/>
  <c r="J160" i="4" s="1"/>
  <c r="L160" i="4" s="1"/>
  <c r="N160" i="4" s="1"/>
  <c r="P160" i="4" s="1"/>
  <c r="R160" i="4" s="1"/>
  <c r="T160" i="4" s="1"/>
  <c r="V160" i="4" s="1"/>
  <c r="O159" i="4"/>
  <c r="G159" i="4"/>
  <c r="H159" i="4" s="1"/>
  <c r="J159" i="4" s="1"/>
  <c r="L159" i="4" s="1"/>
  <c r="N159" i="4" s="1"/>
  <c r="P159" i="4" s="1"/>
  <c r="R159" i="4" s="1"/>
  <c r="T159" i="4" s="1"/>
  <c r="V159" i="4" s="1"/>
  <c r="H158" i="4"/>
  <c r="J158" i="4" s="1"/>
  <c r="L158" i="4" s="1"/>
  <c r="N158" i="4" s="1"/>
  <c r="P158" i="4" s="1"/>
  <c r="R158" i="4" s="1"/>
  <c r="T158" i="4" s="1"/>
  <c r="V158" i="4" s="1"/>
  <c r="O157" i="4"/>
  <c r="G157" i="4"/>
  <c r="H157" i="4" s="1"/>
  <c r="J157" i="4" s="1"/>
  <c r="L157" i="4" s="1"/>
  <c r="N157" i="4" s="1"/>
  <c r="H156" i="4"/>
  <c r="J156" i="4" s="1"/>
  <c r="L156" i="4" s="1"/>
  <c r="N156" i="4" s="1"/>
  <c r="P156" i="4" s="1"/>
  <c r="R156" i="4" s="1"/>
  <c r="T156" i="4" s="1"/>
  <c r="V156" i="4" s="1"/>
  <c r="G155" i="4"/>
  <c r="H155" i="4" s="1"/>
  <c r="J155" i="4" s="1"/>
  <c r="L155" i="4" s="1"/>
  <c r="N155" i="4" s="1"/>
  <c r="P155" i="4" s="1"/>
  <c r="R155" i="4" s="1"/>
  <c r="T155" i="4" s="1"/>
  <c r="V155" i="4" s="1"/>
  <c r="H154" i="4"/>
  <c r="J154" i="4" s="1"/>
  <c r="L154" i="4" s="1"/>
  <c r="N154" i="4" s="1"/>
  <c r="P154" i="4" s="1"/>
  <c r="R154" i="4" s="1"/>
  <c r="T154" i="4" s="1"/>
  <c r="V154" i="4" s="1"/>
  <c r="G153" i="4"/>
  <c r="H153" i="4" s="1"/>
  <c r="J153" i="4" s="1"/>
  <c r="L153" i="4" s="1"/>
  <c r="N153" i="4" s="1"/>
  <c r="P153" i="4" s="1"/>
  <c r="R153" i="4" s="1"/>
  <c r="T153" i="4" s="1"/>
  <c r="V153" i="4" s="1"/>
  <c r="H152" i="4"/>
  <c r="J152" i="4" s="1"/>
  <c r="L152" i="4" s="1"/>
  <c r="N152" i="4" s="1"/>
  <c r="P152" i="4" s="1"/>
  <c r="R152" i="4" s="1"/>
  <c r="T152" i="4" s="1"/>
  <c r="V152" i="4" s="1"/>
  <c r="G151" i="4"/>
  <c r="H151" i="4" s="1"/>
  <c r="J151" i="4" s="1"/>
  <c r="L151" i="4" s="1"/>
  <c r="N151" i="4" s="1"/>
  <c r="P151" i="4" s="1"/>
  <c r="R151" i="4" s="1"/>
  <c r="T151" i="4" s="1"/>
  <c r="V151" i="4" s="1"/>
  <c r="H150" i="4"/>
  <c r="J150" i="4" s="1"/>
  <c r="L150" i="4" s="1"/>
  <c r="N150" i="4" s="1"/>
  <c r="P150" i="4" s="1"/>
  <c r="R150" i="4" s="1"/>
  <c r="T150" i="4" s="1"/>
  <c r="V150" i="4" s="1"/>
  <c r="O149" i="4"/>
  <c r="G149" i="4"/>
  <c r="H149" i="4" s="1"/>
  <c r="J149" i="4" s="1"/>
  <c r="L149" i="4" s="1"/>
  <c r="N149" i="4" s="1"/>
  <c r="P149" i="4" s="1"/>
  <c r="R149" i="4" s="1"/>
  <c r="T149" i="4" s="1"/>
  <c r="V149" i="4" s="1"/>
  <c r="H148" i="4"/>
  <c r="J148" i="4" s="1"/>
  <c r="L148" i="4" s="1"/>
  <c r="N148" i="4" s="1"/>
  <c r="P148" i="4" s="1"/>
  <c r="R148" i="4" s="1"/>
  <c r="T148" i="4" s="1"/>
  <c r="V148" i="4" s="1"/>
  <c r="G147" i="4"/>
  <c r="H147" i="4" s="1"/>
  <c r="J147" i="4" s="1"/>
  <c r="L147" i="4" s="1"/>
  <c r="N147" i="4" s="1"/>
  <c r="P147" i="4" s="1"/>
  <c r="R147" i="4" s="1"/>
  <c r="T147" i="4" s="1"/>
  <c r="V147" i="4" s="1"/>
  <c r="H146" i="4"/>
  <c r="J146" i="4" s="1"/>
  <c r="L146" i="4" s="1"/>
  <c r="N146" i="4" s="1"/>
  <c r="P146" i="4" s="1"/>
  <c r="R146" i="4" s="1"/>
  <c r="T146" i="4" s="1"/>
  <c r="V146" i="4" s="1"/>
  <c r="O145" i="4"/>
  <c r="G145" i="4"/>
  <c r="H145" i="4" s="1"/>
  <c r="J145" i="4" s="1"/>
  <c r="L145" i="4" s="1"/>
  <c r="N145" i="4" s="1"/>
  <c r="H144" i="4"/>
  <c r="J144" i="4" s="1"/>
  <c r="L144" i="4" s="1"/>
  <c r="N144" i="4" s="1"/>
  <c r="P144" i="4" s="1"/>
  <c r="R144" i="4" s="1"/>
  <c r="T144" i="4" s="1"/>
  <c r="V144" i="4" s="1"/>
  <c r="G143" i="4"/>
  <c r="H143" i="4" s="1"/>
  <c r="J143" i="4" s="1"/>
  <c r="L143" i="4" s="1"/>
  <c r="N143" i="4" s="1"/>
  <c r="P143" i="4" s="1"/>
  <c r="R143" i="4" s="1"/>
  <c r="T143" i="4" s="1"/>
  <c r="V143" i="4" s="1"/>
  <c r="H142" i="4"/>
  <c r="J142" i="4" s="1"/>
  <c r="L142" i="4" s="1"/>
  <c r="N142" i="4" s="1"/>
  <c r="P142" i="4" s="1"/>
  <c r="R142" i="4" s="1"/>
  <c r="T142" i="4" s="1"/>
  <c r="V142" i="4" s="1"/>
  <c r="U141" i="4"/>
  <c r="G141" i="4"/>
  <c r="H141" i="4" s="1"/>
  <c r="J141" i="4" s="1"/>
  <c r="L141" i="4" s="1"/>
  <c r="N141" i="4" s="1"/>
  <c r="P141" i="4" s="1"/>
  <c r="R141" i="4" s="1"/>
  <c r="T141" i="4" s="1"/>
  <c r="H140" i="4"/>
  <c r="J140" i="4" s="1"/>
  <c r="L140" i="4" s="1"/>
  <c r="N140" i="4" s="1"/>
  <c r="P140" i="4" s="1"/>
  <c r="R140" i="4" s="1"/>
  <c r="T140" i="4" s="1"/>
  <c r="V140" i="4" s="1"/>
  <c r="G139" i="4"/>
  <c r="H139" i="4" s="1"/>
  <c r="J139" i="4" s="1"/>
  <c r="L139" i="4" s="1"/>
  <c r="N139" i="4" s="1"/>
  <c r="P139" i="4" s="1"/>
  <c r="R139" i="4" s="1"/>
  <c r="T139" i="4" s="1"/>
  <c r="V139" i="4" s="1"/>
  <c r="H138" i="4"/>
  <c r="J138" i="4" s="1"/>
  <c r="L138" i="4" s="1"/>
  <c r="N138" i="4" s="1"/>
  <c r="P138" i="4" s="1"/>
  <c r="R138" i="4" s="1"/>
  <c r="T138" i="4" s="1"/>
  <c r="V138" i="4" s="1"/>
  <c r="G137" i="4"/>
  <c r="H137" i="4" s="1"/>
  <c r="J137" i="4" s="1"/>
  <c r="L137" i="4" s="1"/>
  <c r="N137" i="4" s="1"/>
  <c r="P137" i="4" s="1"/>
  <c r="R137" i="4" s="1"/>
  <c r="T137" i="4" s="1"/>
  <c r="V137" i="4" s="1"/>
  <c r="H136" i="4"/>
  <c r="J136" i="4" s="1"/>
  <c r="L136" i="4" s="1"/>
  <c r="N136" i="4" s="1"/>
  <c r="P136" i="4" s="1"/>
  <c r="R136" i="4" s="1"/>
  <c r="T136" i="4" s="1"/>
  <c r="V136" i="4" s="1"/>
  <c r="G135" i="4"/>
  <c r="H135" i="4" s="1"/>
  <c r="J135" i="4" s="1"/>
  <c r="L135" i="4" s="1"/>
  <c r="N135" i="4" s="1"/>
  <c r="P135" i="4" s="1"/>
  <c r="R135" i="4" s="1"/>
  <c r="T135" i="4" s="1"/>
  <c r="V135" i="4" s="1"/>
  <c r="H134" i="4"/>
  <c r="J134" i="4" s="1"/>
  <c r="L134" i="4" s="1"/>
  <c r="N134" i="4" s="1"/>
  <c r="P134" i="4" s="1"/>
  <c r="R134" i="4" s="1"/>
  <c r="T134" i="4" s="1"/>
  <c r="V134" i="4" s="1"/>
  <c r="O133" i="4"/>
  <c r="G133" i="4"/>
  <c r="H133" i="4" s="1"/>
  <c r="J133" i="4" s="1"/>
  <c r="L133" i="4" s="1"/>
  <c r="N133" i="4" s="1"/>
  <c r="H132" i="4"/>
  <c r="J132" i="4" s="1"/>
  <c r="L132" i="4" s="1"/>
  <c r="N132" i="4" s="1"/>
  <c r="P132" i="4" s="1"/>
  <c r="R132" i="4" s="1"/>
  <c r="T132" i="4" s="1"/>
  <c r="V132" i="4" s="1"/>
  <c r="G131" i="4"/>
  <c r="H131" i="4" s="1"/>
  <c r="J131" i="4" s="1"/>
  <c r="L131" i="4" s="1"/>
  <c r="N131" i="4" s="1"/>
  <c r="P131" i="4" s="1"/>
  <c r="R131" i="4" s="1"/>
  <c r="T131" i="4" s="1"/>
  <c r="V131" i="4" s="1"/>
  <c r="H130" i="4"/>
  <c r="J130" i="4" s="1"/>
  <c r="L130" i="4" s="1"/>
  <c r="N130" i="4" s="1"/>
  <c r="P130" i="4" s="1"/>
  <c r="R130" i="4" s="1"/>
  <c r="T130" i="4" s="1"/>
  <c r="V130" i="4" s="1"/>
  <c r="G129" i="4"/>
  <c r="H129" i="4" s="1"/>
  <c r="J129" i="4" s="1"/>
  <c r="L129" i="4" s="1"/>
  <c r="N129" i="4" s="1"/>
  <c r="P129" i="4" s="1"/>
  <c r="R129" i="4" s="1"/>
  <c r="T129" i="4" s="1"/>
  <c r="V129" i="4" s="1"/>
  <c r="H128" i="4"/>
  <c r="J128" i="4" s="1"/>
  <c r="L128" i="4" s="1"/>
  <c r="N128" i="4" s="1"/>
  <c r="P128" i="4" s="1"/>
  <c r="R128" i="4" s="1"/>
  <c r="T128" i="4" s="1"/>
  <c r="V128" i="4" s="1"/>
  <c r="G127" i="4"/>
  <c r="H127" i="4" s="1"/>
  <c r="J127" i="4" s="1"/>
  <c r="L127" i="4" s="1"/>
  <c r="N127" i="4" s="1"/>
  <c r="P127" i="4" s="1"/>
  <c r="R127" i="4" s="1"/>
  <c r="T127" i="4" s="1"/>
  <c r="V127" i="4" s="1"/>
  <c r="H126" i="4"/>
  <c r="J126" i="4" s="1"/>
  <c r="L126" i="4" s="1"/>
  <c r="N126" i="4" s="1"/>
  <c r="P126" i="4" s="1"/>
  <c r="R126" i="4" s="1"/>
  <c r="T126" i="4" s="1"/>
  <c r="V126" i="4" s="1"/>
  <c r="O125" i="4"/>
  <c r="G125" i="4"/>
  <c r="H125" i="4" s="1"/>
  <c r="J125" i="4" s="1"/>
  <c r="L125" i="4" s="1"/>
  <c r="N125" i="4" s="1"/>
  <c r="H124" i="4"/>
  <c r="J124" i="4" s="1"/>
  <c r="L124" i="4" s="1"/>
  <c r="N124" i="4" s="1"/>
  <c r="P124" i="4" s="1"/>
  <c r="R124" i="4" s="1"/>
  <c r="T124" i="4" s="1"/>
  <c r="V124" i="4" s="1"/>
  <c r="G123" i="4"/>
  <c r="H123" i="4" s="1"/>
  <c r="J123" i="4" s="1"/>
  <c r="L123" i="4" s="1"/>
  <c r="N123" i="4" s="1"/>
  <c r="P123" i="4" s="1"/>
  <c r="R123" i="4" s="1"/>
  <c r="T123" i="4" s="1"/>
  <c r="V123" i="4" s="1"/>
  <c r="H122" i="4"/>
  <c r="J122" i="4" s="1"/>
  <c r="L122" i="4" s="1"/>
  <c r="N122" i="4" s="1"/>
  <c r="P122" i="4" s="1"/>
  <c r="R122" i="4" s="1"/>
  <c r="T122" i="4" s="1"/>
  <c r="V122" i="4" s="1"/>
  <c r="G121" i="4"/>
  <c r="H121" i="4" s="1"/>
  <c r="J121" i="4" s="1"/>
  <c r="L121" i="4" s="1"/>
  <c r="N121" i="4" s="1"/>
  <c r="P121" i="4" s="1"/>
  <c r="R121" i="4" s="1"/>
  <c r="T121" i="4" s="1"/>
  <c r="V121" i="4" s="1"/>
  <c r="H120" i="4"/>
  <c r="J120" i="4" s="1"/>
  <c r="L120" i="4" s="1"/>
  <c r="N120" i="4" s="1"/>
  <c r="P120" i="4" s="1"/>
  <c r="R120" i="4" s="1"/>
  <c r="T120" i="4" s="1"/>
  <c r="V120" i="4" s="1"/>
  <c r="G119" i="4"/>
  <c r="H119" i="4" s="1"/>
  <c r="J119" i="4" s="1"/>
  <c r="L119" i="4" s="1"/>
  <c r="N119" i="4" s="1"/>
  <c r="P119" i="4" s="1"/>
  <c r="R119" i="4" s="1"/>
  <c r="T119" i="4" s="1"/>
  <c r="V119" i="4" s="1"/>
  <c r="H118" i="4"/>
  <c r="J118" i="4" s="1"/>
  <c r="L118" i="4" s="1"/>
  <c r="N118" i="4" s="1"/>
  <c r="P118" i="4" s="1"/>
  <c r="R118" i="4" s="1"/>
  <c r="T118" i="4" s="1"/>
  <c r="V118" i="4" s="1"/>
  <c r="G117" i="4"/>
  <c r="H117" i="4" s="1"/>
  <c r="J117" i="4" s="1"/>
  <c r="L117" i="4" s="1"/>
  <c r="N117" i="4" s="1"/>
  <c r="P117" i="4" s="1"/>
  <c r="R117" i="4" s="1"/>
  <c r="T117" i="4" s="1"/>
  <c r="V117" i="4" s="1"/>
  <c r="H116" i="4"/>
  <c r="J116" i="4" s="1"/>
  <c r="L116" i="4" s="1"/>
  <c r="N116" i="4" s="1"/>
  <c r="P116" i="4" s="1"/>
  <c r="R116" i="4" s="1"/>
  <c r="T116" i="4" s="1"/>
  <c r="V116" i="4" s="1"/>
  <c r="G115" i="4"/>
  <c r="H115" i="4" s="1"/>
  <c r="J115" i="4" s="1"/>
  <c r="L115" i="4" s="1"/>
  <c r="N115" i="4" s="1"/>
  <c r="P115" i="4" s="1"/>
  <c r="R115" i="4" s="1"/>
  <c r="T115" i="4" s="1"/>
  <c r="V115" i="4" s="1"/>
  <c r="N114" i="4"/>
  <c r="P114" i="4" s="1"/>
  <c r="R114" i="4" s="1"/>
  <c r="T114" i="4" s="1"/>
  <c r="V114" i="4" s="1"/>
  <c r="M113" i="4"/>
  <c r="N113" i="4" s="1"/>
  <c r="P113" i="4" s="1"/>
  <c r="R113" i="4" s="1"/>
  <c r="T113" i="4" s="1"/>
  <c r="V113" i="4" s="1"/>
  <c r="N112" i="4"/>
  <c r="P112" i="4" s="1"/>
  <c r="R112" i="4" s="1"/>
  <c r="T112" i="4" s="1"/>
  <c r="V112" i="4" s="1"/>
  <c r="M111" i="4"/>
  <c r="N111" i="4" s="1"/>
  <c r="P111" i="4" s="1"/>
  <c r="R111" i="4" s="1"/>
  <c r="T111" i="4" s="1"/>
  <c r="V111" i="4" s="1"/>
  <c r="V110" i="4"/>
  <c r="U109" i="4"/>
  <c r="V109" i="4" s="1"/>
  <c r="V108" i="4"/>
  <c r="U107" i="4"/>
  <c r="V107" i="4" s="1"/>
  <c r="V106" i="4"/>
  <c r="U105" i="4"/>
  <c r="V105" i="4" s="1"/>
  <c r="H104" i="4"/>
  <c r="J104" i="4" s="1"/>
  <c r="L104" i="4" s="1"/>
  <c r="N104" i="4" s="1"/>
  <c r="P104" i="4" s="1"/>
  <c r="R104" i="4" s="1"/>
  <c r="T104" i="4" s="1"/>
  <c r="V104" i="4" s="1"/>
  <c r="U103" i="4"/>
  <c r="O103" i="4"/>
  <c r="O102" i="4" s="1"/>
  <c r="M103" i="4"/>
  <c r="M102" i="4" s="1"/>
  <c r="G103" i="4"/>
  <c r="G102" i="4" s="1"/>
  <c r="F103" i="4"/>
  <c r="I101" i="4"/>
  <c r="F101" i="4"/>
  <c r="H100" i="4"/>
  <c r="J100" i="4" s="1"/>
  <c r="L100" i="4" s="1"/>
  <c r="N100" i="4" s="1"/>
  <c r="P100" i="4" s="1"/>
  <c r="R100" i="4" s="1"/>
  <c r="T100" i="4" s="1"/>
  <c r="V100" i="4" s="1"/>
  <c r="G99" i="4"/>
  <c r="H99" i="4" s="1"/>
  <c r="J99" i="4" s="1"/>
  <c r="L99" i="4" s="1"/>
  <c r="N99" i="4" s="1"/>
  <c r="P99" i="4" s="1"/>
  <c r="R99" i="4" s="1"/>
  <c r="T99" i="4" s="1"/>
  <c r="V99" i="4" s="1"/>
  <c r="H98" i="4"/>
  <c r="J98" i="4" s="1"/>
  <c r="L98" i="4" s="1"/>
  <c r="N98" i="4" s="1"/>
  <c r="P98" i="4" s="1"/>
  <c r="R98" i="4" s="1"/>
  <c r="T98" i="4" s="1"/>
  <c r="V98" i="4" s="1"/>
  <c r="M97" i="4"/>
  <c r="G97" i="4"/>
  <c r="F97" i="4"/>
  <c r="N96" i="4"/>
  <c r="P96" i="4" s="1"/>
  <c r="R96" i="4" s="1"/>
  <c r="T96" i="4" s="1"/>
  <c r="V96" i="4" s="1"/>
  <c r="M95" i="4"/>
  <c r="N95" i="4" s="1"/>
  <c r="P95" i="4" s="1"/>
  <c r="R95" i="4" s="1"/>
  <c r="T95" i="4" s="1"/>
  <c r="V95" i="4" s="1"/>
  <c r="N94" i="4"/>
  <c r="P94" i="4" s="1"/>
  <c r="R94" i="4" s="1"/>
  <c r="T94" i="4" s="1"/>
  <c r="V94" i="4" s="1"/>
  <c r="M93" i="4"/>
  <c r="N93" i="4" s="1"/>
  <c r="P93" i="4" s="1"/>
  <c r="R93" i="4" s="1"/>
  <c r="T93" i="4" s="1"/>
  <c r="V93" i="4" s="1"/>
  <c r="H92" i="4"/>
  <c r="J92" i="4" s="1"/>
  <c r="L92" i="4" s="1"/>
  <c r="N92" i="4" s="1"/>
  <c r="P92" i="4" s="1"/>
  <c r="R92" i="4" s="1"/>
  <c r="T92" i="4" s="1"/>
  <c r="V92" i="4" s="1"/>
  <c r="M91" i="4"/>
  <c r="F91" i="4"/>
  <c r="H91" i="4" s="1"/>
  <c r="J91" i="4" s="1"/>
  <c r="L91" i="4" s="1"/>
  <c r="H90" i="4"/>
  <c r="J90" i="4" s="1"/>
  <c r="L90" i="4" s="1"/>
  <c r="N90" i="4" s="1"/>
  <c r="P90" i="4" s="1"/>
  <c r="R90" i="4" s="1"/>
  <c r="T90" i="4" s="1"/>
  <c r="V90" i="4" s="1"/>
  <c r="F89" i="4"/>
  <c r="H89" i="4" s="1"/>
  <c r="J89" i="4" s="1"/>
  <c r="L89" i="4" s="1"/>
  <c r="N89" i="4" s="1"/>
  <c r="P89" i="4" s="1"/>
  <c r="R89" i="4" s="1"/>
  <c r="T89" i="4" s="1"/>
  <c r="V89" i="4" s="1"/>
  <c r="N88" i="4"/>
  <c r="P88" i="4" s="1"/>
  <c r="R88" i="4" s="1"/>
  <c r="T88" i="4" s="1"/>
  <c r="V88" i="4" s="1"/>
  <c r="M87" i="4"/>
  <c r="N87" i="4" s="1"/>
  <c r="P87" i="4" s="1"/>
  <c r="R87" i="4" s="1"/>
  <c r="T87" i="4" s="1"/>
  <c r="V87" i="4" s="1"/>
  <c r="N86" i="4"/>
  <c r="P86" i="4" s="1"/>
  <c r="R86" i="4" s="1"/>
  <c r="T86" i="4" s="1"/>
  <c r="V86" i="4" s="1"/>
  <c r="M85" i="4"/>
  <c r="N85" i="4" s="1"/>
  <c r="P85" i="4" s="1"/>
  <c r="R85" i="4" s="1"/>
  <c r="T85" i="4" s="1"/>
  <c r="V85" i="4" s="1"/>
  <c r="H84" i="4"/>
  <c r="J84" i="4" s="1"/>
  <c r="L84" i="4" s="1"/>
  <c r="N84" i="4" s="1"/>
  <c r="P84" i="4" s="1"/>
  <c r="R84" i="4" s="1"/>
  <c r="T84" i="4" s="1"/>
  <c r="V84" i="4" s="1"/>
  <c r="M83" i="4"/>
  <c r="F83" i="4"/>
  <c r="H83" i="4" s="1"/>
  <c r="J83" i="4" s="1"/>
  <c r="L83" i="4" s="1"/>
  <c r="H82" i="4"/>
  <c r="J82" i="4" s="1"/>
  <c r="L82" i="4" s="1"/>
  <c r="N82" i="4" s="1"/>
  <c r="P82" i="4" s="1"/>
  <c r="R82" i="4" s="1"/>
  <c r="T82" i="4" s="1"/>
  <c r="V82" i="4" s="1"/>
  <c r="F81" i="4"/>
  <c r="H79" i="4"/>
  <c r="J79" i="4" s="1"/>
  <c r="L79" i="4" s="1"/>
  <c r="N79" i="4" s="1"/>
  <c r="P79" i="4" s="1"/>
  <c r="R79" i="4" s="1"/>
  <c r="V79" i="4" s="1"/>
  <c r="M70" i="4"/>
  <c r="F70" i="4"/>
  <c r="H70" i="4" s="1"/>
  <c r="J70" i="4" s="1"/>
  <c r="L70" i="4" s="1"/>
  <c r="N70" i="4" s="1"/>
  <c r="P70" i="4" s="1"/>
  <c r="R70" i="4" s="1"/>
  <c r="T70" i="4" s="1"/>
  <c r="V70" i="4" s="1"/>
  <c r="N69" i="4"/>
  <c r="P69" i="4" s="1"/>
  <c r="R69" i="4" s="1"/>
  <c r="T69" i="4" s="1"/>
  <c r="V69" i="4" s="1"/>
  <c r="M68" i="4"/>
  <c r="N68" i="4" s="1"/>
  <c r="P68" i="4" s="1"/>
  <c r="R68" i="4" s="1"/>
  <c r="T68" i="4" s="1"/>
  <c r="V68" i="4" s="1"/>
  <c r="P67" i="4"/>
  <c r="R67" i="4" s="1"/>
  <c r="T67" i="4" s="1"/>
  <c r="V67" i="4" s="1"/>
  <c r="O66" i="4"/>
  <c r="P66" i="4" s="1"/>
  <c r="R66" i="4" s="1"/>
  <c r="T66" i="4" s="1"/>
  <c r="V66" i="4" s="1"/>
  <c r="H65" i="4"/>
  <c r="J65" i="4" s="1"/>
  <c r="L65" i="4" s="1"/>
  <c r="N65" i="4" s="1"/>
  <c r="P65" i="4" s="1"/>
  <c r="R65" i="4" s="1"/>
  <c r="T65" i="4" s="1"/>
  <c r="V65" i="4" s="1"/>
  <c r="O64" i="4"/>
  <c r="F64" i="4"/>
  <c r="H64" i="4" s="1"/>
  <c r="J64" i="4" s="1"/>
  <c r="L64" i="4" s="1"/>
  <c r="N64" i="4" s="1"/>
  <c r="H63" i="4"/>
  <c r="J63" i="4" s="1"/>
  <c r="L63" i="4" s="1"/>
  <c r="N63" i="4" s="1"/>
  <c r="P63" i="4" s="1"/>
  <c r="R63" i="4" s="1"/>
  <c r="T63" i="4" s="1"/>
  <c r="V63" i="4" s="1"/>
  <c r="F62" i="4"/>
  <c r="H62" i="4" s="1"/>
  <c r="J62" i="4" s="1"/>
  <c r="L62" i="4" s="1"/>
  <c r="N62" i="4" s="1"/>
  <c r="P62" i="4" s="1"/>
  <c r="R62" i="4" s="1"/>
  <c r="T62" i="4" s="1"/>
  <c r="V62" i="4" s="1"/>
  <c r="J61" i="4"/>
  <c r="L61" i="4" s="1"/>
  <c r="N61" i="4" s="1"/>
  <c r="P61" i="4" s="1"/>
  <c r="R61" i="4" s="1"/>
  <c r="T61" i="4" s="1"/>
  <c r="V61" i="4" s="1"/>
  <c r="I60" i="4"/>
  <c r="J60" i="4" s="1"/>
  <c r="L60" i="4" s="1"/>
  <c r="N60" i="4" s="1"/>
  <c r="P60" i="4" s="1"/>
  <c r="R60" i="4" s="1"/>
  <c r="T60" i="4" s="1"/>
  <c r="V60" i="4" s="1"/>
  <c r="H59" i="4"/>
  <c r="J59" i="4" s="1"/>
  <c r="L59" i="4" s="1"/>
  <c r="N59" i="4" s="1"/>
  <c r="P59" i="4" s="1"/>
  <c r="R59" i="4" s="1"/>
  <c r="T59" i="4" s="1"/>
  <c r="V59" i="4" s="1"/>
  <c r="I58" i="4"/>
  <c r="F58" i="4"/>
  <c r="H58" i="4" s="1"/>
  <c r="J58" i="4" s="1"/>
  <c r="L58" i="4" s="1"/>
  <c r="N58" i="4" s="1"/>
  <c r="P58" i="4" s="1"/>
  <c r="R58" i="4" s="1"/>
  <c r="T58" i="4" s="1"/>
  <c r="V58" i="4" s="1"/>
  <c r="H57" i="4"/>
  <c r="J57" i="4" s="1"/>
  <c r="L57" i="4" s="1"/>
  <c r="N57" i="4" s="1"/>
  <c r="P57" i="4" s="1"/>
  <c r="R57" i="4" s="1"/>
  <c r="T57" i="4" s="1"/>
  <c r="V57" i="4" s="1"/>
  <c r="F56" i="4"/>
  <c r="H56" i="4" s="1"/>
  <c r="J56" i="4" s="1"/>
  <c r="L56" i="4" s="1"/>
  <c r="N56" i="4" s="1"/>
  <c r="P56" i="4" s="1"/>
  <c r="R56" i="4" s="1"/>
  <c r="T56" i="4" s="1"/>
  <c r="V56" i="4" s="1"/>
  <c r="J55" i="4"/>
  <c r="L55" i="4" s="1"/>
  <c r="N55" i="4" s="1"/>
  <c r="P55" i="4" s="1"/>
  <c r="R55" i="4" s="1"/>
  <c r="T55" i="4" s="1"/>
  <c r="V55" i="4" s="1"/>
  <c r="H54" i="4"/>
  <c r="J54" i="4" s="1"/>
  <c r="L54" i="4" s="1"/>
  <c r="N54" i="4" s="1"/>
  <c r="P54" i="4" s="1"/>
  <c r="R54" i="4" s="1"/>
  <c r="T54" i="4" s="1"/>
  <c r="V54" i="4" s="1"/>
  <c r="H53" i="4"/>
  <c r="J53" i="4" s="1"/>
  <c r="L53" i="4" s="1"/>
  <c r="N53" i="4" s="1"/>
  <c r="P53" i="4" s="1"/>
  <c r="R53" i="4" s="1"/>
  <c r="T53" i="4" s="1"/>
  <c r="V53" i="4" s="1"/>
  <c r="I52" i="4"/>
  <c r="F52" i="4"/>
  <c r="H52" i="4" s="1"/>
  <c r="H51" i="4"/>
  <c r="J51" i="4" s="1"/>
  <c r="L51" i="4" s="1"/>
  <c r="N51" i="4" s="1"/>
  <c r="P51" i="4" s="1"/>
  <c r="R51" i="4" s="1"/>
  <c r="T51" i="4" s="1"/>
  <c r="V51" i="4" s="1"/>
  <c r="F50" i="4"/>
  <c r="H50" i="4" s="1"/>
  <c r="J50" i="4" s="1"/>
  <c r="L50" i="4" s="1"/>
  <c r="N50" i="4" s="1"/>
  <c r="P50" i="4" s="1"/>
  <c r="R50" i="4" s="1"/>
  <c r="T50" i="4" s="1"/>
  <c r="V50" i="4" s="1"/>
  <c r="H49" i="4"/>
  <c r="J49" i="4" s="1"/>
  <c r="L49" i="4" s="1"/>
  <c r="N49" i="4" s="1"/>
  <c r="P49" i="4" s="1"/>
  <c r="R49" i="4" s="1"/>
  <c r="T49" i="4" s="1"/>
  <c r="V49" i="4" s="1"/>
  <c r="G48" i="4"/>
  <c r="H48" i="4" s="1"/>
  <c r="J48" i="4" s="1"/>
  <c r="L48" i="4" s="1"/>
  <c r="N48" i="4" s="1"/>
  <c r="P48" i="4" s="1"/>
  <c r="R48" i="4" s="1"/>
  <c r="T48" i="4" s="1"/>
  <c r="V48" i="4" s="1"/>
  <c r="H47" i="4"/>
  <c r="J47" i="4" s="1"/>
  <c r="L47" i="4" s="1"/>
  <c r="N47" i="4" s="1"/>
  <c r="P47" i="4" s="1"/>
  <c r="R47" i="4" s="1"/>
  <c r="T47" i="4" s="1"/>
  <c r="V47" i="4" s="1"/>
  <c r="G46" i="4"/>
  <c r="H46" i="4" s="1"/>
  <c r="J46" i="4" s="1"/>
  <c r="L46" i="4" s="1"/>
  <c r="N46" i="4" s="1"/>
  <c r="P46" i="4" s="1"/>
  <c r="R46" i="4" s="1"/>
  <c r="T46" i="4" s="1"/>
  <c r="V46" i="4" s="1"/>
  <c r="H45" i="4"/>
  <c r="J45" i="4" s="1"/>
  <c r="L45" i="4" s="1"/>
  <c r="N45" i="4" s="1"/>
  <c r="P45" i="4" s="1"/>
  <c r="R45" i="4" s="1"/>
  <c r="T45" i="4" s="1"/>
  <c r="V45" i="4" s="1"/>
  <c r="G44" i="4"/>
  <c r="H44" i="4" s="1"/>
  <c r="J44" i="4" s="1"/>
  <c r="L44" i="4" s="1"/>
  <c r="N44" i="4" s="1"/>
  <c r="P44" i="4" s="1"/>
  <c r="R44" i="4" s="1"/>
  <c r="T44" i="4" s="1"/>
  <c r="V44" i="4" s="1"/>
  <c r="H43" i="4"/>
  <c r="J43" i="4" s="1"/>
  <c r="L43" i="4" s="1"/>
  <c r="N43" i="4" s="1"/>
  <c r="P43" i="4" s="1"/>
  <c r="R43" i="4" s="1"/>
  <c r="T43" i="4" s="1"/>
  <c r="V43" i="4" s="1"/>
  <c r="G42" i="4"/>
  <c r="H42" i="4" s="1"/>
  <c r="J42" i="4" s="1"/>
  <c r="L42" i="4" s="1"/>
  <c r="N42" i="4" s="1"/>
  <c r="P42" i="4" s="1"/>
  <c r="R42" i="4" s="1"/>
  <c r="T42" i="4" s="1"/>
  <c r="V42" i="4" s="1"/>
  <c r="H41" i="4"/>
  <c r="J41" i="4" s="1"/>
  <c r="L41" i="4" s="1"/>
  <c r="N41" i="4" s="1"/>
  <c r="P41" i="4" s="1"/>
  <c r="R41" i="4" s="1"/>
  <c r="T41" i="4" s="1"/>
  <c r="V41" i="4" s="1"/>
  <c r="G40" i="4"/>
  <c r="H40" i="4" s="1"/>
  <c r="J40" i="4" s="1"/>
  <c r="L40" i="4" s="1"/>
  <c r="N40" i="4" s="1"/>
  <c r="P40" i="4" s="1"/>
  <c r="R40" i="4" s="1"/>
  <c r="T40" i="4" s="1"/>
  <c r="V40" i="4" s="1"/>
  <c r="H39" i="4"/>
  <c r="J39" i="4" s="1"/>
  <c r="L39" i="4" s="1"/>
  <c r="N39" i="4" s="1"/>
  <c r="P39" i="4" s="1"/>
  <c r="R39" i="4" s="1"/>
  <c r="T39" i="4" s="1"/>
  <c r="V39" i="4" s="1"/>
  <c r="G38" i="4"/>
  <c r="H38" i="4" s="1"/>
  <c r="J38" i="4" s="1"/>
  <c r="L38" i="4" s="1"/>
  <c r="N38" i="4" s="1"/>
  <c r="P38" i="4" s="1"/>
  <c r="R38" i="4" s="1"/>
  <c r="T38" i="4" s="1"/>
  <c r="V38" i="4" s="1"/>
  <c r="H37" i="4"/>
  <c r="J37" i="4" s="1"/>
  <c r="L37" i="4" s="1"/>
  <c r="N37" i="4" s="1"/>
  <c r="P37" i="4" s="1"/>
  <c r="R37" i="4" s="1"/>
  <c r="T37" i="4" s="1"/>
  <c r="V37" i="4" s="1"/>
  <c r="H36" i="4"/>
  <c r="J36" i="4" s="1"/>
  <c r="L36" i="4" s="1"/>
  <c r="N36" i="4" s="1"/>
  <c r="P36" i="4" s="1"/>
  <c r="R36" i="4" s="1"/>
  <c r="T36" i="4" s="1"/>
  <c r="V36" i="4" s="1"/>
  <c r="G36" i="4"/>
  <c r="H35" i="4"/>
  <c r="J35" i="4" s="1"/>
  <c r="L35" i="4" s="1"/>
  <c r="N35" i="4" s="1"/>
  <c r="P35" i="4" s="1"/>
  <c r="R35" i="4" s="1"/>
  <c r="T35" i="4" s="1"/>
  <c r="V35" i="4" s="1"/>
  <c r="G34" i="4"/>
  <c r="H34" i="4" s="1"/>
  <c r="J34" i="4" s="1"/>
  <c r="L34" i="4" s="1"/>
  <c r="N34" i="4" s="1"/>
  <c r="P34" i="4" s="1"/>
  <c r="R34" i="4" s="1"/>
  <c r="T34" i="4" s="1"/>
  <c r="V34" i="4" s="1"/>
  <c r="H33" i="4"/>
  <c r="J33" i="4" s="1"/>
  <c r="L33" i="4" s="1"/>
  <c r="N33" i="4" s="1"/>
  <c r="P33" i="4" s="1"/>
  <c r="R33" i="4" s="1"/>
  <c r="T33" i="4" s="1"/>
  <c r="V33" i="4" s="1"/>
  <c r="G32" i="4"/>
  <c r="H32" i="4" s="1"/>
  <c r="J32" i="4" s="1"/>
  <c r="L32" i="4" s="1"/>
  <c r="N32" i="4" s="1"/>
  <c r="P32" i="4" s="1"/>
  <c r="R32" i="4" s="1"/>
  <c r="T32" i="4" s="1"/>
  <c r="V32" i="4" s="1"/>
  <c r="H31" i="4"/>
  <c r="J31" i="4" s="1"/>
  <c r="L31" i="4" s="1"/>
  <c r="N31" i="4" s="1"/>
  <c r="P31" i="4" s="1"/>
  <c r="R31" i="4" s="1"/>
  <c r="T31" i="4" s="1"/>
  <c r="V31" i="4" s="1"/>
  <c r="M30" i="4"/>
  <c r="I30" i="4"/>
  <c r="G30" i="4"/>
  <c r="F30" i="4"/>
  <c r="H29" i="4"/>
  <c r="J29" i="4" s="1"/>
  <c r="L29" i="4" s="1"/>
  <c r="N29" i="4" s="1"/>
  <c r="P29" i="4" s="1"/>
  <c r="R29" i="4" s="1"/>
  <c r="T29" i="4" s="1"/>
  <c r="V29" i="4" s="1"/>
  <c r="G28" i="4"/>
  <c r="H28" i="4" s="1"/>
  <c r="J28" i="4" s="1"/>
  <c r="L28" i="4" s="1"/>
  <c r="N28" i="4" s="1"/>
  <c r="P28" i="4" s="1"/>
  <c r="R28" i="4" s="1"/>
  <c r="T28" i="4" s="1"/>
  <c r="V28" i="4" s="1"/>
  <c r="H27" i="4"/>
  <c r="J27" i="4" s="1"/>
  <c r="L27" i="4" s="1"/>
  <c r="N27" i="4" s="1"/>
  <c r="P27" i="4" s="1"/>
  <c r="R27" i="4" s="1"/>
  <c r="T27" i="4" s="1"/>
  <c r="V27" i="4" s="1"/>
  <c r="G26" i="4"/>
  <c r="H26" i="4" s="1"/>
  <c r="J26" i="4" s="1"/>
  <c r="L26" i="4" s="1"/>
  <c r="N26" i="4" s="1"/>
  <c r="P26" i="4" s="1"/>
  <c r="R26" i="4" s="1"/>
  <c r="T26" i="4" s="1"/>
  <c r="V26" i="4" s="1"/>
  <c r="H25" i="4"/>
  <c r="J25" i="4" s="1"/>
  <c r="L25" i="4" s="1"/>
  <c r="N25" i="4" s="1"/>
  <c r="P25" i="4" s="1"/>
  <c r="R25" i="4" s="1"/>
  <c r="T25" i="4" s="1"/>
  <c r="V25" i="4" s="1"/>
  <c r="M24" i="4"/>
  <c r="G24" i="4"/>
  <c r="H24" i="4" s="1"/>
  <c r="J24" i="4" s="1"/>
  <c r="L24" i="4" s="1"/>
  <c r="N24" i="4" s="1"/>
  <c r="P24" i="4" s="1"/>
  <c r="R24" i="4" s="1"/>
  <c r="T24" i="4" s="1"/>
  <c r="V24" i="4" s="1"/>
  <c r="H23" i="4"/>
  <c r="J23" i="4" s="1"/>
  <c r="L23" i="4" s="1"/>
  <c r="N23" i="4" s="1"/>
  <c r="P23" i="4" s="1"/>
  <c r="R23" i="4" s="1"/>
  <c r="T23" i="4" s="1"/>
  <c r="V23" i="4" s="1"/>
  <c r="G22" i="4"/>
  <c r="H22" i="4" s="1"/>
  <c r="J22" i="4" s="1"/>
  <c r="L22" i="4" s="1"/>
  <c r="N22" i="4" s="1"/>
  <c r="P22" i="4" s="1"/>
  <c r="R22" i="4" s="1"/>
  <c r="T22" i="4" s="1"/>
  <c r="V22" i="4" s="1"/>
  <c r="R21" i="4"/>
  <c r="T21" i="4" s="1"/>
  <c r="V21" i="4" s="1"/>
  <c r="Q20" i="4"/>
  <c r="R20" i="4" s="1"/>
  <c r="T20" i="4" s="1"/>
  <c r="V20" i="4" s="1"/>
  <c r="H19" i="4"/>
  <c r="J19" i="4" s="1"/>
  <c r="L19" i="4" s="1"/>
  <c r="N19" i="4" s="1"/>
  <c r="P19" i="4" s="1"/>
  <c r="R19" i="4" s="1"/>
  <c r="T19" i="4" s="1"/>
  <c r="V19" i="4" s="1"/>
  <c r="H18" i="4"/>
  <c r="J18" i="4" s="1"/>
  <c r="L18" i="4" s="1"/>
  <c r="N18" i="4" s="1"/>
  <c r="P18" i="4" s="1"/>
  <c r="R18" i="4" s="1"/>
  <c r="T18" i="4" s="1"/>
  <c r="V18" i="4" s="1"/>
  <c r="S17" i="4"/>
  <c r="Q17" i="4"/>
  <c r="M17" i="4"/>
  <c r="G17" i="4"/>
  <c r="F17" i="4"/>
  <c r="H16" i="4"/>
  <c r="J16" i="4" s="1"/>
  <c r="L16" i="4" s="1"/>
  <c r="N16" i="4" s="1"/>
  <c r="P16" i="4" s="1"/>
  <c r="R16" i="4" s="1"/>
  <c r="T16" i="4" s="1"/>
  <c r="V16" i="4" s="1"/>
  <c r="H15" i="4"/>
  <c r="J15" i="4" s="1"/>
  <c r="L15" i="4" s="1"/>
  <c r="N15" i="4" s="1"/>
  <c r="P15" i="4" s="1"/>
  <c r="R15" i="4" s="1"/>
  <c r="T15" i="4" s="1"/>
  <c r="V15" i="4" s="1"/>
  <c r="H14" i="4"/>
  <c r="J14" i="4" s="1"/>
  <c r="L14" i="4" s="1"/>
  <c r="N14" i="4" s="1"/>
  <c r="P14" i="4" s="1"/>
  <c r="R14" i="4" s="1"/>
  <c r="T14" i="4" s="1"/>
  <c r="V14" i="4" s="1"/>
  <c r="F14" i="4"/>
  <c r="R13" i="4"/>
  <c r="T13" i="4" s="1"/>
  <c r="V13" i="4" s="1"/>
  <c r="Q12" i="4"/>
  <c r="R12" i="4" s="1"/>
  <c r="T12" i="4" s="1"/>
  <c r="V12" i="4" s="1"/>
  <c r="M11" i="4"/>
  <c r="K10" i="4"/>
  <c r="G80" i="4" l="1"/>
  <c r="P157" i="4"/>
  <c r="R157" i="4" s="1"/>
  <c r="T157" i="4" s="1"/>
  <c r="V157" i="4" s="1"/>
  <c r="P125" i="4"/>
  <c r="R125" i="4" s="1"/>
  <c r="T125" i="4" s="1"/>
  <c r="V125" i="4" s="1"/>
  <c r="P133" i="4"/>
  <c r="R133" i="4" s="1"/>
  <c r="T133" i="4" s="1"/>
  <c r="V133" i="4" s="1"/>
  <c r="P145" i="4"/>
  <c r="R145" i="4" s="1"/>
  <c r="T145" i="4" s="1"/>
  <c r="V145" i="4" s="1"/>
  <c r="H218" i="4"/>
  <c r="J218" i="4" s="1"/>
  <c r="L218" i="4" s="1"/>
  <c r="N218" i="4" s="1"/>
  <c r="P218" i="4" s="1"/>
  <c r="R218" i="4" s="1"/>
  <c r="T218" i="4" s="1"/>
  <c r="V218" i="4" s="1"/>
  <c r="H184" i="4"/>
  <c r="J184" i="4" s="1"/>
  <c r="L184" i="4" s="1"/>
  <c r="N184" i="4" s="1"/>
  <c r="P184" i="4" s="1"/>
  <c r="R184" i="4" s="1"/>
  <c r="T184" i="4" s="1"/>
  <c r="V184" i="4" s="1"/>
  <c r="V141" i="4"/>
  <c r="J52" i="4"/>
  <c r="L52" i="4" s="1"/>
  <c r="N52" i="4" s="1"/>
  <c r="P52" i="4" s="1"/>
  <c r="R52" i="4" s="1"/>
  <c r="T52" i="4" s="1"/>
  <c r="V52" i="4" s="1"/>
  <c r="P64" i="4"/>
  <c r="R64" i="4" s="1"/>
  <c r="T64" i="4" s="1"/>
  <c r="V64" i="4" s="1"/>
  <c r="N83" i="4"/>
  <c r="P83" i="4" s="1"/>
  <c r="R83" i="4" s="1"/>
  <c r="T83" i="4" s="1"/>
  <c r="V83" i="4" s="1"/>
  <c r="N91" i="4"/>
  <c r="P91" i="4" s="1"/>
  <c r="R91" i="4" s="1"/>
  <c r="T91" i="4" s="1"/>
  <c r="V91" i="4" s="1"/>
  <c r="M196" i="4"/>
  <c r="M101" i="4" s="1"/>
  <c r="H245" i="4"/>
  <c r="J245" i="4" s="1"/>
  <c r="L245" i="4" s="1"/>
  <c r="N245" i="4" s="1"/>
  <c r="P245" i="4" s="1"/>
  <c r="R245" i="4" s="1"/>
  <c r="T245" i="4" s="1"/>
  <c r="V245" i="4" s="1"/>
  <c r="P269" i="4"/>
  <c r="R269" i="4" s="1"/>
  <c r="T269" i="4" s="1"/>
  <c r="V269" i="4" s="1"/>
  <c r="H97" i="4"/>
  <c r="J97" i="4" s="1"/>
  <c r="L97" i="4" s="1"/>
  <c r="N97" i="4" s="1"/>
  <c r="P97" i="4" s="1"/>
  <c r="R97" i="4" s="1"/>
  <c r="T97" i="4" s="1"/>
  <c r="V97" i="4" s="1"/>
  <c r="H30" i="4"/>
  <c r="J30" i="4" s="1"/>
  <c r="L30" i="4" s="1"/>
  <c r="N30" i="4" s="1"/>
  <c r="P30" i="4" s="1"/>
  <c r="R30" i="4" s="1"/>
  <c r="T30" i="4" s="1"/>
  <c r="V30" i="4" s="1"/>
  <c r="I11" i="4"/>
  <c r="I10" i="4" s="1"/>
  <c r="G11" i="4"/>
  <c r="H102" i="4"/>
  <c r="H17" i="4"/>
  <c r="J17" i="4" s="1"/>
  <c r="L17" i="4" s="1"/>
  <c r="N17" i="4" s="1"/>
  <c r="P17" i="4" s="1"/>
  <c r="R17" i="4" s="1"/>
  <c r="T17" i="4" s="1"/>
  <c r="V17" i="4" s="1"/>
  <c r="F11" i="4"/>
  <c r="Q11" i="4"/>
  <c r="Q10" i="4" s="1"/>
  <c r="O11" i="4"/>
  <c r="H81" i="4"/>
  <c r="J81" i="4" s="1"/>
  <c r="L81" i="4" s="1"/>
  <c r="N81" i="4" s="1"/>
  <c r="P81" i="4" s="1"/>
  <c r="R81" i="4" s="1"/>
  <c r="T81" i="4" s="1"/>
  <c r="V81" i="4" s="1"/>
  <c r="F80" i="4"/>
  <c r="H80" i="4" s="1"/>
  <c r="J80" i="4" s="1"/>
  <c r="L80" i="4" s="1"/>
  <c r="U102" i="4"/>
  <c r="U101" i="4" s="1"/>
  <c r="M80" i="4"/>
  <c r="H103" i="4"/>
  <c r="J103" i="4" s="1"/>
  <c r="L103" i="4" s="1"/>
  <c r="N103" i="4" s="1"/>
  <c r="P103" i="4" s="1"/>
  <c r="R103" i="4" s="1"/>
  <c r="T103" i="4" s="1"/>
  <c r="V103" i="4" s="1"/>
  <c r="G183" i="4"/>
  <c r="H183" i="4" s="1"/>
  <c r="J183" i="4" s="1"/>
  <c r="L183" i="4" s="1"/>
  <c r="N183" i="4" s="1"/>
  <c r="P183" i="4" s="1"/>
  <c r="R183" i="4" s="1"/>
  <c r="T183" i="4" s="1"/>
  <c r="V183" i="4" s="1"/>
  <c r="G196" i="4"/>
  <c r="H196" i="4" s="1"/>
  <c r="J196" i="4" s="1"/>
  <c r="L196" i="4" s="1"/>
  <c r="N196" i="4" s="1"/>
  <c r="P196" i="4" s="1"/>
  <c r="R196" i="4" s="1"/>
  <c r="T196" i="4" s="1"/>
  <c r="V196" i="4" s="1"/>
  <c r="H197" i="4"/>
  <c r="J197" i="4" s="1"/>
  <c r="L197" i="4" s="1"/>
  <c r="N197" i="4" s="1"/>
  <c r="P197" i="4" s="1"/>
  <c r="R197" i="4" s="1"/>
  <c r="T197" i="4" s="1"/>
  <c r="V197" i="4" s="1"/>
  <c r="O263" i="4"/>
  <c r="P264" i="4"/>
  <c r="R264" i="4" s="1"/>
  <c r="T264" i="4" s="1"/>
  <c r="V264" i="4" s="1"/>
  <c r="K217" i="4"/>
  <c r="G217" i="4"/>
  <c r="H217" i="4" s="1"/>
  <c r="J217" i="4" s="1"/>
  <c r="H222" i="4"/>
  <c r="J222" i="4" s="1"/>
  <c r="L222" i="4" s="1"/>
  <c r="N222" i="4" s="1"/>
  <c r="P222" i="4" s="1"/>
  <c r="R222" i="4" s="1"/>
  <c r="T222" i="4" s="1"/>
  <c r="V222" i="4" s="1"/>
  <c r="L217" i="4" l="1"/>
  <c r="N217" i="4" s="1"/>
  <c r="P217" i="4" s="1"/>
  <c r="R217" i="4" s="1"/>
  <c r="T217" i="4" s="1"/>
  <c r="V217" i="4" s="1"/>
  <c r="U10" i="4"/>
  <c r="M10" i="4"/>
  <c r="H101" i="4"/>
  <c r="J102" i="4"/>
  <c r="N80" i="4"/>
  <c r="P80" i="4" s="1"/>
  <c r="R80" i="4" s="1"/>
  <c r="T80" i="4" s="1"/>
  <c r="V80" i="4" s="1"/>
  <c r="G101" i="4"/>
  <c r="G10" i="4" s="1"/>
  <c r="P263" i="4"/>
  <c r="R263" i="4" s="1"/>
  <c r="T263" i="4" s="1"/>
  <c r="V263" i="4" s="1"/>
  <c r="O101" i="4"/>
  <c r="O10" i="4" s="1"/>
  <c r="F10" i="4"/>
  <c r="H11" i="4"/>
  <c r="L102" i="4" l="1"/>
  <c r="N102" i="4" s="1"/>
  <c r="P102" i="4" s="1"/>
  <c r="R102" i="4" s="1"/>
  <c r="T102" i="4" s="1"/>
  <c r="V102" i="4" s="1"/>
  <c r="J101" i="4"/>
  <c r="L101" i="4" s="1"/>
  <c r="N101" i="4" s="1"/>
  <c r="P101" i="4" s="1"/>
  <c r="R101" i="4" s="1"/>
  <c r="T101" i="4" s="1"/>
  <c r="V101" i="4" s="1"/>
  <c r="J11" i="4"/>
  <c r="H10" i="4"/>
  <c r="L11" i="4" l="1"/>
  <c r="N11" i="4" s="1"/>
  <c r="P11" i="4" s="1"/>
  <c r="R11" i="4" s="1"/>
  <c r="T11" i="4" s="1"/>
  <c r="V11" i="4" s="1"/>
  <c r="J10" i="4"/>
  <c r="L10" i="4" s="1"/>
  <c r="N10" i="4" s="1"/>
  <c r="P10" i="4" s="1"/>
  <c r="R10" i="4" s="1"/>
  <c r="T10" i="4" s="1"/>
  <c r="V10" i="4" s="1"/>
</calcChain>
</file>

<file path=xl/sharedStrings.xml><?xml version="1.0" encoding="utf-8"?>
<sst xmlns="http://schemas.openxmlformats.org/spreadsheetml/2006/main" count="1349" uniqueCount="433">
  <si>
    <t>pol.</t>
  </si>
  <si>
    <t>Odbor školství, mládeže, tělovýchovy a sportu</t>
  </si>
  <si>
    <t>KAPITOLA 917 04 - TRANSFERY</t>
  </si>
  <si>
    <t>ZR-RO č. 133,134,138,147,158,159/15</t>
  </si>
  <si>
    <t>ZR č. 1,2,17,24/15</t>
  </si>
  <si>
    <t>ZR-RO č. 76,80/15</t>
  </si>
  <si>
    <t>ZR-RO č. 120/15</t>
  </si>
  <si>
    <t>ZR-RO č. 192,191,200/15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</si>
  <si>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</si>
  <si>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</si>
  <si>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</si>
  <si>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</si>
  <si>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</si>
  <si>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</si>
  <si>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</si>
  <si>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</si>
  <si>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</si>
  <si>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</si>
  <si>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</si>
  <si>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</si>
  <si>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</si>
  <si>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</si>
  <si>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</si>
  <si>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</si>
  <si>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</si>
  <si>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</si>
  <si>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</si>
  <si>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</si>
  <si>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</si>
  <si>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</si>
  <si>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</si>
  <si>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</si>
  <si>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</si>
  <si>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</si>
  <si>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</si>
  <si>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</si>
  <si>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</si>
  <si>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</si>
  <si>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</si>
  <si>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</si>
  <si>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</si>
  <si>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</si>
  <si>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</si>
  <si>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</si>
  <si>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</si>
  <si>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</si>
  <si>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</si>
  <si>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</si>
  <si>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</si>
  <si>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</si>
  <si>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</si>
  <si>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</si>
  <si>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</si>
  <si>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</si>
  <si>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</si>
  <si>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</si>
  <si>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</si>
  <si>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</si>
  <si>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</si>
  <si>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</si>
  <si>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</si>
  <si>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</si>
  <si>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</si>
  <si>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</si>
  <si>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</si>
  <si>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</si>
  <si>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</si>
  <si>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</si>
  <si>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</si>
  <si>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</si>
  <si>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</si>
  <si>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</si>
  <si>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</si>
  <si>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</si>
  <si>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</si>
  <si>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</si>
  <si>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</si>
  <si>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</si>
  <si>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</si>
  <si>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</si>
  <si>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</si>
  <si>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</si>
  <si>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</si>
  <si>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</si>
  <si>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</si>
  <si>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</si>
  <si>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</si>
  <si>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</si>
  <si>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</si>
  <si>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</si>
  <si>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</si>
  <si>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</si>
  <si>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</si>
  <si>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</si>
  <si>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</si>
  <si>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</si>
  <si>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</si>
  <si>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</si>
  <si>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</si>
  <si>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</si>
  <si>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</si>
  <si>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</si>
  <si>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</si>
  <si>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</si>
  <si>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</si>
  <si>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</si>
  <si>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</si>
  <si>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</si>
  <si>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</si>
  <si>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>04803030000</t>
  </si>
  <si>
    <t>Český tenisový svaz, Štvanice 38, Praha 7 - Významné turnaje ČTS v Libereckém kraji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</si>
  <si>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</si>
  <si>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</si>
  <si>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</si>
  <si>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</si>
  <si>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</si>
  <si>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</si>
  <si>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</si>
  <si>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</si>
  <si>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</si>
  <si>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</si>
  <si>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</si>
  <si>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</si>
  <si>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</si>
  <si>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</si>
  <si>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</si>
  <si>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</si>
  <si>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</si>
  <si>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</si>
  <si>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</si>
  <si>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</si>
  <si>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</si>
  <si>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</si>
  <si>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</si>
  <si>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</si>
  <si>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</si>
  <si>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</si>
  <si>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</si>
  <si>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</si>
  <si>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</si>
  <si>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</si>
  <si>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</si>
  <si>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</si>
  <si>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</si>
  <si>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</si>
  <si>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</si>
  <si>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</si>
  <si>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</si>
  <si>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</si>
  <si>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</si>
  <si>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</si>
  <si>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</si>
  <si>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</si>
  <si>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</si>
  <si>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</si>
  <si>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</si>
  <si>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</si>
  <si>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</si>
  <si>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</si>
  <si>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</si>
  <si>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</si>
  <si>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</si>
  <si>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</si>
  <si>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</si>
  <si>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</si>
  <si>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</si>
  <si>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</si>
  <si>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</si>
  <si>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</si>
  <si>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</si>
  <si>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</si>
  <si>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</si>
  <si>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</si>
  <si>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</si>
  <si>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</si>
  <si>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</si>
  <si>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</si>
  <si>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</si>
  <si>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</si>
  <si>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</si>
  <si>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</si>
  <si>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</si>
  <si>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</si>
  <si>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</si>
  <si>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</si>
  <si>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</si>
  <si>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</si>
  <si>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</si>
  <si>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</si>
  <si>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</si>
  <si>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</si>
  <si>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</si>
  <si>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</si>
  <si>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</si>
  <si>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</si>
  <si>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</si>
  <si>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</si>
  <si>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</si>
  <si>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</si>
  <si>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</si>
  <si>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</si>
  <si>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</si>
  <si>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</si>
  <si>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</si>
  <si>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</si>
  <si>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</si>
  <si>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</si>
  <si>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</si>
  <si>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</si>
  <si>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</si>
  <si>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</si>
  <si>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</si>
  <si>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</si>
  <si>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</si>
  <si>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</si>
  <si>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</si>
  <si>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</si>
  <si>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</si>
  <si>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</si>
  <si>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</si>
  <si>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</si>
  <si>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</si>
  <si>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</si>
  <si>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</si>
  <si>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</si>
  <si>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</si>
  <si>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</si>
  <si>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</si>
  <si>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</si>
  <si>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</si>
  <si>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</si>
  <si>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04803040000</t>
  </si>
  <si>
    <t>VK Dukla Liberec, Jeronýmova 522/14, Liberec - Liga mistrů ve volejbale mužů - Home Credit Aréna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</si>
  <si>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</si>
  <si>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</si>
  <si>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</si>
  <si>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</si>
  <si>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</si>
  <si>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</si>
  <si>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</si>
  <si>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</si>
  <si>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</si>
  <si>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</si>
  <si>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</si>
  <si>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</si>
  <si>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</si>
  <si>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</si>
  <si>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</si>
  <si>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</si>
  <si>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</si>
  <si>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</si>
  <si>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</si>
  <si>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</si>
  <si>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</si>
  <si>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</si>
  <si>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</si>
  <si>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</si>
  <si>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</si>
  <si>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</si>
  <si>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</si>
  <si>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</si>
  <si>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</si>
  <si>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</si>
  <si>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</si>
  <si>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</si>
  <si>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</si>
  <si>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</si>
  <si>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</si>
  <si>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</si>
  <si>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</si>
  <si>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</si>
  <si>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</si>
  <si>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</si>
  <si>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</si>
  <si>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</si>
  <si>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Olympijský víceboj, odznak všestrannosti olympijských vítězů</t>
  </si>
  <si>
    <t>04801950000</t>
  </si>
  <si>
    <t xml:space="preserve">Program na podporu sportovních činností dětí a mládeže </t>
  </si>
  <si>
    <t>04801960000</t>
  </si>
  <si>
    <t>ZR-RO č. 229,233,257/15</t>
  </si>
  <si>
    <t>RU č.1/15</t>
  </si>
  <si>
    <t>04802020000</t>
  </si>
  <si>
    <t>Sdružení pro rozvoj Libereckého kraje z.s., Liberec - Pakt zaměstnanosti Libereckého kraje</t>
  </si>
  <si>
    <t>04801980000</t>
  </si>
  <si>
    <t>Student Cyber Games, Veveří 24, Brno - pIšQworky 2015</t>
  </si>
  <si>
    <t>04803050000</t>
  </si>
  <si>
    <t>Svaz lyžařů ČR, Praha, Cukrovarnická 483/42, Praha - FIS CUP ve skoku na lyžích mužů a žen 2015</t>
  </si>
  <si>
    <t>04803060000</t>
  </si>
  <si>
    <t>1. Novoborský šachový klub, z.s., Nový Bor, Sklářská 705 - Mistrovství ČR v rapid šachu dětí do 14 let</t>
  </si>
  <si>
    <t>04801990000</t>
  </si>
  <si>
    <t>Česká olympijská a.s., Praha, Benešovská 1925/6 - Olympijský víceboj, Odznak všestrannosti olympijských vítězů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</si>
  <si>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</si>
  <si>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</si>
  <si>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</si>
  <si>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</si>
  <si>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</si>
  <si>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</si>
  <si>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</si>
  <si>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</si>
  <si>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</si>
  <si>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</si>
  <si>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</si>
  <si>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</si>
  <si>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</si>
  <si>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</si>
  <si>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</si>
  <si>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</si>
  <si>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</si>
  <si>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</si>
  <si>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</si>
  <si>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</si>
  <si>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</si>
  <si>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</si>
  <si>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</si>
  <si>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</si>
  <si>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</si>
  <si>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</si>
  <si>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</si>
  <si>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</si>
  <si>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</si>
  <si>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</si>
  <si>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</si>
  <si>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</si>
  <si>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</si>
  <si>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</si>
  <si>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</si>
  <si>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</si>
  <si>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</si>
  <si>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</si>
  <si>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</si>
  <si>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</si>
  <si>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</si>
  <si>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</si>
  <si>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</si>
  <si>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</si>
  <si>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</si>
  <si>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</si>
  <si>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</si>
  <si>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</si>
  <si>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</si>
  <si>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</si>
  <si>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</si>
  <si>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</si>
  <si>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</si>
  <si>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</si>
  <si>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</si>
  <si>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</si>
  <si>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</si>
  <si>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</si>
  <si>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</si>
  <si>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</si>
  <si>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3146</t>
  </si>
  <si>
    <t>KAPITOLA 914 04 - PŮSOBNOSTI</t>
  </si>
  <si>
    <t>tis. Kč</t>
  </si>
  <si>
    <t>§</t>
  </si>
  <si>
    <t>91404 - P Ů S O B N O S T I</t>
  </si>
  <si>
    <t>RU č. 1/15</t>
  </si>
  <si>
    <t>RU č. 2/15</t>
  </si>
  <si>
    <t>RU č. 3/15</t>
  </si>
  <si>
    <t>RU č. 4/15</t>
  </si>
  <si>
    <t>RU č. 5/15</t>
  </si>
  <si>
    <t>RU č. 6/15</t>
  </si>
  <si>
    <t>RU č. 7/15</t>
  </si>
  <si>
    <t>RU č. 8/15</t>
  </si>
  <si>
    <t>Běžné (neinvestiční) výdaje resortu celkem</t>
  </si>
  <si>
    <t>DU</t>
  </si>
  <si>
    <t>Výkon působností dle zákona č. 561/04 Sb.</t>
  </si>
  <si>
    <t>RU</t>
  </si>
  <si>
    <t>0411000000</t>
  </si>
  <si>
    <t>jmenování a odvolání ředitelů krajských škol</t>
  </si>
  <si>
    <t>nákup ostatních služeb</t>
  </si>
  <si>
    <t>pohoštění</t>
  </si>
  <si>
    <t>0413000000</t>
  </si>
  <si>
    <t>metodická pomoc školám</t>
  </si>
  <si>
    <t>ostatní osobní výdaje</t>
  </si>
  <si>
    <t>nákup materiálu jinde nezařazený</t>
  </si>
  <si>
    <t>konzultační, poradenské a právní služby</t>
  </si>
  <si>
    <t>služby školení a vzdělávání</t>
  </si>
  <si>
    <t>cestovné</t>
  </si>
  <si>
    <t>0419000000</t>
  </si>
  <si>
    <t>posudky</t>
  </si>
  <si>
    <t>ostatní neinvestiční výdaje jinde nezařazené</t>
  </si>
  <si>
    <t>0420000000</t>
  </si>
  <si>
    <t>koncepční materiály</t>
  </si>
  <si>
    <t>nájemné</t>
  </si>
  <si>
    <t>0425000000</t>
  </si>
  <si>
    <t>testování</t>
  </si>
  <si>
    <t>0430000000</t>
  </si>
  <si>
    <t>zpracování výroční zprávy</t>
  </si>
  <si>
    <t xml:space="preserve">Ostatní činnosti </t>
  </si>
  <si>
    <t>0449000000</t>
  </si>
  <si>
    <t>primární prevence rizikového chování</t>
  </si>
  <si>
    <t>knihy, učební  pomůcky a tisk</t>
  </si>
  <si>
    <t>0459000000</t>
  </si>
  <si>
    <t>podpora odborného vzdělávání</t>
  </si>
  <si>
    <t>0465000000</t>
  </si>
  <si>
    <t>0481010000</t>
  </si>
  <si>
    <t>Soutěže - podpora talentovaných dětí a mládeže</t>
  </si>
  <si>
    <t>dary obyvatelstvu</t>
  </si>
  <si>
    <t>0481020000</t>
  </si>
  <si>
    <t>propagace školství a podpora regionálních aktivit</t>
  </si>
  <si>
    <t>0482390000</t>
  </si>
  <si>
    <t>nostrifikace</t>
  </si>
  <si>
    <t>udržitelnost projektů spolufinancovaných z prostředků EU</t>
  </si>
  <si>
    <t>0440050000</t>
  </si>
  <si>
    <t>EHP/Norsko - Revitalizace hřišť - 2. etapa - udržitelnost projektu</t>
  </si>
  <si>
    <t>služby peněžních ústavů</t>
  </si>
  <si>
    <t>0440070000</t>
  </si>
  <si>
    <t>Informační a vzdělávací portál LK - udržitelnost</t>
  </si>
  <si>
    <t>0440080000</t>
  </si>
  <si>
    <t>Hodnocení kvality vzdělávání v LK - udržitelnost</t>
  </si>
  <si>
    <t>0450100000</t>
  </si>
  <si>
    <t>Poradenství v LK - udržitelnost</t>
  </si>
  <si>
    <t>0450140000</t>
  </si>
  <si>
    <t>Podpora přírodovědného a technického vzdělávání v LK</t>
  </si>
  <si>
    <t>0486990000</t>
  </si>
  <si>
    <t>Hry olympiád dětí a mládeže</t>
  </si>
  <si>
    <t>pohonné hmoty a maziva</t>
  </si>
  <si>
    <t>04803131494</t>
  </si>
  <si>
    <t>04803141492</t>
  </si>
  <si>
    <t>04803151493</t>
  </si>
  <si>
    <t>04803161491</t>
  </si>
  <si>
    <t>PPP, Jablonec n/N, p.o. - Odborné semináře pro metodiky prevence okresu Jablonec nad Nisou</t>
  </si>
  <si>
    <t>PPP, Liberec 2, Truhlářská 3, p.o. - Klub primární prevence</t>
  </si>
  <si>
    <t>PPP, Česká Lípa, Havlíčkova 443,p.o. - Už vím jak na to</t>
  </si>
  <si>
    <t>PPP a SPC, Semily, p.o. - ASUP - Aktivní sociální učení v oblasti primární prevence</t>
  </si>
  <si>
    <t>Příloha č.3 - tab. ZR-RO č. 300/15</t>
  </si>
  <si>
    <t>Změna rozpočtu - rozpočtové opatření č. 300/15</t>
  </si>
  <si>
    <t>Příloha č.1 - tab. ZR-RO č. 300/15</t>
  </si>
  <si>
    <t>ZR 300/15</t>
  </si>
  <si>
    <t>ZR-RO 300/15</t>
  </si>
  <si>
    <t>Příloha č.2 - tab. ZR-RO č. 300/15</t>
  </si>
  <si>
    <t>ZR-RO č. 300/15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</si>
</sst>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8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7">
    <xf numFmtId="0" fontId="0" fillId="0" borderId="0" xfId="0"/>
    <xf numFmtId="0" fontId="1" fillId="2" borderId="0" xfId="3" applyFill="1"/>
    <xf numFmtId="0" fontId="4" fillId="2" borderId="0" xfId="3" applyFont="1" applyFill="1"/>
    <xf numFmtId="0" fontId="7" fillId="2" borderId="14" xfId="2" applyFont="1" applyFill="1" applyBorder="1" applyAlignment="1">
      <alignment horizontal="center" vertical="center"/>
    </xf>
    <xf numFmtId="0" fontId="8" fillId="2" borderId="18" xfId="6" applyFont="1" applyFill="1" applyBorder="1" applyAlignment="1">
      <alignment horizontal="center" vertical="center"/>
    </xf>
    <xf numFmtId="0" fontId="8" fillId="2" borderId="18" xfId="6" applyFont="1" applyFill="1" applyBorder="1" applyAlignment="1">
      <alignment horizontal="left" vertical="center"/>
    </xf>
    <xf numFmtId="0" fontId="10" fillId="2" borderId="7" xfId="6" applyFont="1" applyFill="1" applyBorder="1" applyAlignment="1">
      <alignment horizontal="center" vertical="center"/>
    </xf>
    <xf numFmtId="0" fontId="10" fillId="2" borderId="8" xfId="6" applyFont="1" applyFill="1" applyBorder="1" applyAlignment="1">
      <alignment horizontal="center" vertical="center"/>
    </xf>
    <xf numFmtId="0" fontId="10" fillId="2" borderId="18" xfId="6" applyFont="1" applyFill="1" applyBorder="1" applyAlignment="1">
      <alignment horizontal="center" vertical="center"/>
    </xf>
    <xf numFmtId="0" fontId="10" fillId="2" borderId="18" xfId="6" applyFont="1" applyFill="1" applyBorder="1" applyAlignment="1">
      <alignment vertical="center"/>
    </xf>
    <xf numFmtId="0" fontId="7" fillId="2" borderId="1" xfId="6" applyFont="1" applyFill="1" applyBorder="1" applyAlignment="1">
      <alignment horizontal="center" vertical="center"/>
    </xf>
    <xf numFmtId="0" fontId="7" fillId="2" borderId="2" xfId="6" applyFont="1" applyFill="1" applyBorder="1" applyAlignment="1">
      <alignment horizontal="center" vertical="center"/>
    </xf>
    <xf numFmtId="0" fontId="7" fillId="2" borderId="22" xfId="6" applyFont="1" applyFill="1" applyBorder="1" applyAlignment="1">
      <alignment horizontal="center" vertical="center"/>
    </xf>
    <xf numFmtId="0" fontId="12" fillId="2" borderId="3" xfId="6" applyFont="1" applyFill="1" applyBorder="1" applyAlignment="1">
      <alignment horizontal="center" vertical="center"/>
    </xf>
    <xf numFmtId="0" fontId="12" fillId="2" borderId="4" xfId="6" applyFont="1" applyFill="1" applyBorder="1" applyAlignment="1">
      <alignment horizontal="center" vertical="center"/>
    </xf>
    <xf numFmtId="0" fontId="4" fillId="2" borderId="25" xfId="6" applyFont="1" applyFill="1" applyBorder="1" applyAlignment="1">
      <alignment horizontal="center" vertical="center"/>
    </xf>
    <xf numFmtId="0" fontId="4" fillId="2" borderId="25" xfId="6" applyFont="1" applyFill="1" applyBorder="1" applyAlignment="1">
      <alignment vertical="center"/>
    </xf>
    <xf numFmtId="0" fontId="4" fillId="2" borderId="22" xfId="6" applyFont="1" applyFill="1" applyBorder="1" applyAlignment="1">
      <alignment vertical="center"/>
    </xf>
    <xf numFmtId="0" fontId="7" fillId="2" borderId="3" xfId="6" applyFont="1" applyFill="1" applyBorder="1" applyAlignment="1">
      <alignment horizontal="center" vertical="center"/>
    </xf>
    <xf numFmtId="0" fontId="7" fillId="2" borderId="4" xfId="6" applyFont="1" applyFill="1" applyBorder="1" applyAlignment="1">
      <alignment horizontal="center" vertical="center"/>
    </xf>
    <xf numFmtId="0" fontId="7" fillId="2" borderId="25" xfId="6" applyFont="1" applyFill="1" applyBorder="1" applyAlignment="1">
      <alignment horizontal="center" vertical="center"/>
    </xf>
    <xf numFmtId="0" fontId="7" fillId="2" borderId="25" xfId="6" applyFont="1" applyFill="1" applyBorder="1" applyAlignment="1">
      <alignment vertical="center" wrapText="1"/>
    </xf>
    <xf numFmtId="0" fontId="4" fillId="2" borderId="30" xfId="6" applyFont="1" applyFill="1" applyBorder="1" applyAlignment="1">
      <alignment horizontal="center" vertical="center"/>
    </xf>
    <xf numFmtId="0" fontId="4" fillId="2" borderId="30" xfId="6" applyFont="1" applyFill="1" applyBorder="1" applyAlignment="1">
      <alignment vertical="center"/>
    </xf>
    <xf numFmtId="0" fontId="4" fillId="2" borderId="4" xfId="6" applyFont="1" applyFill="1" applyBorder="1" applyAlignment="1">
      <alignment horizontal="center" vertical="center"/>
    </xf>
    <xf numFmtId="49" fontId="7" fillId="2" borderId="4" xfId="6" applyNumberFormat="1" applyFont="1" applyFill="1" applyBorder="1" applyAlignment="1">
      <alignment horizontal="center" vertical="center"/>
    </xf>
    <xf numFmtId="0" fontId="4" fillId="2" borderId="6" xfId="6" applyFont="1" applyFill="1" applyBorder="1" applyAlignment="1">
      <alignment horizontal="center" vertical="center"/>
    </xf>
    <xf numFmtId="0" fontId="4" fillId="2" borderId="32" xfId="6" applyFont="1" applyFill="1" applyBorder="1" applyAlignment="1">
      <alignment vertical="center"/>
    </xf>
    <xf numFmtId="0" fontId="7" fillId="2" borderId="22" xfId="6" applyFont="1" applyFill="1" applyBorder="1" applyAlignment="1">
      <alignment vertical="center"/>
    </xf>
    <xf numFmtId="4" fontId="7" fillId="2" borderId="10" xfId="3" applyNumberFormat="1" applyFont="1" applyFill="1" applyBorder="1" applyAlignment="1"/>
    <xf numFmtId="4" fontId="10" fillId="2" borderId="14" xfId="3" applyNumberFormat="1" applyFont="1" applyFill="1" applyBorder="1" applyAlignment="1"/>
    <xf numFmtId="0" fontId="4" fillId="2" borderId="3" xfId="6" applyFont="1" applyFill="1" applyBorder="1" applyAlignment="1">
      <alignment horizontal="center" vertical="center"/>
    </xf>
    <xf numFmtId="4" fontId="4" fillId="2" borderId="20" xfId="3" applyNumberFormat="1" applyFont="1" applyFill="1" applyBorder="1" applyAlignment="1"/>
    <xf numFmtId="4" fontId="7" fillId="2" borderId="23" xfId="3" applyNumberFormat="1" applyFont="1" applyFill="1" applyBorder="1" applyAlignment="1"/>
    <xf numFmtId="4" fontId="7" fillId="2" borderId="20" xfId="3" applyNumberFormat="1" applyFont="1" applyFill="1" applyBorder="1" applyAlignment="1"/>
    <xf numFmtId="0" fontId="7" fillId="2" borderId="25" xfId="6" applyFont="1" applyFill="1" applyBorder="1" applyAlignment="1">
      <alignment vertical="center"/>
    </xf>
    <xf numFmtId="4" fontId="4" fillId="2" borderId="26" xfId="3" applyNumberFormat="1" applyFont="1" applyFill="1" applyBorder="1" applyAlignment="1"/>
    <xf numFmtId="4" fontId="4" fillId="2" borderId="38" xfId="3" applyNumberFormat="1" applyFont="1" applyFill="1" applyBorder="1" applyAlignment="1"/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horizontal="right" vertical="center" wrapText="1"/>
    </xf>
    <xf numFmtId="4" fontId="0" fillId="0" borderId="0" xfId="0" applyNumberFormat="1"/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4" fillId="2" borderId="5" xfId="6" applyFont="1" applyFill="1" applyBorder="1" applyAlignment="1">
      <alignment horizontal="center" vertical="center"/>
    </xf>
    <xf numFmtId="0" fontId="4" fillId="0" borderId="5" xfId="6" applyFont="1" applyFill="1" applyBorder="1" applyAlignment="1">
      <alignment horizontal="center" vertical="center"/>
    </xf>
    <xf numFmtId="49" fontId="4" fillId="0" borderId="29" xfId="6" applyNumberFormat="1" applyFont="1" applyFill="1" applyBorder="1" applyAlignment="1">
      <alignment horizontal="center" vertical="center"/>
    </xf>
    <xf numFmtId="49" fontId="4" fillId="0" borderId="4" xfId="3" applyNumberFormat="1" applyFont="1" applyFill="1" applyBorder="1" applyAlignment="1">
      <alignment horizontal="center" vertical="center" wrapText="1"/>
    </xf>
    <xf numFmtId="0" fontId="4" fillId="0" borderId="28" xfId="6" applyFont="1" applyFill="1" applyBorder="1" applyAlignment="1">
      <alignment wrapText="1"/>
    </xf>
    <xf numFmtId="4" fontId="4" fillId="0" borderId="26" xfId="6" applyNumberFormat="1" applyFont="1" applyFill="1" applyBorder="1" applyAlignment="1">
      <alignment horizontal="right"/>
    </xf>
    <xf numFmtId="4" fontId="4" fillId="0" borderId="26" xfId="3" applyNumberFormat="1" applyFont="1" applyFill="1" applyBorder="1" applyAlignment="1"/>
    <xf numFmtId="164" fontId="4" fillId="0" borderId="26" xfId="3" applyNumberFormat="1" applyFont="1" applyFill="1" applyBorder="1" applyAlignment="1"/>
    <xf numFmtId="164" fontId="4" fillId="0" borderId="26" xfId="3" applyNumberFormat="1" applyFont="1" applyFill="1" applyBorder="1"/>
    <xf numFmtId="0" fontId="1" fillId="0" borderId="0" xfId="3" applyFont="1" applyFill="1" applyBorder="1"/>
    <xf numFmtId="0" fontId="12" fillId="0" borderId="5" xfId="6" applyFont="1" applyFill="1" applyBorder="1" applyAlignment="1">
      <alignment horizontal="center" vertical="center"/>
    </xf>
    <xf numFmtId="49" fontId="12" fillId="0" borderId="29" xfId="6" applyNumberFormat="1" applyFont="1" applyFill="1" applyBorder="1" applyAlignment="1">
      <alignment horizontal="center" vertical="center"/>
    </xf>
    <xf numFmtId="0" fontId="1" fillId="0" borderId="0" xfId="3" applyFill="1" applyBorder="1"/>
    <xf numFmtId="0" fontId="1" fillId="0" borderId="0" xfId="3"/>
    <xf numFmtId="4" fontId="1" fillId="0" borderId="0" xfId="3" applyNumberFormat="1"/>
    <xf numFmtId="0" fontId="4" fillId="0" borderId="0" xfId="3" applyFont="1"/>
    <xf numFmtId="0" fontId="20" fillId="0" borderId="0" xfId="3" applyFont="1" applyFill="1"/>
    <xf numFmtId="0" fontId="2" fillId="0" borderId="0" xfId="5"/>
    <xf numFmtId="0" fontId="0" fillId="0" borderId="0" xfId="1" applyFont="1"/>
    <xf numFmtId="0" fontId="1" fillId="0" borderId="0" xfId="1"/>
    <xf numFmtId="0" fontId="0" fillId="2" borderId="0" xfId="3" applyFont="1" applyFill="1"/>
    <xf numFmtId="14" fontId="1" fillId="2" borderId="0" xfId="3" applyNumberFormat="1" applyFill="1"/>
    <xf numFmtId="0" fontId="1" fillId="0" borderId="0" xfId="7" applyFill="1" applyBorder="1"/>
    <xf numFmtId="0" fontId="1" fillId="0" borderId="0" xfId="7" applyFill="1"/>
    <xf numFmtId="0" fontId="7" fillId="0" borderId="0" xfId="7" applyFont="1" applyFill="1" applyAlignment="1">
      <alignment horizontal="center"/>
    </xf>
    <xf numFmtId="0" fontId="4" fillId="0" borderId="0" xfId="7" applyFont="1" applyFill="1"/>
    <xf numFmtId="0" fontId="7" fillId="2" borderId="0" xfId="7" applyFont="1" applyFill="1" applyAlignment="1">
      <alignment horizontal="center"/>
    </xf>
    <xf numFmtId="0" fontId="9" fillId="0" borderId="12" xfId="7" applyFont="1" applyFill="1" applyBorder="1" applyAlignment="1">
      <alignment horizontal="center" vertical="center"/>
    </xf>
    <xf numFmtId="0" fontId="9" fillId="0" borderId="39" xfId="7" applyFont="1" applyFill="1" applyBorder="1" applyAlignment="1">
      <alignment horizontal="center" vertical="center"/>
    </xf>
    <xf numFmtId="0" fontId="21" fillId="0" borderId="13" xfId="7" applyFont="1" applyFill="1" applyBorder="1" applyAlignment="1">
      <alignment horizontal="center" vertical="center"/>
    </xf>
    <xf numFmtId="0" fontId="9" fillId="0" borderId="13" xfId="7" applyFont="1" applyFill="1" applyBorder="1" applyAlignment="1">
      <alignment horizontal="center" vertical="center"/>
    </xf>
    <xf numFmtId="0" fontId="7" fillId="0" borderId="18" xfId="7" applyFont="1" applyFill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4" borderId="14" xfId="2" applyFont="1" applyFill="1" applyBorder="1" applyAlignment="1">
      <alignment horizontal="center" vertical="center"/>
    </xf>
    <xf numFmtId="0" fontId="8" fillId="2" borderId="33" xfId="6" applyFont="1" applyFill="1" applyBorder="1" applyAlignment="1">
      <alignment horizontal="center" vertical="center"/>
    </xf>
    <xf numFmtId="0" fontId="8" fillId="2" borderId="8" xfId="6" applyFont="1" applyFill="1" applyBorder="1" applyAlignment="1">
      <alignment horizontal="center" vertical="center"/>
    </xf>
    <xf numFmtId="4" fontId="7" fillId="2" borderId="14" xfId="6" applyNumberFormat="1" applyFont="1" applyFill="1" applyBorder="1" applyAlignment="1"/>
    <xf numFmtId="4" fontId="7" fillId="2" borderId="10" xfId="3" applyNumberFormat="1" applyFont="1" applyFill="1" applyBorder="1"/>
    <xf numFmtId="49" fontId="7" fillId="2" borderId="2" xfId="6" applyNumberFormat="1" applyFont="1" applyFill="1" applyBorder="1" applyAlignment="1">
      <alignment horizontal="center" vertical="center"/>
    </xf>
    <xf numFmtId="4" fontId="7" fillId="2" borderId="23" xfId="6" applyNumberFormat="1" applyFont="1" applyFill="1" applyBorder="1" applyAlignment="1"/>
    <xf numFmtId="4" fontId="7" fillId="2" borderId="10" xfId="6" applyNumberFormat="1" applyFont="1" applyFill="1" applyBorder="1" applyAlignment="1"/>
    <xf numFmtId="4" fontId="7" fillId="2" borderId="23" xfId="3" applyNumberFormat="1" applyFont="1" applyFill="1" applyBorder="1"/>
    <xf numFmtId="49" fontId="4" fillId="2" borderId="4" xfId="6" applyNumberFormat="1" applyFont="1" applyFill="1" applyBorder="1" applyAlignment="1">
      <alignment horizontal="center" vertical="center"/>
    </xf>
    <xf numFmtId="4" fontId="4" fillId="2" borderId="20" xfId="6" applyNumberFormat="1" applyFont="1" applyFill="1" applyBorder="1" applyAlignment="1"/>
    <xf numFmtId="4" fontId="4" fillId="2" borderId="20" xfId="3" applyNumberFormat="1" applyFont="1" applyFill="1" applyBorder="1"/>
    <xf numFmtId="4" fontId="7" fillId="2" borderId="20" xfId="6" applyNumberFormat="1" applyFont="1" applyFill="1" applyBorder="1" applyAlignment="1"/>
    <xf numFmtId="4" fontId="7" fillId="2" borderId="20" xfId="3" applyNumberFormat="1" applyFont="1" applyFill="1" applyBorder="1"/>
    <xf numFmtId="4" fontId="4" fillId="2" borderId="23" xfId="6" applyNumberFormat="1" applyFont="1" applyFill="1" applyBorder="1" applyAlignment="1"/>
    <xf numFmtId="4" fontId="4" fillId="4" borderId="20" xfId="3" applyNumberFormat="1" applyFont="1" applyFill="1" applyBorder="1"/>
    <xf numFmtId="49" fontId="4" fillId="2" borderId="6" xfId="6" applyNumberFormat="1" applyFont="1" applyFill="1" applyBorder="1" applyAlignment="1">
      <alignment horizontal="center" vertical="center"/>
    </xf>
    <xf numFmtId="0" fontId="4" fillId="2" borderId="35" xfId="6" applyFont="1" applyFill="1" applyBorder="1" applyAlignment="1">
      <alignment horizontal="center" vertical="center"/>
    </xf>
    <xf numFmtId="49" fontId="4" fillId="2" borderId="37" xfId="6" applyNumberFormat="1" applyFont="1" applyFill="1" applyBorder="1" applyAlignment="1">
      <alignment horizontal="center" vertical="center"/>
    </xf>
    <xf numFmtId="0" fontId="4" fillId="2" borderId="37" xfId="6" applyFont="1" applyFill="1" applyBorder="1" applyAlignment="1">
      <alignment horizontal="center" vertical="center"/>
    </xf>
    <xf numFmtId="0" fontId="4" fillId="2" borderId="36" xfId="6" applyFont="1" applyFill="1" applyBorder="1" applyAlignment="1">
      <alignment horizontal="center" vertical="center"/>
    </xf>
    <xf numFmtId="0" fontId="4" fillId="2" borderId="36" xfId="6" applyFont="1" applyFill="1" applyBorder="1" applyAlignment="1">
      <alignment vertical="center"/>
    </xf>
    <xf numFmtId="4" fontId="4" fillId="2" borderId="38" xfId="6" applyNumberFormat="1" applyFont="1" applyFill="1" applyBorder="1" applyAlignment="1"/>
    <xf numFmtId="4" fontId="4" fillId="2" borderId="15" xfId="6" applyNumberFormat="1" applyFont="1" applyFill="1" applyBorder="1" applyAlignment="1"/>
    <xf numFmtId="4" fontId="4" fillId="2" borderId="26" xfId="3" applyNumberFormat="1" applyFont="1" applyFill="1" applyBorder="1"/>
    <xf numFmtId="4" fontId="4" fillId="2" borderId="26" xfId="6" applyNumberFormat="1" applyFont="1" applyFill="1" applyBorder="1" applyAlignment="1"/>
    <xf numFmtId="164" fontId="4" fillId="2" borderId="26" xfId="6" applyNumberFormat="1" applyFont="1" applyFill="1" applyBorder="1" applyAlignment="1"/>
    <xf numFmtId="49" fontId="12" fillId="2" borderId="4" xfId="6" applyNumberFormat="1" applyFont="1" applyFill="1" applyBorder="1" applyAlignment="1">
      <alignment horizontal="center" vertical="center"/>
    </xf>
    <xf numFmtId="164" fontId="7" fillId="2" borderId="26" xfId="6" applyNumberFormat="1" applyFont="1" applyFill="1" applyBorder="1" applyAlignment="1"/>
    <xf numFmtId="49" fontId="7" fillId="2" borderId="52" xfId="6" applyNumberFormat="1" applyFont="1" applyFill="1" applyBorder="1" applyAlignment="1">
      <alignment horizontal="center" vertical="center"/>
    </xf>
    <xf numFmtId="0" fontId="12" fillId="2" borderId="52" xfId="6" applyFont="1" applyFill="1" applyBorder="1" applyAlignment="1">
      <alignment horizontal="center" vertical="center"/>
    </xf>
    <xf numFmtId="0" fontId="4" fillId="2" borderId="32" xfId="6" applyFont="1" applyFill="1" applyBorder="1" applyAlignment="1">
      <alignment horizontal="center" vertical="center"/>
    </xf>
    <xf numFmtId="0" fontId="7" fillId="2" borderId="45" xfId="6" applyFont="1" applyFill="1" applyBorder="1" applyAlignment="1">
      <alignment horizontal="center" vertical="center"/>
    </xf>
    <xf numFmtId="49" fontId="7" fillId="2" borderId="47" xfId="6" applyNumberFormat="1" applyFont="1" applyFill="1" applyBorder="1" applyAlignment="1">
      <alignment horizontal="center" vertical="center"/>
    </xf>
    <xf numFmtId="0" fontId="4" fillId="2" borderId="47" xfId="6" applyFont="1" applyFill="1" applyBorder="1" applyAlignment="1">
      <alignment horizontal="center" vertical="center"/>
    </xf>
    <xf numFmtId="0" fontId="4" fillId="2" borderId="46" xfId="6" applyFont="1" applyFill="1" applyBorder="1" applyAlignment="1">
      <alignment horizontal="center" vertical="center"/>
    </xf>
    <xf numFmtId="0" fontId="4" fillId="2" borderId="46" xfId="6" applyFont="1" applyFill="1" applyBorder="1" applyAlignment="1">
      <alignment vertical="center" wrapText="1"/>
    </xf>
    <xf numFmtId="0" fontId="7" fillId="2" borderId="53" xfId="6" applyFont="1" applyFill="1" applyBorder="1" applyAlignment="1">
      <alignment horizontal="center" vertical="center"/>
    </xf>
    <xf numFmtId="49" fontId="7" fillId="2" borderId="54" xfId="6" applyNumberFormat="1" applyFont="1" applyFill="1" applyBorder="1" applyAlignment="1">
      <alignment horizontal="center" vertical="center"/>
    </xf>
    <xf numFmtId="0" fontId="7" fillId="2" borderId="54" xfId="6" applyFont="1" applyFill="1" applyBorder="1" applyAlignment="1">
      <alignment horizontal="center" vertical="center"/>
    </xf>
    <xf numFmtId="0" fontId="7" fillId="2" borderId="55" xfId="6" applyFont="1" applyFill="1" applyBorder="1" applyAlignment="1">
      <alignment horizontal="center" vertical="center"/>
    </xf>
    <xf numFmtId="0" fontId="7" fillId="2" borderId="55" xfId="6" applyFont="1" applyFill="1" applyBorder="1" applyAlignment="1">
      <alignment vertical="center" wrapText="1"/>
    </xf>
    <xf numFmtId="4" fontId="7" fillId="2" borderId="56" xfId="6" applyNumberFormat="1" applyFont="1" applyFill="1" applyBorder="1" applyAlignment="1"/>
    <xf numFmtId="164" fontId="7" fillId="2" borderId="56" xfId="6" applyNumberFormat="1" applyFont="1" applyFill="1" applyBorder="1" applyAlignment="1"/>
    <xf numFmtId="164" fontId="4" fillId="2" borderId="20" xfId="6" applyNumberFormat="1" applyFont="1" applyFill="1" applyBorder="1" applyAlignment="1"/>
    <xf numFmtId="164" fontId="7" fillId="2" borderId="20" xfId="6" applyNumberFormat="1" applyFont="1" applyFill="1" applyBorder="1" applyAlignment="1"/>
    <xf numFmtId="0" fontId="12" fillId="2" borderId="47" xfId="6" applyFont="1" applyFill="1" applyBorder="1" applyAlignment="1">
      <alignment horizontal="center" vertical="center"/>
    </xf>
    <xf numFmtId="0" fontId="4" fillId="2" borderId="46" xfId="6" applyFont="1" applyFill="1" applyBorder="1" applyAlignment="1">
      <alignment vertical="center"/>
    </xf>
    <xf numFmtId="4" fontId="4" fillId="2" borderId="11" xfId="6" applyNumberFormat="1" applyFont="1" applyFill="1" applyBorder="1" applyAlignment="1"/>
    <xf numFmtId="0" fontId="7" fillId="2" borderId="31" xfId="6" applyFont="1" applyFill="1" applyBorder="1" applyAlignment="1">
      <alignment horizontal="center" vertical="center"/>
    </xf>
    <xf numFmtId="0" fontId="4" fillId="2" borderId="52" xfId="6" applyFont="1" applyFill="1" applyBorder="1" applyAlignment="1">
      <alignment horizontal="center" vertical="center"/>
    </xf>
    <xf numFmtId="0" fontId="4" fillId="2" borderId="51" xfId="6" applyFont="1" applyFill="1" applyBorder="1" applyAlignment="1">
      <alignment vertical="center"/>
    </xf>
    <xf numFmtId="164" fontId="4" fillId="2" borderId="11" xfId="6" applyNumberFormat="1" applyFont="1" applyFill="1" applyBorder="1" applyAlignment="1"/>
    <xf numFmtId="4" fontId="4" fillId="2" borderId="11" xfId="3" applyNumberFormat="1" applyFont="1" applyFill="1" applyBorder="1" applyAlignment="1"/>
    <xf numFmtId="4" fontId="4" fillId="2" borderId="11" xfId="3" applyNumberFormat="1" applyFont="1" applyFill="1" applyBorder="1"/>
    <xf numFmtId="0" fontId="7" fillId="2" borderId="35" xfId="6" applyFont="1" applyFill="1" applyBorder="1" applyAlignment="1">
      <alignment horizontal="center" vertical="center"/>
    </xf>
    <xf numFmtId="49" fontId="7" fillId="2" borderId="37" xfId="6" applyNumberFormat="1" applyFont="1" applyFill="1" applyBorder="1" applyAlignment="1">
      <alignment horizontal="center" vertical="center"/>
    </xf>
    <xf numFmtId="164" fontId="4" fillId="2" borderId="38" xfId="6" applyNumberFormat="1" applyFont="1" applyFill="1" applyBorder="1" applyAlignment="1"/>
    <xf numFmtId="4" fontId="4" fillId="2" borderId="38" xfId="3" applyNumberFormat="1" applyFont="1" applyFill="1" applyBorder="1"/>
    <xf numFmtId="0" fontId="7" fillId="0" borderId="33" xfId="2" applyFont="1" applyBorder="1" applyAlignment="1">
      <alignment horizontal="center" vertical="center"/>
    </xf>
    <xf numFmtId="4" fontId="7" fillId="0" borderId="57" xfId="3" applyNumberFormat="1" applyFont="1" applyBorder="1"/>
    <xf numFmtId="4" fontId="7" fillId="0" borderId="58" xfId="3" applyNumberFormat="1" applyFont="1" applyBorder="1"/>
    <xf numFmtId="4" fontId="4" fillId="0" borderId="27" xfId="3" applyNumberFormat="1" applyFont="1" applyBorder="1"/>
    <xf numFmtId="4" fontId="7" fillId="0" borderId="27" xfId="3" applyNumberFormat="1" applyFont="1" applyBorder="1"/>
    <xf numFmtId="4" fontId="4" fillId="0" borderId="59" xfId="3" applyNumberFormat="1" applyFont="1" applyBorder="1"/>
    <xf numFmtId="4" fontId="4" fillId="0" borderId="60" xfId="3" applyNumberFormat="1" applyFont="1" applyBorder="1"/>
    <xf numFmtId="0" fontId="7" fillId="0" borderId="3" xfId="6" applyFont="1" applyFill="1" applyBorder="1" applyAlignment="1">
      <alignment horizontal="center" vertical="center"/>
    </xf>
    <xf numFmtId="49" fontId="7" fillId="0" borderId="4" xfId="6" applyNumberFormat="1" applyFont="1" applyFill="1" applyBorder="1" applyAlignment="1">
      <alignment horizontal="center" vertical="center"/>
    </xf>
    <xf numFmtId="0" fontId="7" fillId="0" borderId="4" xfId="6" applyFont="1" applyFill="1" applyBorder="1" applyAlignment="1">
      <alignment horizontal="center" vertical="center"/>
    </xf>
    <xf numFmtId="0" fontId="7" fillId="0" borderId="25" xfId="6" applyFont="1" applyFill="1" applyBorder="1" applyAlignment="1">
      <alignment horizontal="center" vertical="center"/>
    </xf>
    <xf numFmtId="0" fontId="7" fillId="0" borderId="25" xfId="6" applyFont="1" applyFill="1" applyBorder="1" applyAlignment="1">
      <alignment vertical="center"/>
    </xf>
    <xf numFmtId="0" fontId="4" fillId="0" borderId="4" xfId="6" applyFont="1" applyFill="1" applyBorder="1" applyAlignment="1">
      <alignment horizontal="center" vertical="center"/>
    </xf>
    <xf numFmtId="0" fontId="4" fillId="0" borderId="25" xfId="6" applyFont="1" applyFill="1" applyBorder="1" applyAlignment="1">
      <alignment horizontal="center" vertical="center"/>
    </xf>
    <xf numFmtId="0" fontId="4" fillId="0" borderId="25" xfId="6" applyFont="1" applyFill="1" applyBorder="1" applyAlignment="1">
      <alignment vertical="center"/>
    </xf>
    <xf numFmtId="0" fontId="4" fillId="0" borderId="3" xfId="6" applyFont="1" applyFill="1" applyBorder="1" applyAlignment="1">
      <alignment horizontal="center" vertical="center"/>
    </xf>
    <xf numFmtId="49" fontId="4" fillId="0" borderId="4" xfId="6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22" fillId="0" borderId="0" xfId="0" applyFont="1"/>
    <xf numFmtId="4" fontId="10" fillId="2" borderId="14" xfId="6" applyNumberFormat="1" applyFont="1" applyFill="1" applyBorder="1" applyAlignment="1"/>
    <xf numFmtId="4" fontId="10" fillId="2" borderId="14" xfId="3" applyNumberFormat="1" applyFont="1" applyFill="1" applyBorder="1"/>
    <xf numFmtId="4" fontId="10" fillId="0" borderId="33" xfId="3" applyNumberFormat="1" applyFont="1" applyBorder="1"/>
    <xf numFmtId="4" fontId="10" fillId="2" borderId="10" xfId="6" applyNumberFormat="1" applyFont="1" applyFill="1" applyBorder="1" applyAlignment="1"/>
    <xf numFmtId="164" fontId="10" fillId="2" borderId="10" xfId="6" applyNumberFormat="1" applyFont="1" applyFill="1" applyBorder="1" applyAlignment="1"/>
    <xf numFmtId="164" fontId="10" fillId="2" borderId="14" xfId="6" applyNumberFormat="1" applyFont="1" applyFill="1" applyBorder="1" applyAlignment="1"/>
    <xf numFmtId="4" fontId="4" fillId="0" borderId="0" xfId="0" applyNumberFormat="1" applyFont="1" applyFill="1"/>
    <xf numFmtId="4" fontId="7" fillId="0" borderId="8" xfId="0" applyNumberFormat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/>
    </xf>
    <xf numFmtId="4" fontId="4" fillId="0" borderId="4" xfId="0" applyNumberFormat="1" applyFont="1" applyFill="1" applyBorder="1"/>
    <xf numFmtId="4" fontId="4" fillId="0" borderId="37" xfId="0" applyNumberFormat="1" applyFont="1" applyFill="1" applyBorder="1"/>
    <xf numFmtId="4" fontId="7" fillId="0" borderId="2" xfId="0" applyNumberFormat="1" applyFont="1" applyFill="1" applyBorder="1"/>
    <xf numFmtId="4" fontId="7" fillId="0" borderId="4" xfId="0" applyNumberFormat="1" applyFont="1" applyFill="1" applyBorder="1"/>
    <xf numFmtId="4" fontId="10" fillId="0" borderId="47" xfId="0" applyNumberFormat="1" applyFont="1" applyFill="1" applyBorder="1"/>
    <xf numFmtId="4" fontId="10" fillId="0" borderId="8" xfId="0" applyNumberFormat="1" applyFont="1" applyFill="1" applyBorder="1"/>
    <xf numFmtId="4" fontId="4" fillId="0" borderId="0" xfId="0" applyNumberFormat="1" applyFont="1"/>
    <xf numFmtId="4" fontId="7" fillId="0" borderId="8" xfId="0" applyNumberFormat="1" applyFont="1" applyFill="1" applyBorder="1"/>
    <xf numFmtId="0" fontId="11" fillId="2" borderId="8" xfId="7" applyFont="1" applyFill="1" applyBorder="1" applyAlignment="1">
      <alignment horizontal="center" vertical="center"/>
    </xf>
    <xf numFmtId="0" fontId="10" fillId="2" borderId="8" xfId="7" applyFont="1" applyFill="1" applyBorder="1" applyAlignment="1">
      <alignment horizontal="center" vertical="center"/>
    </xf>
    <xf numFmtId="0" fontId="10" fillId="2" borderId="12" xfId="6" applyFont="1" applyFill="1" applyBorder="1" applyAlignment="1">
      <alignment horizontal="center" vertical="center"/>
    </xf>
    <xf numFmtId="0" fontId="11" fillId="2" borderId="39" xfId="7" applyFont="1" applyFill="1" applyBorder="1" applyAlignment="1">
      <alignment horizontal="center" vertical="center"/>
    </xf>
    <xf numFmtId="0" fontId="10" fillId="2" borderId="39" xfId="6" applyFont="1" applyFill="1" applyBorder="1" applyAlignment="1">
      <alignment horizontal="center" vertical="center"/>
    </xf>
    <xf numFmtId="0" fontId="10" fillId="2" borderId="13" xfId="6" applyFont="1" applyFill="1" applyBorder="1" applyAlignment="1">
      <alignment horizontal="center" vertical="center"/>
    </xf>
    <xf numFmtId="0" fontId="10" fillId="2" borderId="13" xfId="6" applyFont="1" applyFill="1" applyBorder="1" applyAlignment="1" applyProtection="1">
      <alignment vertical="center" wrapText="1"/>
      <protection locked="0"/>
    </xf>
    <xf numFmtId="49" fontId="10" fillId="2" borderId="8" xfId="6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4" fillId="0" borderId="0" xfId="3" applyFont="1" applyFill="1" applyBorder="1"/>
    <xf numFmtId="0" fontId="1" fillId="0" borderId="0" xfId="3" applyFill="1"/>
    <xf numFmtId="4" fontId="1" fillId="0" borderId="0" xfId="3" applyNumberFormat="1" applyFill="1"/>
    <xf numFmtId="0" fontId="4" fillId="0" borderId="0" xfId="3" applyFont="1" applyFill="1" applyAlignment="1">
      <alignment horizontal="right"/>
    </xf>
    <xf numFmtId="0" fontId="4" fillId="0" borderId="0" xfId="3" applyFont="1" applyFill="1"/>
    <xf numFmtId="0" fontId="2" fillId="0" borderId="0" xfId="5" applyFill="1"/>
    <xf numFmtId="0" fontId="1" fillId="0" borderId="0" xfId="1" applyFill="1"/>
    <xf numFmtId="0" fontId="7" fillId="0" borderId="0" xfId="6" applyFont="1" applyFill="1" applyBorder="1" applyAlignment="1">
      <alignment horizontal="center"/>
    </xf>
    <xf numFmtId="49" fontId="7" fillId="0" borderId="0" xfId="6" applyNumberFormat="1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0" fontId="4" fillId="0" borderId="0" xfId="6" applyFont="1" applyFill="1" applyBorder="1"/>
    <xf numFmtId="4" fontId="4" fillId="0" borderId="0" xfId="6" applyNumberFormat="1" applyFont="1" applyFill="1" applyBorder="1"/>
    <xf numFmtId="164" fontId="4" fillId="0" borderId="0" xfId="6" applyNumberFormat="1" applyFont="1" applyFill="1" applyBorder="1"/>
    <xf numFmtId="0" fontId="1" fillId="0" borderId="0" xfId="6" applyFill="1"/>
    <xf numFmtId="4" fontId="1" fillId="0" borderId="0" xfId="6" applyNumberFormat="1" applyFill="1"/>
    <xf numFmtId="0" fontId="7" fillId="0" borderId="0" xfId="6" applyFont="1" applyFill="1" applyAlignment="1">
      <alignment horizontal="center"/>
    </xf>
    <xf numFmtId="0" fontId="8" fillId="0" borderId="12" xfId="6" applyFont="1" applyFill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/>
    </xf>
    <xf numFmtId="0" fontId="8" fillId="0" borderId="13" xfId="6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wrapText="1"/>
    </xf>
    <xf numFmtId="0" fontId="7" fillId="0" borderId="14" xfId="3" applyFont="1" applyFill="1" applyBorder="1" applyAlignment="1">
      <alignment horizontal="center" vertical="center" wrapText="1"/>
    </xf>
    <xf numFmtId="0" fontId="8" fillId="0" borderId="7" xfId="6" applyFont="1" applyFill="1" applyBorder="1" applyAlignment="1">
      <alignment horizontal="center" vertical="center"/>
    </xf>
    <xf numFmtId="0" fontId="8" fillId="0" borderId="17" xfId="6" applyFont="1" applyFill="1" applyBorder="1" applyAlignment="1">
      <alignment horizontal="center" vertical="center"/>
    </xf>
    <xf numFmtId="0" fontId="8" fillId="0" borderId="18" xfId="6" applyFont="1" applyFill="1" applyBorder="1" applyAlignment="1">
      <alignment horizontal="center" vertical="center"/>
    </xf>
    <xf numFmtId="0" fontId="8" fillId="0" borderId="18" xfId="6" applyFont="1" applyFill="1" applyBorder="1" applyAlignment="1">
      <alignment horizontal="left" vertical="center"/>
    </xf>
    <xf numFmtId="4" fontId="8" fillId="0" borderId="14" xfId="6" applyNumberFormat="1" applyFont="1" applyFill="1" applyBorder="1" applyAlignment="1">
      <alignment horizontal="right"/>
    </xf>
    <xf numFmtId="4" fontId="7" fillId="0" borderId="14" xfId="6" applyNumberFormat="1" applyFont="1" applyFill="1" applyBorder="1" applyAlignment="1">
      <alignment horizontal="right"/>
    </xf>
    <xf numFmtId="4" fontId="7" fillId="0" borderId="10" xfId="3" applyNumberFormat="1" applyFont="1" applyFill="1" applyBorder="1" applyAlignment="1"/>
    <xf numFmtId="164" fontId="7" fillId="0" borderId="10" xfId="3" applyNumberFormat="1" applyFont="1" applyFill="1" applyBorder="1" applyAlignment="1"/>
    <xf numFmtId="164" fontId="7" fillId="0" borderId="10" xfId="3" applyNumberFormat="1" applyFont="1" applyFill="1" applyBorder="1"/>
    <xf numFmtId="164" fontId="1" fillId="0" borderId="0" xfId="3" applyNumberFormat="1" applyFill="1" applyBorder="1"/>
    <xf numFmtId="0" fontId="10" fillId="0" borderId="7" xfId="6" applyFont="1" applyFill="1" applyBorder="1" applyAlignment="1">
      <alignment horizontal="center" vertical="center"/>
    </xf>
    <xf numFmtId="0" fontId="11" fillId="0" borderId="19" xfId="7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18" xfId="6" applyFont="1" applyFill="1" applyBorder="1" applyAlignment="1">
      <alignment horizontal="center" vertical="center"/>
    </xf>
    <xf numFmtId="0" fontId="10" fillId="0" borderId="18" xfId="6" applyFont="1" applyFill="1" applyBorder="1" applyAlignment="1">
      <alignment vertical="center"/>
    </xf>
    <xf numFmtId="4" fontId="10" fillId="0" borderId="14" xfId="6" applyNumberFormat="1" applyFont="1" applyFill="1" applyBorder="1" applyAlignment="1">
      <alignment horizontal="right"/>
    </xf>
    <xf numFmtId="4" fontId="10" fillId="0" borderId="14" xfId="3" applyNumberFormat="1" applyFont="1" applyFill="1" applyBorder="1" applyAlignment="1"/>
    <xf numFmtId="164" fontId="10" fillId="0" borderId="14" xfId="3" applyNumberFormat="1" applyFont="1" applyFill="1" applyBorder="1" applyAlignment="1"/>
    <xf numFmtId="164" fontId="10" fillId="0" borderId="14" xfId="3" applyNumberFormat="1" applyFont="1" applyFill="1" applyBorder="1"/>
    <xf numFmtId="0" fontId="7" fillId="0" borderId="12" xfId="6" applyFont="1" applyFill="1" applyBorder="1" applyAlignment="1">
      <alignment horizontal="center" vertical="center"/>
    </xf>
    <xf numFmtId="49" fontId="7" fillId="0" borderId="42" xfId="6" applyNumberFormat="1" applyFont="1" applyFill="1" applyBorder="1" applyAlignment="1">
      <alignment horizontal="center" vertical="center"/>
    </xf>
    <xf numFmtId="0" fontId="7" fillId="0" borderId="39" xfId="6" applyFont="1" applyFill="1" applyBorder="1" applyAlignment="1">
      <alignment horizontal="center" vertical="center"/>
    </xf>
    <xf numFmtId="0" fontId="7" fillId="0" borderId="13" xfId="6" applyFont="1" applyFill="1" applyBorder="1" applyAlignment="1">
      <alignment horizontal="center" vertical="center"/>
    </xf>
    <xf numFmtId="0" fontId="7" fillId="0" borderId="13" xfId="6" applyFont="1" applyFill="1" applyBorder="1" applyAlignment="1">
      <alignment vertical="center" wrapText="1"/>
    </xf>
    <xf numFmtId="4" fontId="7" fillId="0" borderId="11" xfId="6" applyNumberFormat="1" applyFont="1" applyFill="1" applyBorder="1" applyAlignment="1">
      <alignment horizontal="right"/>
    </xf>
    <xf numFmtId="4" fontId="7" fillId="0" borderId="11" xfId="3" applyNumberFormat="1" applyFont="1" applyFill="1" applyBorder="1" applyAlignment="1"/>
    <xf numFmtId="164" fontId="7" fillId="0" borderId="11" xfId="3" applyNumberFormat="1" applyFont="1" applyFill="1" applyBorder="1" applyAlignment="1"/>
    <xf numFmtId="164" fontId="7" fillId="0" borderId="23" xfId="3" applyNumberFormat="1" applyFont="1" applyFill="1" applyBorder="1"/>
    <xf numFmtId="49" fontId="4" fillId="0" borderId="24" xfId="6" applyNumberFormat="1" applyFont="1" applyFill="1" applyBorder="1" applyAlignment="1">
      <alignment horizontal="center" vertical="center"/>
    </xf>
    <xf numFmtId="49" fontId="4" fillId="0" borderId="4" xfId="9" applyNumberFormat="1" applyFont="1" applyFill="1" applyBorder="1" applyAlignment="1">
      <alignment horizontal="center" wrapText="1"/>
    </xf>
    <xf numFmtId="0" fontId="4" fillId="0" borderId="25" xfId="9" applyFont="1" applyFill="1" applyBorder="1" applyAlignment="1">
      <alignment wrapText="1"/>
    </xf>
    <xf numFmtId="4" fontId="4" fillId="0" borderId="20" xfId="6" applyNumberFormat="1" applyFont="1" applyFill="1" applyBorder="1" applyAlignment="1">
      <alignment horizontal="right"/>
    </xf>
    <xf numFmtId="4" fontId="4" fillId="0" borderId="20" xfId="3" applyNumberFormat="1" applyFont="1" applyFill="1" applyBorder="1" applyAlignment="1"/>
    <xf numFmtId="164" fontId="4" fillId="0" borderId="20" xfId="3" applyNumberFormat="1" applyFont="1" applyFill="1" applyBorder="1" applyAlignment="1"/>
    <xf numFmtId="164" fontId="4" fillId="0" borderId="20" xfId="3" applyNumberFormat="1" applyFont="1" applyFill="1" applyBorder="1"/>
    <xf numFmtId="0" fontId="7" fillId="0" borderId="1" xfId="6" applyFont="1" applyFill="1" applyBorder="1" applyAlignment="1">
      <alignment horizontal="center" vertical="center"/>
    </xf>
    <xf numFmtId="49" fontId="7" fillId="0" borderId="21" xfId="6" applyNumberFormat="1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7" fillId="0" borderId="22" xfId="6" applyFont="1" applyFill="1" applyBorder="1" applyAlignment="1">
      <alignment horizontal="center" vertical="center"/>
    </xf>
    <xf numFmtId="0" fontId="7" fillId="0" borderId="22" xfId="6" applyFont="1" applyFill="1" applyBorder="1" applyAlignment="1">
      <alignment vertical="center" wrapText="1"/>
    </xf>
    <xf numFmtId="4" fontId="7" fillId="0" borderId="23" xfId="6" applyNumberFormat="1" applyFont="1" applyFill="1" applyBorder="1" applyAlignment="1">
      <alignment horizontal="right"/>
    </xf>
    <xf numFmtId="4" fontId="7" fillId="0" borderId="23" xfId="3" applyNumberFormat="1" applyFont="1" applyFill="1" applyBorder="1" applyAlignment="1"/>
    <xf numFmtId="164" fontId="7" fillId="0" borderId="23" xfId="3" applyNumberFormat="1" applyFont="1" applyFill="1" applyBorder="1" applyAlignment="1"/>
    <xf numFmtId="164" fontId="7" fillId="0" borderId="20" xfId="3" applyNumberFormat="1" applyFont="1" applyFill="1" applyBorder="1"/>
    <xf numFmtId="0" fontId="12" fillId="0" borderId="3" xfId="6" applyFont="1" applyFill="1" applyBorder="1" applyAlignment="1">
      <alignment horizontal="center" vertical="center"/>
    </xf>
    <xf numFmtId="49" fontId="12" fillId="0" borderId="24" xfId="6" applyNumberFormat="1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4" fontId="7" fillId="0" borderId="20" xfId="6" applyNumberFormat="1" applyFont="1" applyFill="1" applyBorder="1" applyAlignment="1">
      <alignment horizontal="right"/>
    </xf>
    <xf numFmtId="4" fontId="7" fillId="0" borderId="20" xfId="3" applyNumberFormat="1" applyFont="1" applyFill="1" applyBorder="1" applyAlignment="1"/>
    <xf numFmtId="164" fontId="7" fillId="0" borderId="20" xfId="3" applyNumberFormat="1" applyFont="1" applyFill="1" applyBorder="1" applyAlignment="1"/>
    <xf numFmtId="0" fontId="4" fillId="0" borderId="22" xfId="6" applyFont="1" applyFill="1" applyBorder="1" applyAlignment="1">
      <alignment horizontal="center" vertical="center"/>
    </xf>
    <xf numFmtId="0" fontId="4" fillId="0" borderId="22" xfId="6" applyFont="1" applyFill="1" applyBorder="1" applyAlignment="1">
      <alignment vertical="center"/>
    </xf>
    <xf numFmtId="49" fontId="7" fillId="0" borderId="24" xfId="6" applyNumberFormat="1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/>
    </xf>
    <xf numFmtId="49" fontId="7" fillId="0" borderId="4" xfId="6" applyNumberFormat="1" applyFont="1" applyFill="1" applyBorder="1" applyAlignment="1">
      <alignment horizontal="center"/>
    </xf>
    <xf numFmtId="0" fontId="7" fillId="0" borderId="4" xfId="6" applyFont="1" applyFill="1" applyBorder="1" applyAlignment="1">
      <alignment horizontal="center"/>
    </xf>
    <xf numFmtId="0" fontId="7" fillId="0" borderId="25" xfId="6" applyFont="1" applyFill="1" applyBorder="1" applyAlignment="1">
      <alignment wrapText="1"/>
    </xf>
    <xf numFmtId="4" fontId="7" fillId="0" borderId="20" xfId="0" applyNumberFormat="1" applyFont="1" applyFill="1" applyBorder="1" applyAlignment="1">
      <alignment horizontal="right" wrapText="1"/>
    </xf>
    <xf numFmtId="4" fontId="7" fillId="0" borderId="20" xfId="0" applyNumberFormat="1" applyFont="1" applyFill="1" applyBorder="1" applyAlignment="1">
      <alignment horizontal="right"/>
    </xf>
    <xf numFmtId="0" fontId="12" fillId="0" borderId="3" xfId="6" applyFont="1" applyFill="1" applyBorder="1" applyAlignment="1">
      <alignment horizontal="center"/>
    </xf>
    <xf numFmtId="49" fontId="4" fillId="0" borderId="4" xfId="6" applyNumberFormat="1" applyFont="1" applyFill="1" applyBorder="1" applyAlignment="1">
      <alignment horizontal="center"/>
    </xf>
    <xf numFmtId="0" fontId="12" fillId="0" borderId="4" xfId="6" applyFont="1" applyFill="1" applyBorder="1" applyAlignment="1">
      <alignment horizontal="center"/>
    </xf>
    <xf numFmtId="0" fontId="4" fillId="0" borderId="4" xfId="6" applyFont="1" applyFill="1" applyBorder="1" applyAlignment="1">
      <alignment horizontal="center"/>
    </xf>
    <xf numFmtId="0" fontId="4" fillId="0" borderId="25" xfId="6" applyFont="1" applyFill="1" applyBorder="1" applyAlignment="1">
      <alignment wrapText="1"/>
    </xf>
    <xf numFmtId="4" fontId="4" fillId="0" borderId="20" xfId="0" applyNumberFormat="1" applyFont="1" applyFill="1" applyBorder="1" applyAlignment="1">
      <alignment horizontal="right" wrapText="1"/>
    </xf>
    <xf numFmtId="4" fontId="4" fillId="0" borderId="20" xfId="0" applyNumberFormat="1" applyFont="1" applyFill="1" applyBorder="1" applyAlignment="1">
      <alignment horizontal="right"/>
    </xf>
    <xf numFmtId="49" fontId="12" fillId="0" borderId="4" xfId="6" applyNumberFormat="1" applyFont="1" applyFill="1" applyBorder="1" applyAlignment="1">
      <alignment horizontal="center"/>
    </xf>
    <xf numFmtId="49" fontId="7" fillId="0" borderId="25" xfId="3" applyNumberFormat="1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vertical="center" wrapText="1"/>
    </xf>
    <xf numFmtId="0" fontId="4" fillId="0" borderId="3" xfId="3" applyFont="1" applyFill="1" applyBorder="1" applyAlignment="1">
      <alignment horizontal="center" vertical="center" wrapText="1"/>
    </xf>
    <xf numFmtId="49" fontId="4" fillId="0" borderId="25" xfId="3" applyNumberFormat="1" applyFont="1" applyFill="1" applyBorder="1" applyAlignment="1">
      <alignment horizontal="center" vertical="center" wrapText="1"/>
    </xf>
    <xf numFmtId="4" fontId="7" fillId="0" borderId="20" xfId="0" applyNumberFormat="1" applyFont="1" applyFill="1" applyBorder="1" applyAlignment="1"/>
    <xf numFmtId="0" fontId="12" fillId="0" borderId="25" xfId="6" applyFont="1" applyFill="1" applyBorder="1" applyAlignment="1">
      <alignment horizontal="center" vertical="center"/>
    </xf>
    <xf numFmtId="4" fontId="4" fillId="0" borderId="20" xfId="0" applyNumberFormat="1" applyFont="1" applyFill="1" applyBorder="1" applyAlignment="1"/>
    <xf numFmtId="0" fontId="7" fillId="0" borderId="27" xfId="3" applyFont="1" applyFill="1" applyBorder="1" applyAlignment="1">
      <alignment horizontal="center" vertical="center" wrapText="1"/>
    </xf>
    <xf numFmtId="49" fontId="7" fillId="0" borderId="4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7" fillId="0" borderId="25" xfId="6" applyFont="1" applyFill="1" applyBorder="1" applyAlignment="1">
      <alignment vertical="center" wrapText="1"/>
    </xf>
    <xf numFmtId="49" fontId="12" fillId="0" borderId="28" xfId="6" applyNumberFormat="1" applyFont="1" applyFill="1" applyBorder="1" applyAlignment="1">
      <alignment horizontal="center" vertical="center"/>
    </xf>
    <xf numFmtId="0" fontId="12" fillId="0" borderId="6" xfId="6" applyFont="1" applyFill="1" applyBorder="1" applyAlignment="1">
      <alignment horizontal="center" vertical="center"/>
    </xf>
    <xf numFmtId="0" fontId="4" fillId="0" borderId="30" xfId="6" applyFont="1" applyFill="1" applyBorder="1" applyAlignment="1">
      <alignment horizontal="center" vertical="center"/>
    </xf>
    <xf numFmtId="0" fontId="4" fillId="0" borderId="30" xfId="6" applyFont="1" applyFill="1" applyBorder="1" applyAlignment="1">
      <alignment vertical="center"/>
    </xf>
    <xf numFmtId="0" fontId="7" fillId="0" borderId="5" xfId="6" applyFont="1" applyFill="1" applyBorder="1" applyAlignment="1">
      <alignment horizontal="center" vertical="center"/>
    </xf>
    <xf numFmtId="49" fontId="7" fillId="0" borderId="29" xfId="6" applyNumberFormat="1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30" xfId="6" applyFont="1" applyFill="1" applyBorder="1" applyAlignment="1">
      <alignment horizontal="center" vertical="center"/>
    </xf>
    <xf numFmtId="0" fontId="7" fillId="0" borderId="30" xfId="6" applyFont="1" applyFill="1" applyBorder="1" applyAlignment="1">
      <alignment vertical="center" wrapText="1"/>
    </xf>
    <xf numFmtId="4" fontId="7" fillId="0" borderId="26" xfId="6" applyNumberFormat="1" applyFont="1" applyFill="1" applyBorder="1" applyAlignment="1">
      <alignment horizontal="right"/>
    </xf>
    <xf numFmtId="4" fontId="7" fillId="0" borderId="26" xfId="3" applyNumberFormat="1" applyFont="1" applyFill="1" applyBorder="1" applyAlignment="1"/>
    <xf numFmtId="164" fontId="7" fillId="0" borderId="26" xfId="3" applyNumberFormat="1" applyFont="1" applyFill="1" applyBorder="1" applyAlignment="1"/>
    <xf numFmtId="164" fontId="7" fillId="0" borderId="26" xfId="3" applyNumberFormat="1" applyFont="1" applyFill="1" applyBorder="1"/>
    <xf numFmtId="0" fontId="7" fillId="0" borderId="4" xfId="0" applyFont="1" applyFill="1" applyBorder="1" applyAlignment="1">
      <alignment horizontal="left" wrapText="1"/>
    </xf>
    <xf numFmtId="49" fontId="10" fillId="0" borderId="19" xfId="6" applyNumberFormat="1" applyFont="1" applyFill="1" applyBorder="1" applyAlignment="1">
      <alignment horizontal="center" vertical="center"/>
    </xf>
    <xf numFmtId="0" fontId="12" fillId="0" borderId="31" xfId="6" applyFont="1" applyFill="1" applyBorder="1" applyAlignment="1">
      <alignment horizontal="center" vertical="center"/>
    </xf>
    <xf numFmtId="49" fontId="12" fillId="0" borderId="32" xfId="6" applyNumberFormat="1" applyFont="1" applyFill="1" applyBorder="1" applyAlignment="1">
      <alignment horizontal="center" vertical="center"/>
    </xf>
    <xf numFmtId="0" fontId="4" fillId="0" borderId="6" xfId="6" applyFont="1" applyFill="1" applyBorder="1" applyAlignment="1">
      <alignment horizontal="center" vertical="center"/>
    </xf>
    <xf numFmtId="0" fontId="4" fillId="0" borderId="32" xfId="6" applyFont="1" applyFill="1" applyBorder="1" applyAlignment="1">
      <alignment vertical="center"/>
    </xf>
    <xf numFmtId="0" fontId="13" fillId="0" borderId="7" xfId="8" applyFont="1" applyFill="1" applyBorder="1" applyAlignment="1">
      <alignment horizontal="center" wrapText="1"/>
    </xf>
    <xf numFmtId="49" fontId="13" fillId="0" borderId="18" xfId="9" applyNumberFormat="1" applyFont="1" applyFill="1" applyBorder="1" applyAlignment="1">
      <alignment horizontal="center" wrapText="1"/>
    </xf>
    <xf numFmtId="49" fontId="13" fillId="0" borderId="8" xfId="9" applyNumberFormat="1" applyFont="1" applyFill="1" applyBorder="1" applyAlignment="1">
      <alignment horizontal="center" wrapText="1"/>
    </xf>
    <xf numFmtId="0" fontId="13" fillId="0" borderId="9" xfId="9" applyFont="1" applyFill="1" applyBorder="1" applyAlignment="1">
      <alignment wrapText="1"/>
    </xf>
    <xf numFmtId="4" fontId="13" fillId="0" borderId="33" xfId="9" applyNumberFormat="1" applyFont="1" applyFill="1" applyBorder="1" applyAlignment="1">
      <alignment wrapText="1"/>
    </xf>
    <xf numFmtId="4" fontId="13" fillId="0" borderId="14" xfId="6" applyNumberFormat="1" applyFont="1" applyFill="1" applyBorder="1" applyAlignment="1">
      <alignment horizontal="right"/>
    </xf>
    <xf numFmtId="4" fontId="13" fillId="0" borderId="14" xfId="3" applyNumberFormat="1" applyFont="1" applyFill="1" applyBorder="1" applyAlignment="1"/>
    <xf numFmtId="164" fontId="13" fillId="0" borderId="14" xfId="3" applyNumberFormat="1" applyFont="1" applyFill="1" applyBorder="1" applyAlignment="1"/>
    <xf numFmtId="164" fontId="13" fillId="0" borderId="14" xfId="3" applyNumberFormat="1" applyFont="1" applyFill="1" applyBorder="1"/>
    <xf numFmtId="4" fontId="7" fillId="0" borderId="23" xfId="0" applyNumberFormat="1" applyFont="1" applyFill="1" applyBorder="1" applyAlignment="1">
      <alignment horizontal="right"/>
    </xf>
    <xf numFmtId="0" fontId="12" fillId="0" borderId="1" xfId="6" applyFont="1" applyFill="1" applyBorder="1" applyAlignment="1">
      <alignment horizontal="center" vertical="center"/>
    </xf>
    <xf numFmtId="49" fontId="12" fillId="0" borderId="21" xfId="6" applyNumberFormat="1" applyFont="1" applyFill="1" applyBorder="1" applyAlignment="1">
      <alignment horizontal="center" vertical="center"/>
    </xf>
    <xf numFmtId="0" fontId="4" fillId="0" borderId="25" xfId="6" applyFont="1" applyFill="1" applyBorder="1" applyAlignment="1">
      <alignment vertical="center" wrapText="1"/>
    </xf>
    <xf numFmtId="0" fontId="7" fillId="0" borderId="5" xfId="8" applyFont="1" applyFill="1" applyBorder="1" applyAlignment="1">
      <alignment horizontal="center" wrapText="1"/>
    </xf>
    <xf numFmtId="49" fontId="7" fillId="0" borderId="30" xfId="9" applyNumberFormat="1" applyFont="1" applyFill="1" applyBorder="1" applyAlignment="1">
      <alignment horizontal="center" wrapText="1"/>
    </xf>
    <xf numFmtId="49" fontId="7" fillId="0" borderId="6" xfId="9" applyNumberFormat="1" applyFont="1" applyFill="1" applyBorder="1" applyAlignment="1">
      <alignment horizontal="center" wrapText="1"/>
    </xf>
    <xf numFmtId="0" fontId="7" fillId="0" borderId="30" xfId="9" applyFont="1" applyFill="1" applyBorder="1" applyAlignment="1">
      <alignment wrapText="1"/>
    </xf>
    <xf numFmtId="4" fontId="7" fillId="0" borderId="26" xfId="9" applyNumberFormat="1" applyFont="1" applyFill="1" applyBorder="1" applyAlignment="1">
      <alignment horizontal="right" wrapText="1"/>
    </xf>
    <xf numFmtId="0" fontId="10" fillId="0" borderId="5" xfId="8" applyFont="1" applyFill="1" applyBorder="1" applyAlignment="1">
      <alignment horizontal="center" wrapText="1"/>
    </xf>
    <xf numFmtId="49" fontId="10" fillId="0" borderId="30" xfId="9" applyNumberFormat="1" applyFont="1" applyFill="1" applyBorder="1" applyAlignment="1">
      <alignment horizontal="center" wrapText="1"/>
    </xf>
    <xf numFmtId="49" fontId="4" fillId="0" borderId="6" xfId="9" applyNumberFormat="1" applyFont="1" applyFill="1" applyBorder="1" applyAlignment="1">
      <alignment horizontal="center" wrapText="1"/>
    </xf>
    <xf numFmtId="0" fontId="4" fillId="0" borderId="30" xfId="9" applyFont="1" applyFill="1" applyBorder="1" applyAlignment="1">
      <alignment wrapText="1"/>
    </xf>
    <xf numFmtId="4" fontId="4" fillId="0" borderId="26" xfId="9" applyNumberFormat="1" applyFont="1" applyFill="1" applyBorder="1" applyAlignment="1">
      <alignment horizontal="right" wrapText="1"/>
    </xf>
    <xf numFmtId="4" fontId="4" fillId="0" borderId="26" xfId="0" applyNumberFormat="1" applyFont="1" applyFill="1" applyBorder="1" applyAlignment="1">
      <alignment horizontal="right"/>
    </xf>
    <xf numFmtId="4" fontId="13" fillId="0" borderId="14" xfId="0" applyNumberFormat="1" applyFont="1" applyFill="1" applyBorder="1" applyAlignment="1">
      <alignment horizontal="right"/>
    </xf>
    <xf numFmtId="0" fontId="7" fillId="0" borderId="3" xfId="8" applyFont="1" applyFill="1" applyBorder="1" applyAlignment="1">
      <alignment horizontal="center" wrapText="1"/>
    </xf>
    <xf numFmtId="49" fontId="7" fillId="0" borderId="25" xfId="9" applyNumberFormat="1" applyFont="1" applyFill="1" applyBorder="1" applyAlignment="1">
      <alignment horizontal="center" wrapText="1"/>
    </xf>
    <xf numFmtId="49" fontId="7" fillId="0" borderId="4" xfId="9" applyNumberFormat="1" applyFont="1" applyFill="1" applyBorder="1" applyAlignment="1">
      <alignment horizontal="center" wrapText="1"/>
    </xf>
    <xf numFmtId="0" fontId="7" fillId="0" borderId="25" xfId="9" applyFont="1" applyFill="1" applyBorder="1" applyAlignment="1">
      <alignment wrapText="1"/>
    </xf>
    <xf numFmtId="4" fontId="7" fillId="0" borderId="20" xfId="9" applyNumberFormat="1" applyFont="1" applyFill="1" applyBorder="1" applyAlignment="1">
      <alignment horizontal="right" wrapText="1"/>
    </xf>
    <xf numFmtId="0" fontId="10" fillId="0" borderId="3" xfId="8" applyFont="1" applyFill="1" applyBorder="1" applyAlignment="1">
      <alignment horizontal="center" wrapText="1"/>
    </xf>
    <xf numFmtId="49" fontId="10" fillId="0" borderId="25" xfId="9" applyNumberFormat="1" applyFont="1" applyFill="1" applyBorder="1" applyAlignment="1">
      <alignment horizontal="center" wrapText="1"/>
    </xf>
    <xf numFmtId="4" fontId="4" fillId="0" borderId="20" xfId="9" applyNumberFormat="1" applyFont="1" applyFill="1" applyBorder="1" applyAlignment="1">
      <alignment horizontal="right" wrapText="1"/>
    </xf>
    <xf numFmtId="49" fontId="7" fillId="0" borderId="34" xfId="9" applyNumberFormat="1" applyFont="1" applyFill="1" applyBorder="1" applyAlignment="1">
      <alignment horizontal="center" wrapText="1"/>
    </xf>
    <xf numFmtId="49" fontId="4" fillId="0" borderId="30" xfId="9" applyNumberFormat="1" applyFont="1" applyFill="1" applyBorder="1" applyAlignment="1">
      <alignment horizontal="center" wrapText="1"/>
    </xf>
    <xf numFmtId="0" fontId="7" fillId="0" borderId="22" xfId="6" applyFont="1" applyFill="1" applyBorder="1" applyAlignment="1">
      <alignment vertical="center"/>
    </xf>
    <xf numFmtId="0" fontId="7" fillId="0" borderId="1" xfId="8" applyFont="1" applyFill="1" applyBorder="1" applyAlignment="1">
      <alignment horizontal="center" wrapText="1"/>
    </xf>
    <xf numFmtId="49" fontId="7" fillId="0" borderId="22" xfId="9" applyNumberFormat="1" applyFont="1" applyFill="1" applyBorder="1" applyAlignment="1">
      <alignment horizontal="center" wrapText="1"/>
    </xf>
    <xf numFmtId="49" fontId="7" fillId="0" borderId="2" xfId="9" applyNumberFormat="1" applyFont="1" applyFill="1" applyBorder="1" applyAlignment="1">
      <alignment horizontal="center" wrapText="1"/>
    </xf>
    <xf numFmtId="0" fontId="7" fillId="0" borderId="22" xfId="9" applyFont="1" applyFill="1" applyBorder="1" applyAlignment="1">
      <alignment wrapText="1"/>
    </xf>
    <xf numFmtId="4" fontId="7" fillId="0" borderId="23" xfId="9" applyNumberFormat="1" applyFont="1" applyFill="1" applyBorder="1" applyAlignment="1">
      <alignment horizontal="right" wrapText="1"/>
    </xf>
    <xf numFmtId="0" fontId="4" fillId="0" borderId="28" xfId="0" applyFont="1" applyFill="1" applyBorder="1" applyAlignment="1"/>
    <xf numFmtId="0" fontId="10" fillId="0" borderId="35" xfId="8" applyFont="1" applyFill="1" applyBorder="1" applyAlignment="1">
      <alignment horizontal="center" wrapText="1"/>
    </xf>
    <xf numFmtId="0" fontId="4" fillId="0" borderId="36" xfId="0" applyFont="1" applyFill="1" applyBorder="1" applyAlignment="1"/>
    <xf numFmtId="49" fontId="4" fillId="0" borderId="37" xfId="9" applyNumberFormat="1" applyFont="1" applyFill="1" applyBorder="1" applyAlignment="1">
      <alignment horizontal="center" wrapText="1"/>
    </xf>
    <xf numFmtId="0" fontId="4" fillId="0" borderId="36" xfId="9" applyFont="1" applyFill="1" applyBorder="1" applyAlignment="1">
      <alignment wrapText="1"/>
    </xf>
    <xf numFmtId="4" fontId="4" fillId="0" borderId="38" xfId="0" applyNumberFormat="1" applyFont="1" applyFill="1" applyBorder="1" applyAlignment="1">
      <alignment horizontal="right"/>
    </xf>
    <xf numFmtId="4" fontId="4" fillId="0" borderId="38" xfId="6" applyNumberFormat="1" applyFont="1" applyFill="1" applyBorder="1" applyAlignment="1">
      <alignment horizontal="right"/>
    </xf>
    <xf numFmtId="4" fontId="4" fillId="0" borderId="38" xfId="3" applyNumberFormat="1" applyFont="1" applyFill="1" applyBorder="1" applyAlignment="1"/>
    <xf numFmtId="164" fontId="4" fillId="0" borderId="38" xfId="3" applyNumberFormat="1" applyFont="1" applyFill="1" applyBorder="1" applyAlignment="1"/>
    <xf numFmtId="0" fontId="13" fillId="0" borderId="12" xfId="8" applyFont="1" applyFill="1" applyBorder="1" applyAlignment="1">
      <alignment horizontal="center" wrapText="1"/>
    </xf>
    <xf numFmtId="49" fontId="13" fillId="0" borderId="13" xfId="9" applyNumberFormat="1" applyFont="1" applyFill="1" applyBorder="1" applyAlignment="1">
      <alignment horizontal="center" wrapText="1"/>
    </xf>
    <xf numFmtId="49" fontId="13" fillId="0" borderId="39" xfId="9" applyNumberFormat="1" applyFont="1" applyFill="1" applyBorder="1" applyAlignment="1">
      <alignment horizontal="center" wrapText="1"/>
    </xf>
    <xf numFmtId="0" fontId="13" fillId="0" borderId="43" xfId="3" applyFont="1" applyFill="1" applyBorder="1" applyAlignment="1">
      <alignment wrapText="1"/>
    </xf>
    <xf numFmtId="4" fontId="13" fillId="0" borderId="10" xfId="3" applyNumberFormat="1" applyFont="1" applyFill="1" applyBorder="1" applyAlignment="1"/>
    <xf numFmtId="0" fontId="1" fillId="0" borderId="10" xfId="3" applyFill="1" applyBorder="1" applyAlignment="1"/>
    <xf numFmtId="164" fontId="13" fillId="0" borderId="10" xfId="3" applyNumberFormat="1" applyFont="1" applyFill="1" applyBorder="1" applyAlignment="1"/>
    <xf numFmtId="0" fontId="7" fillId="0" borderId="44" xfId="3" applyFont="1" applyFill="1" applyBorder="1" applyAlignment="1">
      <alignment wrapText="1"/>
    </xf>
    <xf numFmtId="0" fontId="1" fillId="0" borderId="20" xfId="3" applyFill="1" applyBorder="1" applyAlignment="1"/>
    <xf numFmtId="0" fontId="13" fillId="0" borderId="3" xfId="8" applyFont="1" applyFill="1" applyBorder="1" applyAlignment="1">
      <alignment horizontal="center" wrapText="1"/>
    </xf>
    <xf numFmtId="0" fontId="4" fillId="0" borderId="28" xfId="9" applyFont="1" applyFill="1" applyBorder="1" applyAlignment="1">
      <alignment wrapText="1"/>
    </xf>
    <xf numFmtId="0" fontId="4" fillId="0" borderId="20" xfId="3" applyFont="1" applyFill="1" applyBorder="1" applyAlignment="1"/>
    <xf numFmtId="0" fontId="13" fillId="0" borderId="45" xfId="8" applyFont="1" applyFill="1" applyBorder="1" applyAlignment="1">
      <alignment horizontal="center" wrapText="1"/>
    </xf>
    <xf numFmtId="49" fontId="7" fillId="0" borderId="46" xfId="9" applyNumberFormat="1" applyFont="1" applyFill="1" applyBorder="1" applyAlignment="1">
      <alignment horizontal="center" wrapText="1"/>
    </xf>
    <xf numFmtId="49" fontId="4" fillId="0" borderId="47" xfId="9" applyNumberFormat="1" applyFont="1" applyFill="1" applyBorder="1" applyAlignment="1">
      <alignment horizontal="center" wrapText="1"/>
    </xf>
    <xf numFmtId="0" fontId="4" fillId="0" borderId="0" xfId="9" applyFont="1" applyFill="1" applyBorder="1" applyAlignment="1">
      <alignment wrapText="1"/>
    </xf>
    <xf numFmtId="4" fontId="4" fillId="0" borderId="15" xfId="3" applyNumberFormat="1" applyFont="1" applyFill="1" applyBorder="1" applyAlignment="1"/>
    <xf numFmtId="0" fontId="1" fillId="0" borderId="15" xfId="3" applyFill="1" applyBorder="1" applyAlignment="1"/>
    <xf numFmtId="0" fontId="4" fillId="0" borderId="15" xfId="3" applyFont="1" applyFill="1" applyBorder="1" applyAlignment="1"/>
    <xf numFmtId="164" fontId="4" fillId="0" borderId="15" xfId="3" applyNumberFormat="1" applyFont="1" applyFill="1" applyBorder="1" applyAlignment="1"/>
    <xf numFmtId="164" fontId="4" fillId="0" borderId="11" xfId="3" applyNumberFormat="1" applyFont="1" applyFill="1" applyBorder="1"/>
    <xf numFmtId="0" fontId="13" fillId="0" borderId="9" xfId="3" applyFont="1" applyFill="1" applyBorder="1" applyAlignment="1">
      <alignment wrapText="1"/>
    </xf>
    <xf numFmtId="0" fontId="1" fillId="0" borderId="14" xfId="3" applyFill="1" applyBorder="1" applyAlignment="1"/>
    <xf numFmtId="164" fontId="13" fillId="0" borderId="38" xfId="3" applyNumberFormat="1" applyFont="1" applyFill="1" applyBorder="1" applyAlignment="1"/>
    <xf numFmtId="0" fontId="7" fillId="0" borderId="12" xfId="8" applyFont="1" applyFill="1" applyBorder="1" applyAlignment="1">
      <alignment horizontal="center" wrapText="1"/>
    </xf>
    <xf numFmtId="49" fontId="7" fillId="0" borderId="13" xfId="9" applyNumberFormat="1" applyFont="1" applyFill="1" applyBorder="1" applyAlignment="1">
      <alignment horizontal="center" wrapText="1"/>
    </xf>
    <xf numFmtId="49" fontId="7" fillId="0" borderId="39" xfId="9" applyNumberFormat="1" applyFont="1" applyFill="1" applyBorder="1" applyAlignment="1">
      <alignment horizontal="center" wrapText="1"/>
    </xf>
    <xf numFmtId="0" fontId="7" fillId="0" borderId="40" xfId="3" applyFont="1" applyFill="1" applyBorder="1" applyAlignment="1">
      <alignment wrapText="1"/>
    </xf>
    <xf numFmtId="0" fontId="13" fillId="0" borderId="35" xfId="8" applyFont="1" applyFill="1" applyBorder="1" applyAlignment="1">
      <alignment horizontal="center" wrapText="1"/>
    </xf>
    <xf numFmtId="49" fontId="7" fillId="0" borderId="36" xfId="9" applyNumberFormat="1" applyFont="1" applyFill="1" applyBorder="1" applyAlignment="1">
      <alignment horizontal="center" wrapText="1"/>
    </xf>
    <xf numFmtId="0" fontId="4" fillId="0" borderId="41" xfId="9" applyFont="1" applyFill="1" applyBorder="1" applyAlignment="1">
      <alignment wrapText="1"/>
    </xf>
    <xf numFmtId="0" fontId="1" fillId="0" borderId="38" xfId="3" applyFill="1" applyBorder="1" applyAlignment="1"/>
    <xf numFmtId="0" fontId="4" fillId="0" borderId="38" xfId="3" applyFont="1" applyFill="1" applyBorder="1" applyAlignment="1"/>
    <xf numFmtId="164" fontId="4" fillId="0" borderId="38" xfId="3" applyNumberFormat="1" applyFont="1" applyFill="1" applyBorder="1"/>
    <xf numFmtId="14" fontId="4" fillId="0" borderId="0" xfId="3" applyNumberFormat="1" applyFont="1" applyFill="1" applyAlignment="1">
      <alignment horizontal="left"/>
    </xf>
    <xf numFmtId="4" fontId="4" fillId="0" borderId="0" xfId="3" applyNumberFormat="1" applyFont="1" applyFill="1" applyBorder="1"/>
    <xf numFmtId="14" fontId="4" fillId="0" borderId="0" xfId="3" applyNumberFormat="1" applyFont="1" applyFill="1"/>
    <xf numFmtId="14" fontId="4" fillId="0" borderId="0" xfId="0" applyNumberFormat="1" applyFont="1" applyFill="1" applyAlignment="1">
      <alignment horizontal="left"/>
    </xf>
    <xf numFmtId="0" fontId="4" fillId="0" borderId="0" xfId="3" applyFont="1" applyFill="1" applyAlignment="1"/>
    <xf numFmtId="0" fontId="4" fillId="0" borderId="0" xfId="0" applyFont="1" applyFill="1" applyAlignment="1">
      <alignment wrapText="1"/>
    </xf>
    <xf numFmtId="14" fontId="4" fillId="0" borderId="0" xfId="0" applyNumberFormat="1" applyFont="1"/>
    <xf numFmtId="49" fontId="7" fillId="0" borderId="2" xfId="6" applyNumberFormat="1" applyFont="1" applyFill="1" applyBorder="1" applyAlignment="1">
      <alignment horizontal="center" vertical="center"/>
    </xf>
    <xf numFmtId="4" fontId="7" fillId="0" borderId="23" xfId="6" applyNumberFormat="1" applyFont="1" applyFill="1" applyBorder="1" applyAlignment="1"/>
    <xf numFmtId="164" fontId="7" fillId="0" borderId="23" xfId="6" applyNumberFormat="1" applyFont="1" applyFill="1" applyBorder="1" applyAlignment="1"/>
    <xf numFmtId="4" fontId="7" fillId="0" borderId="10" xfId="6" applyNumberFormat="1" applyFont="1" applyFill="1" applyBorder="1" applyAlignment="1"/>
    <xf numFmtId="4" fontId="7" fillId="0" borderId="23" xfId="3" applyNumberFormat="1" applyFont="1" applyFill="1" applyBorder="1"/>
    <xf numFmtId="4" fontId="7" fillId="0" borderId="58" xfId="3" applyNumberFormat="1" applyFont="1" applyFill="1" applyBorder="1"/>
    <xf numFmtId="4" fontId="4" fillId="0" borderId="26" xfId="6" applyNumberFormat="1" applyFont="1" applyFill="1" applyBorder="1" applyAlignment="1"/>
    <xf numFmtId="164" fontId="4" fillId="0" borderId="26" xfId="6" applyNumberFormat="1" applyFont="1" applyFill="1" applyBorder="1" applyAlignment="1"/>
    <xf numFmtId="4" fontId="4" fillId="0" borderId="20" xfId="6" applyNumberFormat="1" applyFont="1" applyFill="1" applyBorder="1" applyAlignment="1"/>
    <xf numFmtId="4" fontId="4" fillId="0" borderId="20" xfId="3" applyNumberFormat="1" applyFont="1" applyFill="1" applyBorder="1"/>
    <xf numFmtId="4" fontId="4" fillId="0" borderId="27" xfId="3" applyNumberFormat="1" applyFont="1" applyFill="1" applyBorder="1"/>
    <xf numFmtId="49" fontId="12" fillId="0" borderId="4" xfId="6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15" fillId="3" borderId="9" xfId="0" applyFont="1" applyFill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16" fillId="0" borderId="49" xfId="0" applyNumberFormat="1" applyFont="1" applyBorder="1" applyAlignment="1">
      <alignment horizontal="righ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4" fontId="17" fillId="0" borderId="4" xfId="0" applyNumberFormat="1" applyFont="1" applyBorder="1" applyAlignment="1">
      <alignment vertical="center"/>
    </xf>
    <xf numFmtId="4" fontId="17" fillId="0" borderId="50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horizontal="right" vertical="center" wrapText="1"/>
    </xf>
    <xf numFmtId="4" fontId="16" fillId="0" borderId="4" xfId="0" applyNumberFormat="1" applyFont="1" applyBorder="1" applyAlignment="1">
      <alignment horizontal="right" vertical="center" wrapText="1"/>
    </xf>
    <xf numFmtId="4" fontId="16" fillId="0" borderId="50" xfId="0" applyNumberFormat="1" applyFont="1" applyBorder="1" applyAlignment="1">
      <alignment horizontal="right" vertical="center" wrapText="1"/>
    </xf>
    <xf numFmtId="4" fontId="17" fillId="0" borderId="50" xfId="0" applyNumberFormat="1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right" vertical="center" wrapText="1"/>
    </xf>
    <xf numFmtId="4" fontId="17" fillId="0" borderId="51" xfId="0" applyNumberFormat="1" applyFont="1" applyBorder="1" applyAlignment="1">
      <alignment horizontal="righ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0" fontId="25" fillId="0" borderId="0" xfId="0" applyFont="1" applyFill="1" applyBorder="1"/>
    <xf numFmtId="165" fontId="25" fillId="0" borderId="48" xfId="0" applyNumberFormat="1" applyFont="1" applyFill="1" applyBorder="1" applyAlignment="1">
      <alignment horizontal="right"/>
    </xf>
    <xf numFmtId="4" fontId="17" fillId="0" borderId="49" xfId="0" applyNumberFormat="1" applyFont="1" applyBorder="1" applyAlignment="1">
      <alignment horizontal="right" vertical="center" wrapText="1"/>
    </xf>
    <xf numFmtId="0" fontId="26" fillId="0" borderId="0" xfId="3" applyFont="1"/>
    <xf numFmtId="164" fontId="4" fillId="0" borderId="0" xfId="3" applyNumberFormat="1" applyFont="1" applyFill="1" applyBorder="1"/>
    <xf numFmtId="0" fontId="3" fillId="0" borderId="0" xfId="4" applyFont="1" applyAlignment="1">
      <alignment horizontal="right"/>
    </xf>
    <xf numFmtId="0" fontId="5" fillId="0" borderId="0" xfId="5" applyFont="1" applyFill="1" applyAlignment="1">
      <alignment horizontal="center"/>
    </xf>
    <xf numFmtId="0" fontId="18" fillId="0" borderId="0" xfId="5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6" fillId="0" borderId="0" xfId="1" applyFont="1" applyFill="1" applyAlignment="1">
      <alignment horizontal="center"/>
    </xf>
    <xf numFmtId="0" fontId="3" fillId="0" borderId="0" xfId="4" applyFont="1" applyFill="1" applyAlignment="1">
      <alignment horizontal="right"/>
    </xf>
    <xf numFmtId="0" fontId="6" fillId="0" borderId="0" xfId="2" applyFont="1" applyFill="1" applyAlignment="1">
      <alignment horizontal="center"/>
    </xf>
    <xf numFmtId="0" fontId="7" fillId="0" borderId="10" xfId="2" applyFont="1" applyFill="1" applyBorder="1" applyAlignment="1">
      <alignment horizontal="center" vertical="center" wrapText="1"/>
    </xf>
    <xf numFmtId="0" fontId="0" fillId="0" borderId="11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4" fillId="0" borderId="0" xfId="3" applyFont="1" applyFill="1" applyAlignment="1">
      <alignment wrapText="1"/>
    </xf>
    <xf numFmtId="0" fontId="4" fillId="0" borderId="0" xfId="0" applyFont="1" applyFill="1" applyAlignment="1"/>
    <xf numFmtId="0" fontId="7" fillId="0" borderId="10" xfId="3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wrapText="1"/>
    </xf>
    <xf numFmtId="0" fontId="4" fillId="0" borderId="0" xfId="3" applyFont="1" applyFill="1" applyAlignment="1"/>
    <xf numFmtId="0" fontId="4" fillId="0" borderId="0" xfId="0" applyFont="1" applyFill="1" applyAlignment="1">
      <alignment wrapText="1"/>
    </xf>
    <xf numFmtId="0" fontId="14" fillId="3" borderId="48" xfId="0" applyFont="1" applyFill="1" applyBorder="1" applyAlignment="1">
      <alignment horizontal="center"/>
    </xf>
  </cellXfs>
  <cellStyles count="10">
    <cellStyle name="Normální" xfId="0" builtinId="0"/>
    <cellStyle name="normální 2" xfId="1"/>
    <cellStyle name="Normální 3" xfId="2"/>
    <cellStyle name="normální_03. Ekonomický" xfId="8"/>
    <cellStyle name="normální_04 - OSMTVS" xfId="7"/>
    <cellStyle name="normální_2. Rozpočet 2007 - tabulky" xfId="5"/>
    <cellStyle name="normální_Rozpis výdajů 03 bez PO 2 2" xfId="3"/>
    <cellStyle name="normální_Rozpis výdajů 03 bez PO_03. Ekonomický" xfId="9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abSelected="1" zoomScale="110" zoomScaleNormal="110" workbookViewId="0">
      <selection activeCell="AA21" sqref="AA21"/>
    </sheetView>
  </sheetViews>
  <sheetFormatPr defaultRowHeight="12.75" x14ac:dyDescent="0.2"/>
  <cols>
    <col min="1" max="1" width="4.42578125" customWidth="1"/>
    <col min="2" max="2" width="13.42578125" customWidth="1"/>
    <col min="3" max="3" width="5.7109375" customWidth="1"/>
    <col min="4" max="4" width="6.140625" customWidth="1"/>
    <col min="5" max="5" width="40" customWidth="1"/>
    <col min="7" max="21" width="0" hidden="1" customWidth="1"/>
    <col min="23" max="24" width="9" style="173"/>
    <col min="25" max="25" width="11.28515625" style="164" customWidth="1"/>
  </cols>
  <sheetData>
    <row r="1" spans="1:26" x14ac:dyDescent="0.2">
      <c r="A1" s="68"/>
      <c r="B1" s="68"/>
      <c r="C1" s="68"/>
      <c r="D1" s="68"/>
      <c r="E1" s="68"/>
      <c r="F1" s="69"/>
      <c r="G1" s="440"/>
      <c r="H1" s="440"/>
      <c r="I1" s="70"/>
      <c r="J1" s="68"/>
      <c r="K1" s="70"/>
      <c r="L1" s="70"/>
      <c r="M1" s="68"/>
      <c r="N1" s="68"/>
      <c r="O1" s="68"/>
      <c r="P1" s="68"/>
      <c r="Q1" s="70"/>
      <c r="R1" s="68"/>
      <c r="S1" s="68"/>
      <c r="T1" s="68"/>
      <c r="U1" s="68"/>
      <c r="W1" s="2" t="s">
        <v>428</v>
      </c>
    </row>
    <row r="2" spans="1:26" ht="18" x14ac:dyDescent="0.25">
      <c r="A2" s="441" t="s">
        <v>427</v>
      </c>
      <c r="B2" s="441"/>
      <c r="C2" s="441"/>
      <c r="D2" s="441"/>
      <c r="E2" s="441"/>
      <c r="F2" s="441"/>
      <c r="G2" s="441"/>
      <c r="H2" s="441"/>
      <c r="I2" s="70"/>
      <c r="J2" s="68"/>
      <c r="K2" s="70"/>
      <c r="L2" s="70"/>
      <c r="M2" s="68"/>
      <c r="N2" s="68"/>
      <c r="O2" s="68"/>
      <c r="P2" s="68"/>
      <c r="Q2" s="70"/>
      <c r="R2" s="68"/>
      <c r="S2" s="68"/>
      <c r="T2" s="68"/>
      <c r="U2" s="68"/>
      <c r="V2" s="68"/>
    </row>
    <row r="3" spans="1:26" ht="15.75" x14ac:dyDescent="0.25">
      <c r="A3" s="442"/>
      <c r="B3" s="443"/>
      <c r="C3" s="443"/>
      <c r="D3" s="443"/>
      <c r="E3" s="443"/>
      <c r="F3" s="443"/>
      <c r="G3" s="443"/>
      <c r="H3" s="443"/>
      <c r="I3" s="70"/>
      <c r="J3" s="68"/>
      <c r="K3" s="70"/>
      <c r="L3" s="71"/>
      <c r="M3" s="71"/>
      <c r="N3" s="71"/>
      <c r="O3" s="68"/>
      <c r="P3" s="68"/>
      <c r="Q3" s="70"/>
      <c r="R3" s="68"/>
      <c r="S3" s="68"/>
      <c r="T3" s="68"/>
      <c r="U3" s="68"/>
      <c r="V3" s="438"/>
    </row>
    <row r="4" spans="1:26" ht="15.75" x14ac:dyDescent="0.25">
      <c r="A4" s="444" t="s">
        <v>1</v>
      </c>
      <c r="B4" s="444"/>
      <c r="C4" s="444"/>
      <c r="D4" s="444"/>
      <c r="E4" s="444"/>
      <c r="F4" s="444"/>
      <c r="G4" s="444"/>
      <c r="H4" s="444"/>
      <c r="I4" s="70"/>
      <c r="J4" s="68"/>
      <c r="K4" s="70"/>
      <c r="L4" s="71"/>
      <c r="M4" s="71"/>
      <c r="N4" s="71"/>
      <c r="O4" s="68"/>
      <c r="P4" s="68"/>
      <c r="Q4" s="70"/>
      <c r="R4" s="68"/>
      <c r="S4" s="68"/>
      <c r="T4" s="68"/>
      <c r="U4" s="68"/>
      <c r="V4" s="68"/>
    </row>
    <row r="5" spans="1:26" x14ac:dyDescent="0.2">
      <c r="A5" s="72"/>
      <c r="B5" s="72"/>
      <c r="C5" s="72"/>
      <c r="D5" s="72"/>
      <c r="E5" s="72"/>
      <c r="F5" s="72"/>
      <c r="G5" s="73"/>
      <c r="H5" s="74"/>
      <c r="I5" s="70"/>
      <c r="J5" s="68"/>
      <c r="K5" s="70"/>
      <c r="L5" s="70"/>
      <c r="M5" s="68"/>
      <c r="N5" s="68"/>
      <c r="O5" s="75"/>
      <c r="P5" s="1"/>
      <c r="Q5" s="2"/>
      <c r="R5" s="68"/>
      <c r="S5" s="68"/>
      <c r="T5" s="68"/>
      <c r="U5" s="68"/>
      <c r="V5" s="68"/>
    </row>
    <row r="6" spans="1:26" ht="15.75" x14ac:dyDescent="0.25">
      <c r="A6" s="444" t="s">
        <v>352</v>
      </c>
      <c r="B6" s="444"/>
      <c r="C6" s="444"/>
      <c r="D6" s="444"/>
      <c r="E6" s="444"/>
      <c r="F6" s="444"/>
      <c r="G6" s="444"/>
      <c r="H6" s="444"/>
      <c r="I6" s="70"/>
      <c r="J6" s="68"/>
      <c r="K6" s="70"/>
      <c r="L6" s="70"/>
      <c r="M6" s="68"/>
      <c r="N6" s="68"/>
      <c r="O6" s="76"/>
      <c r="P6" s="1"/>
      <c r="Q6" s="2"/>
      <c r="R6" s="68"/>
      <c r="S6" s="68"/>
      <c r="T6" s="68"/>
      <c r="U6" s="68"/>
      <c r="V6" s="68"/>
    </row>
    <row r="7" spans="1:26" ht="17.649999999999999" customHeight="1" thickBot="1" x14ac:dyDescent="0.25">
      <c r="A7" s="77"/>
      <c r="B7" s="77"/>
      <c r="C7" s="78"/>
      <c r="D7" s="78"/>
      <c r="E7" s="78"/>
      <c r="F7" s="79"/>
      <c r="G7" s="78"/>
      <c r="H7" s="79"/>
      <c r="I7" s="78"/>
      <c r="J7" s="79"/>
      <c r="K7" s="80"/>
      <c r="L7" s="79"/>
      <c r="M7" s="80"/>
      <c r="N7" s="68"/>
      <c r="O7" s="1"/>
      <c r="P7" s="81"/>
      <c r="Q7" s="1"/>
      <c r="R7" s="81"/>
      <c r="S7" s="1"/>
      <c r="T7" s="81"/>
      <c r="U7" s="1"/>
      <c r="X7" s="79" t="s">
        <v>353</v>
      </c>
      <c r="Z7" s="44"/>
    </row>
    <row r="8" spans="1:26" ht="28.15" customHeight="1" thickBot="1" x14ac:dyDescent="0.25">
      <c r="A8" s="82" t="s">
        <v>9</v>
      </c>
      <c r="B8" s="83" t="s">
        <v>10</v>
      </c>
      <c r="C8" s="84" t="s">
        <v>354</v>
      </c>
      <c r="D8" s="85" t="s">
        <v>0</v>
      </c>
      <c r="E8" s="86" t="s">
        <v>355</v>
      </c>
      <c r="F8" s="87" t="s">
        <v>13</v>
      </c>
      <c r="G8" s="88" t="s">
        <v>356</v>
      </c>
      <c r="H8" s="87" t="s">
        <v>14</v>
      </c>
      <c r="I8" s="88" t="s">
        <v>357</v>
      </c>
      <c r="J8" s="87" t="s">
        <v>14</v>
      </c>
      <c r="K8" s="88" t="s">
        <v>358</v>
      </c>
      <c r="L8" s="87" t="s">
        <v>14</v>
      </c>
      <c r="M8" s="88" t="s">
        <v>359</v>
      </c>
      <c r="N8" s="87" t="s">
        <v>14</v>
      </c>
      <c r="O8" s="88" t="s">
        <v>360</v>
      </c>
      <c r="P8" s="87" t="s">
        <v>14</v>
      </c>
      <c r="Q8" s="88" t="s">
        <v>361</v>
      </c>
      <c r="R8" s="87" t="s">
        <v>14</v>
      </c>
      <c r="S8" s="88" t="s">
        <v>362</v>
      </c>
      <c r="T8" s="87" t="s">
        <v>14</v>
      </c>
      <c r="U8" s="3" t="s">
        <v>363</v>
      </c>
      <c r="V8" s="147" t="s">
        <v>14</v>
      </c>
      <c r="W8" s="174" t="s">
        <v>430</v>
      </c>
      <c r="X8" s="175" t="s">
        <v>14</v>
      </c>
    </row>
    <row r="9" spans="1:26" ht="15" customHeight="1" thickBot="1" x14ac:dyDescent="0.25">
      <c r="A9" s="89" t="s">
        <v>15</v>
      </c>
      <c r="B9" s="90" t="s">
        <v>16</v>
      </c>
      <c r="C9" s="90" t="s">
        <v>16</v>
      </c>
      <c r="D9" s="4" t="s">
        <v>16</v>
      </c>
      <c r="E9" s="5" t="s">
        <v>364</v>
      </c>
      <c r="F9" s="91">
        <f>+F10+F35+F53+F71</f>
        <v>5930</v>
      </c>
      <c r="G9" s="91">
        <f>+G10</f>
        <v>0</v>
      </c>
      <c r="H9" s="91">
        <f>+F9+G9</f>
        <v>5930</v>
      </c>
      <c r="I9" s="29">
        <f>+I10+I35+I53+I71</f>
        <v>0</v>
      </c>
      <c r="J9" s="29">
        <f>+H9+I9</f>
        <v>5930</v>
      </c>
      <c r="K9" s="92">
        <f>+K10+K35+K53+K71</f>
        <v>0</v>
      </c>
      <c r="L9" s="92">
        <f>+J9+K9</f>
        <v>5930</v>
      </c>
      <c r="M9" s="92">
        <v>0</v>
      </c>
      <c r="N9" s="92">
        <f>+L9+M9</f>
        <v>5930</v>
      </c>
      <c r="O9" s="92">
        <v>0</v>
      </c>
      <c r="P9" s="92">
        <f>+N9+O9</f>
        <v>5930</v>
      </c>
      <c r="Q9" s="92">
        <v>0</v>
      </c>
      <c r="R9" s="92">
        <f>+P9+Q9</f>
        <v>5930</v>
      </c>
      <c r="S9" s="92">
        <v>0</v>
      </c>
      <c r="T9" s="92">
        <f>+R9+S9</f>
        <v>5930</v>
      </c>
      <c r="U9" s="92">
        <f>+U10+U35+U53+U71</f>
        <v>0</v>
      </c>
      <c r="V9" s="148">
        <f>+T9+U9</f>
        <v>5930</v>
      </c>
      <c r="W9" s="183">
        <f>W10+W35+W53+W71</f>
        <v>-100</v>
      </c>
      <c r="X9" s="183">
        <f>V9+W9</f>
        <v>5830</v>
      </c>
      <c r="Y9" s="164" t="s">
        <v>429</v>
      </c>
      <c r="Z9" s="44"/>
    </row>
    <row r="10" spans="1:26" ht="15" customHeight="1" thickBot="1" x14ac:dyDescent="0.25">
      <c r="A10" s="6" t="s">
        <v>365</v>
      </c>
      <c r="B10" s="185" t="s">
        <v>16</v>
      </c>
      <c r="C10" s="7" t="s">
        <v>16</v>
      </c>
      <c r="D10" s="8" t="s">
        <v>16</v>
      </c>
      <c r="E10" s="9" t="s">
        <v>366</v>
      </c>
      <c r="F10" s="167">
        <f>+F11+F14+F22+F25+F31+F33</f>
        <v>1260</v>
      </c>
      <c r="G10" s="167">
        <v>0</v>
      </c>
      <c r="H10" s="167">
        <f t="shared" ref="H10:H78" si="0">+F10+G10</f>
        <v>1260</v>
      </c>
      <c r="I10" s="30">
        <v>0</v>
      </c>
      <c r="J10" s="30">
        <f t="shared" ref="J10:J78" si="1">+H10+I10</f>
        <v>1260</v>
      </c>
      <c r="K10" s="168">
        <v>0</v>
      </c>
      <c r="L10" s="168">
        <f t="shared" ref="L10:L78" si="2">+J10+K10</f>
        <v>1260</v>
      </c>
      <c r="M10" s="168">
        <v>0</v>
      </c>
      <c r="N10" s="168">
        <f t="shared" ref="N10:N78" si="3">+L10+M10</f>
        <v>1260</v>
      </c>
      <c r="O10" s="168">
        <v>0</v>
      </c>
      <c r="P10" s="168">
        <f t="shared" ref="P10:P76" si="4">+N10+O10</f>
        <v>1260</v>
      </c>
      <c r="Q10" s="168">
        <v>0</v>
      </c>
      <c r="R10" s="168">
        <f t="shared" ref="R10:R76" si="5">+P10+Q10</f>
        <v>1260</v>
      </c>
      <c r="S10" s="168">
        <v>0</v>
      </c>
      <c r="T10" s="168">
        <f t="shared" ref="T10:T74" si="6">+R10+S10</f>
        <v>1260</v>
      </c>
      <c r="U10" s="168">
        <f t="shared" ref="U10:U13" si="7">+U11+U36+U54+U72</f>
        <v>0</v>
      </c>
      <c r="V10" s="169">
        <f t="shared" ref="V10:V73" si="8">+T10+U10</f>
        <v>1260</v>
      </c>
      <c r="W10" s="181">
        <v>0</v>
      </c>
      <c r="X10" s="181">
        <f t="shared" ref="X10:X73" si="9">V10+W10</f>
        <v>1260</v>
      </c>
      <c r="Z10" s="44"/>
    </row>
    <row r="11" spans="1:26" ht="15" customHeight="1" x14ac:dyDescent="0.2">
      <c r="A11" s="10" t="s">
        <v>367</v>
      </c>
      <c r="B11" s="93" t="s">
        <v>368</v>
      </c>
      <c r="C11" s="11" t="s">
        <v>16</v>
      </c>
      <c r="D11" s="12" t="s">
        <v>16</v>
      </c>
      <c r="E11" s="28" t="s">
        <v>369</v>
      </c>
      <c r="F11" s="94">
        <f>SUM(F12:F13)</f>
        <v>80</v>
      </c>
      <c r="G11" s="94">
        <v>0</v>
      </c>
      <c r="H11" s="95">
        <f t="shared" si="0"/>
        <v>80</v>
      </c>
      <c r="I11" s="33">
        <v>0</v>
      </c>
      <c r="J11" s="33">
        <f t="shared" si="1"/>
        <v>80</v>
      </c>
      <c r="K11" s="96">
        <v>0</v>
      </c>
      <c r="L11" s="96">
        <f t="shared" si="2"/>
        <v>80</v>
      </c>
      <c r="M11" s="96">
        <v>0</v>
      </c>
      <c r="N11" s="96">
        <f t="shared" si="3"/>
        <v>80</v>
      </c>
      <c r="O11" s="96">
        <v>0</v>
      </c>
      <c r="P11" s="96">
        <f t="shared" si="4"/>
        <v>80</v>
      </c>
      <c r="Q11" s="96">
        <v>0</v>
      </c>
      <c r="R11" s="96">
        <f t="shared" si="5"/>
        <v>80</v>
      </c>
      <c r="S11" s="96">
        <v>0</v>
      </c>
      <c r="T11" s="96">
        <f t="shared" si="6"/>
        <v>80</v>
      </c>
      <c r="U11" s="96">
        <f t="shared" si="7"/>
        <v>0</v>
      </c>
      <c r="V11" s="149">
        <f t="shared" si="8"/>
        <v>80</v>
      </c>
      <c r="W11" s="178">
        <v>0</v>
      </c>
      <c r="X11" s="178">
        <f t="shared" si="9"/>
        <v>80</v>
      </c>
    </row>
    <row r="12" spans="1:26" ht="15" customHeight="1" x14ac:dyDescent="0.2">
      <c r="A12" s="31"/>
      <c r="B12" s="97" t="s">
        <v>21</v>
      </c>
      <c r="C12" s="24">
        <v>3269</v>
      </c>
      <c r="D12" s="15">
        <v>5169</v>
      </c>
      <c r="E12" s="16" t="s">
        <v>370</v>
      </c>
      <c r="F12" s="98">
        <v>70</v>
      </c>
      <c r="G12" s="98">
        <v>0</v>
      </c>
      <c r="H12" s="98">
        <f t="shared" si="0"/>
        <v>70</v>
      </c>
      <c r="I12" s="32">
        <v>0</v>
      </c>
      <c r="J12" s="32">
        <f t="shared" si="1"/>
        <v>70</v>
      </c>
      <c r="K12" s="99">
        <v>0</v>
      </c>
      <c r="L12" s="99">
        <f t="shared" si="2"/>
        <v>70</v>
      </c>
      <c r="M12" s="99">
        <v>0</v>
      </c>
      <c r="N12" s="99">
        <f t="shared" si="3"/>
        <v>70</v>
      </c>
      <c r="O12" s="99">
        <v>0</v>
      </c>
      <c r="P12" s="99">
        <f t="shared" si="4"/>
        <v>70</v>
      </c>
      <c r="Q12" s="99">
        <v>0</v>
      </c>
      <c r="R12" s="99">
        <f t="shared" si="5"/>
        <v>70</v>
      </c>
      <c r="S12" s="99">
        <v>0</v>
      </c>
      <c r="T12" s="99">
        <f t="shared" si="6"/>
        <v>70</v>
      </c>
      <c r="U12" s="99">
        <f t="shared" si="7"/>
        <v>0</v>
      </c>
      <c r="V12" s="150">
        <f t="shared" si="8"/>
        <v>70</v>
      </c>
      <c r="W12" s="176">
        <v>0</v>
      </c>
      <c r="X12" s="176">
        <f t="shared" si="9"/>
        <v>70</v>
      </c>
    </row>
    <row r="13" spans="1:26" ht="15" customHeight="1" x14ac:dyDescent="0.2">
      <c r="A13" s="31"/>
      <c r="B13" s="97" t="s">
        <v>21</v>
      </c>
      <c r="C13" s="24">
        <v>3269</v>
      </c>
      <c r="D13" s="15">
        <v>5175</v>
      </c>
      <c r="E13" s="16" t="s">
        <v>371</v>
      </c>
      <c r="F13" s="98">
        <v>10</v>
      </c>
      <c r="G13" s="98">
        <v>0</v>
      </c>
      <c r="H13" s="98">
        <f t="shared" si="0"/>
        <v>10</v>
      </c>
      <c r="I13" s="32">
        <v>0</v>
      </c>
      <c r="J13" s="32">
        <f t="shared" si="1"/>
        <v>10</v>
      </c>
      <c r="K13" s="99">
        <v>0</v>
      </c>
      <c r="L13" s="99">
        <f t="shared" si="2"/>
        <v>10</v>
      </c>
      <c r="M13" s="99">
        <v>0</v>
      </c>
      <c r="N13" s="99">
        <f t="shared" si="3"/>
        <v>10</v>
      </c>
      <c r="O13" s="99">
        <v>0</v>
      </c>
      <c r="P13" s="99">
        <f t="shared" si="4"/>
        <v>10</v>
      </c>
      <c r="Q13" s="99">
        <v>0</v>
      </c>
      <c r="R13" s="99">
        <f t="shared" si="5"/>
        <v>10</v>
      </c>
      <c r="S13" s="99">
        <v>0</v>
      </c>
      <c r="T13" s="99">
        <f t="shared" si="6"/>
        <v>10</v>
      </c>
      <c r="U13" s="99">
        <f t="shared" si="7"/>
        <v>0</v>
      </c>
      <c r="V13" s="150">
        <f t="shared" si="8"/>
        <v>10</v>
      </c>
      <c r="W13" s="176">
        <v>0</v>
      </c>
      <c r="X13" s="176">
        <f t="shared" si="9"/>
        <v>10</v>
      </c>
    </row>
    <row r="14" spans="1:26" ht="15" customHeight="1" x14ac:dyDescent="0.2">
      <c r="A14" s="154" t="s">
        <v>367</v>
      </c>
      <c r="B14" s="155" t="s">
        <v>372</v>
      </c>
      <c r="C14" s="156" t="s">
        <v>16</v>
      </c>
      <c r="D14" s="157" t="s">
        <v>16</v>
      </c>
      <c r="E14" s="158" t="s">
        <v>373</v>
      </c>
      <c r="F14" s="94">
        <f>SUM(F16:F21)</f>
        <v>250</v>
      </c>
      <c r="G14" s="100">
        <v>0</v>
      </c>
      <c r="H14" s="100">
        <f t="shared" si="0"/>
        <v>250</v>
      </c>
      <c r="I14" s="34">
        <f>SUM(I15:I21)</f>
        <v>0</v>
      </c>
      <c r="J14" s="34">
        <f t="shared" si="1"/>
        <v>250</v>
      </c>
      <c r="K14" s="101">
        <v>0</v>
      </c>
      <c r="L14" s="101">
        <f t="shared" si="2"/>
        <v>250</v>
      </c>
      <c r="M14" s="101">
        <v>0</v>
      </c>
      <c r="N14" s="101">
        <f t="shared" si="3"/>
        <v>250</v>
      </c>
      <c r="O14" s="101">
        <v>0</v>
      </c>
      <c r="P14" s="101">
        <f t="shared" si="4"/>
        <v>250</v>
      </c>
      <c r="Q14" s="101">
        <v>0</v>
      </c>
      <c r="R14" s="101">
        <f t="shared" si="5"/>
        <v>250</v>
      </c>
      <c r="S14" s="101">
        <v>0</v>
      </c>
      <c r="T14" s="101">
        <f t="shared" si="6"/>
        <v>250</v>
      </c>
      <c r="U14" s="101">
        <f>SUM(U15:U21)</f>
        <v>0</v>
      </c>
      <c r="V14" s="151">
        <f t="shared" si="8"/>
        <v>250</v>
      </c>
      <c r="W14" s="179">
        <v>0</v>
      </c>
      <c r="X14" s="179">
        <f t="shared" si="9"/>
        <v>250</v>
      </c>
      <c r="Y14" s="182"/>
    </row>
    <row r="15" spans="1:26" ht="15" customHeight="1" x14ac:dyDescent="0.2">
      <c r="A15" s="154"/>
      <c r="B15" s="155"/>
      <c r="C15" s="159">
        <v>3269</v>
      </c>
      <c r="D15" s="160">
        <v>5021</v>
      </c>
      <c r="E15" s="161" t="s">
        <v>374</v>
      </c>
      <c r="F15" s="102">
        <v>0</v>
      </c>
      <c r="G15" s="98">
        <v>0</v>
      </c>
      <c r="H15" s="98">
        <v>0</v>
      </c>
      <c r="I15" s="32">
        <v>9</v>
      </c>
      <c r="J15" s="32">
        <f t="shared" si="1"/>
        <v>9</v>
      </c>
      <c r="K15" s="99">
        <v>0</v>
      </c>
      <c r="L15" s="99">
        <f t="shared" si="2"/>
        <v>9</v>
      </c>
      <c r="M15" s="99">
        <v>0</v>
      </c>
      <c r="N15" s="99">
        <f t="shared" si="3"/>
        <v>9</v>
      </c>
      <c r="O15" s="99">
        <v>0</v>
      </c>
      <c r="P15" s="99">
        <f t="shared" si="4"/>
        <v>9</v>
      </c>
      <c r="Q15" s="99">
        <v>0</v>
      </c>
      <c r="R15" s="99">
        <f t="shared" si="5"/>
        <v>9</v>
      </c>
      <c r="S15" s="99">
        <v>0</v>
      </c>
      <c r="T15" s="99">
        <f t="shared" si="6"/>
        <v>9</v>
      </c>
      <c r="U15" s="99">
        <v>0</v>
      </c>
      <c r="V15" s="150">
        <f t="shared" si="8"/>
        <v>9</v>
      </c>
      <c r="W15" s="176">
        <v>0</v>
      </c>
      <c r="X15" s="176">
        <f t="shared" si="9"/>
        <v>9</v>
      </c>
    </row>
    <row r="16" spans="1:26" ht="15" customHeight="1" x14ac:dyDescent="0.2">
      <c r="A16" s="162"/>
      <c r="B16" s="163" t="s">
        <v>21</v>
      </c>
      <c r="C16" s="159">
        <v>3269</v>
      </c>
      <c r="D16" s="160">
        <v>5139</v>
      </c>
      <c r="E16" s="161" t="s">
        <v>375</v>
      </c>
      <c r="F16" s="98">
        <v>55</v>
      </c>
      <c r="G16" s="98">
        <v>0</v>
      </c>
      <c r="H16" s="98">
        <f t="shared" si="0"/>
        <v>55</v>
      </c>
      <c r="I16" s="32">
        <v>0</v>
      </c>
      <c r="J16" s="32">
        <f t="shared" si="1"/>
        <v>55</v>
      </c>
      <c r="K16" s="99">
        <v>0</v>
      </c>
      <c r="L16" s="99">
        <f t="shared" si="2"/>
        <v>55</v>
      </c>
      <c r="M16" s="99">
        <v>0</v>
      </c>
      <c r="N16" s="99">
        <f t="shared" si="3"/>
        <v>55</v>
      </c>
      <c r="O16" s="99">
        <v>0</v>
      </c>
      <c r="P16" s="99">
        <f t="shared" si="4"/>
        <v>55</v>
      </c>
      <c r="Q16" s="99">
        <v>0</v>
      </c>
      <c r="R16" s="99">
        <f t="shared" si="5"/>
        <v>55</v>
      </c>
      <c r="S16" s="99">
        <v>0</v>
      </c>
      <c r="T16" s="99">
        <f t="shared" si="6"/>
        <v>55</v>
      </c>
      <c r="U16" s="103">
        <v>-1.5</v>
      </c>
      <c r="V16" s="150">
        <f t="shared" si="8"/>
        <v>53.5</v>
      </c>
      <c r="W16" s="176">
        <v>0</v>
      </c>
      <c r="X16" s="176">
        <f t="shared" si="9"/>
        <v>53.5</v>
      </c>
    </row>
    <row r="17" spans="1:25" ht="15" customHeight="1" x14ac:dyDescent="0.2">
      <c r="A17" s="162"/>
      <c r="B17" s="163"/>
      <c r="C17" s="159">
        <v>3269</v>
      </c>
      <c r="D17" s="160">
        <v>5166</v>
      </c>
      <c r="E17" s="161" t="s">
        <v>376</v>
      </c>
      <c r="F17" s="98">
        <v>0</v>
      </c>
      <c r="G17" s="98"/>
      <c r="H17" s="98"/>
      <c r="I17" s="32"/>
      <c r="J17" s="32"/>
      <c r="K17" s="99"/>
      <c r="L17" s="99"/>
      <c r="M17" s="99"/>
      <c r="N17" s="99"/>
      <c r="O17" s="99"/>
      <c r="P17" s="99"/>
      <c r="Q17" s="99"/>
      <c r="R17" s="99"/>
      <c r="S17" s="99"/>
      <c r="T17" s="99">
        <v>0</v>
      </c>
      <c r="U17" s="103">
        <v>1.5</v>
      </c>
      <c r="V17" s="150">
        <f t="shared" si="8"/>
        <v>1.5</v>
      </c>
      <c r="W17" s="176">
        <v>0</v>
      </c>
      <c r="X17" s="176">
        <f t="shared" si="9"/>
        <v>1.5</v>
      </c>
    </row>
    <row r="18" spans="1:25" ht="15" customHeight="1" x14ac:dyDescent="0.2">
      <c r="A18" s="31"/>
      <c r="B18" s="97" t="s">
        <v>21</v>
      </c>
      <c r="C18" s="24">
        <v>3269</v>
      </c>
      <c r="D18" s="15">
        <v>5167</v>
      </c>
      <c r="E18" s="16" t="s">
        <v>377</v>
      </c>
      <c r="F18" s="98">
        <v>10</v>
      </c>
      <c r="G18" s="98">
        <v>0</v>
      </c>
      <c r="H18" s="98">
        <f t="shared" si="0"/>
        <v>10</v>
      </c>
      <c r="I18" s="32">
        <v>0</v>
      </c>
      <c r="J18" s="32">
        <f t="shared" si="1"/>
        <v>10</v>
      </c>
      <c r="K18" s="99">
        <v>0</v>
      </c>
      <c r="L18" s="99">
        <f t="shared" si="2"/>
        <v>10</v>
      </c>
      <c r="M18" s="99">
        <v>0</v>
      </c>
      <c r="N18" s="99">
        <f t="shared" si="3"/>
        <v>10</v>
      </c>
      <c r="O18" s="99">
        <v>0</v>
      </c>
      <c r="P18" s="99">
        <f t="shared" si="4"/>
        <v>10</v>
      </c>
      <c r="Q18" s="99">
        <v>0</v>
      </c>
      <c r="R18" s="99">
        <f t="shared" si="5"/>
        <v>10</v>
      </c>
      <c r="S18" s="99">
        <v>0</v>
      </c>
      <c r="T18" s="99">
        <f t="shared" si="6"/>
        <v>10</v>
      </c>
      <c r="U18" s="99">
        <v>0</v>
      </c>
      <c r="V18" s="150">
        <f t="shared" si="8"/>
        <v>10</v>
      </c>
      <c r="W18" s="176">
        <v>0</v>
      </c>
      <c r="X18" s="176">
        <f t="shared" si="9"/>
        <v>10</v>
      </c>
    </row>
    <row r="19" spans="1:25" ht="15" customHeight="1" x14ac:dyDescent="0.2">
      <c r="A19" s="31"/>
      <c r="B19" s="97" t="s">
        <v>21</v>
      </c>
      <c r="C19" s="24">
        <v>3269</v>
      </c>
      <c r="D19" s="15">
        <v>5169</v>
      </c>
      <c r="E19" s="16" t="s">
        <v>370</v>
      </c>
      <c r="F19" s="98">
        <v>120</v>
      </c>
      <c r="G19" s="98">
        <v>0</v>
      </c>
      <c r="H19" s="98">
        <f t="shared" si="0"/>
        <v>120</v>
      </c>
      <c r="I19" s="32">
        <v>-9</v>
      </c>
      <c r="J19" s="32">
        <f t="shared" si="1"/>
        <v>111</v>
      </c>
      <c r="K19" s="99">
        <v>0</v>
      </c>
      <c r="L19" s="99">
        <f t="shared" si="2"/>
        <v>111</v>
      </c>
      <c r="M19" s="99">
        <v>0</v>
      </c>
      <c r="N19" s="99">
        <f t="shared" si="3"/>
        <v>111</v>
      </c>
      <c r="O19" s="99">
        <v>-8</v>
      </c>
      <c r="P19" s="99">
        <f t="shared" si="4"/>
        <v>103</v>
      </c>
      <c r="Q19" s="99">
        <v>0</v>
      </c>
      <c r="R19" s="99">
        <f t="shared" si="5"/>
        <v>103</v>
      </c>
      <c r="S19" s="99">
        <v>0</v>
      </c>
      <c r="T19" s="99">
        <f t="shared" si="6"/>
        <v>103</v>
      </c>
      <c r="U19" s="99">
        <v>0</v>
      </c>
      <c r="V19" s="150">
        <f t="shared" si="8"/>
        <v>103</v>
      </c>
      <c r="W19" s="176">
        <v>0</v>
      </c>
      <c r="X19" s="176">
        <f t="shared" si="9"/>
        <v>103</v>
      </c>
    </row>
    <row r="20" spans="1:25" ht="15" customHeight="1" x14ac:dyDescent="0.2">
      <c r="A20" s="31"/>
      <c r="B20" s="97" t="s">
        <v>21</v>
      </c>
      <c r="C20" s="24">
        <v>3269</v>
      </c>
      <c r="D20" s="15">
        <v>5173</v>
      </c>
      <c r="E20" s="16" t="s">
        <v>378</v>
      </c>
      <c r="F20" s="98">
        <v>15</v>
      </c>
      <c r="G20" s="98">
        <v>0</v>
      </c>
      <c r="H20" s="98">
        <f t="shared" si="0"/>
        <v>15</v>
      </c>
      <c r="I20" s="32">
        <v>0</v>
      </c>
      <c r="J20" s="32">
        <f t="shared" si="1"/>
        <v>15</v>
      </c>
      <c r="K20" s="99">
        <v>0</v>
      </c>
      <c r="L20" s="99">
        <f t="shared" si="2"/>
        <v>15</v>
      </c>
      <c r="M20" s="99">
        <v>0</v>
      </c>
      <c r="N20" s="99">
        <f t="shared" si="3"/>
        <v>15</v>
      </c>
      <c r="O20" s="99">
        <v>0</v>
      </c>
      <c r="P20" s="99">
        <f t="shared" si="4"/>
        <v>15</v>
      </c>
      <c r="Q20" s="99">
        <v>0</v>
      </c>
      <c r="R20" s="99">
        <f t="shared" si="5"/>
        <v>15</v>
      </c>
      <c r="S20" s="99">
        <v>0</v>
      </c>
      <c r="T20" s="99">
        <f t="shared" si="6"/>
        <v>15</v>
      </c>
      <c r="U20" s="99">
        <v>0</v>
      </c>
      <c r="V20" s="150">
        <f t="shared" si="8"/>
        <v>15</v>
      </c>
      <c r="W20" s="176">
        <v>0</v>
      </c>
      <c r="X20" s="176">
        <f t="shared" si="9"/>
        <v>15</v>
      </c>
    </row>
    <row r="21" spans="1:25" ht="15" customHeight="1" x14ac:dyDescent="0.2">
      <c r="A21" s="31"/>
      <c r="B21" s="97" t="s">
        <v>21</v>
      </c>
      <c r="C21" s="24">
        <v>3269</v>
      </c>
      <c r="D21" s="15">
        <v>5175</v>
      </c>
      <c r="E21" s="16" t="s">
        <v>371</v>
      </c>
      <c r="F21" s="98">
        <v>50</v>
      </c>
      <c r="G21" s="98">
        <v>0</v>
      </c>
      <c r="H21" s="98">
        <f t="shared" si="0"/>
        <v>50</v>
      </c>
      <c r="I21" s="32">
        <v>0</v>
      </c>
      <c r="J21" s="32">
        <f t="shared" si="1"/>
        <v>50</v>
      </c>
      <c r="K21" s="99">
        <v>0</v>
      </c>
      <c r="L21" s="99">
        <f t="shared" si="2"/>
        <v>50</v>
      </c>
      <c r="M21" s="99">
        <v>0</v>
      </c>
      <c r="N21" s="99">
        <f t="shared" si="3"/>
        <v>50</v>
      </c>
      <c r="O21" s="99">
        <v>8</v>
      </c>
      <c r="P21" s="99">
        <f t="shared" si="4"/>
        <v>58</v>
      </c>
      <c r="Q21" s="99">
        <v>0</v>
      </c>
      <c r="R21" s="99">
        <f t="shared" si="5"/>
        <v>58</v>
      </c>
      <c r="S21" s="99">
        <v>0</v>
      </c>
      <c r="T21" s="99">
        <f t="shared" si="6"/>
        <v>58</v>
      </c>
      <c r="U21" s="99">
        <v>0</v>
      </c>
      <c r="V21" s="150">
        <f t="shared" si="8"/>
        <v>58</v>
      </c>
      <c r="W21" s="176">
        <v>0</v>
      </c>
      <c r="X21" s="176">
        <f t="shared" si="9"/>
        <v>58</v>
      </c>
    </row>
    <row r="22" spans="1:25" ht="15" customHeight="1" x14ac:dyDescent="0.2">
      <c r="A22" s="18" t="s">
        <v>367</v>
      </c>
      <c r="B22" s="25" t="s">
        <v>379</v>
      </c>
      <c r="C22" s="19" t="s">
        <v>16</v>
      </c>
      <c r="D22" s="20" t="s">
        <v>16</v>
      </c>
      <c r="E22" s="35" t="s">
        <v>380</v>
      </c>
      <c r="F22" s="94">
        <f>+F23</f>
        <v>200</v>
      </c>
      <c r="G22" s="100">
        <f>SUM(G23:G24)</f>
        <v>0</v>
      </c>
      <c r="H22" s="100">
        <f t="shared" si="0"/>
        <v>200</v>
      </c>
      <c r="I22" s="34">
        <v>0</v>
      </c>
      <c r="J22" s="34">
        <f t="shared" si="1"/>
        <v>200</v>
      </c>
      <c r="K22" s="101">
        <v>0</v>
      </c>
      <c r="L22" s="101">
        <f t="shared" si="2"/>
        <v>200</v>
      </c>
      <c r="M22" s="101">
        <v>0</v>
      </c>
      <c r="N22" s="101">
        <f t="shared" si="3"/>
        <v>200</v>
      </c>
      <c r="O22" s="101">
        <v>0</v>
      </c>
      <c r="P22" s="101">
        <f t="shared" si="4"/>
        <v>200</v>
      </c>
      <c r="Q22" s="101">
        <v>0</v>
      </c>
      <c r="R22" s="101">
        <f t="shared" si="5"/>
        <v>200</v>
      </c>
      <c r="S22" s="101">
        <v>0</v>
      </c>
      <c r="T22" s="101">
        <f t="shared" si="6"/>
        <v>200</v>
      </c>
      <c r="U22" s="101">
        <v>0</v>
      </c>
      <c r="V22" s="151">
        <f t="shared" si="8"/>
        <v>200</v>
      </c>
      <c r="W22" s="179">
        <v>0</v>
      </c>
      <c r="X22" s="179">
        <f t="shared" si="9"/>
        <v>200</v>
      </c>
    </row>
    <row r="23" spans="1:25" ht="15" customHeight="1" x14ac:dyDescent="0.2">
      <c r="A23" s="31"/>
      <c r="B23" s="97" t="s">
        <v>21</v>
      </c>
      <c r="C23" s="24">
        <v>3269</v>
      </c>
      <c r="D23" s="15">
        <v>5169</v>
      </c>
      <c r="E23" s="16" t="s">
        <v>370</v>
      </c>
      <c r="F23" s="98">
        <v>200</v>
      </c>
      <c r="G23" s="98">
        <v>-1</v>
      </c>
      <c r="H23" s="98">
        <f t="shared" si="0"/>
        <v>199</v>
      </c>
      <c r="I23" s="32">
        <v>0</v>
      </c>
      <c r="J23" s="32">
        <f t="shared" si="1"/>
        <v>199</v>
      </c>
      <c r="K23" s="99">
        <v>0</v>
      </c>
      <c r="L23" s="99">
        <f t="shared" si="2"/>
        <v>199</v>
      </c>
      <c r="M23" s="99">
        <v>0</v>
      </c>
      <c r="N23" s="99">
        <f t="shared" si="3"/>
        <v>199</v>
      </c>
      <c r="O23" s="99">
        <v>0</v>
      </c>
      <c r="P23" s="99">
        <f t="shared" si="4"/>
        <v>199</v>
      </c>
      <c r="Q23" s="99">
        <v>0</v>
      </c>
      <c r="R23" s="99">
        <f t="shared" si="5"/>
        <v>199</v>
      </c>
      <c r="S23" s="99">
        <v>0</v>
      </c>
      <c r="T23" s="99">
        <f t="shared" si="6"/>
        <v>199</v>
      </c>
      <c r="U23" s="99">
        <v>0</v>
      </c>
      <c r="V23" s="150">
        <f t="shared" si="8"/>
        <v>199</v>
      </c>
      <c r="W23" s="176">
        <v>0</v>
      </c>
      <c r="X23" s="176">
        <f t="shared" si="9"/>
        <v>199</v>
      </c>
    </row>
    <row r="24" spans="1:25" ht="15" customHeight="1" x14ac:dyDescent="0.2">
      <c r="A24" s="31"/>
      <c r="B24" s="97"/>
      <c r="C24" s="24">
        <v>3269</v>
      </c>
      <c r="D24" s="15">
        <v>5909</v>
      </c>
      <c r="E24" s="16" t="s">
        <v>381</v>
      </c>
      <c r="F24" s="102">
        <v>0</v>
      </c>
      <c r="G24" s="98">
        <v>1</v>
      </c>
      <c r="H24" s="98">
        <f t="shared" si="0"/>
        <v>1</v>
      </c>
      <c r="I24" s="32">
        <v>0</v>
      </c>
      <c r="J24" s="32">
        <f t="shared" si="1"/>
        <v>1</v>
      </c>
      <c r="K24" s="99">
        <v>0</v>
      </c>
      <c r="L24" s="99">
        <f t="shared" si="2"/>
        <v>1</v>
      </c>
      <c r="M24" s="99">
        <v>0</v>
      </c>
      <c r="N24" s="99">
        <f t="shared" si="3"/>
        <v>1</v>
      </c>
      <c r="O24" s="99">
        <v>0</v>
      </c>
      <c r="P24" s="99">
        <f t="shared" si="4"/>
        <v>1</v>
      </c>
      <c r="Q24" s="99">
        <v>0</v>
      </c>
      <c r="R24" s="99">
        <f t="shared" si="5"/>
        <v>1</v>
      </c>
      <c r="S24" s="99">
        <v>0</v>
      </c>
      <c r="T24" s="99">
        <f t="shared" si="6"/>
        <v>1</v>
      </c>
      <c r="U24" s="99">
        <v>0</v>
      </c>
      <c r="V24" s="150">
        <f t="shared" si="8"/>
        <v>1</v>
      </c>
      <c r="W24" s="176">
        <v>0</v>
      </c>
      <c r="X24" s="176">
        <f t="shared" si="9"/>
        <v>1</v>
      </c>
    </row>
    <row r="25" spans="1:25" ht="15" customHeight="1" x14ac:dyDescent="0.2">
      <c r="A25" s="18" t="s">
        <v>367</v>
      </c>
      <c r="B25" s="25" t="s">
        <v>382</v>
      </c>
      <c r="C25" s="19" t="s">
        <v>16</v>
      </c>
      <c r="D25" s="20" t="s">
        <v>16</v>
      </c>
      <c r="E25" s="35" t="s">
        <v>383</v>
      </c>
      <c r="F25" s="94">
        <f>SUM(F29:F30)</f>
        <v>80</v>
      </c>
      <c r="G25" s="100">
        <v>0</v>
      </c>
      <c r="H25" s="100">
        <f t="shared" si="0"/>
        <v>80</v>
      </c>
      <c r="I25" s="34">
        <v>0</v>
      </c>
      <c r="J25" s="34">
        <f t="shared" si="1"/>
        <v>80</v>
      </c>
      <c r="K25" s="101">
        <f>SUM(K27:K30)</f>
        <v>0</v>
      </c>
      <c r="L25" s="101">
        <f t="shared" si="2"/>
        <v>80</v>
      </c>
      <c r="M25" s="101">
        <f>SUM(M27:M30)</f>
        <v>0</v>
      </c>
      <c r="N25" s="101">
        <f t="shared" si="3"/>
        <v>80</v>
      </c>
      <c r="O25" s="101">
        <f>SUM(O27:O30)</f>
        <v>0</v>
      </c>
      <c r="P25" s="101">
        <f t="shared" si="4"/>
        <v>80</v>
      </c>
      <c r="Q25" s="101">
        <v>0</v>
      </c>
      <c r="R25" s="101">
        <f t="shared" si="5"/>
        <v>80</v>
      </c>
      <c r="S25" s="101">
        <f>SUM(S26:S30)</f>
        <v>0</v>
      </c>
      <c r="T25" s="101">
        <f t="shared" si="6"/>
        <v>80</v>
      </c>
      <c r="U25" s="101">
        <v>0</v>
      </c>
      <c r="V25" s="151">
        <f t="shared" si="8"/>
        <v>80</v>
      </c>
      <c r="W25" s="179">
        <v>0</v>
      </c>
      <c r="X25" s="179">
        <f t="shared" si="9"/>
        <v>80</v>
      </c>
      <c r="Y25" s="182"/>
    </row>
    <row r="26" spans="1:25" ht="15" customHeight="1" x14ac:dyDescent="0.2">
      <c r="A26" s="18"/>
      <c r="B26" s="25"/>
      <c r="C26" s="24">
        <v>3269</v>
      </c>
      <c r="D26" s="15">
        <v>5139</v>
      </c>
      <c r="E26" s="16" t="s">
        <v>375</v>
      </c>
      <c r="F26" s="102">
        <v>0</v>
      </c>
      <c r="G26" s="98"/>
      <c r="H26" s="98"/>
      <c r="I26" s="32"/>
      <c r="J26" s="32"/>
      <c r="K26" s="99"/>
      <c r="L26" s="99"/>
      <c r="M26" s="99"/>
      <c r="N26" s="99"/>
      <c r="O26" s="99"/>
      <c r="P26" s="99">
        <v>0</v>
      </c>
      <c r="Q26" s="99">
        <v>0</v>
      </c>
      <c r="R26" s="99">
        <v>0</v>
      </c>
      <c r="S26" s="99">
        <v>1</v>
      </c>
      <c r="T26" s="99">
        <f t="shared" si="6"/>
        <v>1</v>
      </c>
      <c r="U26" s="99">
        <v>0</v>
      </c>
      <c r="V26" s="150">
        <f t="shared" si="8"/>
        <v>1</v>
      </c>
      <c r="W26" s="176">
        <v>0</v>
      </c>
      <c r="X26" s="176">
        <f t="shared" si="9"/>
        <v>1</v>
      </c>
    </row>
    <row r="27" spans="1:25" ht="15" customHeight="1" x14ac:dyDescent="0.2">
      <c r="A27" s="31"/>
      <c r="B27" s="97"/>
      <c r="C27" s="24">
        <v>3269</v>
      </c>
      <c r="D27" s="15">
        <v>5175</v>
      </c>
      <c r="E27" s="16" t="s">
        <v>371</v>
      </c>
      <c r="F27" s="102">
        <v>0</v>
      </c>
      <c r="G27" s="98"/>
      <c r="H27" s="98"/>
      <c r="I27" s="32"/>
      <c r="J27" s="32">
        <v>0</v>
      </c>
      <c r="K27" s="99">
        <v>10</v>
      </c>
      <c r="L27" s="99">
        <f t="shared" si="2"/>
        <v>10</v>
      </c>
      <c r="M27" s="99">
        <v>10</v>
      </c>
      <c r="N27" s="99">
        <f t="shared" si="3"/>
        <v>20</v>
      </c>
      <c r="O27" s="99">
        <v>16</v>
      </c>
      <c r="P27" s="99">
        <f t="shared" si="4"/>
        <v>36</v>
      </c>
      <c r="Q27" s="99">
        <v>0</v>
      </c>
      <c r="R27" s="99">
        <f t="shared" si="5"/>
        <v>36</v>
      </c>
      <c r="S27" s="99">
        <v>0</v>
      </c>
      <c r="T27" s="99">
        <f t="shared" si="6"/>
        <v>36</v>
      </c>
      <c r="U27" s="99">
        <v>0</v>
      </c>
      <c r="V27" s="150">
        <f t="shared" si="8"/>
        <v>36</v>
      </c>
      <c r="W27" s="176">
        <v>0</v>
      </c>
      <c r="X27" s="176">
        <f t="shared" si="9"/>
        <v>36</v>
      </c>
    </row>
    <row r="28" spans="1:25" ht="15" customHeight="1" x14ac:dyDescent="0.2">
      <c r="A28" s="31"/>
      <c r="B28" s="97"/>
      <c r="C28" s="24">
        <v>3269</v>
      </c>
      <c r="D28" s="15">
        <v>5164</v>
      </c>
      <c r="E28" s="16" t="s">
        <v>384</v>
      </c>
      <c r="F28" s="102">
        <v>0</v>
      </c>
      <c r="G28" s="98"/>
      <c r="H28" s="98"/>
      <c r="I28" s="32"/>
      <c r="J28" s="32">
        <v>0</v>
      </c>
      <c r="K28" s="99">
        <v>0</v>
      </c>
      <c r="L28" s="99">
        <v>0</v>
      </c>
      <c r="M28" s="99">
        <v>2.8</v>
      </c>
      <c r="N28" s="99">
        <f t="shared" si="3"/>
        <v>2.8</v>
      </c>
      <c r="O28" s="99">
        <v>0</v>
      </c>
      <c r="P28" s="99">
        <f t="shared" si="4"/>
        <v>2.8</v>
      </c>
      <c r="Q28" s="99">
        <v>0</v>
      </c>
      <c r="R28" s="99">
        <f t="shared" si="5"/>
        <v>2.8</v>
      </c>
      <c r="S28" s="99">
        <v>0</v>
      </c>
      <c r="T28" s="99">
        <f t="shared" si="6"/>
        <v>2.8</v>
      </c>
      <c r="U28" s="99">
        <v>0</v>
      </c>
      <c r="V28" s="150">
        <f t="shared" si="8"/>
        <v>2.8</v>
      </c>
      <c r="W28" s="176">
        <v>0</v>
      </c>
      <c r="X28" s="176">
        <f t="shared" si="9"/>
        <v>2.8</v>
      </c>
    </row>
    <row r="29" spans="1:25" ht="15" customHeight="1" x14ac:dyDescent="0.2">
      <c r="A29" s="18"/>
      <c r="B29" s="25" t="s">
        <v>21</v>
      </c>
      <c r="C29" s="24">
        <v>3269</v>
      </c>
      <c r="D29" s="15">
        <v>5167</v>
      </c>
      <c r="E29" s="16" t="s">
        <v>377</v>
      </c>
      <c r="F29" s="98">
        <v>20</v>
      </c>
      <c r="G29" s="98">
        <v>0</v>
      </c>
      <c r="H29" s="98">
        <f t="shared" si="0"/>
        <v>20</v>
      </c>
      <c r="I29" s="32">
        <v>0</v>
      </c>
      <c r="J29" s="32">
        <f t="shared" si="1"/>
        <v>20</v>
      </c>
      <c r="K29" s="99">
        <v>0</v>
      </c>
      <c r="L29" s="99">
        <f t="shared" si="2"/>
        <v>20</v>
      </c>
      <c r="M29" s="99">
        <v>0</v>
      </c>
      <c r="N29" s="99">
        <f t="shared" si="3"/>
        <v>20</v>
      </c>
      <c r="O29" s="99">
        <v>0</v>
      </c>
      <c r="P29" s="99">
        <f t="shared" si="4"/>
        <v>20</v>
      </c>
      <c r="Q29" s="99">
        <v>0</v>
      </c>
      <c r="R29" s="99">
        <f t="shared" si="5"/>
        <v>20</v>
      </c>
      <c r="S29" s="99">
        <v>0</v>
      </c>
      <c r="T29" s="99">
        <f t="shared" si="6"/>
        <v>20</v>
      </c>
      <c r="U29" s="99">
        <v>0</v>
      </c>
      <c r="V29" s="150">
        <f t="shared" si="8"/>
        <v>20</v>
      </c>
      <c r="W29" s="176">
        <v>0</v>
      </c>
      <c r="X29" s="176">
        <f t="shared" si="9"/>
        <v>20</v>
      </c>
    </row>
    <row r="30" spans="1:25" ht="15" customHeight="1" x14ac:dyDescent="0.2">
      <c r="A30" s="31"/>
      <c r="B30" s="97" t="s">
        <v>21</v>
      </c>
      <c r="C30" s="24">
        <v>3269</v>
      </c>
      <c r="D30" s="15">
        <v>5169</v>
      </c>
      <c r="E30" s="16" t="s">
        <v>370</v>
      </c>
      <c r="F30" s="98">
        <v>60</v>
      </c>
      <c r="G30" s="98">
        <v>0</v>
      </c>
      <c r="H30" s="98">
        <f t="shared" si="0"/>
        <v>60</v>
      </c>
      <c r="I30" s="32">
        <v>0</v>
      </c>
      <c r="J30" s="32">
        <f t="shared" si="1"/>
        <v>60</v>
      </c>
      <c r="K30" s="99">
        <v>-10</v>
      </c>
      <c r="L30" s="99">
        <f t="shared" si="2"/>
        <v>50</v>
      </c>
      <c r="M30" s="99">
        <v>-12.8</v>
      </c>
      <c r="N30" s="99">
        <f t="shared" si="3"/>
        <v>37.200000000000003</v>
      </c>
      <c r="O30" s="99">
        <v>-16</v>
      </c>
      <c r="P30" s="99">
        <f t="shared" si="4"/>
        <v>21.200000000000003</v>
      </c>
      <c r="Q30" s="99">
        <v>0</v>
      </c>
      <c r="R30" s="99">
        <f t="shared" si="5"/>
        <v>21.200000000000003</v>
      </c>
      <c r="S30" s="99">
        <v>-1</v>
      </c>
      <c r="T30" s="99">
        <f t="shared" si="6"/>
        <v>20.200000000000003</v>
      </c>
      <c r="U30" s="99">
        <v>0</v>
      </c>
      <c r="V30" s="150">
        <f t="shared" si="8"/>
        <v>20.200000000000003</v>
      </c>
      <c r="W30" s="176">
        <v>0</v>
      </c>
      <c r="X30" s="176">
        <f t="shared" si="9"/>
        <v>20.200000000000003</v>
      </c>
    </row>
    <row r="31" spans="1:25" ht="15" customHeight="1" x14ac:dyDescent="0.2">
      <c r="A31" s="10" t="s">
        <v>367</v>
      </c>
      <c r="B31" s="93" t="s">
        <v>385</v>
      </c>
      <c r="C31" s="11" t="s">
        <v>16</v>
      </c>
      <c r="D31" s="12" t="s">
        <v>16</v>
      </c>
      <c r="E31" s="28" t="s">
        <v>386</v>
      </c>
      <c r="F31" s="94">
        <f>+F32</f>
        <v>600</v>
      </c>
      <c r="G31" s="100">
        <v>0</v>
      </c>
      <c r="H31" s="100">
        <f t="shared" si="0"/>
        <v>600</v>
      </c>
      <c r="I31" s="34">
        <v>0</v>
      </c>
      <c r="J31" s="34">
        <f t="shared" si="1"/>
        <v>600</v>
      </c>
      <c r="K31" s="101">
        <v>0</v>
      </c>
      <c r="L31" s="101">
        <f t="shared" si="2"/>
        <v>600</v>
      </c>
      <c r="M31" s="101">
        <v>0</v>
      </c>
      <c r="N31" s="101">
        <f t="shared" si="3"/>
        <v>600</v>
      </c>
      <c r="O31" s="101">
        <v>0</v>
      </c>
      <c r="P31" s="101">
        <f t="shared" si="4"/>
        <v>600</v>
      </c>
      <c r="Q31" s="101">
        <v>0</v>
      </c>
      <c r="R31" s="101">
        <f t="shared" si="5"/>
        <v>600</v>
      </c>
      <c r="S31" s="101">
        <v>0</v>
      </c>
      <c r="T31" s="101">
        <f t="shared" si="6"/>
        <v>600</v>
      </c>
      <c r="U31" s="101">
        <v>0</v>
      </c>
      <c r="V31" s="151">
        <f t="shared" si="8"/>
        <v>600</v>
      </c>
      <c r="W31" s="179">
        <v>0</v>
      </c>
      <c r="X31" s="179">
        <f t="shared" si="9"/>
        <v>600</v>
      </c>
    </row>
    <row r="32" spans="1:25" ht="15" customHeight="1" x14ac:dyDescent="0.2">
      <c r="A32" s="55"/>
      <c r="B32" s="104" t="s">
        <v>21</v>
      </c>
      <c r="C32" s="26">
        <v>3269</v>
      </c>
      <c r="D32" s="22">
        <v>5169</v>
      </c>
      <c r="E32" s="23" t="s">
        <v>370</v>
      </c>
      <c r="F32" s="98">
        <v>600</v>
      </c>
      <c r="G32" s="98">
        <v>0</v>
      </c>
      <c r="H32" s="98">
        <f t="shared" si="0"/>
        <v>600</v>
      </c>
      <c r="I32" s="32">
        <v>0</v>
      </c>
      <c r="J32" s="32">
        <f t="shared" si="1"/>
        <v>600</v>
      </c>
      <c r="K32" s="99">
        <v>0</v>
      </c>
      <c r="L32" s="99">
        <f t="shared" si="2"/>
        <v>600</v>
      </c>
      <c r="M32" s="99">
        <v>0</v>
      </c>
      <c r="N32" s="99">
        <f t="shared" si="3"/>
        <v>600</v>
      </c>
      <c r="O32" s="99">
        <v>0</v>
      </c>
      <c r="P32" s="99">
        <f t="shared" si="4"/>
        <v>600</v>
      </c>
      <c r="Q32" s="99">
        <v>0</v>
      </c>
      <c r="R32" s="99">
        <f t="shared" si="5"/>
        <v>600</v>
      </c>
      <c r="S32" s="99">
        <v>0</v>
      </c>
      <c r="T32" s="99">
        <f t="shared" si="6"/>
        <v>600</v>
      </c>
      <c r="U32" s="99">
        <v>0</v>
      </c>
      <c r="V32" s="150">
        <f t="shared" si="8"/>
        <v>600</v>
      </c>
      <c r="W32" s="176">
        <v>0</v>
      </c>
      <c r="X32" s="176">
        <f t="shared" si="9"/>
        <v>600</v>
      </c>
    </row>
    <row r="33" spans="1:26" ht="15" customHeight="1" x14ac:dyDescent="0.2">
      <c r="A33" s="18" t="s">
        <v>367</v>
      </c>
      <c r="B33" s="25" t="s">
        <v>387</v>
      </c>
      <c r="C33" s="19" t="s">
        <v>16</v>
      </c>
      <c r="D33" s="20" t="s">
        <v>16</v>
      </c>
      <c r="E33" s="35" t="s">
        <v>388</v>
      </c>
      <c r="F33" s="94">
        <f>+F34</f>
        <v>50</v>
      </c>
      <c r="G33" s="100">
        <v>0</v>
      </c>
      <c r="H33" s="100">
        <f t="shared" si="0"/>
        <v>50</v>
      </c>
      <c r="I33" s="34">
        <v>0</v>
      </c>
      <c r="J33" s="34">
        <f t="shared" si="1"/>
        <v>50</v>
      </c>
      <c r="K33" s="101">
        <v>0</v>
      </c>
      <c r="L33" s="101">
        <f t="shared" si="2"/>
        <v>50</v>
      </c>
      <c r="M33" s="101">
        <v>0</v>
      </c>
      <c r="N33" s="101">
        <f t="shared" si="3"/>
        <v>50</v>
      </c>
      <c r="O33" s="101">
        <v>0</v>
      </c>
      <c r="P33" s="101">
        <f t="shared" si="4"/>
        <v>50</v>
      </c>
      <c r="Q33" s="101">
        <v>0</v>
      </c>
      <c r="R33" s="101">
        <f t="shared" si="5"/>
        <v>50</v>
      </c>
      <c r="S33" s="101">
        <v>0</v>
      </c>
      <c r="T33" s="101">
        <f t="shared" si="6"/>
        <v>50</v>
      </c>
      <c r="U33" s="101">
        <v>0</v>
      </c>
      <c r="V33" s="151">
        <f t="shared" si="8"/>
        <v>50</v>
      </c>
      <c r="W33" s="179">
        <v>0</v>
      </c>
      <c r="X33" s="179">
        <f t="shared" si="9"/>
        <v>50</v>
      </c>
    </row>
    <row r="34" spans="1:26" ht="15" customHeight="1" thickBot="1" x14ac:dyDescent="0.25">
      <c r="A34" s="105"/>
      <c r="B34" s="106" t="s">
        <v>21</v>
      </c>
      <c r="C34" s="107">
        <v>3269</v>
      </c>
      <c r="D34" s="108">
        <v>5139</v>
      </c>
      <c r="E34" s="109" t="s">
        <v>375</v>
      </c>
      <c r="F34" s="110">
        <v>50</v>
      </c>
      <c r="G34" s="98">
        <v>0</v>
      </c>
      <c r="H34" s="111">
        <f t="shared" si="0"/>
        <v>50</v>
      </c>
      <c r="I34" s="36">
        <v>0</v>
      </c>
      <c r="J34" s="36">
        <f t="shared" si="1"/>
        <v>50</v>
      </c>
      <c r="K34" s="112">
        <v>0</v>
      </c>
      <c r="L34" s="112">
        <f t="shared" si="2"/>
        <v>50</v>
      </c>
      <c r="M34" s="112">
        <v>0</v>
      </c>
      <c r="N34" s="112">
        <f t="shared" si="3"/>
        <v>50</v>
      </c>
      <c r="O34" s="112">
        <v>0</v>
      </c>
      <c r="P34" s="112">
        <f t="shared" si="4"/>
        <v>50</v>
      </c>
      <c r="Q34" s="112">
        <v>0</v>
      </c>
      <c r="R34" s="112">
        <f t="shared" si="5"/>
        <v>50</v>
      </c>
      <c r="S34" s="112">
        <v>0</v>
      </c>
      <c r="T34" s="112">
        <f t="shared" si="6"/>
        <v>50</v>
      </c>
      <c r="U34" s="112">
        <v>0</v>
      </c>
      <c r="V34" s="152">
        <f t="shared" si="8"/>
        <v>50</v>
      </c>
      <c r="W34" s="177">
        <v>0</v>
      </c>
      <c r="X34" s="177">
        <f t="shared" si="9"/>
        <v>50</v>
      </c>
    </row>
    <row r="35" spans="1:26" ht="15" customHeight="1" thickBot="1" x14ac:dyDescent="0.25">
      <c r="A35" s="6" t="s">
        <v>365</v>
      </c>
      <c r="B35" s="184" t="s">
        <v>16</v>
      </c>
      <c r="C35" s="7" t="s">
        <v>16</v>
      </c>
      <c r="D35" s="8" t="s">
        <v>16</v>
      </c>
      <c r="E35" s="9" t="s">
        <v>389</v>
      </c>
      <c r="F35" s="167">
        <f>+F36+F41+F43+F45+F49+F51</f>
        <v>1250</v>
      </c>
      <c r="G35" s="167">
        <f>+G53+G71</f>
        <v>0</v>
      </c>
      <c r="H35" s="167">
        <f t="shared" si="0"/>
        <v>1250</v>
      </c>
      <c r="I35" s="30">
        <v>0</v>
      </c>
      <c r="J35" s="30">
        <f t="shared" si="1"/>
        <v>1250</v>
      </c>
      <c r="K35" s="168">
        <v>0</v>
      </c>
      <c r="L35" s="168">
        <f t="shared" si="2"/>
        <v>1250</v>
      </c>
      <c r="M35" s="168">
        <v>0</v>
      </c>
      <c r="N35" s="168">
        <f t="shared" si="3"/>
        <v>1250</v>
      </c>
      <c r="O35" s="168">
        <v>0</v>
      </c>
      <c r="P35" s="168">
        <f t="shared" si="4"/>
        <v>1250</v>
      </c>
      <c r="Q35" s="168">
        <v>0</v>
      </c>
      <c r="R35" s="168">
        <f t="shared" si="5"/>
        <v>1250</v>
      </c>
      <c r="S35" s="168">
        <v>0</v>
      </c>
      <c r="T35" s="168">
        <f t="shared" si="6"/>
        <v>1250</v>
      </c>
      <c r="U35" s="168">
        <v>0</v>
      </c>
      <c r="V35" s="169">
        <f t="shared" si="8"/>
        <v>1250</v>
      </c>
      <c r="W35" s="180">
        <f>W36+W41+W43+W45+W49+W51</f>
        <v>-100</v>
      </c>
      <c r="X35" s="180">
        <f t="shared" si="9"/>
        <v>1150</v>
      </c>
      <c r="Y35" s="164" t="s">
        <v>429</v>
      </c>
      <c r="Z35" s="44"/>
    </row>
    <row r="36" spans="1:26" s="166" customFormat="1" ht="15" customHeight="1" x14ac:dyDescent="0.2">
      <c r="A36" s="253" t="s">
        <v>367</v>
      </c>
      <c r="B36" s="407" t="s">
        <v>390</v>
      </c>
      <c r="C36" s="255" t="s">
        <v>16</v>
      </c>
      <c r="D36" s="256" t="s">
        <v>16</v>
      </c>
      <c r="E36" s="257" t="s">
        <v>391</v>
      </c>
      <c r="F36" s="408">
        <f>SUM(F37:F40)</f>
        <v>100</v>
      </c>
      <c r="G36" s="409">
        <v>0</v>
      </c>
      <c r="H36" s="410">
        <f t="shared" si="0"/>
        <v>100</v>
      </c>
      <c r="I36" s="259">
        <v>0</v>
      </c>
      <c r="J36" s="259">
        <f t="shared" si="1"/>
        <v>100</v>
      </c>
      <c r="K36" s="411">
        <v>0</v>
      </c>
      <c r="L36" s="411">
        <f t="shared" si="2"/>
        <v>100</v>
      </c>
      <c r="M36" s="411">
        <v>0</v>
      </c>
      <c r="N36" s="411">
        <f t="shared" si="3"/>
        <v>100</v>
      </c>
      <c r="O36" s="411">
        <v>0</v>
      </c>
      <c r="P36" s="411">
        <f t="shared" si="4"/>
        <v>100</v>
      </c>
      <c r="Q36" s="411">
        <v>0</v>
      </c>
      <c r="R36" s="411">
        <f t="shared" si="5"/>
        <v>100</v>
      </c>
      <c r="S36" s="411">
        <v>0</v>
      </c>
      <c r="T36" s="411">
        <f t="shared" si="6"/>
        <v>100</v>
      </c>
      <c r="U36" s="411">
        <v>0</v>
      </c>
      <c r="V36" s="412">
        <f t="shared" si="8"/>
        <v>100</v>
      </c>
      <c r="W36" s="178">
        <f>W40+W39+W38+W37</f>
        <v>-100</v>
      </c>
      <c r="X36" s="178">
        <f t="shared" si="9"/>
        <v>0</v>
      </c>
      <c r="Y36" s="164" t="s">
        <v>429</v>
      </c>
    </row>
    <row r="37" spans="1:26" ht="15" customHeight="1" x14ac:dyDescent="0.2">
      <c r="A37" s="154"/>
      <c r="B37" s="155" t="s">
        <v>21</v>
      </c>
      <c r="C37" s="159">
        <v>3299</v>
      </c>
      <c r="D37" s="160">
        <v>5136</v>
      </c>
      <c r="E37" s="161" t="s">
        <v>392</v>
      </c>
      <c r="F37" s="413">
        <v>6</v>
      </c>
      <c r="G37" s="414">
        <v>0</v>
      </c>
      <c r="H37" s="415">
        <f t="shared" si="0"/>
        <v>6</v>
      </c>
      <c r="I37" s="250">
        <v>0</v>
      </c>
      <c r="J37" s="250">
        <f t="shared" si="1"/>
        <v>6</v>
      </c>
      <c r="K37" s="416">
        <v>0</v>
      </c>
      <c r="L37" s="416">
        <f t="shared" si="2"/>
        <v>6</v>
      </c>
      <c r="M37" s="416">
        <v>0</v>
      </c>
      <c r="N37" s="416">
        <f t="shared" si="3"/>
        <v>6</v>
      </c>
      <c r="O37" s="416">
        <v>0</v>
      </c>
      <c r="P37" s="416">
        <f t="shared" si="4"/>
        <v>6</v>
      </c>
      <c r="Q37" s="416">
        <v>0</v>
      </c>
      <c r="R37" s="416">
        <f t="shared" si="5"/>
        <v>6</v>
      </c>
      <c r="S37" s="416">
        <v>0</v>
      </c>
      <c r="T37" s="416">
        <f t="shared" si="6"/>
        <v>6</v>
      </c>
      <c r="U37" s="416">
        <v>0</v>
      </c>
      <c r="V37" s="417">
        <f t="shared" si="8"/>
        <v>6</v>
      </c>
      <c r="W37" s="176">
        <v>-6</v>
      </c>
      <c r="X37" s="176">
        <f t="shared" si="9"/>
        <v>0</v>
      </c>
    </row>
    <row r="38" spans="1:26" ht="15" customHeight="1" x14ac:dyDescent="0.2">
      <c r="A38" s="154"/>
      <c r="B38" s="155" t="s">
        <v>21</v>
      </c>
      <c r="C38" s="159">
        <v>3299</v>
      </c>
      <c r="D38" s="160">
        <v>5139</v>
      </c>
      <c r="E38" s="161" t="s">
        <v>375</v>
      </c>
      <c r="F38" s="413">
        <v>44</v>
      </c>
      <c r="G38" s="414">
        <v>0</v>
      </c>
      <c r="H38" s="415">
        <f t="shared" si="0"/>
        <v>44</v>
      </c>
      <c r="I38" s="250">
        <v>0</v>
      </c>
      <c r="J38" s="250">
        <f t="shared" si="1"/>
        <v>44</v>
      </c>
      <c r="K38" s="416">
        <v>0</v>
      </c>
      <c r="L38" s="416">
        <f t="shared" si="2"/>
        <v>44</v>
      </c>
      <c r="M38" s="416">
        <v>0</v>
      </c>
      <c r="N38" s="416">
        <f t="shared" si="3"/>
        <v>44</v>
      </c>
      <c r="O38" s="416">
        <v>0</v>
      </c>
      <c r="P38" s="416">
        <f t="shared" si="4"/>
        <v>44</v>
      </c>
      <c r="Q38" s="416">
        <v>0</v>
      </c>
      <c r="R38" s="416">
        <f t="shared" si="5"/>
        <v>44</v>
      </c>
      <c r="S38" s="416">
        <v>0</v>
      </c>
      <c r="T38" s="416">
        <f t="shared" si="6"/>
        <v>44</v>
      </c>
      <c r="U38" s="416">
        <v>0</v>
      </c>
      <c r="V38" s="417">
        <f t="shared" si="8"/>
        <v>44</v>
      </c>
      <c r="W38" s="176">
        <v>-44</v>
      </c>
      <c r="X38" s="176">
        <f t="shared" si="9"/>
        <v>0</v>
      </c>
    </row>
    <row r="39" spans="1:26" ht="15" customHeight="1" x14ac:dyDescent="0.2">
      <c r="A39" s="154"/>
      <c r="B39" s="155" t="s">
        <v>21</v>
      </c>
      <c r="C39" s="159">
        <v>3299</v>
      </c>
      <c r="D39" s="160">
        <v>5169</v>
      </c>
      <c r="E39" s="161" t="s">
        <v>370</v>
      </c>
      <c r="F39" s="413">
        <v>35</v>
      </c>
      <c r="G39" s="414">
        <v>0</v>
      </c>
      <c r="H39" s="415">
        <f t="shared" si="0"/>
        <v>35</v>
      </c>
      <c r="I39" s="250">
        <v>0</v>
      </c>
      <c r="J39" s="250">
        <f t="shared" si="1"/>
        <v>35</v>
      </c>
      <c r="K39" s="416">
        <v>0</v>
      </c>
      <c r="L39" s="416">
        <f t="shared" si="2"/>
        <v>35</v>
      </c>
      <c r="M39" s="416">
        <v>0</v>
      </c>
      <c r="N39" s="416">
        <f t="shared" si="3"/>
        <v>35</v>
      </c>
      <c r="O39" s="416">
        <v>0</v>
      </c>
      <c r="P39" s="416">
        <f t="shared" si="4"/>
        <v>35</v>
      </c>
      <c r="Q39" s="416">
        <v>0</v>
      </c>
      <c r="R39" s="416">
        <f t="shared" si="5"/>
        <v>35</v>
      </c>
      <c r="S39" s="416">
        <v>0</v>
      </c>
      <c r="T39" s="416">
        <f t="shared" si="6"/>
        <v>35</v>
      </c>
      <c r="U39" s="416">
        <v>0</v>
      </c>
      <c r="V39" s="417">
        <f t="shared" si="8"/>
        <v>35</v>
      </c>
      <c r="W39" s="176">
        <v>-35</v>
      </c>
      <c r="X39" s="176">
        <f t="shared" si="9"/>
        <v>0</v>
      </c>
    </row>
    <row r="40" spans="1:26" ht="15" customHeight="1" x14ac:dyDescent="0.2">
      <c r="A40" s="262"/>
      <c r="B40" s="418" t="s">
        <v>21</v>
      </c>
      <c r="C40" s="159">
        <v>3299</v>
      </c>
      <c r="D40" s="160">
        <v>5175</v>
      </c>
      <c r="E40" s="161" t="s">
        <v>371</v>
      </c>
      <c r="F40" s="413">
        <v>15</v>
      </c>
      <c r="G40" s="414">
        <v>0</v>
      </c>
      <c r="H40" s="415">
        <f t="shared" si="0"/>
        <v>15</v>
      </c>
      <c r="I40" s="250">
        <v>0</v>
      </c>
      <c r="J40" s="250">
        <f t="shared" si="1"/>
        <v>15</v>
      </c>
      <c r="K40" s="416">
        <v>0</v>
      </c>
      <c r="L40" s="416">
        <f t="shared" si="2"/>
        <v>15</v>
      </c>
      <c r="M40" s="416">
        <v>0</v>
      </c>
      <c r="N40" s="416">
        <f t="shared" si="3"/>
        <v>15</v>
      </c>
      <c r="O40" s="416">
        <v>0</v>
      </c>
      <c r="P40" s="416">
        <f t="shared" si="4"/>
        <v>15</v>
      </c>
      <c r="Q40" s="416">
        <v>0</v>
      </c>
      <c r="R40" s="416">
        <f t="shared" si="5"/>
        <v>15</v>
      </c>
      <c r="S40" s="416">
        <v>0</v>
      </c>
      <c r="T40" s="416">
        <f t="shared" si="6"/>
        <v>15</v>
      </c>
      <c r="U40" s="416">
        <v>0</v>
      </c>
      <c r="V40" s="417">
        <f t="shared" si="8"/>
        <v>15</v>
      </c>
      <c r="W40" s="176">
        <v>-15</v>
      </c>
      <c r="X40" s="176">
        <f t="shared" si="9"/>
        <v>0</v>
      </c>
    </row>
    <row r="41" spans="1:26" s="166" customFormat="1" ht="15" customHeight="1" x14ac:dyDescent="0.2">
      <c r="A41" s="18" t="s">
        <v>367</v>
      </c>
      <c r="B41" s="25" t="s">
        <v>393</v>
      </c>
      <c r="C41" s="19" t="s">
        <v>16</v>
      </c>
      <c r="D41" s="20" t="s">
        <v>16</v>
      </c>
      <c r="E41" s="21" t="s">
        <v>394</v>
      </c>
      <c r="F41" s="100">
        <f>+F42</f>
        <v>100</v>
      </c>
      <c r="G41" s="116">
        <v>0</v>
      </c>
      <c r="H41" s="100">
        <f t="shared" si="0"/>
        <v>100</v>
      </c>
      <c r="I41" s="34">
        <v>0</v>
      </c>
      <c r="J41" s="34">
        <f t="shared" si="1"/>
        <v>100</v>
      </c>
      <c r="K41" s="101">
        <v>0</v>
      </c>
      <c r="L41" s="101">
        <f t="shared" si="2"/>
        <v>100</v>
      </c>
      <c r="M41" s="101">
        <v>0</v>
      </c>
      <c r="N41" s="101">
        <f t="shared" si="3"/>
        <v>100</v>
      </c>
      <c r="O41" s="101">
        <v>0</v>
      </c>
      <c r="P41" s="101">
        <f t="shared" si="4"/>
        <v>100</v>
      </c>
      <c r="Q41" s="101">
        <v>0</v>
      </c>
      <c r="R41" s="101">
        <f t="shared" si="5"/>
        <v>100</v>
      </c>
      <c r="S41" s="101">
        <v>0</v>
      </c>
      <c r="T41" s="101">
        <f t="shared" si="6"/>
        <v>100</v>
      </c>
      <c r="U41" s="101">
        <v>0</v>
      </c>
      <c r="V41" s="151">
        <f t="shared" si="8"/>
        <v>100</v>
      </c>
      <c r="W41" s="179">
        <v>0</v>
      </c>
      <c r="X41" s="179">
        <f t="shared" si="9"/>
        <v>100</v>
      </c>
      <c r="Y41" s="165"/>
    </row>
    <row r="42" spans="1:26" ht="15" customHeight="1" x14ac:dyDescent="0.2">
      <c r="A42" s="13"/>
      <c r="B42" s="115" t="s">
        <v>21</v>
      </c>
      <c r="C42" s="14">
        <v>3299</v>
      </c>
      <c r="D42" s="15">
        <v>5169</v>
      </c>
      <c r="E42" s="16" t="s">
        <v>370</v>
      </c>
      <c r="F42" s="113">
        <v>100</v>
      </c>
      <c r="G42" s="114">
        <v>0</v>
      </c>
      <c r="H42" s="98">
        <f t="shared" si="0"/>
        <v>100</v>
      </c>
      <c r="I42" s="32">
        <v>0</v>
      </c>
      <c r="J42" s="32">
        <f t="shared" si="1"/>
        <v>100</v>
      </c>
      <c r="K42" s="99">
        <v>0</v>
      </c>
      <c r="L42" s="99">
        <f t="shared" si="2"/>
        <v>100</v>
      </c>
      <c r="M42" s="99">
        <v>0</v>
      </c>
      <c r="N42" s="99">
        <f t="shared" si="3"/>
        <v>100</v>
      </c>
      <c r="O42" s="99">
        <v>0</v>
      </c>
      <c r="P42" s="99">
        <f t="shared" si="4"/>
        <v>100</v>
      </c>
      <c r="Q42" s="99">
        <v>0</v>
      </c>
      <c r="R42" s="99">
        <f t="shared" si="5"/>
        <v>100</v>
      </c>
      <c r="S42" s="99">
        <v>0</v>
      </c>
      <c r="T42" s="99">
        <f t="shared" si="6"/>
        <v>100</v>
      </c>
      <c r="U42" s="99">
        <v>0</v>
      </c>
      <c r="V42" s="150">
        <f t="shared" si="8"/>
        <v>100</v>
      </c>
      <c r="W42" s="176">
        <v>0</v>
      </c>
      <c r="X42" s="176">
        <f t="shared" si="9"/>
        <v>100</v>
      </c>
    </row>
    <row r="43" spans="1:26" s="166" customFormat="1" ht="15" customHeight="1" x14ac:dyDescent="0.2">
      <c r="A43" s="18" t="s">
        <v>367</v>
      </c>
      <c r="B43" s="25" t="s">
        <v>395</v>
      </c>
      <c r="C43" s="19" t="s">
        <v>16</v>
      </c>
      <c r="D43" s="20" t="s">
        <v>16</v>
      </c>
      <c r="E43" s="21" t="s">
        <v>20</v>
      </c>
      <c r="F43" s="100">
        <f>+F44</f>
        <v>500</v>
      </c>
      <c r="G43" s="116">
        <v>0</v>
      </c>
      <c r="H43" s="100">
        <f t="shared" si="0"/>
        <v>500</v>
      </c>
      <c r="I43" s="34">
        <v>0</v>
      </c>
      <c r="J43" s="34">
        <f t="shared" si="1"/>
        <v>500</v>
      </c>
      <c r="K43" s="101">
        <v>0</v>
      </c>
      <c r="L43" s="101">
        <f t="shared" si="2"/>
        <v>500</v>
      </c>
      <c r="M43" s="101">
        <v>0</v>
      </c>
      <c r="N43" s="101">
        <f t="shared" si="3"/>
        <v>500</v>
      </c>
      <c r="O43" s="101">
        <v>0</v>
      </c>
      <c r="P43" s="101">
        <f t="shared" si="4"/>
        <v>500</v>
      </c>
      <c r="Q43" s="101">
        <v>0</v>
      </c>
      <c r="R43" s="101">
        <f t="shared" si="5"/>
        <v>500</v>
      </c>
      <c r="S43" s="101">
        <v>0</v>
      </c>
      <c r="T43" s="101">
        <f t="shared" si="6"/>
        <v>500</v>
      </c>
      <c r="U43" s="101">
        <v>0</v>
      </c>
      <c r="V43" s="151">
        <f t="shared" si="8"/>
        <v>500</v>
      </c>
      <c r="W43" s="179">
        <v>0</v>
      </c>
      <c r="X43" s="179">
        <f t="shared" si="9"/>
        <v>500</v>
      </c>
      <c r="Y43" s="165"/>
    </row>
    <row r="44" spans="1:26" ht="15" customHeight="1" x14ac:dyDescent="0.2">
      <c r="A44" s="13"/>
      <c r="B44" s="115" t="s">
        <v>21</v>
      </c>
      <c r="C44" s="14">
        <v>3299</v>
      </c>
      <c r="D44" s="15">
        <v>5169</v>
      </c>
      <c r="E44" s="16" t="s">
        <v>370</v>
      </c>
      <c r="F44" s="113">
        <v>500</v>
      </c>
      <c r="G44" s="114">
        <v>0</v>
      </c>
      <c r="H44" s="98">
        <f t="shared" si="0"/>
        <v>500</v>
      </c>
      <c r="I44" s="32">
        <v>0</v>
      </c>
      <c r="J44" s="32">
        <f t="shared" si="1"/>
        <v>500</v>
      </c>
      <c r="K44" s="99">
        <v>0</v>
      </c>
      <c r="L44" s="99">
        <f t="shared" si="2"/>
        <v>500</v>
      </c>
      <c r="M44" s="99">
        <v>0</v>
      </c>
      <c r="N44" s="99">
        <f t="shared" si="3"/>
        <v>500</v>
      </c>
      <c r="O44" s="99">
        <v>0</v>
      </c>
      <c r="P44" s="99">
        <f t="shared" si="4"/>
        <v>500</v>
      </c>
      <c r="Q44" s="99">
        <v>0</v>
      </c>
      <c r="R44" s="99">
        <f t="shared" si="5"/>
        <v>500</v>
      </c>
      <c r="S44" s="99">
        <v>0</v>
      </c>
      <c r="T44" s="99">
        <f t="shared" si="6"/>
        <v>500</v>
      </c>
      <c r="U44" s="99">
        <v>0</v>
      </c>
      <c r="V44" s="150">
        <f t="shared" si="8"/>
        <v>500</v>
      </c>
      <c r="W44" s="176">
        <v>0</v>
      </c>
      <c r="X44" s="176">
        <f t="shared" si="9"/>
        <v>500</v>
      </c>
    </row>
    <row r="45" spans="1:26" s="166" customFormat="1" ht="15" customHeight="1" x14ac:dyDescent="0.2">
      <c r="A45" s="18" t="s">
        <v>367</v>
      </c>
      <c r="B45" s="25" t="s">
        <v>396</v>
      </c>
      <c r="C45" s="19" t="s">
        <v>16</v>
      </c>
      <c r="D45" s="20" t="s">
        <v>16</v>
      </c>
      <c r="E45" s="21" t="s">
        <v>397</v>
      </c>
      <c r="F45" s="100">
        <f>SUM(F46:F48)</f>
        <v>100</v>
      </c>
      <c r="G45" s="116">
        <v>0</v>
      </c>
      <c r="H45" s="100">
        <f t="shared" si="0"/>
        <v>100</v>
      </c>
      <c r="I45" s="34">
        <v>0</v>
      </c>
      <c r="J45" s="34">
        <f t="shared" si="1"/>
        <v>100</v>
      </c>
      <c r="K45" s="101">
        <v>0</v>
      </c>
      <c r="L45" s="101">
        <f t="shared" si="2"/>
        <v>100</v>
      </c>
      <c r="M45" s="101">
        <v>0</v>
      </c>
      <c r="N45" s="101">
        <f t="shared" si="3"/>
        <v>100</v>
      </c>
      <c r="O45" s="101">
        <v>0</v>
      </c>
      <c r="P45" s="101">
        <f t="shared" si="4"/>
        <v>100</v>
      </c>
      <c r="Q45" s="101">
        <v>0</v>
      </c>
      <c r="R45" s="101">
        <f t="shared" si="5"/>
        <v>100</v>
      </c>
      <c r="S45" s="101">
        <v>0</v>
      </c>
      <c r="T45" s="101">
        <f t="shared" si="6"/>
        <v>100</v>
      </c>
      <c r="U45" s="101">
        <v>0</v>
      </c>
      <c r="V45" s="151">
        <f t="shared" si="8"/>
        <v>100</v>
      </c>
      <c r="W45" s="179">
        <v>0</v>
      </c>
      <c r="X45" s="179">
        <f t="shared" si="9"/>
        <v>100</v>
      </c>
      <c r="Y45" s="165"/>
    </row>
    <row r="46" spans="1:26" ht="15" customHeight="1" x14ac:dyDescent="0.2">
      <c r="A46" s="18"/>
      <c r="B46" s="25" t="s">
        <v>21</v>
      </c>
      <c r="C46" s="14">
        <v>3299</v>
      </c>
      <c r="D46" s="15">
        <v>5169</v>
      </c>
      <c r="E46" s="16" t="s">
        <v>370</v>
      </c>
      <c r="F46" s="98">
        <v>10</v>
      </c>
      <c r="G46" s="114">
        <v>0</v>
      </c>
      <c r="H46" s="98">
        <f t="shared" si="0"/>
        <v>10</v>
      </c>
      <c r="I46" s="32">
        <v>0</v>
      </c>
      <c r="J46" s="32">
        <f t="shared" si="1"/>
        <v>10</v>
      </c>
      <c r="K46" s="99">
        <v>0</v>
      </c>
      <c r="L46" s="99">
        <f t="shared" si="2"/>
        <v>10</v>
      </c>
      <c r="M46" s="99">
        <v>0</v>
      </c>
      <c r="N46" s="99">
        <f t="shared" si="3"/>
        <v>10</v>
      </c>
      <c r="O46" s="99">
        <v>0</v>
      </c>
      <c r="P46" s="99">
        <f t="shared" si="4"/>
        <v>10</v>
      </c>
      <c r="Q46" s="99">
        <v>0</v>
      </c>
      <c r="R46" s="99">
        <f t="shared" si="5"/>
        <v>10</v>
      </c>
      <c r="S46" s="99">
        <v>0</v>
      </c>
      <c r="T46" s="99">
        <f t="shared" si="6"/>
        <v>10</v>
      </c>
      <c r="U46" s="99">
        <v>0</v>
      </c>
      <c r="V46" s="150">
        <f t="shared" si="8"/>
        <v>10</v>
      </c>
      <c r="W46" s="176">
        <v>0</v>
      </c>
      <c r="X46" s="176">
        <f t="shared" si="9"/>
        <v>10</v>
      </c>
    </row>
    <row r="47" spans="1:26" ht="15" customHeight="1" x14ac:dyDescent="0.2">
      <c r="A47" s="18"/>
      <c r="B47" s="117" t="s">
        <v>21</v>
      </c>
      <c r="C47" s="118">
        <v>3299</v>
      </c>
      <c r="D47" s="119">
        <v>5175</v>
      </c>
      <c r="E47" s="27" t="s">
        <v>371</v>
      </c>
      <c r="F47" s="113">
        <v>10</v>
      </c>
      <c r="G47" s="114">
        <v>0</v>
      </c>
      <c r="H47" s="98">
        <f t="shared" si="0"/>
        <v>10</v>
      </c>
      <c r="I47" s="32">
        <v>0</v>
      </c>
      <c r="J47" s="32">
        <f t="shared" si="1"/>
        <v>10</v>
      </c>
      <c r="K47" s="99">
        <v>0</v>
      </c>
      <c r="L47" s="99">
        <f t="shared" si="2"/>
        <v>10</v>
      </c>
      <c r="M47" s="99">
        <v>0</v>
      </c>
      <c r="N47" s="99">
        <f t="shared" si="3"/>
        <v>10</v>
      </c>
      <c r="O47" s="99">
        <v>0</v>
      </c>
      <c r="P47" s="99">
        <f t="shared" si="4"/>
        <v>10</v>
      </c>
      <c r="Q47" s="99">
        <v>0</v>
      </c>
      <c r="R47" s="99">
        <f t="shared" si="5"/>
        <v>10</v>
      </c>
      <c r="S47" s="99">
        <v>0</v>
      </c>
      <c r="T47" s="99">
        <f t="shared" si="6"/>
        <v>10</v>
      </c>
      <c r="U47" s="99">
        <v>0</v>
      </c>
      <c r="V47" s="150">
        <f t="shared" si="8"/>
        <v>10</v>
      </c>
      <c r="W47" s="176">
        <v>0</v>
      </c>
      <c r="X47" s="176">
        <f t="shared" si="9"/>
        <v>10</v>
      </c>
    </row>
    <row r="48" spans="1:26" ht="15" customHeight="1" x14ac:dyDescent="0.2">
      <c r="A48" s="13"/>
      <c r="B48" s="115" t="s">
        <v>21</v>
      </c>
      <c r="C48" s="14">
        <v>3299</v>
      </c>
      <c r="D48" s="15">
        <v>5492</v>
      </c>
      <c r="E48" s="16" t="s">
        <v>398</v>
      </c>
      <c r="F48" s="98">
        <v>80</v>
      </c>
      <c r="G48" s="114">
        <v>0</v>
      </c>
      <c r="H48" s="98">
        <f t="shared" si="0"/>
        <v>80</v>
      </c>
      <c r="I48" s="32">
        <v>0</v>
      </c>
      <c r="J48" s="32">
        <f t="shared" si="1"/>
        <v>80</v>
      </c>
      <c r="K48" s="99">
        <v>0</v>
      </c>
      <c r="L48" s="99">
        <f t="shared" si="2"/>
        <v>80</v>
      </c>
      <c r="M48" s="99">
        <v>0</v>
      </c>
      <c r="N48" s="99">
        <f t="shared" si="3"/>
        <v>80</v>
      </c>
      <c r="O48" s="99">
        <v>0</v>
      </c>
      <c r="P48" s="99">
        <f t="shared" si="4"/>
        <v>80</v>
      </c>
      <c r="Q48" s="99">
        <v>0</v>
      </c>
      <c r="R48" s="99">
        <f t="shared" si="5"/>
        <v>80</v>
      </c>
      <c r="S48" s="99">
        <v>0</v>
      </c>
      <c r="T48" s="99">
        <f t="shared" si="6"/>
        <v>80</v>
      </c>
      <c r="U48" s="99">
        <v>0</v>
      </c>
      <c r="V48" s="150">
        <f t="shared" si="8"/>
        <v>80</v>
      </c>
      <c r="W48" s="176">
        <v>0</v>
      </c>
      <c r="X48" s="176">
        <f t="shared" si="9"/>
        <v>80</v>
      </c>
    </row>
    <row r="49" spans="1:26" s="166" customFormat="1" ht="15" customHeight="1" x14ac:dyDescent="0.2">
      <c r="A49" s="18" t="s">
        <v>367</v>
      </c>
      <c r="B49" s="25" t="s">
        <v>399</v>
      </c>
      <c r="C49" s="19" t="s">
        <v>16</v>
      </c>
      <c r="D49" s="20" t="s">
        <v>16</v>
      </c>
      <c r="E49" s="21" t="s">
        <v>400</v>
      </c>
      <c r="F49" s="100">
        <f>+F50</f>
        <v>50</v>
      </c>
      <c r="G49" s="116">
        <v>0</v>
      </c>
      <c r="H49" s="100">
        <f t="shared" si="0"/>
        <v>50</v>
      </c>
      <c r="I49" s="34">
        <v>0</v>
      </c>
      <c r="J49" s="34">
        <f t="shared" si="1"/>
        <v>50</v>
      </c>
      <c r="K49" s="101">
        <v>0</v>
      </c>
      <c r="L49" s="101">
        <f t="shared" si="2"/>
        <v>50</v>
      </c>
      <c r="M49" s="101">
        <v>0</v>
      </c>
      <c r="N49" s="101">
        <f t="shared" si="3"/>
        <v>50</v>
      </c>
      <c r="O49" s="101">
        <v>0</v>
      </c>
      <c r="P49" s="101">
        <f t="shared" si="4"/>
        <v>50</v>
      </c>
      <c r="Q49" s="101">
        <v>0</v>
      </c>
      <c r="R49" s="101">
        <f t="shared" si="5"/>
        <v>50</v>
      </c>
      <c r="S49" s="101">
        <v>0</v>
      </c>
      <c r="T49" s="101">
        <f t="shared" si="6"/>
        <v>50</v>
      </c>
      <c r="U49" s="101">
        <v>0</v>
      </c>
      <c r="V49" s="151">
        <f t="shared" si="8"/>
        <v>50</v>
      </c>
      <c r="W49" s="179">
        <v>0</v>
      </c>
      <c r="X49" s="179">
        <f t="shared" si="9"/>
        <v>50</v>
      </c>
      <c r="Y49" s="165"/>
    </row>
    <row r="50" spans="1:26" ht="15" customHeight="1" x14ac:dyDescent="0.2">
      <c r="A50" s="13"/>
      <c r="B50" s="115" t="s">
        <v>21</v>
      </c>
      <c r="C50" s="14">
        <v>3299</v>
      </c>
      <c r="D50" s="22">
        <v>5169</v>
      </c>
      <c r="E50" s="16" t="s">
        <v>370</v>
      </c>
      <c r="F50" s="98">
        <v>50</v>
      </c>
      <c r="G50" s="114">
        <v>0</v>
      </c>
      <c r="H50" s="98">
        <f t="shared" si="0"/>
        <v>50</v>
      </c>
      <c r="I50" s="32">
        <v>0</v>
      </c>
      <c r="J50" s="32">
        <f t="shared" si="1"/>
        <v>50</v>
      </c>
      <c r="K50" s="99">
        <v>0</v>
      </c>
      <c r="L50" s="99">
        <f t="shared" si="2"/>
        <v>50</v>
      </c>
      <c r="M50" s="99">
        <v>0</v>
      </c>
      <c r="N50" s="99">
        <f t="shared" si="3"/>
        <v>50</v>
      </c>
      <c r="O50" s="99">
        <v>0</v>
      </c>
      <c r="P50" s="99">
        <f t="shared" si="4"/>
        <v>50</v>
      </c>
      <c r="Q50" s="99">
        <v>0</v>
      </c>
      <c r="R50" s="99">
        <f t="shared" si="5"/>
        <v>50</v>
      </c>
      <c r="S50" s="99">
        <v>0</v>
      </c>
      <c r="T50" s="99">
        <f t="shared" si="6"/>
        <v>50</v>
      </c>
      <c r="U50" s="99">
        <v>0</v>
      </c>
      <c r="V50" s="150">
        <f t="shared" si="8"/>
        <v>50</v>
      </c>
      <c r="W50" s="176">
        <v>0</v>
      </c>
      <c r="X50" s="176">
        <f t="shared" si="9"/>
        <v>50</v>
      </c>
    </row>
    <row r="51" spans="1:26" s="166" customFormat="1" ht="15" customHeight="1" x14ac:dyDescent="0.2">
      <c r="A51" s="18" t="s">
        <v>367</v>
      </c>
      <c r="B51" s="25" t="s">
        <v>401</v>
      </c>
      <c r="C51" s="19" t="s">
        <v>16</v>
      </c>
      <c r="D51" s="20" t="s">
        <v>16</v>
      </c>
      <c r="E51" s="21" t="s">
        <v>402</v>
      </c>
      <c r="F51" s="100">
        <f>+F52</f>
        <v>400</v>
      </c>
      <c r="G51" s="116">
        <v>0</v>
      </c>
      <c r="H51" s="100">
        <f t="shared" si="0"/>
        <v>400</v>
      </c>
      <c r="I51" s="34">
        <v>0</v>
      </c>
      <c r="J51" s="34">
        <f t="shared" si="1"/>
        <v>400</v>
      </c>
      <c r="K51" s="101">
        <v>0</v>
      </c>
      <c r="L51" s="101">
        <f t="shared" si="2"/>
        <v>400</v>
      </c>
      <c r="M51" s="101">
        <v>0</v>
      </c>
      <c r="N51" s="101">
        <f t="shared" si="3"/>
        <v>400</v>
      </c>
      <c r="O51" s="101">
        <v>0</v>
      </c>
      <c r="P51" s="101">
        <f t="shared" si="4"/>
        <v>400</v>
      </c>
      <c r="Q51" s="101">
        <v>0</v>
      </c>
      <c r="R51" s="101">
        <f t="shared" si="5"/>
        <v>400</v>
      </c>
      <c r="S51" s="101">
        <v>0</v>
      </c>
      <c r="T51" s="101">
        <f t="shared" si="6"/>
        <v>400</v>
      </c>
      <c r="U51" s="101">
        <v>0</v>
      </c>
      <c r="V51" s="151">
        <f t="shared" si="8"/>
        <v>400</v>
      </c>
      <c r="W51" s="179">
        <v>0</v>
      </c>
      <c r="X51" s="179">
        <f t="shared" si="9"/>
        <v>400</v>
      </c>
      <c r="Y51" s="165"/>
    </row>
    <row r="52" spans="1:26" ht="15" customHeight="1" thickBot="1" x14ac:dyDescent="0.25">
      <c r="A52" s="120"/>
      <c r="B52" s="121" t="s">
        <v>21</v>
      </c>
      <c r="C52" s="122">
        <v>3299</v>
      </c>
      <c r="D52" s="123">
        <v>5169</v>
      </c>
      <c r="E52" s="124" t="s">
        <v>370</v>
      </c>
      <c r="F52" s="111">
        <v>400</v>
      </c>
      <c r="G52" s="114">
        <v>0</v>
      </c>
      <c r="H52" s="111">
        <f t="shared" si="0"/>
        <v>400</v>
      </c>
      <c r="I52" s="36">
        <v>0</v>
      </c>
      <c r="J52" s="36">
        <f t="shared" si="1"/>
        <v>400</v>
      </c>
      <c r="K52" s="112">
        <v>0</v>
      </c>
      <c r="L52" s="112">
        <f t="shared" si="2"/>
        <v>400</v>
      </c>
      <c r="M52" s="112">
        <v>0</v>
      </c>
      <c r="N52" s="112">
        <f t="shared" si="3"/>
        <v>400</v>
      </c>
      <c r="O52" s="112">
        <v>0</v>
      </c>
      <c r="P52" s="112">
        <f t="shared" si="4"/>
        <v>400</v>
      </c>
      <c r="Q52" s="112">
        <v>0</v>
      </c>
      <c r="R52" s="112">
        <f t="shared" si="5"/>
        <v>400</v>
      </c>
      <c r="S52" s="112">
        <v>0</v>
      </c>
      <c r="T52" s="112">
        <f t="shared" si="6"/>
        <v>400</v>
      </c>
      <c r="U52" s="112">
        <v>0</v>
      </c>
      <c r="V52" s="152">
        <f t="shared" si="8"/>
        <v>400</v>
      </c>
      <c r="W52" s="177">
        <v>0</v>
      </c>
      <c r="X52" s="177">
        <f t="shared" si="9"/>
        <v>400</v>
      </c>
    </row>
    <row r="53" spans="1:26" ht="26.25" customHeight="1" thickBot="1" x14ac:dyDescent="0.25">
      <c r="A53" s="186" t="s">
        <v>365</v>
      </c>
      <c r="B53" s="187" t="s">
        <v>16</v>
      </c>
      <c r="C53" s="188" t="s">
        <v>16</v>
      </c>
      <c r="D53" s="189" t="s">
        <v>16</v>
      </c>
      <c r="E53" s="190" t="s">
        <v>403</v>
      </c>
      <c r="F53" s="170">
        <f>+F54+F58+F60+F62+F67</f>
        <v>1420</v>
      </c>
      <c r="G53" s="171">
        <v>0</v>
      </c>
      <c r="H53" s="167">
        <f t="shared" si="0"/>
        <v>1420</v>
      </c>
      <c r="I53" s="30">
        <v>0</v>
      </c>
      <c r="J53" s="30">
        <f t="shared" si="1"/>
        <v>1420</v>
      </c>
      <c r="K53" s="168">
        <v>0</v>
      </c>
      <c r="L53" s="168">
        <f t="shared" si="2"/>
        <v>1420</v>
      </c>
      <c r="M53" s="168">
        <v>0</v>
      </c>
      <c r="N53" s="168">
        <f t="shared" si="3"/>
        <v>1420</v>
      </c>
      <c r="O53" s="168">
        <v>0</v>
      </c>
      <c r="P53" s="168">
        <f t="shared" si="4"/>
        <v>1420</v>
      </c>
      <c r="Q53" s="168">
        <v>0</v>
      </c>
      <c r="R53" s="168">
        <f t="shared" si="5"/>
        <v>1420</v>
      </c>
      <c r="S53" s="168">
        <v>0</v>
      </c>
      <c r="T53" s="168">
        <f t="shared" si="6"/>
        <v>1420</v>
      </c>
      <c r="U53" s="168">
        <v>0</v>
      </c>
      <c r="V53" s="169">
        <f t="shared" si="8"/>
        <v>1420</v>
      </c>
      <c r="W53" s="180">
        <v>0</v>
      </c>
      <c r="X53" s="180">
        <f t="shared" si="9"/>
        <v>1420</v>
      </c>
      <c r="Z53" s="44"/>
    </row>
    <row r="54" spans="1:26" ht="19.7" customHeight="1" x14ac:dyDescent="0.2">
      <c r="A54" s="125" t="s">
        <v>365</v>
      </c>
      <c r="B54" s="126" t="s">
        <v>404</v>
      </c>
      <c r="C54" s="127" t="s">
        <v>16</v>
      </c>
      <c r="D54" s="128" t="s">
        <v>16</v>
      </c>
      <c r="E54" s="129" t="s">
        <v>405</v>
      </c>
      <c r="F54" s="130">
        <f>SUM(F55:F57)</f>
        <v>70</v>
      </c>
      <c r="G54" s="131">
        <v>0</v>
      </c>
      <c r="H54" s="95">
        <f t="shared" si="0"/>
        <v>70</v>
      </c>
      <c r="I54" s="33">
        <v>0</v>
      </c>
      <c r="J54" s="33">
        <f t="shared" si="1"/>
        <v>70</v>
      </c>
      <c r="K54" s="96">
        <v>0</v>
      </c>
      <c r="L54" s="96">
        <f t="shared" si="2"/>
        <v>70</v>
      </c>
      <c r="M54" s="96">
        <v>0</v>
      </c>
      <c r="N54" s="96">
        <f t="shared" si="3"/>
        <v>70</v>
      </c>
      <c r="O54" s="96">
        <v>0</v>
      </c>
      <c r="P54" s="96">
        <f t="shared" si="4"/>
        <v>70</v>
      </c>
      <c r="Q54" s="96">
        <v>0</v>
      </c>
      <c r="R54" s="96">
        <f t="shared" si="5"/>
        <v>70</v>
      </c>
      <c r="S54" s="96">
        <v>0</v>
      </c>
      <c r="T54" s="96">
        <f t="shared" si="6"/>
        <v>70</v>
      </c>
      <c r="U54" s="96">
        <v>0</v>
      </c>
      <c r="V54" s="149">
        <f t="shared" si="8"/>
        <v>70</v>
      </c>
      <c r="W54" s="178">
        <v>0</v>
      </c>
      <c r="X54" s="178">
        <f t="shared" si="9"/>
        <v>70</v>
      </c>
      <c r="Y54" s="182"/>
    </row>
    <row r="55" spans="1:26" ht="15" customHeight="1" x14ac:dyDescent="0.2">
      <c r="A55" s="18"/>
      <c r="B55" s="25" t="s">
        <v>21</v>
      </c>
      <c r="C55" s="14">
        <v>3299</v>
      </c>
      <c r="D55" s="15">
        <v>5169</v>
      </c>
      <c r="E55" s="16" t="s">
        <v>370</v>
      </c>
      <c r="F55" s="98">
        <v>60.5</v>
      </c>
      <c r="G55" s="132">
        <v>0</v>
      </c>
      <c r="H55" s="98">
        <f t="shared" si="0"/>
        <v>60.5</v>
      </c>
      <c r="I55" s="32">
        <v>0</v>
      </c>
      <c r="J55" s="32">
        <f t="shared" si="1"/>
        <v>60.5</v>
      </c>
      <c r="K55" s="99">
        <v>0</v>
      </c>
      <c r="L55" s="99">
        <f t="shared" si="2"/>
        <v>60.5</v>
      </c>
      <c r="M55" s="99">
        <v>0</v>
      </c>
      <c r="N55" s="99">
        <f t="shared" si="3"/>
        <v>60.5</v>
      </c>
      <c r="O55" s="99">
        <v>0</v>
      </c>
      <c r="P55" s="99">
        <f t="shared" si="4"/>
        <v>60.5</v>
      </c>
      <c r="Q55" s="99">
        <v>0</v>
      </c>
      <c r="R55" s="99">
        <f t="shared" si="5"/>
        <v>60.5</v>
      </c>
      <c r="S55" s="99">
        <v>0</v>
      </c>
      <c r="T55" s="99">
        <f t="shared" si="6"/>
        <v>60.5</v>
      </c>
      <c r="U55" s="99">
        <v>0</v>
      </c>
      <c r="V55" s="150">
        <f t="shared" si="8"/>
        <v>60.5</v>
      </c>
      <c r="W55" s="176">
        <v>0</v>
      </c>
      <c r="X55" s="176">
        <f t="shared" si="9"/>
        <v>60.5</v>
      </c>
    </row>
    <row r="56" spans="1:26" ht="15" customHeight="1" x14ac:dyDescent="0.2">
      <c r="A56" s="18"/>
      <c r="B56" s="25" t="s">
        <v>21</v>
      </c>
      <c r="C56" s="14">
        <v>6310</v>
      </c>
      <c r="D56" s="15">
        <v>5163</v>
      </c>
      <c r="E56" s="16" t="s">
        <v>406</v>
      </c>
      <c r="F56" s="98">
        <v>3.5</v>
      </c>
      <c r="G56" s="132">
        <v>0</v>
      </c>
      <c r="H56" s="98">
        <f t="shared" si="0"/>
        <v>3.5</v>
      </c>
      <c r="I56" s="32">
        <v>0</v>
      </c>
      <c r="J56" s="32">
        <f t="shared" si="1"/>
        <v>3.5</v>
      </c>
      <c r="K56" s="99">
        <v>0</v>
      </c>
      <c r="L56" s="99">
        <f t="shared" si="2"/>
        <v>3.5</v>
      </c>
      <c r="M56" s="99">
        <v>0</v>
      </c>
      <c r="N56" s="99">
        <f t="shared" si="3"/>
        <v>3.5</v>
      </c>
      <c r="O56" s="99">
        <v>0</v>
      </c>
      <c r="P56" s="99">
        <f t="shared" si="4"/>
        <v>3.5</v>
      </c>
      <c r="Q56" s="99">
        <v>0</v>
      </c>
      <c r="R56" s="99">
        <f t="shared" si="5"/>
        <v>3.5</v>
      </c>
      <c r="S56" s="99">
        <v>0</v>
      </c>
      <c r="T56" s="99">
        <f t="shared" si="6"/>
        <v>3.5</v>
      </c>
      <c r="U56" s="99">
        <v>0</v>
      </c>
      <c r="V56" s="150">
        <f t="shared" si="8"/>
        <v>3.5</v>
      </c>
      <c r="W56" s="176">
        <v>0</v>
      </c>
      <c r="X56" s="176">
        <f t="shared" si="9"/>
        <v>3.5</v>
      </c>
    </row>
    <row r="57" spans="1:26" ht="15" customHeight="1" x14ac:dyDescent="0.2">
      <c r="A57" s="18"/>
      <c r="B57" s="25" t="s">
        <v>21</v>
      </c>
      <c r="C57" s="14">
        <v>6320</v>
      </c>
      <c r="D57" s="15">
        <v>5163</v>
      </c>
      <c r="E57" s="16" t="s">
        <v>406</v>
      </c>
      <c r="F57" s="98">
        <v>6</v>
      </c>
      <c r="G57" s="132">
        <v>0</v>
      </c>
      <c r="H57" s="98">
        <f t="shared" si="0"/>
        <v>6</v>
      </c>
      <c r="I57" s="32">
        <v>0</v>
      </c>
      <c r="J57" s="32">
        <f t="shared" si="1"/>
        <v>6</v>
      </c>
      <c r="K57" s="99">
        <v>0</v>
      </c>
      <c r="L57" s="99">
        <f t="shared" si="2"/>
        <v>6</v>
      </c>
      <c r="M57" s="99">
        <v>0</v>
      </c>
      <c r="N57" s="99">
        <f t="shared" si="3"/>
        <v>6</v>
      </c>
      <c r="O57" s="99">
        <v>0</v>
      </c>
      <c r="P57" s="99">
        <f t="shared" si="4"/>
        <v>6</v>
      </c>
      <c r="Q57" s="99">
        <v>0</v>
      </c>
      <c r="R57" s="99">
        <f t="shared" si="5"/>
        <v>6</v>
      </c>
      <c r="S57" s="99">
        <v>0</v>
      </c>
      <c r="T57" s="99">
        <f t="shared" si="6"/>
        <v>6</v>
      </c>
      <c r="U57" s="99">
        <v>0</v>
      </c>
      <c r="V57" s="150">
        <f t="shared" si="8"/>
        <v>6</v>
      </c>
      <c r="W57" s="176">
        <v>0</v>
      </c>
      <c r="X57" s="176">
        <f t="shared" si="9"/>
        <v>6</v>
      </c>
    </row>
    <row r="58" spans="1:26" ht="15" customHeight="1" x14ac:dyDescent="0.2">
      <c r="A58" s="18" t="s">
        <v>365</v>
      </c>
      <c r="B58" s="25" t="s">
        <v>407</v>
      </c>
      <c r="C58" s="19" t="s">
        <v>16</v>
      </c>
      <c r="D58" s="20" t="s">
        <v>16</v>
      </c>
      <c r="E58" s="35" t="s">
        <v>408</v>
      </c>
      <c r="F58" s="100">
        <f>+F59</f>
        <v>500</v>
      </c>
      <c r="G58" s="133">
        <v>0</v>
      </c>
      <c r="H58" s="100">
        <f t="shared" si="0"/>
        <v>500</v>
      </c>
      <c r="I58" s="34">
        <v>0</v>
      </c>
      <c r="J58" s="34">
        <f t="shared" si="1"/>
        <v>500</v>
      </c>
      <c r="K58" s="101">
        <v>0</v>
      </c>
      <c r="L58" s="101">
        <f t="shared" si="2"/>
        <v>500</v>
      </c>
      <c r="M58" s="101">
        <v>0</v>
      </c>
      <c r="N58" s="101">
        <f t="shared" si="3"/>
        <v>500</v>
      </c>
      <c r="O58" s="101">
        <v>0</v>
      </c>
      <c r="P58" s="101">
        <f t="shared" si="4"/>
        <v>500</v>
      </c>
      <c r="Q58" s="101">
        <v>0</v>
      </c>
      <c r="R58" s="101">
        <f t="shared" si="5"/>
        <v>500</v>
      </c>
      <c r="S58" s="101">
        <v>0</v>
      </c>
      <c r="T58" s="101">
        <f t="shared" si="6"/>
        <v>500</v>
      </c>
      <c r="U58" s="101">
        <v>0</v>
      </c>
      <c r="V58" s="151">
        <f t="shared" si="8"/>
        <v>500</v>
      </c>
      <c r="W58" s="179">
        <v>0</v>
      </c>
      <c r="X58" s="179">
        <f t="shared" si="9"/>
        <v>500</v>
      </c>
    </row>
    <row r="59" spans="1:26" ht="15" customHeight="1" x14ac:dyDescent="0.2">
      <c r="A59" s="18"/>
      <c r="B59" s="25" t="s">
        <v>21</v>
      </c>
      <c r="C59" s="14">
        <v>3299</v>
      </c>
      <c r="D59" s="15">
        <v>5169</v>
      </c>
      <c r="E59" s="16" t="s">
        <v>370</v>
      </c>
      <c r="F59" s="98">
        <v>500</v>
      </c>
      <c r="G59" s="132">
        <v>0</v>
      </c>
      <c r="H59" s="98">
        <f t="shared" si="0"/>
        <v>500</v>
      </c>
      <c r="I59" s="32">
        <v>0</v>
      </c>
      <c r="J59" s="32">
        <f t="shared" si="1"/>
        <v>500</v>
      </c>
      <c r="K59" s="99">
        <v>0</v>
      </c>
      <c r="L59" s="99">
        <f t="shared" si="2"/>
        <v>500</v>
      </c>
      <c r="M59" s="99">
        <v>0</v>
      </c>
      <c r="N59" s="99">
        <f t="shared" si="3"/>
        <v>500</v>
      </c>
      <c r="O59" s="99">
        <v>0</v>
      </c>
      <c r="P59" s="99">
        <f t="shared" si="4"/>
        <v>500</v>
      </c>
      <c r="Q59" s="99">
        <v>0</v>
      </c>
      <c r="R59" s="99">
        <f t="shared" si="5"/>
        <v>500</v>
      </c>
      <c r="S59" s="99">
        <v>0</v>
      </c>
      <c r="T59" s="99">
        <f t="shared" si="6"/>
        <v>500</v>
      </c>
      <c r="U59" s="99">
        <v>0</v>
      </c>
      <c r="V59" s="150">
        <f t="shared" si="8"/>
        <v>500</v>
      </c>
      <c r="W59" s="176">
        <v>0</v>
      </c>
      <c r="X59" s="176">
        <f t="shared" si="9"/>
        <v>500</v>
      </c>
    </row>
    <row r="60" spans="1:26" ht="15" customHeight="1" x14ac:dyDescent="0.2">
      <c r="A60" s="18" t="s">
        <v>365</v>
      </c>
      <c r="B60" s="25" t="s">
        <v>409</v>
      </c>
      <c r="C60" s="19" t="s">
        <v>16</v>
      </c>
      <c r="D60" s="20" t="s">
        <v>16</v>
      </c>
      <c r="E60" s="35" t="s">
        <v>410</v>
      </c>
      <c r="F60" s="100">
        <f>+F61</f>
        <v>100</v>
      </c>
      <c r="G60" s="132">
        <v>0</v>
      </c>
      <c r="H60" s="98">
        <f t="shared" si="0"/>
        <v>100</v>
      </c>
      <c r="I60" s="32">
        <v>0</v>
      </c>
      <c r="J60" s="34">
        <f t="shared" si="1"/>
        <v>100</v>
      </c>
      <c r="K60" s="101">
        <v>0</v>
      </c>
      <c r="L60" s="101">
        <f t="shared" si="2"/>
        <v>100</v>
      </c>
      <c r="M60" s="101">
        <v>0</v>
      </c>
      <c r="N60" s="101">
        <f t="shared" si="3"/>
        <v>100</v>
      </c>
      <c r="O60" s="101">
        <v>0</v>
      </c>
      <c r="P60" s="101">
        <f t="shared" si="4"/>
        <v>100</v>
      </c>
      <c r="Q60" s="101">
        <v>0</v>
      </c>
      <c r="R60" s="101">
        <f t="shared" si="5"/>
        <v>100</v>
      </c>
      <c r="S60" s="101">
        <v>0</v>
      </c>
      <c r="T60" s="101">
        <f t="shared" si="6"/>
        <v>100</v>
      </c>
      <c r="U60" s="101">
        <v>0</v>
      </c>
      <c r="V60" s="151">
        <f t="shared" si="8"/>
        <v>100</v>
      </c>
      <c r="W60" s="179">
        <v>0</v>
      </c>
      <c r="X60" s="179">
        <f t="shared" si="9"/>
        <v>100</v>
      </c>
    </row>
    <row r="61" spans="1:26" ht="15" customHeight="1" x14ac:dyDescent="0.2">
      <c r="A61" s="18"/>
      <c r="B61" s="25" t="s">
        <v>21</v>
      </c>
      <c r="C61" s="14">
        <v>3299</v>
      </c>
      <c r="D61" s="15">
        <v>5169</v>
      </c>
      <c r="E61" s="16" t="s">
        <v>370</v>
      </c>
      <c r="F61" s="98">
        <v>100</v>
      </c>
      <c r="G61" s="132">
        <v>0</v>
      </c>
      <c r="H61" s="98">
        <f t="shared" si="0"/>
        <v>100</v>
      </c>
      <c r="I61" s="32">
        <v>0</v>
      </c>
      <c r="J61" s="32">
        <f t="shared" si="1"/>
        <v>100</v>
      </c>
      <c r="K61" s="99">
        <v>0</v>
      </c>
      <c r="L61" s="99">
        <f t="shared" si="2"/>
        <v>100</v>
      </c>
      <c r="M61" s="99">
        <v>0</v>
      </c>
      <c r="N61" s="99">
        <f t="shared" si="3"/>
        <v>100</v>
      </c>
      <c r="O61" s="99">
        <v>0</v>
      </c>
      <c r="P61" s="99">
        <f t="shared" si="4"/>
        <v>100</v>
      </c>
      <c r="Q61" s="99">
        <v>0</v>
      </c>
      <c r="R61" s="99">
        <f t="shared" si="5"/>
        <v>100</v>
      </c>
      <c r="S61" s="99">
        <v>0</v>
      </c>
      <c r="T61" s="99">
        <f t="shared" si="6"/>
        <v>100</v>
      </c>
      <c r="U61" s="99">
        <v>0</v>
      </c>
      <c r="V61" s="150">
        <f t="shared" si="8"/>
        <v>100</v>
      </c>
      <c r="W61" s="176">
        <v>0</v>
      </c>
      <c r="X61" s="176">
        <f t="shared" si="9"/>
        <v>100</v>
      </c>
    </row>
    <row r="62" spans="1:26" ht="15" customHeight="1" x14ac:dyDescent="0.2">
      <c r="A62" s="18" t="s">
        <v>365</v>
      </c>
      <c r="B62" s="25" t="s">
        <v>411</v>
      </c>
      <c r="C62" s="19" t="s">
        <v>16</v>
      </c>
      <c r="D62" s="20" t="s">
        <v>16</v>
      </c>
      <c r="E62" s="35" t="s">
        <v>412</v>
      </c>
      <c r="F62" s="100">
        <f>SUM(F63:F66)</f>
        <v>500</v>
      </c>
      <c r="G62" s="133">
        <v>0</v>
      </c>
      <c r="H62" s="100">
        <f t="shared" si="0"/>
        <v>500</v>
      </c>
      <c r="I62" s="34">
        <v>0</v>
      </c>
      <c r="J62" s="34">
        <f t="shared" si="1"/>
        <v>500</v>
      </c>
      <c r="K62" s="101">
        <v>0</v>
      </c>
      <c r="L62" s="101">
        <f t="shared" si="2"/>
        <v>500</v>
      </c>
      <c r="M62" s="101">
        <v>0</v>
      </c>
      <c r="N62" s="101">
        <f t="shared" si="3"/>
        <v>500</v>
      </c>
      <c r="O62" s="101">
        <v>0</v>
      </c>
      <c r="P62" s="101">
        <f t="shared" si="4"/>
        <v>500</v>
      </c>
      <c r="Q62" s="101">
        <v>0</v>
      </c>
      <c r="R62" s="101">
        <f t="shared" si="5"/>
        <v>500</v>
      </c>
      <c r="S62" s="101">
        <v>0</v>
      </c>
      <c r="T62" s="101">
        <f t="shared" si="6"/>
        <v>500</v>
      </c>
      <c r="U62" s="101">
        <v>0</v>
      </c>
      <c r="V62" s="151">
        <f t="shared" si="8"/>
        <v>500</v>
      </c>
      <c r="W62" s="179">
        <v>0</v>
      </c>
      <c r="X62" s="179">
        <f t="shared" si="9"/>
        <v>500</v>
      </c>
      <c r="Y62" s="182"/>
    </row>
    <row r="63" spans="1:26" ht="15" customHeight="1" x14ac:dyDescent="0.2">
      <c r="A63" s="18"/>
      <c r="B63" s="25" t="s">
        <v>21</v>
      </c>
      <c r="C63" s="24">
        <v>3299</v>
      </c>
      <c r="D63" s="15">
        <v>5021</v>
      </c>
      <c r="E63" s="16" t="s">
        <v>374</v>
      </c>
      <c r="F63" s="98">
        <v>120</v>
      </c>
      <c r="G63" s="132">
        <v>0</v>
      </c>
      <c r="H63" s="98">
        <f t="shared" si="0"/>
        <v>120</v>
      </c>
      <c r="I63" s="32">
        <v>0</v>
      </c>
      <c r="J63" s="32">
        <f t="shared" si="1"/>
        <v>120</v>
      </c>
      <c r="K63" s="99">
        <v>0</v>
      </c>
      <c r="L63" s="99">
        <f t="shared" si="2"/>
        <v>120</v>
      </c>
      <c r="M63" s="99">
        <v>0</v>
      </c>
      <c r="N63" s="99">
        <f t="shared" si="3"/>
        <v>120</v>
      </c>
      <c r="O63" s="99">
        <v>0</v>
      </c>
      <c r="P63" s="99">
        <f t="shared" si="4"/>
        <v>120</v>
      </c>
      <c r="Q63" s="99">
        <v>0</v>
      </c>
      <c r="R63" s="99">
        <f t="shared" si="5"/>
        <v>120</v>
      </c>
      <c r="S63" s="99">
        <v>0</v>
      </c>
      <c r="T63" s="99">
        <f t="shared" si="6"/>
        <v>120</v>
      </c>
      <c r="U63" s="99">
        <v>0</v>
      </c>
      <c r="V63" s="150">
        <f t="shared" si="8"/>
        <v>120</v>
      </c>
      <c r="W63" s="176">
        <v>0</v>
      </c>
      <c r="X63" s="176">
        <f t="shared" si="9"/>
        <v>120</v>
      </c>
    </row>
    <row r="64" spans="1:26" ht="15" customHeight="1" x14ac:dyDescent="0.2">
      <c r="A64" s="18"/>
      <c r="B64" s="25" t="s">
        <v>21</v>
      </c>
      <c r="C64" s="24">
        <v>3299</v>
      </c>
      <c r="D64" s="15">
        <v>5164</v>
      </c>
      <c r="E64" s="16" t="s">
        <v>384</v>
      </c>
      <c r="F64" s="98">
        <v>80</v>
      </c>
      <c r="G64" s="132">
        <v>0</v>
      </c>
      <c r="H64" s="98">
        <f t="shared" si="0"/>
        <v>80</v>
      </c>
      <c r="I64" s="32">
        <v>0</v>
      </c>
      <c r="J64" s="32">
        <f t="shared" si="1"/>
        <v>80</v>
      </c>
      <c r="K64" s="99">
        <v>0</v>
      </c>
      <c r="L64" s="99">
        <f t="shared" si="2"/>
        <v>80</v>
      </c>
      <c r="M64" s="99">
        <v>0</v>
      </c>
      <c r="N64" s="99">
        <f t="shared" si="3"/>
        <v>80</v>
      </c>
      <c r="O64" s="99">
        <v>0</v>
      </c>
      <c r="P64" s="99">
        <f t="shared" si="4"/>
        <v>80</v>
      </c>
      <c r="Q64" s="99">
        <v>0</v>
      </c>
      <c r="R64" s="99">
        <f t="shared" si="5"/>
        <v>80</v>
      </c>
      <c r="S64" s="99">
        <v>0</v>
      </c>
      <c r="T64" s="99">
        <f t="shared" si="6"/>
        <v>80</v>
      </c>
      <c r="U64" s="99">
        <v>0</v>
      </c>
      <c r="V64" s="150">
        <f t="shared" si="8"/>
        <v>80</v>
      </c>
      <c r="W64" s="176">
        <v>0</v>
      </c>
      <c r="X64" s="176">
        <f t="shared" si="9"/>
        <v>80</v>
      </c>
    </row>
    <row r="65" spans="1:25" ht="15" customHeight="1" x14ac:dyDescent="0.2">
      <c r="A65" s="18"/>
      <c r="B65" s="25" t="s">
        <v>21</v>
      </c>
      <c r="C65" s="14">
        <v>3299</v>
      </c>
      <c r="D65" s="15">
        <v>5169</v>
      </c>
      <c r="E65" s="16" t="s">
        <v>370</v>
      </c>
      <c r="F65" s="98">
        <v>280</v>
      </c>
      <c r="G65" s="132">
        <v>0</v>
      </c>
      <c r="H65" s="98">
        <f t="shared" si="0"/>
        <v>280</v>
      </c>
      <c r="I65" s="32">
        <v>0</v>
      </c>
      <c r="J65" s="32">
        <f t="shared" si="1"/>
        <v>280</v>
      </c>
      <c r="K65" s="99">
        <v>0</v>
      </c>
      <c r="L65" s="99">
        <f t="shared" si="2"/>
        <v>280</v>
      </c>
      <c r="M65" s="99">
        <v>0</v>
      </c>
      <c r="N65" s="99">
        <f t="shared" si="3"/>
        <v>280</v>
      </c>
      <c r="O65" s="99">
        <v>0</v>
      </c>
      <c r="P65" s="99">
        <f t="shared" si="4"/>
        <v>280</v>
      </c>
      <c r="Q65" s="99">
        <v>0</v>
      </c>
      <c r="R65" s="99">
        <f t="shared" si="5"/>
        <v>280</v>
      </c>
      <c r="S65" s="99">
        <v>0</v>
      </c>
      <c r="T65" s="99">
        <f t="shared" si="6"/>
        <v>280</v>
      </c>
      <c r="U65" s="99">
        <v>0</v>
      </c>
      <c r="V65" s="150">
        <f t="shared" si="8"/>
        <v>280</v>
      </c>
      <c r="W65" s="176">
        <v>0</v>
      </c>
      <c r="X65" s="176">
        <f t="shared" si="9"/>
        <v>280</v>
      </c>
    </row>
    <row r="66" spans="1:25" ht="15" customHeight="1" x14ac:dyDescent="0.2">
      <c r="A66" s="18"/>
      <c r="B66" s="25" t="s">
        <v>21</v>
      </c>
      <c r="C66" s="14">
        <v>3299</v>
      </c>
      <c r="D66" s="15">
        <v>5175</v>
      </c>
      <c r="E66" s="16" t="s">
        <v>371</v>
      </c>
      <c r="F66" s="98">
        <v>20</v>
      </c>
      <c r="G66" s="132">
        <v>0</v>
      </c>
      <c r="H66" s="98">
        <f t="shared" si="0"/>
        <v>20</v>
      </c>
      <c r="I66" s="32">
        <v>0</v>
      </c>
      <c r="J66" s="32">
        <f t="shared" si="1"/>
        <v>20</v>
      </c>
      <c r="K66" s="99">
        <v>0</v>
      </c>
      <c r="L66" s="99">
        <f t="shared" si="2"/>
        <v>20</v>
      </c>
      <c r="M66" s="99">
        <v>0</v>
      </c>
      <c r="N66" s="99">
        <f t="shared" si="3"/>
        <v>20</v>
      </c>
      <c r="O66" s="99">
        <v>0</v>
      </c>
      <c r="P66" s="99">
        <f t="shared" si="4"/>
        <v>20</v>
      </c>
      <c r="Q66" s="99">
        <v>0</v>
      </c>
      <c r="R66" s="99">
        <f t="shared" si="5"/>
        <v>20</v>
      </c>
      <c r="S66" s="99">
        <v>0</v>
      </c>
      <c r="T66" s="99">
        <f t="shared" si="6"/>
        <v>20</v>
      </c>
      <c r="U66" s="99">
        <v>0</v>
      </c>
      <c r="V66" s="150">
        <f t="shared" si="8"/>
        <v>20</v>
      </c>
      <c r="W66" s="176">
        <v>0</v>
      </c>
      <c r="X66" s="176">
        <f t="shared" si="9"/>
        <v>20</v>
      </c>
    </row>
    <row r="67" spans="1:25" ht="15" customHeight="1" x14ac:dyDescent="0.2">
      <c r="A67" s="18" t="s">
        <v>365</v>
      </c>
      <c r="B67" s="25" t="s">
        <v>413</v>
      </c>
      <c r="C67" s="19" t="s">
        <v>16</v>
      </c>
      <c r="D67" s="20" t="s">
        <v>16</v>
      </c>
      <c r="E67" s="35" t="s">
        <v>414</v>
      </c>
      <c r="F67" s="100">
        <f>SUM(F68:F70)</f>
        <v>250</v>
      </c>
      <c r="G67" s="133">
        <v>0</v>
      </c>
      <c r="H67" s="100">
        <f t="shared" si="0"/>
        <v>250</v>
      </c>
      <c r="I67" s="34">
        <v>0</v>
      </c>
      <c r="J67" s="34">
        <f t="shared" si="1"/>
        <v>250</v>
      </c>
      <c r="K67" s="101">
        <v>0</v>
      </c>
      <c r="L67" s="101">
        <f t="shared" si="2"/>
        <v>250</v>
      </c>
      <c r="M67" s="101">
        <v>0</v>
      </c>
      <c r="N67" s="101">
        <f t="shared" si="3"/>
        <v>250</v>
      </c>
      <c r="O67" s="101">
        <v>0</v>
      </c>
      <c r="P67" s="101">
        <f t="shared" si="4"/>
        <v>250</v>
      </c>
      <c r="Q67" s="101">
        <v>0</v>
      </c>
      <c r="R67" s="101">
        <f t="shared" si="5"/>
        <v>250</v>
      </c>
      <c r="S67" s="101">
        <v>0</v>
      </c>
      <c r="T67" s="101">
        <f t="shared" si="6"/>
        <v>250</v>
      </c>
      <c r="U67" s="101">
        <v>0</v>
      </c>
      <c r="V67" s="151">
        <f t="shared" si="8"/>
        <v>250</v>
      </c>
      <c r="W67" s="179">
        <v>0</v>
      </c>
      <c r="X67" s="179">
        <f t="shared" si="9"/>
        <v>250</v>
      </c>
    </row>
    <row r="68" spans="1:25" ht="15" customHeight="1" x14ac:dyDescent="0.2">
      <c r="A68" s="18"/>
      <c r="B68" s="25" t="s">
        <v>21</v>
      </c>
      <c r="C68" s="24">
        <v>3299</v>
      </c>
      <c r="D68" s="15">
        <v>5021</v>
      </c>
      <c r="E68" s="16" t="s">
        <v>374</v>
      </c>
      <c r="F68" s="98">
        <v>180</v>
      </c>
      <c r="G68" s="132">
        <v>0</v>
      </c>
      <c r="H68" s="98">
        <f t="shared" si="0"/>
        <v>180</v>
      </c>
      <c r="I68" s="32">
        <v>0</v>
      </c>
      <c r="J68" s="32">
        <f t="shared" si="1"/>
        <v>180</v>
      </c>
      <c r="K68" s="99">
        <v>0</v>
      </c>
      <c r="L68" s="99">
        <f t="shared" si="2"/>
        <v>180</v>
      </c>
      <c r="M68" s="99">
        <v>0</v>
      </c>
      <c r="N68" s="99">
        <f t="shared" si="3"/>
        <v>180</v>
      </c>
      <c r="O68" s="99">
        <v>0</v>
      </c>
      <c r="P68" s="99">
        <f t="shared" si="4"/>
        <v>180</v>
      </c>
      <c r="Q68" s="99">
        <v>0</v>
      </c>
      <c r="R68" s="99">
        <f t="shared" si="5"/>
        <v>180</v>
      </c>
      <c r="S68" s="99">
        <v>0</v>
      </c>
      <c r="T68" s="99">
        <f t="shared" si="6"/>
        <v>180</v>
      </c>
      <c r="U68" s="99">
        <v>0</v>
      </c>
      <c r="V68" s="150">
        <f t="shared" si="8"/>
        <v>180</v>
      </c>
      <c r="W68" s="176">
        <v>0</v>
      </c>
      <c r="X68" s="176">
        <f t="shared" si="9"/>
        <v>180</v>
      </c>
    </row>
    <row r="69" spans="1:25" ht="15" customHeight="1" x14ac:dyDescent="0.2">
      <c r="A69" s="18"/>
      <c r="B69" s="25" t="s">
        <v>21</v>
      </c>
      <c r="C69" s="14">
        <v>3299</v>
      </c>
      <c r="D69" s="15">
        <v>5169</v>
      </c>
      <c r="E69" s="16" t="s">
        <v>370</v>
      </c>
      <c r="F69" s="98">
        <v>50</v>
      </c>
      <c r="G69" s="132">
        <v>0</v>
      </c>
      <c r="H69" s="98">
        <f t="shared" si="0"/>
        <v>50</v>
      </c>
      <c r="I69" s="32">
        <v>0</v>
      </c>
      <c r="J69" s="32">
        <f t="shared" si="1"/>
        <v>50</v>
      </c>
      <c r="K69" s="99">
        <v>0</v>
      </c>
      <c r="L69" s="99">
        <f t="shared" si="2"/>
        <v>50</v>
      </c>
      <c r="M69" s="99">
        <v>0</v>
      </c>
      <c r="N69" s="99">
        <f t="shared" si="3"/>
        <v>50</v>
      </c>
      <c r="O69" s="99">
        <v>0</v>
      </c>
      <c r="P69" s="99">
        <f t="shared" si="4"/>
        <v>50</v>
      </c>
      <c r="Q69" s="99">
        <v>0</v>
      </c>
      <c r="R69" s="99">
        <f t="shared" si="5"/>
        <v>50</v>
      </c>
      <c r="S69" s="99">
        <v>0</v>
      </c>
      <c r="T69" s="99">
        <f t="shared" si="6"/>
        <v>50</v>
      </c>
      <c r="U69" s="99">
        <v>0</v>
      </c>
      <c r="V69" s="150">
        <f t="shared" si="8"/>
        <v>50</v>
      </c>
      <c r="W69" s="176">
        <v>0</v>
      </c>
      <c r="X69" s="176">
        <f t="shared" si="9"/>
        <v>50</v>
      </c>
    </row>
    <row r="70" spans="1:25" ht="15" customHeight="1" thickBot="1" x14ac:dyDescent="0.25">
      <c r="A70" s="18"/>
      <c r="B70" s="117" t="s">
        <v>21</v>
      </c>
      <c r="C70" s="134">
        <v>3299</v>
      </c>
      <c r="D70" s="123">
        <v>5175</v>
      </c>
      <c r="E70" s="135" t="s">
        <v>371</v>
      </c>
      <c r="F70" s="98">
        <v>20</v>
      </c>
      <c r="G70" s="114">
        <v>0</v>
      </c>
      <c r="H70" s="136">
        <f t="shared" si="0"/>
        <v>20</v>
      </c>
      <c r="I70" s="36">
        <v>0</v>
      </c>
      <c r="J70" s="36">
        <f t="shared" si="1"/>
        <v>20</v>
      </c>
      <c r="K70" s="112">
        <v>0</v>
      </c>
      <c r="L70" s="112">
        <f t="shared" si="2"/>
        <v>20</v>
      </c>
      <c r="M70" s="112">
        <v>0</v>
      </c>
      <c r="N70" s="112">
        <f t="shared" si="3"/>
        <v>20</v>
      </c>
      <c r="O70" s="112">
        <v>0</v>
      </c>
      <c r="P70" s="112">
        <f t="shared" si="4"/>
        <v>20</v>
      </c>
      <c r="Q70" s="112">
        <v>0</v>
      </c>
      <c r="R70" s="112">
        <f t="shared" si="5"/>
        <v>20</v>
      </c>
      <c r="S70" s="112">
        <v>0</v>
      </c>
      <c r="T70" s="112">
        <f t="shared" si="6"/>
        <v>20</v>
      </c>
      <c r="U70" s="112">
        <v>0</v>
      </c>
      <c r="V70" s="152">
        <f t="shared" si="8"/>
        <v>20</v>
      </c>
      <c r="W70" s="177">
        <v>0</v>
      </c>
      <c r="X70" s="177">
        <f t="shared" si="9"/>
        <v>20</v>
      </c>
    </row>
    <row r="71" spans="1:25" s="193" customFormat="1" ht="15" customHeight="1" thickBot="1" x14ac:dyDescent="0.25">
      <c r="A71" s="6" t="s">
        <v>365</v>
      </c>
      <c r="B71" s="191" t="s">
        <v>16</v>
      </c>
      <c r="C71" s="7" t="s">
        <v>16</v>
      </c>
      <c r="D71" s="8" t="s">
        <v>16</v>
      </c>
      <c r="E71" s="9" t="s">
        <v>105</v>
      </c>
      <c r="F71" s="167">
        <f>F72</f>
        <v>2000</v>
      </c>
      <c r="G71" s="172">
        <v>0</v>
      </c>
      <c r="H71" s="167">
        <f t="shared" si="0"/>
        <v>2000</v>
      </c>
      <c r="I71" s="30">
        <v>0</v>
      </c>
      <c r="J71" s="30">
        <f t="shared" si="1"/>
        <v>2000</v>
      </c>
      <c r="K71" s="168">
        <v>0</v>
      </c>
      <c r="L71" s="168">
        <f t="shared" si="2"/>
        <v>2000</v>
      </c>
      <c r="M71" s="168">
        <v>0</v>
      </c>
      <c r="N71" s="168">
        <f t="shared" si="3"/>
        <v>2000</v>
      </c>
      <c r="O71" s="168">
        <v>0</v>
      </c>
      <c r="P71" s="168">
        <f t="shared" si="4"/>
        <v>2000</v>
      </c>
      <c r="Q71" s="168">
        <v>0</v>
      </c>
      <c r="R71" s="168">
        <f t="shared" si="5"/>
        <v>2000</v>
      </c>
      <c r="S71" s="168">
        <v>0</v>
      </c>
      <c r="T71" s="168">
        <f t="shared" si="6"/>
        <v>2000</v>
      </c>
      <c r="U71" s="168">
        <v>0</v>
      </c>
      <c r="V71" s="169">
        <f t="shared" si="8"/>
        <v>2000</v>
      </c>
      <c r="W71" s="181">
        <v>0</v>
      </c>
      <c r="X71" s="181">
        <f t="shared" si="9"/>
        <v>2000</v>
      </c>
      <c r="Y71" s="192"/>
    </row>
    <row r="72" spans="1:25" ht="15" customHeight="1" x14ac:dyDescent="0.2">
      <c r="A72" s="10" t="s">
        <v>365</v>
      </c>
      <c r="B72" s="93" t="s">
        <v>415</v>
      </c>
      <c r="C72" s="11" t="s">
        <v>16</v>
      </c>
      <c r="D72" s="12" t="s">
        <v>16</v>
      </c>
      <c r="E72" s="28" t="s">
        <v>416</v>
      </c>
      <c r="F72" s="94">
        <f>SUM(F73:F80)</f>
        <v>2000</v>
      </c>
      <c r="G72" s="94">
        <f t="shared" ref="G72:T72" si="10">SUM(G73:G80)</f>
        <v>0</v>
      </c>
      <c r="H72" s="94">
        <f t="shared" si="10"/>
        <v>2000</v>
      </c>
      <c r="I72" s="94">
        <f t="shared" si="10"/>
        <v>0</v>
      </c>
      <c r="J72" s="94">
        <f t="shared" si="10"/>
        <v>2000</v>
      </c>
      <c r="K72" s="94">
        <f t="shared" si="10"/>
        <v>0</v>
      </c>
      <c r="L72" s="94">
        <f t="shared" si="10"/>
        <v>2000</v>
      </c>
      <c r="M72" s="94">
        <f t="shared" si="10"/>
        <v>0</v>
      </c>
      <c r="N72" s="94">
        <f t="shared" si="10"/>
        <v>2000</v>
      </c>
      <c r="O72" s="94">
        <f t="shared" si="10"/>
        <v>0</v>
      </c>
      <c r="P72" s="94">
        <f t="shared" si="10"/>
        <v>2000</v>
      </c>
      <c r="Q72" s="94">
        <f t="shared" si="10"/>
        <v>0</v>
      </c>
      <c r="R72" s="94">
        <f t="shared" si="10"/>
        <v>2000</v>
      </c>
      <c r="S72" s="94">
        <f t="shared" si="10"/>
        <v>-8.8817841970012523E-16</v>
      </c>
      <c r="T72" s="94">
        <f t="shared" si="10"/>
        <v>2000</v>
      </c>
      <c r="U72" s="96">
        <v>0</v>
      </c>
      <c r="V72" s="149">
        <f t="shared" si="8"/>
        <v>2000</v>
      </c>
      <c r="W72" s="178">
        <v>0</v>
      </c>
      <c r="X72" s="178">
        <f t="shared" si="9"/>
        <v>2000</v>
      </c>
      <c r="Y72" s="182"/>
    </row>
    <row r="73" spans="1:25" ht="15" customHeight="1" x14ac:dyDescent="0.2">
      <c r="A73" s="18"/>
      <c r="B73" s="25" t="s">
        <v>21</v>
      </c>
      <c r="C73" s="24">
        <v>3419</v>
      </c>
      <c r="D73" s="15">
        <v>5021</v>
      </c>
      <c r="E73" s="17" t="s">
        <v>374</v>
      </c>
      <c r="F73" s="98">
        <v>180</v>
      </c>
      <c r="G73" s="132">
        <v>0</v>
      </c>
      <c r="H73" s="98">
        <f t="shared" si="0"/>
        <v>180</v>
      </c>
      <c r="I73" s="32">
        <v>0</v>
      </c>
      <c r="J73" s="32">
        <f t="shared" si="1"/>
        <v>180</v>
      </c>
      <c r="K73" s="99">
        <v>0</v>
      </c>
      <c r="L73" s="99">
        <f t="shared" si="2"/>
        <v>180</v>
      </c>
      <c r="M73" s="99">
        <v>0</v>
      </c>
      <c r="N73" s="99">
        <f t="shared" si="3"/>
        <v>180</v>
      </c>
      <c r="O73" s="99">
        <v>0</v>
      </c>
      <c r="P73" s="99">
        <f t="shared" si="4"/>
        <v>180</v>
      </c>
      <c r="Q73" s="99">
        <v>0</v>
      </c>
      <c r="R73" s="99">
        <f t="shared" si="5"/>
        <v>180</v>
      </c>
      <c r="S73" s="99">
        <v>0</v>
      </c>
      <c r="T73" s="99">
        <f t="shared" si="6"/>
        <v>180</v>
      </c>
      <c r="U73" s="99">
        <v>0</v>
      </c>
      <c r="V73" s="150">
        <f t="shared" si="8"/>
        <v>180</v>
      </c>
      <c r="W73" s="176">
        <v>0</v>
      </c>
      <c r="X73" s="176">
        <f t="shared" si="9"/>
        <v>180</v>
      </c>
    </row>
    <row r="74" spans="1:25" ht="15" customHeight="1" x14ac:dyDescent="0.2">
      <c r="A74" s="18"/>
      <c r="B74" s="25" t="s">
        <v>21</v>
      </c>
      <c r="C74" s="24">
        <v>3419</v>
      </c>
      <c r="D74" s="15">
        <v>5139</v>
      </c>
      <c r="E74" s="16" t="s">
        <v>375</v>
      </c>
      <c r="F74" s="98">
        <v>750</v>
      </c>
      <c r="G74" s="132">
        <v>0</v>
      </c>
      <c r="H74" s="98">
        <f t="shared" si="0"/>
        <v>750</v>
      </c>
      <c r="I74" s="32">
        <v>0</v>
      </c>
      <c r="J74" s="32">
        <f t="shared" si="1"/>
        <v>750</v>
      </c>
      <c r="K74" s="99">
        <v>0</v>
      </c>
      <c r="L74" s="99">
        <f t="shared" si="2"/>
        <v>750</v>
      </c>
      <c r="M74" s="99">
        <v>0</v>
      </c>
      <c r="N74" s="99">
        <f t="shared" si="3"/>
        <v>750</v>
      </c>
      <c r="O74" s="99">
        <v>0</v>
      </c>
      <c r="P74" s="99">
        <f t="shared" si="4"/>
        <v>750</v>
      </c>
      <c r="Q74" s="99">
        <v>0</v>
      </c>
      <c r="R74" s="99">
        <f t="shared" si="5"/>
        <v>750</v>
      </c>
      <c r="S74" s="99">
        <v>0</v>
      </c>
      <c r="T74" s="99">
        <f t="shared" si="6"/>
        <v>750</v>
      </c>
      <c r="U74" s="99">
        <v>0</v>
      </c>
      <c r="V74" s="150">
        <f t="shared" ref="V74:V80" si="11">+T74+U74</f>
        <v>750</v>
      </c>
      <c r="W74" s="176">
        <v>0</v>
      </c>
      <c r="X74" s="176">
        <f t="shared" ref="X74:X80" si="12">V74+W74</f>
        <v>750</v>
      </c>
    </row>
    <row r="75" spans="1:25" ht="15" customHeight="1" x14ac:dyDescent="0.2">
      <c r="A75" s="18"/>
      <c r="B75" s="25"/>
      <c r="C75" s="24">
        <v>3419</v>
      </c>
      <c r="D75" s="15">
        <v>5156</v>
      </c>
      <c r="E75" s="16" t="s">
        <v>417</v>
      </c>
      <c r="F75" s="98">
        <v>0</v>
      </c>
      <c r="G75" s="132"/>
      <c r="H75" s="98"/>
      <c r="I75" s="32"/>
      <c r="J75" s="32"/>
      <c r="K75" s="99"/>
      <c r="L75" s="99"/>
      <c r="M75" s="99"/>
      <c r="N75" s="99"/>
      <c r="O75" s="99"/>
      <c r="P75" s="99">
        <v>0</v>
      </c>
      <c r="Q75" s="99">
        <v>0</v>
      </c>
      <c r="R75" s="99">
        <v>0</v>
      </c>
      <c r="S75" s="99">
        <v>1.8</v>
      </c>
      <c r="T75" s="99">
        <f t="shared" ref="T75:T80" si="13">+R75+S75</f>
        <v>1.8</v>
      </c>
      <c r="U75" s="99">
        <v>0</v>
      </c>
      <c r="V75" s="150">
        <f t="shared" si="11"/>
        <v>1.8</v>
      </c>
      <c r="W75" s="176">
        <v>0</v>
      </c>
      <c r="X75" s="176">
        <f t="shared" si="12"/>
        <v>1.8</v>
      </c>
    </row>
    <row r="76" spans="1:25" ht="15" customHeight="1" x14ac:dyDescent="0.2">
      <c r="A76" s="18"/>
      <c r="B76" s="25" t="s">
        <v>21</v>
      </c>
      <c r="C76" s="24">
        <v>3419</v>
      </c>
      <c r="D76" s="15">
        <v>5169</v>
      </c>
      <c r="E76" s="16" t="s">
        <v>370</v>
      </c>
      <c r="F76" s="98">
        <v>1020</v>
      </c>
      <c r="G76" s="132">
        <v>0</v>
      </c>
      <c r="H76" s="98">
        <f t="shared" si="0"/>
        <v>1020</v>
      </c>
      <c r="I76" s="32">
        <v>0</v>
      </c>
      <c r="J76" s="32">
        <f t="shared" si="1"/>
        <v>1020</v>
      </c>
      <c r="K76" s="99">
        <v>0</v>
      </c>
      <c r="L76" s="99">
        <f t="shared" si="2"/>
        <v>1020</v>
      </c>
      <c r="M76" s="99">
        <v>0</v>
      </c>
      <c r="N76" s="99">
        <f t="shared" si="3"/>
        <v>1020</v>
      </c>
      <c r="O76" s="99">
        <v>-6</v>
      </c>
      <c r="P76" s="99">
        <f t="shared" si="4"/>
        <v>1014</v>
      </c>
      <c r="Q76" s="99">
        <v>-21</v>
      </c>
      <c r="R76" s="99">
        <f t="shared" si="5"/>
        <v>993</v>
      </c>
      <c r="S76" s="99">
        <v>-5.9</v>
      </c>
      <c r="T76" s="99">
        <f t="shared" si="13"/>
        <v>987.1</v>
      </c>
      <c r="U76" s="99">
        <v>0</v>
      </c>
      <c r="V76" s="150">
        <f t="shared" si="11"/>
        <v>987.1</v>
      </c>
      <c r="W76" s="176">
        <v>0</v>
      </c>
      <c r="X76" s="176">
        <f t="shared" si="12"/>
        <v>987.1</v>
      </c>
    </row>
    <row r="77" spans="1:25" ht="15" customHeight="1" x14ac:dyDescent="0.2">
      <c r="A77" s="18"/>
      <c r="B77" s="25"/>
      <c r="C77" s="24">
        <v>3419</v>
      </c>
      <c r="D77" s="15">
        <v>5173</v>
      </c>
      <c r="E77" s="16" t="s">
        <v>378</v>
      </c>
      <c r="F77" s="98">
        <v>0</v>
      </c>
      <c r="G77" s="132"/>
      <c r="H77" s="98"/>
      <c r="I77" s="32"/>
      <c r="J77" s="32"/>
      <c r="K77" s="99"/>
      <c r="L77" s="99"/>
      <c r="M77" s="99"/>
      <c r="N77" s="99"/>
      <c r="O77" s="99"/>
      <c r="P77" s="99">
        <v>0</v>
      </c>
      <c r="Q77" s="99">
        <v>21</v>
      </c>
      <c r="R77" s="99">
        <f t="shared" ref="R77:R80" si="14">+P77+Q77</f>
        <v>21</v>
      </c>
      <c r="S77" s="99">
        <v>0</v>
      </c>
      <c r="T77" s="99">
        <f t="shared" si="13"/>
        <v>21</v>
      </c>
      <c r="U77" s="99">
        <v>0</v>
      </c>
      <c r="V77" s="150">
        <f t="shared" si="11"/>
        <v>21</v>
      </c>
      <c r="W77" s="176">
        <v>0</v>
      </c>
      <c r="X77" s="176">
        <f t="shared" si="12"/>
        <v>21</v>
      </c>
    </row>
    <row r="78" spans="1:25" ht="15" customHeight="1" x14ac:dyDescent="0.2">
      <c r="A78" s="18"/>
      <c r="B78" s="25" t="s">
        <v>21</v>
      </c>
      <c r="C78" s="24">
        <v>3419</v>
      </c>
      <c r="D78" s="15">
        <v>5175</v>
      </c>
      <c r="E78" s="16" t="s">
        <v>371</v>
      </c>
      <c r="F78" s="98">
        <v>0</v>
      </c>
      <c r="G78" s="132">
        <v>0</v>
      </c>
      <c r="H78" s="98">
        <f t="shared" si="0"/>
        <v>0</v>
      </c>
      <c r="I78" s="32">
        <v>0</v>
      </c>
      <c r="J78" s="32">
        <f t="shared" si="1"/>
        <v>0</v>
      </c>
      <c r="K78" s="99">
        <v>0</v>
      </c>
      <c r="L78" s="99">
        <f t="shared" si="2"/>
        <v>0</v>
      </c>
      <c r="M78" s="99">
        <v>0</v>
      </c>
      <c r="N78" s="99">
        <f t="shared" si="3"/>
        <v>0</v>
      </c>
      <c r="O78" s="99">
        <v>0</v>
      </c>
      <c r="P78" s="99">
        <v>0</v>
      </c>
      <c r="Q78" s="99">
        <v>0</v>
      </c>
      <c r="R78" s="99">
        <f t="shared" si="14"/>
        <v>0</v>
      </c>
      <c r="S78" s="99">
        <v>4.0999999999999996</v>
      </c>
      <c r="T78" s="99">
        <f t="shared" si="13"/>
        <v>4.0999999999999996</v>
      </c>
      <c r="U78" s="99">
        <v>0</v>
      </c>
      <c r="V78" s="150">
        <f t="shared" si="11"/>
        <v>4.0999999999999996</v>
      </c>
      <c r="W78" s="176">
        <v>0</v>
      </c>
      <c r="X78" s="176">
        <f t="shared" si="12"/>
        <v>4.0999999999999996</v>
      </c>
    </row>
    <row r="79" spans="1:25" ht="15" customHeight="1" x14ac:dyDescent="0.2">
      <c r="A79" s="137"/>
      <c r="B79" s="117" t="s">
        <v>21</v>
      </c>
      <c r="C79" s="138">
        <v>3419</v>
      </c>
      <c r="D79" s="119">
        <v>5164</v>
      </c>
      <c r="E79" s="139" t="s">
        <v>384</v>
      </c>
      <c r="F79" s="136">
        <v>0</v>
      </c>
      <c r="G79" s="140">
        <v>0</v>
      </c>
      <c r="H79" s="136">
        <v>0</v>
      </c>
      <c r="I79" s="141">
        <v>0</v>
      </c>
      <c r="J79" s="141">
        <f t="shared" ref="J79:J80" si="15">+H79+I79</f>
        <v>0</v>
      </c>
      <c r="K79" s="142">
        <v>0</v>
      </c>
      <c r="L79" s="142">
        <f t="shared" ref="L79:L80" si="16">+J79+K79</f>
        <v>0</v>
      </c>
      <c r="M79" s="142">
        <v>0</v>
      </c>
      <c r="N79" s="142">
        <f t="shared" ref="N79:N80" si="17">+L79+M79</f>
        <v>0</v>
      </c>
      <c r="O79" s="142">
        <v>6</v>
      </c>
      <c r="P79" s="142">
        <f t="shared" ref="P79:P80" si="18">+N79+O79</f>
        <v>6</v>
      </c>
      <c r="Q79" s="112">
        <v>0</v>
      </c>
      <c r="R79" s="112">
        <f t="shared" si="14"/>
        <v>6</v>
      </c>
      <c r="S79" s="99">
        <v>0</v>
      </c>
      <c r="T79" s="99">
        <f t="shared" si="13"/>
        <v>6</v>
      </c>
      <c r="U79" s="99">
        <v>0</v>
      </c>
      <c r="V79" s="150">
        <f t="shared" si="11"/>
        <v>6</v>
      </c>
      <c r="W79" s="176">
        <v>0</v>
      </c>
      <c r="X79" s="176">
        <f t="shared" si="12"/>
        <v>6</v>
      </c>
    </row>
    <row r="80" spans="1:25" ht="15" customHeight="1" thickBot="1" x14ac:dyDescent="0.25">
      <c r="A80" s="143"/>
      <c r="B80" s="144" t="s">
        <v>21</v>
      </c>
      <c r="C80" s="107">
        <v>3419</v>
      </c>
      <c r="D80" s="108">
        <v>5492</v>
      </c>
      <c r="E80" s="109" t="s">
        <v>398</v>
      </c>
      <c r="F80" s="110">
        <v>50</v>
      </c>
      <c r="G80" s="145">
        <v>0</v>
      </c>
      <c r="H80" s="110">
        <f t="shared" ref="H80" si="19">+F80+G80</f>
        <v>50</v>
      </c>
      <c r="I80" s="37">
        <v>0</v>
      </c>
      <c r="J80" s="37">
        <f t="shared" si="15"/>
        <v>50</v>
      </c>
      <c r="K80" s="146">
        <v>0</v>
      </c>
      <c r="L80" s="146">
        <f t="shared" si="16"/>
        <v>50</v>
      </c>
      <c r="M80" s="146">
        <v>0</v>
      </c>
      <c r="N80" s="146">
        <f t="shared" si="17"/>
        <v>50</v>
      </c>
      <c r="O80" s="146">
        <v>0</v>
      </c>
      <c r="P80" s="146">
        <f t="shared" si="18"/>
        <v>50</v>
      </c>
      <c r="Q80" s="146">
        <v>0</v>
      </c>
      <c r="R80" s="146">
        <f t="shared" si="14"/>
        <v>50</v>
      </c>
      <c r="S80" s="146">
        <v>0</v>
      </c>
      <c r="T80" s="146">
        <f t="shared" si="13"/>
        <v>50</v>
      </c>
      <c r="U80" s="146">
        <v>0</v>
      </c>
      <c r="V80" s="153">
        <f t="shared" si="11"/>
        <v>50</v>
      </c>
      <c r="W80" s="177">
        <v>0</v>
      </c>
      <c r="X80" s="177">
        <f t="shared" si="12"/>
        <v>50</v>
      </c>
    </row>
    <row r="82" spans="23:23" x14ac:dyDescent="0.2">
      <c r="W82" s="406">
        <v>42313</v>
      </c>
    </row>
  </sheetData>
  <mergeCells count="5">
    <mergeCell ref="G1:H1"/>
    <mergeCell ref="A2:H2"/>
    <mergeCell ref="A3:H3"/>
    <mergeCell ref="A4:H4"/>
    <mergeCell ref="A6:H6"/>
  </mergeCells>
  <pageMargins left="0.11811023622047245" right="0.11811023622047245" top="0.39370078740157483" bottom="0.39370078740157483" header="0.31496062992125984" footer="0.31496062992125984"/>
  <pageSetup paperSize="9" scale="86" orientation="portrait" r:id="rId1"/>
  <rowBreaks count="1" manualBreakCount="1">
    <brk id="59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2"/>
  <sheetViews>
    <sheetView topLeftCell="A64" zoomScaleNormal="100" workbookViewId="0">
      <selection activeCell="E77" sqref="E77"/>
    </sheetView>
  </sheetViews>
  <sheetFormatPr defaultColWidth="3.28515625" defaultRowHeight="12.75" x14ac:dyDescent="0.2"/>
  <cols>
    <col min="1" max="1" width="3.28515625" style="195" customWidth="1"/>
    <col min="2" max="2" width="13.42578125" style="195" customWidth="1"/>
    <col min="3" max="3" width="4.7109375" style="195" customWidth="1"/>
    <col min="4" max="4" width="7.7109375" style="195" customWidth="1"/>
    <col min="5" max="5" width="40.7109375" style="195" customWidth="1"/>
    <col min="6" max="6" width="8.7109375" style="196" customWidth="1"/>
    <col min="7" max="7" width="7.7109375" style="195" hidden="1" customWidth="1"/>
    <col min="8" max="8" width="8.7109375" style="195" hidden="1" customWidth="1"/>
    <col min="9" max="9" width="7.85546875" style="195" hidden="1" customWidth="1"/>
    <col min="10" max="10" width="9.5703125" style="195" hidden="1" customWidth="1"/>
    <col min="11" max="11" width="7.42578125" style="198" hidden="1" customWidth="1"/>
    <col min="12" max="12" width="9.28515625" style="195" hidden="1" customWidth="1"/>
    <col min="13" max="13" width="9.7109375" style="198" hidden="1" customWidth="1"/>
    <col min="14" max="14" width="9.28515625" style="195" hidden="1" customWidth="1"/>
    <col min="15" max="15" width="8.42578125" style="195" hidden="1" customWidth="1"/>
    <col min="16" max="18" width="9.28515625" style="195" hidden="1" customWidth="1"/>
    <col min="19" max="19" width="9.28515625" style="198" hidden="1" customWidth="1"/>
    <col min="20" max="21" width="9.28515625" style="195" customWidth="1"/>
    <col min="22" max="22" width="10.42578125" style="195" customWidth="1"/>
    <col min="23" max="23" width="11.5703125" style="198" customWidth="1"/>
    <col min="24" max="24" width="10.5703125" style="195" customWidth="1"/>
    <col min="25" max="252" width="9.28515625" style="195" customWidth="1"/>
    <col min="253" max="16384" width="3.28515625" style="195"/>
  </cols>
  <sheetData>
    <row r="1" spans="1:24" x14ac:dyDescent="0.2">
      <c r="G1" s="445"/>
      <c r="H1" s="445"/>
      <c r="J1" s="197"/>
      <c r="L1" s="197"/>
      <c r="N1" s="197"/>
      <c r="P1" s="198"/>
      <c r="Q1" s="198"/>
      <c r="U1" s="198" t="s">
        <v>431</v>
      </c>
    </row>
    <row r="2" spans="1:24" ht="18.600000000000001" customHeight="1" x14ac:dyDescent="0.25">
      <c r="A2" s="441" t="s">
        <v>427</v>
      </c>
      <c r="B2" s="441"/>
      <c r="C2" s="441"/>
      <c r="D2" s="441"/>
      <c r="E2" s="441"/>
      <c r="F2" s="441"/>
      <c r="G2" s="441"/>
      <c r="H2" s="441"/>
    </row>
    <row r="3" spans="1:24" x14ac:dyDescent="0.2">
      <c r="A3" s="199"/>
      <c r="B3" s="199"/>
      <c r="C3" s="199"/>
      <c r="D3" s="199"/>
      <c r="E3" s="199"/>
      <c r="F3" s="199"/>
      <c r="G3" s="200"/>
      <c r="H3" s="200"/>
    </row>
    <row r="4" spans="1:24" ht="15.75" x14ac:dyDescent="0.25">
      <c r="A4" s="444" t="s">
        <v>1</v>
      </c>
      <c r="B4" s="444"/>
      <c r="C4" s="444"/>
      <c r="D4" s="444"/>
      <c r="E4" s="444"/>
      <c r="F4" s="444"/>
      <c r="G4" s="444"/>
      <c r="H4" s="444"/>
    </row>
    <row r="5" spans="1:24" ht="13.5" thickBot="1" x14ac:dyDescent="0.25">
      <c r="A5" s="199"/>
      <c r="B5" s="199"/>
      <c r="C5" s="199"/>
      <c r="D5" s="199"/>
      <c r="E5" s="199"/>
      <c r="F5" s="199"/>
      <c r="G5" s="200"/>
      <c r="H5" s="200"/>
    </row>
    <row r="6" spans="1:24" ht="15.75" x14ac:dyDescent="0.25">
      <c r="A6" s="446" t="s">
        <v>2</v>
      </c>
      <c r="B6" s="446"/>
      <c r="C6" s="446"/>
      <c r="D6" s="446"/>
      <c r="E6" s="446"/>
      <c r="F6" s="446"/>
      <c r="G6" s="446"/>
      <c r="H6" s="446"/>
      <c r="M6" s="447" t="s">
        <v>3</v>
      </c>
      <c r="U6" s="438"/>
    </row>
    <row r="7" spans="1:24" s="67" customFormat="1" ht="13.5" thickBot="1" x14ac:dyDescent="0.25">
      <c r="A7" s="201"/>
      <c r="B7" s="202"/>
      <c r="C7" s="203"/>
      <c r="D7" s="203"/>
      <c r="E7" s="204"/>
      <c r="F7" s="205"/>
      <c r="G7" s="206"/>
      <c r="H7" s="206"/>
      <c r="K7" s="194"/>
      <c r="M7" s="448"/>
      <c r="S7" s="194"/>
      <c r="W7" s="194"/>
    </row>
    <row r="8" spans="1:24" s="67" customFormat="1" ht="13.7" customHeight="1" thickBot="1" x14ac:dyDescent="0.25">
      <c r="A8" s="207"/>
      <c r="B8" s="207"/>
      <c r="C8" s="207"/>
      <c r="D8" s="207"/>
      <c r="E8" s="207"/>
      <c r="F8" s="208"/>
      <c r="G8" s="447" t="s">
        <v>4</v>
      </c>
      <c r="H8" s="209"/>
      <c r="I8" s="447" t="s">
        <v>5</v>
      </c>
      <c r="J8" s="209"/>
      <c r="K8" s="447" t="s">
        <v>6</v>
      </c>
      <c r="L8" s="209"/>
      <c r="M8" s="448"/>
      <c r="N8" s="209"/>
      <c r="O8" s="452" t="s">
        <v>7</v>
      </c>
      <c r="P8" s="209"/>
      <c r="R8" s="209"/>
      <c r="T8" s="209"/>
      <c r="V8" s="209" t="s">
        <v>8</v>
      </c>
      <c r="W8" s="194"/>
    </row>
    <row r="9" spans="1:24" s="67" customFormat="1" ht="37.15" customHeight="1" thickBot="1" x14ac:dyDescent="0.25">
      <c r="A9" s="210" t="s">
        <v>9</v>
      </c>
      <c r="B9" s="85" t="s">
        <v>10</v>
      </c>
      <c r="C9" s="211" t="s">
        <v>11</v>
      </c>
      <c r="D9" s="85" t="s">
        <v>0</v>
      </c>
      <c r="E9" s="212" t="s">
        <v>12</v>
      </c>
      <c r="F9" s="213" t="s">
        <v>13</v>
      </c>
      <c r="G9" s="449"/>
      <c r="H9" s="214" t="s">
        <v>14</v>
      </c>
      <c r="I9" s="449"/>
      <c r="J9" s="214" t="s">
        <v>14</v>
      </c>
      <c r="K9" s="449"/>
      <c r="L9" s="215" t="s">
        <v>14</v>
      </c>
      <c r="M9" s="449"/>
      <c r="N9" s="215" t="s">
        <v>14</v>
      </c>
      <c r="O9" s="453"/>
      <c r="P9" s="214" t="s">
        <v>14</v>
      </c>
      <c r="Q9" s="216" t="s">
        <v>279</v>
      </c>
      <c r="R9" s="214" t="s">
        <v>14</v>
      </c>
      <c r="S9" s="217" t="s">
        <v>280</v>
      </c>
      <c r="T9" s="214" t="s">
        <v>14</v>
      </c>
      <c r="U9" s="174" t="s">
        <v>430</v>
      </c>
      <c r="V9" s="214" t="s">
        <v>14</v>
      </c>
      <c r="W9" s="194"/>
    </row>
    <row r="10" spans="1:24" s="67" customFormat="1" ht="13.5" thickBot="1" x14ac:dyDescent="0.25">
      <c r="A10" s="218" t="s">
        <v>15</v>
      </c>
      <c r="B10" s="219" t="s">
        <v>16</v>
      </c>
      <c r="C10" s="220" t="s">
        <v>16</v>
      </c>
      <c r="D10" s="220" t="s">
        <v>16</v>
      </c>
      <c r="E10" s="221" t="s">
        <v>17</v>
      </c>
      <c r="F10" s="222">
        <f t="shared" ref="F10:K10" si="0">+F11+F80+F101</f>
        <v>20428.98</v>
      </c>
      <c r="G10" s="222">
        <f t="shared" si="0"/>
        <v>0</v>
      </c>
      <c r="H10" s="223">
        <f t="shared" si="0"/>
        <v>20428.98</v>
      </c>
      <c r="I10" s="224">
        <f t="shared" si="0"/>
        <v>116.15</v>
      </c>
      <c r="J10" s="224">
        <f t="shared" si="0"/>
        <v>20545.129999999997</v>
      </c>
      <c r="K10" s="224">
        <f t="shared" si="0"/>
        <v>0</v>
      </c>
      <c r="L10" s="224">
        <f>+J10+K10</f>
        <v>20545.129999999997</v>
      </c>
      <c r="M10" s="224">
        <f>+M11+M80+M101</f>
        <v>6190</v>
      </c>
      <c r="N10" s="224">
        <f>+L10+M10</f>
        <v>26735.129999999997</v>
      </c>
      <c r="O10" s="225">
        <f>+O11+O80+O101</f>
        <v>2178.7640000000001</v>
      </c>
      <c r="P10" s="225">
        <f>+N10+O10</f>
        <v>28913.893999999997</v>
      </c>
      <c r="Q10" s="225">
        <f>+Q11+Q80+Q101</f>
        <v>50</v>
      </c>
      <c r="R10" s="225">
        <f>+P10+Q10</f>
        <v>28963.893999999997</v>
      </c>
      <c r="S10" s="226">
        <v>0</v>
      </c>
      <c r="T10" s="226">
        <f>+R10+S10</f>
        <v>28963.893999999997</v>
      </c>
      <c r="U10" s="226">
        <f>+U11+U80+U101</f>
        <v>100</v>
      </c>
      <c r="V10" s="226">
        <f>+T10+U10</f>
        <v>29063.893999999997</v>
      </c>
      <c r="W10" s="439" t="s">
        <v>429</v>
      </c>
      <c r="X10" s="227"/>
    </row>
    <row r="11" spans="1:24" s="67" customFormat="1" ht="13.5" thickBot="1" x14ac:dyDescent="0.25">
      <c r="A11" s="228" t="s">
        <v>15</v>
      </c>
      <c r="B11" s="229" t="s">
        <v>16</v>
      </c>
      <c r="C11" s="230" t="s">
        <v>16</v>
      </c>
      <c r="D11" s="231" t="s">
        <v>16</v>
      </c>
      <c r="E11" s="232" t="s">
        <v>18</v>
      </c>
      <c r="F11" s="233">
        <f>+F14+F17+F30+F50+F52+F56+F58+F62+F64</f>
        <v>2880</v>
      </c>
      <c r="G11" s="233">
        <f>+G14+G17+G22+G24+G26+G28+G30+G32+G34+G36+G38+G40+G42+G44+G46+G48+G50+G52+G56+G58+G62+G64</f>
        <v>0</v>
      </c>
      <c r="H11" s="233">
        <f t="shared" ref="H11:H115" si="1">+F11+G11</f>
        <v>2880</v>
      </c>
      <c r="I11" s="234">
        <f>+I52+I54+I58+I60+I30</f>
        <v>116.15</v>
      </c>
      <c r="J11" s="234">
        <f t="shared" ref="J11:J100" si="2">+H11+I11</f>
        <v>2996.15</v>
      </c>
      <c r="K11" s="234">
        <v>0</v>
      </c>
      <c r="L11" s="234">
        <f t="shared" ref="L11:L100" si="3">+J11+K11</f>
        <v>2996.15</v>
      </c>
      <c r="M11" s="234">
        <f>+M17+M24+M30+M68+M70</f>
        <v>1190</v>
      </c>
      <c r="N11" s="234">
        <f t="shared" ref="N11:N98" si="4">+L11+M11</f>
        <v>4186.1499999999996</v>
      </c>
      <c r="O11" s="235">
        <f>+O64+O66</f>
        <v>0</v>
      </c>
      <c r="P11" s="235">
        <f t="shared" ref="P11:P86" si="5">+N11+O11</f>
        <v>4186.1499999999996</v>
      </c>
      <c r="Q11" s="235">
        <f>+Q12+Q17+Q20</f>
        <v>50</v>
      </c>
      <c r="R11" s="235">
        <f t="shared" ref="R11:R84" si="6">+P11+Q11</f>
        <v>4236.1499999999996</v>
      </c>
      <c r="S11" s="236">
        <v>0</v>
      </c>
      <c r="T11" s="236">
        <f t="shared" ref="T11:T82" si="7">+R11+S11</f>
        <v>4236.1499999999996</v>
      </c>
      <c r="U11" s="236">
        <f>U12+U14+U17+U20+U22+U24+U26+U28+U30+U32+U34+U36+U38+U40+U42+U44+U46+U48+U50+U52+U54+U56+U58+U60+U62+U64+U66+U68+U70+U72+U74+U76+U78</f>
        <v>100</v>
      </c>
      <c r="V11" s="236">
        <f t="shared" ref="V11:V82" si="8">+T11+U11</f>
        <v>4336.1499999999996</v>
      </c>
      <c r="W11" s="439" t="s">
        <v>429</v>
      </c>
      <c r="X11" s="227"/>
    </row>
    <row r="12" spans="1:24" s="67" customFormat="1" ht="22.5" x14ac:dyDescent="0.2">
      <c r="A12" s="237" t="s">
        <v>15</v>
      </c>
      <c r="B12" s="238" t="s">
        <v>281</v>
      </c>
      <c r="C12" s="239" t="s">
        <v>16</v>
      </c>
      <c r="D12" s="240" t="s">
        <v>16</v>
      </c>
      <c r="E12" s="241" t="s">
        <v>282</v>
      </c>
      <c r="F12" s="242">
        <v>0</v>
      </c>
      <c r="G12" s="242"/>
      <c r="H12" s="242"/>
      <c r="I12" s="243"/>
      <c r="J12" s="243"/>
      <c r="K12" s="243"/>
      <c r="L12" s="243"/>
      <c r="M12" s="243"/>
      <c r="N12" s="243"/>
      <c r="O12" s="244"/>
      <c r="P12" s="244">
        <v>0</v>
      </c>
      <c r="Q12" s="226">
        <f>+Q13</f>
        <v>50</v>
      </c>
      <c r="R12" s="226">
        <f t="shared" si="6"/>
        <v>50</v>
      </c>
      <c r="S12" s="245">
        <v>0</v>
      </c>
      <c r="T12" s="245">
        <f t="shared" si="7"/>
        <v>50</v>
      </c>
      <c r="U12" s="245">
        <v>0</v>
      </c>
      <c r="V12" s="245">
        <f t="shared" si="8"/>
        <v>50</v>
      </c>
      <c r="W12" s="194"/>
    </row>
    <row r="13" spans="1:24" s="67" customFormat="1" x14ac:dyDescent="0.2">
      <c r="A13" s="162"/>
      <c r="B13" s="246"/>
      <c r="C13" s="159">
        <v>3299</v>
      </c>
      <c r="D13" s="247" t="s">
        <v>120</v>
      </c>
      <c r="E13" s="248" t="s">
        <v>72</v>
      </c>
      <c r="F13" s="249">
        <v>0</v>
      </c>
      <c r="G13" s="249"/>
      <c r="H13" s="249"/>
      <c r="I13" s="250"/>
      <c r="J13" s="250"/>
      <c r="K13" s="250"/>
      <c r="L13" s="250"/>
      <c r="M13" s="250"/>
      <c r="N13" s="250"/>
      <c r="O13" s="251"/>
      <c r="P13" s="251">
        <v>0</v>
      </c>
      <c r="Q13" s="252">
        <v>50</v>
      </c>
      <c r="R13" s="252">
        <f t="shared" si="6"/>
        <v>50</v>
      </c>
      <c r="S13" s="252">
        <v>0</v>
      </c>
      <c r="T13" s="252">
        <f t="shared" si="7"/>
        <v>50</v>
      </c>
      <c r="U13" s="252">
        <v>0</v>
      </c>
      <c r="V13" s="252">
        <f t="shared" si="8"/>
        <v>50</v>
      </c>
      <c r="W13" s="194"/>
    </row>
    <row r="14" spans="1:24" s="67" customFormat="1" x14ac:dyDescent="0.2">
      <c r="A14" s="253" t="s">
        <v>15</v>
      </c>
      <c r="B14" s="254" t="s">
        <v>19</v>
      </c>
      <c r="C14" s="255" t="s">
        <v>16</v>
      </c>
      <c r="D14" s="256" t="s">
        <v>16</v>
      </c>
      <c r="E14" s="257" t="s">
        <v>20</v>
      </c>
      <c r="F14" s="258">
        <f>SUM(F15:F16)</f>
        <v>200</v>
      </c>
      <c r="G14" s="258">
        <v>0</v>
      </c>
      <c r="H14" s="258">
        <f t="shared" si="1"/>
        <v>200</v>
      </c>
      <c r="I14" s="259">
        <v>0</v>
      </c>
      <c r="J14" s="259">
        <f t="shared" si="2"/>
        <v>200</v>
      </c>
      <c r="K14" s="259">
        <v>0</v>
      </c>
      <c r="L14" s="259">
        <f t="shared" si="3"/>
        <v>200</v>
      </c>
      <c r="M14" s="259">
        <v>0</v>
      </c>
      <c r="N14" s="259">
        <f t="shared" si="4"/>
        <v>200</v>
      </c>
      <c r="O14" s="260">
        <v>0</v>
      </c>
      <c r="P14" s="260">
        <f t="shared" si="5"/>
        <v>200</v>
      </c>
      <c r="Q14" s="260">
        <v>0</v>
      </c>
      <c r="R14" s="260">
        <f t="shared" si="6"/>
        <v>200</v>
      </c>
      <c r="S14" s="261">
        <v>0</v>
      </c>
      <c r="T14" s="261">
        <f t="shared" si="7"/>
        <v>200</v>
      </c>
      <c r="U14" s="261">
        <v>0</v>
      </c>
      <c r="V14" s="261">
        <f t="shared" si="8"/>
        <v>200</v>
      </c>
      <c r="W14" s="194"/>
    </row>
    <row r="15" spans="1:24" s="67" customFormat="1" x14ac:dyDescent="0.2">
      <c r="A15" s="262"/>
      <c r="B15" s="263" t="s">
        <v>21</v>
      </c>
      <c r="C15" s="264">
        <v>3299</v>
      </c>
      <c r="D15" s="160">
        <v>5321</v>
      </c>
      <c r="E15" s="161" t="s">
        <v>22</v>
      </c>
      <c r="F15" s="60">
        <v>180</v>
      </c>
      <c r="G15" s="60">
        <v>0</v>
      </c>
      <c r="H15" s="249">
        <f t="shared" si="1"/>
        <v>180</v>
      </c>
      <c r="I15" s="250">
        <v>0</v>
      </c>
      <c r="J15" s="250">
        <f t="shared" si="2"/>
        <v>180</v>
      </c>
      <c r="K15" s="250">
        <v>0</v>
      </c>
      <c r="L15" s="250">
        <f t="shared" si="3"/>
        <v>180</v>
      </c>
      <c r="M15" s="250">
        <v>0</v>
      </c>
      <c r="N15" s="250">
        <f t="shared" si="4"/>
        <v>180</v>
      </c>
      <c r="O15" s="251">
        <v>0</v>
      </c>
      <c r="P15" s="251">
        <f t="shared" si="5"/>
        <v>180</v>
      </c>
      <c r="Q15" s="251">
        <v>0</v>
      </c>
      <c r="R15" s="251">
        <f t="shared" si="6"/>
        <v>180</v>
      </c>
      <c r="S15" s="252">
        <v>0</v>
      </c>
      <c r="T15" s="252">
        <f t="shared" si="7"/>
        <v>180</v>
      </c>
      <c r="U15" s="252">
        <v>0</v>
      </c>
      <c r="V15" s="252">
        <f t="shared" si="8"/>
        <v>180</v>
      </c>
      <c r="W15" s="194"/>
    </row>
    <row r="16" spans="1:24" s="67" customFormat="1" x14ac:dyDescent="0.2">
      <c r="A16" s="262"/>
      <c r="B16" s="263" t="s">
        <v>21</v>
      </c>
      <c r="C16" s="264">
        <v>3299</v>
      </c>
      <c r="D16" s="160">
        <v>5331</v>
      </c>
      <c r="E16" s="161" t="s">
        <v>23</v>
      </c>
      <c r="F16" s="249">
        <v>20</v>
      </c>
      <c r="G16" s="249">
        <v>0</v>
      </c>
      <c r="H16" s="249">
        <f t="shared" si="1"/>
        <v>20</v>
      </c>
      <c r="I16" s="250">
        <v>0</v>
      </c>
      <c r="J16" s="250">
        <f t="shared" si="2"/>
        <v>20</v>
      </c>
      <c r="K16" s="250">
        <v>0</v>
      </c>
      <c r="L16" s="250">
        <f t="shared" si="3"/>
        <v>20</v>
      </c>
      <c r="M16" s="250">
        <v>0</v>
      </c>
      <c r="N16" s="250">
        <f t="shared" si="4"/>
        <v>20</v>
      </c>
      <c r="O16" s="251">
        <v>0</v>
      </c>
      <c r="P16" s="251">
        <f t="shared" si="5"/>
        <v>20</v>
      </c>
      <c r="Q16" s="251">
        <v>0</v>
      </c>
      <c r="R16" s="251">
        <f t="shared" si="6"/>
        <v>20</v>
      </c>
      <c r="S16" s="252">
        <v>0</v>
      </c>
      <c r="T16" s="252">
        <f t="shared" si="7"/>
        <v>20</v>
      </c>
      <c r="U16" s="252">
        <v>0</v>
      </c>
      <c r="V16" s="252">
        <f t="shared" si="8"/>
        <v>20</v>
      </c>
      <c r="W16" s="194"/>
    </row>
    <row r="17" spans="1:23" s="67" customFormat="1" x14ac:dyDescent="0.2">
      <c r="A17" s="253" t="s">
        <v>15</v>
      </c>
      <c r="B17" s="254" t="s">
        <v>24</v>
      </c>
      <c r="C17" s="255" t="s">
        <v>16</v>
      </c>
      <c r="D17" s="256" t="s">
        <v>16</v>
      </c>
      <c r="E17" s="257" t="s">
        <v>25</v>
      </c>
      <c r="F17" s="258">
        <f>SUM(F18:F19)</f>
        <v>120</v>
      </c>
      <c r="G17" s="258">
        <f>SUM(G18:G19)</f>
        <v>-60</v>
      </c>
      <c r="H17" s="265">
        <f t="shared" si="1"/>
        <v>60</v>
      </c>
      <c r="I17" s="266">
        <v>0</v>
      </c>
      <c r="J17" s="266">
        <f t="shared" si="2"/>
        <v>60</v>
      </c>
      <c r="K17" s="266">
        <v>0</v>
      </c>
      <c r="L17" s="266">
        <f t="shared" si="3"/>
        <v>60</v>
      </c>
      <c r="M17" s="267">
        <f>SUM(M18:M19)</f>
        <v>-10</v>
      </c>
      <c r="N17" s="267">
        <f t="shared" si="4"/>
        <v>50</v>
      </c>
      <c r="O17" s="267">
        <v>0</v>
      </c>
      <c r="P17" s="267">
        <f t="shared" si="5"/>
        <v>50</v>
      </c>
      <c r="Q17" s="267">
        <f>SUM(Q18:Q19)</f>
        <v>-12</v>
      </c>
      <c r="R17" s="267">
        <f t="shared" si="6"/>
        <v>38</v>
      </c>
      <c r="S17" s="261">
        <f>SUM(S18:S19)</f>
        <v>0</v>
      </c>
      <c r="T17" s="261">
        <f t="shared" si="7"/>
        <v>38</v>
      </c>
      <c r="U17" s="261">
        <v>0</v>
      </c>
      <c r="V17" s="261">
        <f t="shared" si="8"/>
        <v>38</v>
      </c>
      <c r="W17" s="194"/>
    </row>
    <row r="18" spans="1:23" s="67" customFormat="1" x14ac:dyDescent="0.2">
      <c r="A18" s="262"/>
      <c r="B18" s="263" t="s">
        <v>21</v>
      </c>
      <c r="C18" s="264">
        <v>3299</v>
      </c>
      <c r="D18" s="268">
        <v>5321</v>
      </c>
      <c r="E18" s="269" t="s">
        <v>22</v>
      </c>
      <c r="F18" s="249">
        <v>60</v>
      </c>
      <c r="G18" s="249">
        <v>-30</v>
      </c>
      <c r="H18" s="249">
        <f t="shared" si="1"/>
        <v>30</v>
      </c>
      <c r="I18" s="250">
        <v>0</v>
      </c>
      <c r="J18" s="250">
        <f t="shared" si="2"/>
        <v>30</v>
      </c>
      <c r="K18" s="250">
        <v>0</v>
      </c>
      <c r="L18" s="250">
        <f t="shared" si="3"/>
        <v>30</v>
      </c>
      <c r="M18" s="251">
        <v>0</v>
      </c>
      <c r="N18" s="251">
        <f t="shared" si="4"/>
        <v>30</v>
      </c>
      <c r="O18" s="251">
        <v>0</v>
      </c>
      <c r="P18" s="251">
        <f t="shared" si="5"/>
        <v>30</v>
      </c>
      <c r="Q18" s="251">
        <v>-12</v>
      </c>
      <c r="R18" s="251">
        <f t="shared" si="6"/>
        <v>18</v>
      </c>
      <c r="S18" s="252">
        <v>12</v>
      </c>
      <c r="T18" s="252">
        <f t="shared" si="7"/>
        <v>30</v>
      </c>
      <c r="U18" s="252">
        <v>0</v>
      </c>
      <c r="V18" s="252">
        <f t="shared" si="8"/>
        <v>30</v>
      </c>
      <c r="W18" s="194"/>
    </row>
    <row r="19" spans="1:23" s="67" customFormat="1" x14ac:dyDescent="0.2">
      <c r="A19" s="262"/>
      <c r="B19" s="263" t="s">
        <v>21</v>
      </c>
      <c r="C19" s="264">
        <v>3299</v>
      </c>
      <c r="D19" s="160">
        <v>5331</v>
      </c>
      <c r="E19" s="161" t="s">
        <v>23</v>
      </c>
      <c r="F19" s="249">
        <v>60</v>
      </c>
      <c r="G19" s="249">
        <v>-30</v>
      </c>
      <c r="H19" s="249">
        <f t="shared" si="1"/>
        <v>30</v>
      </c>
      <c r="I19" s="250">
        <v>0</v>
      </c>
      <c r="J19" s="250">
        <f t="shared" si="2"/>
        <v>30</v>
      </c>
      <c r="K19" s="250">
        <v>0</v>
      </c>
      <c r="L19" s="250">
        <f t="shared" si="3"/>
        <v>30</v>
      </c>
      <c r="M19" s="251">
        <v>-10</v>
      </c>
      <c r="N19" s="251">
        <f t="shared" si="4"/>
        <v>20</v>
      </c>
      <c r="O19" s="251">
        <v>0</v>
      </c>
      <c r="P19" s="251">
        <f t="shared" si="5"/>
        <v>20</v>
      </c>
      <c r="Q19" s="251">
        <v>0</v>
      </c>
      <c r="R19" s="251">
        <f t="shared" si="6"/>
        <v>20</v>
      </c>
      <c r="S19" s="252">
        <v>-12</v>
      </c>
      <c r="T19" s="252">
        <f t="shared" si="7"/>
        <v>8</v>
      </c>
      <c r="U19" s="252">
        <v>0</v>
      </c>
      <c r="V19" s="252">
        <f t="shared" si="8"/>
        <v>8</v>
      </c>
      <c r="W19" s="194"/>
    </row>
    <row r="20" spans="1:23" s="67" customFormat="1" x14ac:dyDescent="0.2">
      <c r="A20" s="154" t="s">
        <v>15</v>
      </c>
      <c r="B20" s="270" t="s">
        <v>283</v>
      </c>
      <c r="C20" s="255" t="s">
        <v>16</v>
      </c>
      <c r="D20" s="256" t="s">
        <v>16</v>
      </c>
      <c r="E20" s="158" t="s">
        <v>284</v>
      </c>
      <c r="F20" s="265">
        <v>0</v>
      </c>
      <c r="G20" s="265"/>
      <c r="H20" s="265"/>
      <c r="I20" s="266"/>
      <c r="J20" s="266"/>
      <c r="K20" s="266"/>
      <c r="L20" s="266"/>
      <c r="M20" s="267"/>
      <c r="N20" s="267"/>
      <c r="O20" s="267"/>
      <c r="P20" s="267">
        <v>0</v>
      </c>
      <c r="Q20" s="267">
        <f>+Q21</f>
        <v>12</v>
      </c>
      <c r="R20" s="267">
        <f t="shared" si="6"/>
        <v>12</v>
      </c>
      <c r="S20" s="261">
        <v>0</v>
      </c>
      <c r="T20" s="261">
        <f t="shared" si="7"/>
        <v>12</v>
      </c>
      <c r="U20" s="261">
        <v>0</v>
      </c>
      <c r="V20" s="261">
        <f t="shared" si="8"/>
        <v>12</v>
      </c>
      <c r="W20" s="194"/>
    </row>
    <row r="21" spans="1:23" s="67" customFormat="1" x14ac:dyDescent="0.2">
      <c r="A21" s="262"/>
      <c r="B21" s="263"/>
      <c r="C21" s="264">
        <v>3299</v>
      </c>
      <c r="D21" s="160">
        <v>5222</v>
      </c>
      <c r="E21" s="161" t="s">
        <v>72</v>
      </c>
      <c r="F21" s="249">
        <v>0</v>
      </c>
      <c r="G21" s="249"/>
      <c r="H21" s="249"/>
      <c r="I21" s="250"/>
      <c r="J21" s="250"/>
      <c r="K21" s="250"/>
      <c r="L21" s="250"/>
      <c r="M21" s="251"/>
      <c r="N21" s="251"/>
      <c r="O21" s="251"/>
      <c r="P21" s="251">
        <v>0</v>
      </c>
      <c r="Q21" s="251">
        <v>12</v>
      </c>
      <c r="R21" s="251">
        <f t="shared" si="6"/>
        <v>12</v>
      </c>
      <c r="S21" s="252">
        <v>0</v>
      </c>
      <c r="T21" s="252">
        <f t="shared" si="7"/>
        <v>12</v>
      </c>
      <c r="U21" s="252">
        <v>0</v>
      </c>
      <c r="V21" s="252">
        <f t="shared" si="8"/>
        <v>12</v>
      </c>
      <c r="W21" s="194"/>
    </row>
    <row r="22" spans="1:23" s="67" customFormat="1" ht="33.75" x14ac:dyDescent="0.2">
      <c r="A22" s="271" t="s">
        <v>15</v>
      </c>
      <c r="B22" s="272" t="s">
        <v>26</v>
      </c>
      <c r="C22" s="273" t="s">
        <v>16</v>
      </c>
      <c r="D22" s="273" t="s">
        <v>16</v>
      </c>
      <c r="E22" s="274" t="s">
        <v>27</v>
      </c>
      <c r="F22" s="275">
        <v>0</v>
      </c>
      <c r="G22" s="276">
        <f>+G23</f>
        <v>10</v>
      </c>
      <c r="H22" s="265">
        <f t="shared" si="1"/>
        <v>10</v>
      </c>
      <c r="I22" s="266">
        <v>0</v>
      </c>
      <c r="J22" s="266">
        <f t="shared" si="2"/>
        <v>10</v>
      </c>
      <c r="K22" s="266">
        <v>0</v>
      </c>
      <c r="L22" s="266">
        <f t="shared" si="3"/>
        <v>10</v>
      </c>
      <c r="M22" s="266">
        <v>0</v>
      </c>
      <c r="N22" s="266">
        <f t="shared" si="4"/>
        <v>10</v>
      </c>
      <c r="O22" s="267">
        <v>0</v>
      </c>
      <c r="P22" s="267">
        <f t="shared" si="5"/>
        <v>10</v>
      </c>
      <c r="Q22" s="267">
        <v>0</v>
      </c>
      <c r="R22" s="267">
        <f t="shared" si="6"/>
        <v>10</v>
      </c>
      <c r="S22" s="261">
        <v>0</v>
      </c>
      <c r="T22" s="261">
        <f t="shared" si="7"/>
        <v>10</v>
      </c>
      <c r="U22" s="261">
        <v>0</v>
      </c>
      <c r="V22" s="261">
        <f t="shared" si="8"/>
        <v>10</v>
      </c>
      <c r="W22" s="194"/>
    </row>
    <row r="23" spans="1:23" s="67" customFormat="1" x14ac:dyDescent="0.2">
      <c r="A23" s="277"/>
      <c r="B23" s="278"/>
      <c r="C23" s="279">
        <v>3421</v>
      </c>
      <c r="D23" s="280">
        <v>5321</v>
      </c>
      <c r="E23" s="281" t="s">
        <v>22</v>
      </c>
      <c r="F23" s="282">
        <v>0</v>
      </c>
      <c r="G23" s="283">
        <v>10</v>
      </c>
      <c r="H23" s="249">
        <f t="shared" si="1"/>
        <v>10</v>
      </c>
      <c r="I23" s="250">
        <v>0</v>
      </c>
      <c r="J23" s="250">
        <f t="shared" si="2"/>
        <v>10</v>
      </c>
      <c r="K23" s="250">
        <v>0</v>
      </c>
      <c r="L23" s="250">
        <f t="shared" si="3"/>
        <v>10</v>
      </c>
      <c r="M23" s="250">
        <v>0</v>
      </c>
      <c r="N23" s="250">
        <f t="shared" si="4"/>
        <v>10</v>
      </c>
      <c r="O23" s="251">
        <v>0</v>
      </c>
      <c r="P23" s="251">
        <f t="shared" si="5"/>
        <v>10</v>
      </c>
      <c r="Q23" s="251">
        <v>0</v>
      </c>
      <c r="R23" s="251">
        <f t="shared" si="6"/>
        <v>10</v>
      </c>
      <c r="S23" s="252">
        <v>0</v>
      </c>
      <c r="T23" s="252">
        <f t="shared" si="7"/>
        <v>10</v>
      </c>
      <c r="U23" s="252">
        <v>0</v>
      </c>
      <c r="V23" s="252">
        <f t="shared" si="8"/>
        <v>10</v>
      </c>
      <c r="W23" s="194"/>
    </row>
    <row r="24" spans="1:23" s="67" customFormat="1" ht="22.5" x14ac:dyDescent="0.2">
      <c r="A24" s="271" t="s">
        <v>15</v>
      </c>
      <c r="B24" s="272" t="s">
        <v>28</v>
      </c>
      <c r="C24" s="273" t="s">
        <v>16</v>
      </c>
      <c r="D24" s="273" t="s">
        <v>16</v>
      </c>
      <c r="E24" s="274" t="s">
        <v>29</v>
      </c>
      <c r="F24" s="275">
        <v>0</v>
      </c>
      <c r="G24" s="276">
        <f>+G25</f>
        <v>30</v>
      </c>
      <c r="H24" s="265">
        <f t="shared" si="1"/>
        <v>30</v>
      </c>
      <c r="I24" s="266">
        <v>0</v>
      </c>
      <c r="J24" s="266">
        <f t="shared" si="2"/>
        <v>30</v>
      </c>
      <c r="K24" s="266">
        <v>0</v>
      </c>
      <c r="L24" s="266">
        <f t="shared" si="3"/>
        <v>30</v>
      </c>
      <c r="M24" s="267">
        <f>+M25</f>
        <v>10</v>
      </c>
      <c r="N24" s="267">
        <f t="shared" si="4"/>
        <v>40</v>
      </c>
      <c r="O24" s="267">
        <v>0</v>
      </c>
      <c r="P24" s="267">
        <f t="shared" si="5"/>
        <v>40</v>
      </c>
      <c r="Q24" s="267">
        <v>0</v>
      </c>
      <c r="R24" s="267">
        <f t="shared" si="6"/>
        <v>40</v>
      </c>
      <c r="S24" s="261">
        <v>0</v>
      </c>
      <c r="T24" s="261">
        <f t="shared" si="7"/>
        <v>40</v>
      </c>
      <c r="U24" s="261">
        <v>0</v>
      </c>
      <c r="V24" s="261">
        <f t="shared" si="8"/>
        <v>40</v>
      </c>
      <c r="W24" s="194"/>
    </row>
    <row r="25" spans="1:23" s="67" customFormat="1" ht="22.5" x14ac:dyDescent="0.2">
      <c r="A25" s="277"/>
      <c r="B25" s="278"/>
      <c r="C25" s="279">
        <v>3421</v>
      </c>
      <c r="D25" s="280">
        <v>5331</v>
      </c>
      <c r="E25" s="281" t="s">
        <v>23</v>
      </c>
      <c r="F25" s="282">
        <v>0</v>
      </c>
      <c r="G25" s="283">
        <v>30</v>
      </c>
      <c r="H25" s="249">
        <f t="shared" si="1"/>
        <v>30</v>
      </c>
      <c r="I25" s="250">
        <v>0</v>
      </c>
      <c r="J25" s="250">
        <f t="shared" si="2"/>
        <v>30</v>
      </c>
      <c r="K25" s="250">
        <v>0</v>
      </c>
      <c r="L25" s="250">
        <f t="shared" si="3"/>
        <v>30</v>
      </c>
      <c r="M25" s="251">
        <v>10</v>
      </c>
      <c r="N25" s="251">
        <f t="shared" si="4"/>
        <v>40</v>
      </c>
      <c r="O25" s="251">
        <v>0</v>
      </c>
      <c r="P25" s="251">
        <f t="shared" si="5"/>
        <v>40</v>
      </c>
      <c r="Q25" s="251">
        <v>0</v>
      </c>
      <c r="R25" s="251">
        <f t="shared" si="6"/>
        <v>40</v>
      </c>
      <c r="S25" s="252">
        <v>0</v>
      </c>
      <c r="T25" s="252">
        <f t="shared" si="7"/>
        <v>40</v>
      </c>
      <c r="U25" s="252">
        <v>0</v>
      </c>
      <c r="V25" s="252">
        <f t="shared" si="8"/>
        <v>40</v>
      </c>
      <c r="W25" s="194"/>
    </row>
    <row r="26" spans="1:23" s="67" customFormat="1" ht="33.75" x14ac:dyDescent="0.2">
      <c r="A26" s="271" t="s">
        <v>15</v>
      </c>
      <c r="B26" s="272" t="s">
        <v>30</v>
      </c>
      <c r="C26" s="273" t="s">
        <v>16</v>
      </c>
      <c r="D26" s="273" t="s">
        <v>16</v>
      </c>
      <c r="E26" s="274" t="s">
        <v>31</v>
      </c>
      <c r="F26" s="275">
        <v>0</v>
      </c>
      <c r="G26" s="276">
        <f>+G27</f>
        <v>10</v>
      </c>
      <c r="H26" s="265">
        <f t="shared" si="1"/>
        <v>10</v>
      </c>
      <c r="I26" s="266">
        <v>0</v>
      </c>
      <c r="J26" s="266">
        <f t="shared" si="2"/>
        <v>10</v>
      </c>
      <c r="K26" s="266">
        <v>0</v>
      </c>
      <c r="L26" s="266">
        <f t="shared" si="3"/>
        <v>10</v>
      </c>
      <c r="M26" s="266">
        <v>0</v>
      </c>
      <c r="N26" s="266">
        <f t="shared" si="4"/>
        <v>10</v>
      </c>
      <c r="O26" s="267">
        <v>0</v>
      </c>
      <c r="P26" s="267">
        <f t="shared" si="5"/>
        <v>10</v>
      </c>
      <c r="Q26" s="267">
        <v>0</v>
      </c>
      <c r="R26" s="267">
        <f t="shared" si="6"/>
        <v>10</v>
      </c>
      <c r="S26" s="261">
        <v>0</v>
      </c>
      <c r="T26" s="261">
        <f t="shared" si="7"/>
        <v>10</v>
      </c>
      <c r="U26" s="261">
        <v>0</v>
      </c>
      <c r="V26" s="261">
        <f t="shared" si="8"/>
        <v>10</v>
      </c>
      <c r="W26" s="194"/>
    </row>
    <row r="27" spans="1:23" s="67" customFormat="1" x14ac:dyDescent="0.2">
      <c r="A27" s="277"/>
      <c r="B27" s="284"/>
      <c r="C27" s="279">
        <v>3421</v>
      </c>
      <c r="D27" s="280">
        <v>5321</v>
      </c>
      <c r="E27" s="281" t="s">
        <v>22</v>
      </c>
      <c r="F27" s="282">
        <v>0</v>
      </c>
      <c r="G27" s="283">
        <v>10</v>
      </c>
      <c r="H27" s="249">
        <f t="shared" si="1"/>
        <v>10</v>
      </c>
      <c r="I27" s="250">
        <v>0</v>
      </c>
      <c r="J27" s="250">
        <f t="shared" si="2"/>
        <v>10</v>
      </c>
      <c r="K27" s="250">
        <v>0</v>
      </c>
      <c r="L27" s="250">
        <f t="shared" si="3"/>
        <v>10</v>
      </c>
      <c r="M27" s="250">
        <v>0</v>
      </c>
      <c r="N27" s="250">
        <f t="shared" si="4"/>
        <v>10</v>
      </c>
      <c r="O27" s="251">
        <v>0</v>
      </c>
      <c r="P27" s="251">
        <f t="shared" si="5"/>
        <v>10</v>
      </c>
      <c r="Q27" s="251">
        <v>0</v>
      </c>
      <c r="R27" s="251">
        <f t="shared" si="6"/>
        <v>10</v>
      </c>
      <c r="S27" s="252">
        <v>0</v>
      </c>
      <c r="T27" s="252">
        <f t="shared" si="7"/>
        <v>10</v>
      </c>
      <c r="U27" s="252">
        <v>0</v>
      </c>
      <c r="V27" s="252">
        <f t="shared" si="8"/>
        <v>10</v>
      </c>
      <c r="W27" s="194"/>
    </row>
    <row r="28" spans="1:23" s="67" customFormat="1" ht="22.5" x14ac:dyDescent="0.2">
      <c r="A28" s="271" t="s">
        <v>15</v>
      </c>
      <c r="B28" s="285" t="s">
        <v>32</v>
      </c>
      <c r="C28" s="273" t="s">
        <v>16</v>
      </c>
      <c r="D28" s="273" t="s">
        <v>16</v>
      </c>
      <c r="E28" s="286" t="s">
        <v>33</v>
      </c>
      <c r="F28" s="275">
        <v>0</v>
      </c>
      <c r="G28" s="276">
        <f>+G29</f>
        <v>10</v>
      </c>
      <c r="H28" s="265">
        <f t="shared" si="1"/>
        <v>10</v>
      </c>
      <c r="I28" s="266">
        <v>0</v>
      </c>
      <c r="J28" s="266">
        <f t="shared" si="2"/>
        <v>10</v>
      </c>
      <c r="K28" s="266">
        <v>0</v>
      </c>
      <c r="L28" s="266">
        <f t="shared" si="3"/>
        <v>10</v>
      </c>
      <c r="M28" s="266">
        <v>0</v>
      </c>
      <c r="N28" s="266">
        <f t="shared" si="4"/>
        <v>10</v>
      </c>
      <c r="O28" s="267">
        <v>0</v>
      </c>
      <c r="P28" s="267">
        <f t="shared" si="5"/>
        <v>10</v>
      </c>
      <c r="Q28" s="267">
        <v>0</v>
      </c>
      <c r="R28" s="267">
        <f t="shared" si="6"/>
        <v>10</v>
      </c>
      <c r="S28" s="261">
        <v>0</v>
      </c>
      <c r="T28" s="261">
        <f t="shared" si="7"/>
        <v>10</v>
      </c>
      <c r="U28" s="261">
        <v>0</v>
      </c>
      <c r="V28" s="261">
        <f t="shared" si="8"/>
        <v>10</v>
      </c>
      <c r="W28" s="194"/>
    </row>
    <row r="29" spans="1:23" s="67" customFormat="1" x14ac:dyDescent="0.2">
      <c r="A29" s="287"/>
      <c r="B29" s="288"/>
      <c r="C29" s="279">
        <v>3113</v>
      </c>
      <c r="D29" s="280">
        <v>5321</v>
      </c>
      <c r="E29" s="281" t="s">
        <v>22</v>
      </c>
      <c r="F29" s="282">
        <v>0</v>
      </c>
      <c r="G29" s="283">
        <v>10</v>
      </c>
      <c r="H29" s="249">
        <f t="shared" si="1"/>
        <v>10</v>
      </c>
      <c r="I29" s="250">
        <v>0</v>
      </c>
      <c r="J29" s="250">
        <f t="shared" si="2"/>
        <v>10</v>
      </c>
      <c r="K29" s="250">
        <v>0</v>
      </c>
      <c r="L29" s="250">
        <f t="shared" si="3"/>
        <v>10</v>
      </c>
      <c r="M29" s="250">
        <v>0</v>
      </c>
      <c r="N29" s="250">
        <f t="shared" si="4"/>
        <v>10</v>
      </c>
      <c r="O29" s="251">
        <v>0</v>
      </c>
      <c r="P29" s="251">
        <f t="shared" si="5"/>
        <v>10</v>
      </c>
      <c r="Q29" s="251">
        <v>0</v>
      </c>
      <c r="R29" s="251">
        <f t="shared" si="6"/>
        <v>10</v>
      </c>
      <c r="S29" s="252">
        <v>0</v>
      </c>
      <c r="T29" s="252">
        <f t="shared" si="7"/>
        <v>10</v>
      </c>
      <c r="U29" s="252">
        <v>0</v>
      </c>
      <c r="V29" s="252">
        <f t="shared" si="8"/>
        <v>10</v>
      </c>
      <c r="W29" s="194"/>
    </row>
    <row r="30" spans="1:23" s="67" customFormat="1" x14ac:dyDescent="0.2">
      <c r="A30" s="253" t="s">
        <v>15</v>
      </c>
      <c r="B30" s="254" t="s">
        <v>34</v>
      </c>
      <c r="C30" s="255" t="s">
        <v>16</v>
      </c>
      <c r="D30" s="256" t="s">
        <v>16</v>
      </c>
      <c r="E30" s="257" t="s">
        <v>35</v>
      </c>
      <c r="F30" s="258">
        <f>+F31</f>
        <v>2300</v>
      </c>
      <c r="G30" s="258">
        <f>+G31</f>
        <v>-2300</v>
      </c>
      <c r="H30" s="265">
        <f t="shared" si="1"/>
        <v>0</v>
      </c>
      <c r="I30" s="289">
        <f>+I31</f>
        <v>116.15</v>
      </c>
      <c r="J30" s="266">
        <f t="shared" si="2"/>
        <v>116.15</v>
      </c>
      <c r="K30" s="266">
        <v>0</v>
      </c>
      <c r="L30" s="266">
        <f t="shared" si="3"/>
        <v>116.15</v>
      </c>
      <c r="M30" s="266">
        <f>+M31</f>
        <v>500</v>
      </c>
      <c r="N30" s="266">
        <f t="shared" si="4"/>
        <v>616.15</v>
      </c>
      <c r="O30" s="267">
        <v>0</v>
      </c>
      <c r="P30" s="267">
        <f t="shared" si="5"/>
        <v>616.15</v>
      </c>
      <c r="Q30" s="267">
        <v>0</v>
      </c>
      <c r="R30" s="267">
        <f t="shared" si="6"/>
        <v>616.15</v>
      </c>
      <c r="S30" s="261">
        <v>0</v>
      </c>
      <c r="T30" s="261">
        <f t="shared" si="7"/>
        <v>616.15</v>
      </c>
      <c r="U30" s="261">
        <v>0</v>
      </c>
      <c r="V30" s="261">
        <f t="shared" si="8"/>
        <v>616.15</v>
      </c>
      <c r="W30" s="194"/>
    </row>
    <row r="31" spans="1:23" s="67" customFormat="1" x14ac:dyDescent="0.2">
      <c r="A31" s="262"/>
      <c r="B31" s="263" t="s">
        <v>21</v>
      </c>
      <c r="C31" s="264">
        <v>3299</v>
      </c>
      <c r="D31" s="290">
        <v>5331</v>
      </c>
      <c r="E31" s="161" t="s">
        <v>23</v>
      </c>
      <c r="F31" s="249">
        <v>2300</v>
      </c>
      <c r="G31" s="249">
        <v>-2300</v>
      </c>
      <c r="H31" s="249">
        <f t="shared" si="1"/>
        <v>0</v>
      </c>
      <c r="I31" s="291">
        <v>116.15</v>
      </c>
      <c r="J31" s="250">
        <f t="shared" si="2"/>
        <v>116.15</v>
      </c>
      <c r="K31" s="250">
        <v>0</v>
      </c>
      <c r="L31" s="250">
        <f t="shared" si="3"/>
        <v>116.15</v>
      </c>
      <c r="M31" s="250">
        <v>500</v>
      </c>
      <c r="N31" s="250">
        <f t="shared" si="4"/>
        <v>616.15</v>
      </c>
      <c r="O31" s="251">
        <v>0</v>
      </c>
      <c r="P31" s="251">
        <f t="shared" si="5"/>
        <v>616.15</v>
      </c>
      <c r="Q31" s="251">
        <v>0</v>
      </c>
      <c r="R31" s="251">
        <f t="shared" si="6"/>
        <v>616.15</v>
      </c>
      <c r="S31" s="252">
        <v>0</v>
      </c>
      <c r="T31" s="252">
        <f t="shared" si="7"/>
        <v>616.15</v>
      </c>
      <c r="U31" s="252">
        <v>0</v>
      </c>
      <c r="V31" s="252">
        <f t="shared" si="8"/>
        <v>616.15</v>
      </c>
      <c r="W31" s="194"/>
    </row>
    <row r="32" spans="1:23" s="67" customFormat="1" ht="33.75" x14ac:dyDescent="0.2">
      <c r="A32" s="292" t="s">
        <v>15</v>
      </c>
      <c r="B32" s="293" t="s">
        <v>36</v>
      </c>
      <c r="C32" s="293" t="s">
        <v>16</v>
      </c>
      <c r="D32" s="293" t="s">
        <v>16</v>
      </c>
      <c r="E32" s="294" t="s">
        <v>37</v>
      </c>
      <c r="F32" s="275">
        <v>0</v>
      </c>
      <c r="G32" s="276">
        <f>+G33</f>
        <v>450</v>
      </c>
      <c r="H32" s="265">
        <f t="shared" si="1"/>
        <v>450</v>
      </c>
      <c r="I32" s="266">
        <v>0</v>
      </c>
      <c r="J32" s="266">
        <f t="shared" si="2"/>
        <v>450</v>
      </c>
      <c r="K32" s="266">
        <v>0</v>
      </c>
      <c r="L32" s="266">
        <f t="shared" si="3"/>
        <v>450</v>
      </c>
      <c r="M32" s="266">
        <v>0</v>
      </c>
      <c r="N32" s="266">
        <f t="shared" si="4"/>
        <v>450</v>
      </c>
      <c r="O32" s="267">
        <v>0</v>
      </c>
      <c r="P32" s="267">
        <f t="shared" si="5"/>
        <v>450</v>
      </c>
      <c r="Q32" s="267">
        <v>0</v>
      </c>
      <c r="R32" s="267">
        <f t="shared" si="6"/>
        <v>450</v>
      </c>
      <c r="S32" s="261">
        <v>0</v>
      </c>
      <c r="T32" s="261">
        <f t="shared" si="7"/>
        <v>450</v>
      </c>
      <c r="U32" s="261">
        <v>0</v>
      </c>
      <c r="V32" s="261">
        <f t="shared" si="8"/>
        <v>450</v>
      </c>
      <c r="W32" s="194"/>
    </row>
    <row r="33" spans="1:23" s="67" customFormat="1" ht="22.5" x14ac:dyDescent="0.2">
      <c r="A33" s="295"/>
      <c r="B33" s="58"/>
      <c r="C33" s="58" t="s">
        <v>38</v>
      </c>
      <c r="D33" s="58" t="s">
        <v>39</v>
      </c>
      <c r="E33" s="59" t="s">
        <v>23</v>
      </c>
      <c r="F33" s="282">
        <v>0</v>
      </c>
      <c r="G33" s="283">
        <v>450</v>
      </c>
      <c r="H33" s="249">
        <f t="shared" si="1"/>
        <v>450</v>
      </c>
      <c r="I33" s="250">
        <v>0</v>
      </c>
      <c r="J33" s="250">
        <f t="shared" si="2"/>
        <v>450</v>
      </c>
      <c r="K33" s="250">
        <v>0</v>
      </c>
      <c r="L33" s="250">
        <f t="shared" si="3"/>
        <v>450</v>
      </c>
      <c r="M33" s="250">
        <v>0</v>
      </c>
      <c r="N33" s="250">
        <f t="shared" si="4"/>
        <v>450</v>
      </c>
      <c r="O33" s="251">
        <v>0</v>
      </c>
      <c r="P33" s="251">
        <f t="shared" si="5"/>
        <v>450</v>
      </c>
      <c r="Q33" s="251">
        <v>0</v>
      </c>
      <c r="R33" s="251">
        <f t="shared" si="6"/>
        <v>450</v>
      </c>
      <c r="S33" s="252">
        <v>0</v>
      </c>
      <c r="T33" s="252">
        <f t="shared" si="7"/>
        <v>450</v>
      </c>
      <c r="U33" s="252">
        <v>0</v>
      </c>
      <c r="V33" s="252">
        <f t="shared" si="8"/>
        <v>450</v>
      </c>
      <c r="W33" s="194"/>
    </row>
    <row r="34" spans="1:23" s="67" customFormat="1" ht="33.75" x14ac:dyDescent="0.2">
      <c r="A34" s="292" t="s">
        <v>15</v>
      </c>
      <c r="B34" s="293" t="s">
        <v>40</v>
      </c>
      <c r="C34" s="293" t="s">
        <v>16</v>
      </c>
      <c r="D34" s="293" t="s">
        <v>16</v>
      </c>
      <c r="E34" s="294" t="s">
        <v>41</v>
      </c>
      <c r="F34" s="275">
        <v>0</v>
      </c>
      <c r="G34" s="276">
        <f t="shared" ref="G34" si="9">+G35</f>
        <v>490</v>
      </c>
      <c r="H34" s="265">
        <f t="shared" si="1"/>
        <v>490</v>
      </c>
      <c r="I34" s="266">
        <v>0</v>
      </c>
      <c r="J34" s="266">
        <f t="shared" si="2"/>
        <v>490</v>
      </c>
      <c r="K34" s="266">
        <v>0</v>
      </c>
      <c r="L34" s="266">
        <f t="shared" si="3"/>
        <v>490</v>
      </c>
      <c r="M34" s="266">
        <v>0</v>
      </c>
      <c r="N34" s="266">
        <f t="shared" si="4"/>
        <v>490</v>
      </c>
      <c r="O34" s="267">
        <v>0</v>
      </c>
      <c r="P34" s="267">
        <f t="shared" si="5"/>
        <v>490</v>
      </c>
      <c r="Q34" s="267">
        <v>0</v>
      </c>
      <c r="R34" s="267">
        <f t="shared" si="6"/>
        <v>490</v>
      </c>
      <c r="S34" s="261">
        <v>0</v>
      </c>
      <c r="T34" s="261">
        <f t="shared" si="7"/>
        <v>490</v>
      </c>
      <c r="U34" s="261">
        <v>0</v>
      </c>
      <c r="V34" s="261">
        <f t="shared" si="8"/>
        <v>490</v>
      </c>
      <c r="W34" s="194"/>
    </row>
    <row r="35" spans="1:23" s="67" customFormat="1" ht="22.5" x14ac:dyDescent="0.2">
      <c r="A35" s="295"/>
      <c r="B35" s="58"/>
      <c r="C35" s="58" t="s">
        <v>38</v>
      </c>
      <c r="D35" s="58" t="s">
        <v>39</v>
      </c>
      <c r="E35" s="59" t="s">
        <v>23</v>
      </c>
      <c r="F35" s="282">
        <v>0</v>
      </c>
      <c r="G35" s="283">
        <v>490</v>
      </c>
      <c r="H35" s="249">
        <f t="shared" si="1"/>
        <v>490</v>
      </c>
      <c r="I35" s="250">
        <v>0</v>
      </c>
      <c r="J35" s="250">
        <f t="shared" si="2"/>
        <v>490</v>
      </c>
      <c r="K35" s="250">
        <v>0</v>
      </c>
      <c r="L35" s="250">
        <f t="shared" si="3"/>
        <v>490</v>
      </c>
      <c r="M35" s="250">
        <v>0</v>
      </c>
      <c r="N35" s="250">
        <f t="shared" si="4"/>
        <v>490</v>
      </c>
      <c r="O35" s="251">
        <v>0</v>
      </c>
      <c r="P35" s="251">
        <f t="shared" si="5"/>
        <v>490</v>
      </c>
      <c r="Q35" s="251">
        <v>0</v>
      </c>
      <c r="R35" s="251">
        <f t="shared" si="6"/>
        <v>490</v>
      </c>
      <c r="S35" s="252">
        <v>0</v>
      </c>
      <c r="T35" s="252">
        <f t="shared" si="7"/>
        <v>490</v>
      </c>
      <c r="U35" s="252">
        <v>0</v>
      </c>
      <c r="V35" s="252">
        <f t="shared" si="8"/>
        <v>490</v>
      </c>
      <c r="W35" s="194"/>
    </row>
    <row r="36" spans="1:23" s="67" customFormat="1" ht="33.75" x14ac:dyDescent="0.2">
      <c r="A36" s="292" t="s">
        <v>15</v>
      </c>
      <c r="B36" s="293" t="s">
        <v>42</v>
      </c>
      <c r="C36" s="293" t="s">
        <v>16</v>
      </c>
      <c r="D36" s="293" t="s">
        <v>16</v>
      </c>
      <c r="E36" s="294" t="s">
        <v>43</v>
      </c>
      <c r="F36" s="275">
        <v>0</v>
      </c>
      <c r="G36" s="276">
        <f t="shared" ref="G36" si="10">+G37</f>
        <v>80</v>
      </c>
      <c r="H36" s="265">
        <f t="shared" si="1"/>
        <v>80</v>
      </c>
      <c r="I36" s="266">
        <v>0</v>
      </c>
      <c r="J36" s="266">
        <f t="shared" si="2"/>
        <v>80</v>
      </c>
      <c r="K36" s="266">
        <v>0</v>
      </c>
      <c r="L36" s="266">
        <f t="shared" si="3"/>
        <v>80</v>
      </c>
      <c r="M36" s="266">
        <v>0</v>
      </c>
      <c r="N36" s="266">
        <f t="shared" si="4"/>
        <v>80</v>
      </c>
      <c r="O36" s="267">
        <v>0</v>
      </c>
      <c r="P36" s="267">
        <f t="shared" si="5"/>
        <v>80</v>
      </c>
      <c r="Q36" s="267">
        <v>0</v>
      </c>
      <c r="R36" s="267">
        <f t="shared" si="6"/>
        <v>80</v>
      </c>
      <c r="S36" s="261">
        <v>0</v>
      </c>
      <c r="T36" s="261">
        <f t="shared" si="7"/>
        <v>80</v>
      </c>
      <c r="U36" s="261">
        <v>0</v>
      </c>
      <c r="V36" s="261">
        <f t="shared" si="8"/>
        <v>80</v>
      </c>
      <c r="W36" s="194"/>
    </row>
    <row r="37" spans="1:23" s="67" customFormat="1" ht="22.5" x14ac:dyDescent="0.2">
      <c r="A37" s="295"/>
      <c r="B37" s="58"/>
      <c r="C37" s="58" t="s">
        <v>38</v>
      </c>
      <c r="D37" s="58" t="s">
        <v>39</v>
      </c>
      <c r="E37" s="59" t="s">
        <v>23</v>
      </c>
      <c r="F37" s="282">
        <v>0</v>
      </c>
      <c r="G37" s="283">
        <v>80</v>
      </c>
      <c r="H37" s="249">
        <f t="shared" si="1"/>
        <v>80</v>
      </c>
      <c r="I37" s="250">
        <v>0</v>
      </c>
      <c r="J37" s="250">
        <f t="shared" si="2"/>
        <v>80</v>
      </c>
      <c r="K37" s="250">
        <v>0</v>
      </c>
      <c r="L37" s="250">
        <f t="shared" si="3"/>
        <v>80</v>
      </c>
      <c r="M37" s="250">
        <v>0</v>
      </c>
      <c r="N37" s="250">
        <f t="shared" si="4"/>
        <v>80</v>
      </c>
      <c r="O37" s="251">
        <v>0</v>
      </c>
      <c r="P37" s="251">
        <f t="shared" si="5"/>
        <v>80</v>
      </c>
      <c r="Q37" s="251">
        <v>0</v>
      </c>
      <c r="R37" s="251">
        <f t="shared" si="6"/>
        <v>80</v>
      </c>
      <c r="S37" s="252">
        <v>0</v>
      </c>
      <c r="T37" s="252">
        <f t="shared" si="7"/>
        <v>80</v>
      </c>
      <c r="U37" s="252">
        <v>0</v>
      </c>
      <c r="V37" s="252">
        <f t="shared" si="8"/>
        <v>80</v>
      </c>
      <c r="W37" s="194"/>
    </row>
    <row r="38" spans="1:23" s="67" customFormat="1" ht="33.75" x14ac:dyDescent="0.2">
      <c r="A38" s="292" t="s">
        <v>15</v>
      </c>
      <c r="B38" s="293" t="s">
        <v>44</v>
      </c>
      <c r="C38" s="293" t="s">
        <v>16</v>
      </c>
      <c r="D38" s="293" t="s">
        <v>16</v>
      </c>
      <c r="E38" s="294" t="s">
        <v>45</v>
      </c>
      <c r="F38" s="275">
        <v>0</v>
      </c>
      <c r="G38" s="276">
        <f t="shared" ref="G38" si="11">+G39</f>
        <v>135</v>
      </c>
      <c r="H38" s="265">
        <f t="shared" si="1"/>
        <v>135</v>
      </c>
      <c r="I38" s="266">
        <v>0</v>
      </c>
      <c r="J38" s="266">
        <f t="shared" si="2"/>
        <v>135</v>
      </c>
      <c r="K38" s="266">
        <v>0</v>
      </c>
      <c r="L38" s="266">
        <f t="shared" si="3"/>
        <v>135</v>
      </c>
      <c r="M38" s="266">
        <v>0</v>
      </c>
      <c r="N38" s="266">
        <f t="shared" si="4"/>
        <v>135</v>
      </c>
      <c r="O38" s="267">
        <v>0</v>
      </c>
      <c r="P38" s="267">
        <f t="shared" si="5"/>
        <v>135</v>
      </c>
      <c r="Q38" s="267">
        <v>0</v>
      </c>
      <c r="R38" s="267">
        <f t="shared" si="6"/>
        <v>135</v>
      </c>
      <c r="S38" s="261">
        <v>0</v>
      </c>
      <c r="T38" s="261">
        <f t="shared" si="7"/>
        <v>135</v>
      </c>
      <c r="U38" s="261">
        <v>0</v>
      </c>
      <c r="V38" s="261">
        <f t="shared" si="8"/>
        <v>135</v>
      </c>
      <c r="W38" s="194"/>
    </row>
    <row r="39" spans="1:23" s="67" customFormat="1" ht="22.5" x14ac:dyDescent="0.2">
      <c r="A39" s="295"/>
      <c r="B39" s="58"/>
      <c r="C39" s="58" t="s">
        <v>38</v>
      </c>
      <c r="D39" s="58" t="s">
        <v>39</v>
      </c>
      <c r="E39" s="59" t="s">
        <v>23</v>
      </c>
      <c r="F39" s="282">
        <v>0</v>
      </c>
      <c r="G39" s="283">
        <v>135</v>
      </c>
      <c r="H39" s="249">
        <f t="shared" si="1"/>
        <v>135</v>
      </c>
      <c r="I39" s="250">
        <v>0</v>
      </c>
      <c r="J39" s="250">
        <f t="shared" si="2"/>
        <v>135</v>
      </c>
      <c r="K39" s="250">
        <v>0</v>
      </c>
      <c r="L39" s="250">
        <f t="shared" si="3"/>
        <v>135</v>
      </c>
      <c r="M39" s="250">
        <v>0</v>
      </c>
      <c r="N39" s="250">
        <f t="shared" si="4"/>
        <v>135</v>
      </c>
      <c r="O39" s="251">
        <v>0</v>
      </c>
      <c r="P39" s="251">
        <f t="shared" si="5"/>
        <v>135</v>
      </c>
      <c r="Q39" s="251">
        <v>0</v>
      </c>
      <c r="R39" s="251">
        <f t="shared" si="6"/>
        <v>135</v>
      </c>
      <c r="S39" s="252">
        <v>0</v>
      </c>
      <c r="T39" s="252">
        <f t="shared" si="7"/>
        <v>135</v>
      </c>
      <c r="U39" s="252">
        <v>0</v>
      </c>
      <c r="V39" s="252">
        <f t="shared" si="8"/>
        <v>135</v>
      </c>
      <c r="W39" s="194"/>
    </row>
    <row r="40" spans="1:23" s="67" customFormat="1" ht="33.75" x14ac:dyDescent="0.2">
      <c r="A40" s="292" t="s">
        <v>15</v>
      </c>
      <c r="B40" s="293" t="s">
        <v>46</v>
      </c>
      <c r="C40" s="293" t="s">
        <v>16</v>
      </c>
      <c r="D40" s="293" t="s">
        <v>16</v>
      </c>
      <c r="E40" s="294" t="s">
        <v>47</v>
      </c>
      <c r="F40" s="275">
        <v>0</v>
      </c>
      <c r="G40" s="276">
        <f t="shared" ref="G40" si="12">+G41</f>
        <v>400</v>
      </c>
      <c r="H40" s="265">
        <f t="shared" si="1"/>
        <v>400</v>
      </c>
      <c r="I40" s="266">
        <v>0</v>
      </c>
      <c r="J40" s="266">
        <f t="shared" si="2"/>
        <v>400</v>
      </c>
      <c r="K40" s="266">
        <v>0</v>
      </c>
      <c r="L40" s="266">
        <f t="shared" si="3"/>
        <v>400</v>
      </c>
      <c r="M40" s="266">
        <v>0</v>
      </c>
      <c r="N40" s="266">
        <f t="shared" si="4"/>
        <v>400</v>
      </c>
      <c r="O40" s="267">
        <v>0</v>
      </c>
      <c r="P40" s="267">
        <f t="shared" si="5"/>
        <v>400</v>
      </c>
      <c r="Q40" s="267">
        <v>0</v>
      </c>
      <c r="R40" s="267">
        <f t="shared" si="6"/>
        <v>400</v>
      </c>
      <c r="S40" s="261">
        <v>0</v>
      </c>
      <c r="T40" s="261">
        <f t="shared" si="7"/>
        <v>400</v>
      </c>
      <c r="U40" s="261">
        <v>0</v>
      </c>
      <c r="V40" s="261">
        <f t="shared" si="8"/>
        <v>400</v>
      </c>
      <c r="W40" s="194"/>
    </row>
    <row r="41" spans="1:23" s="67" customFormat="1" ht="22.5" x14ac:dyDescent="0.2">
      <c r="A41" s="295"/>
      <c r="B41" s="58"/>
      <c r="C41" s="58" t="s">
        <v>38</v>
      </c>
      <c r="D41" s="58" t="s">
        <v>39</v>
      </c>
      <c r="E41" s="59" t="s">
        <v>23</v>
      </c>
      <c r="F41" s="282">
        <v>0</v>
      </c>
      <c r="G41" s="283">
        <v>400</v>
      </c>
      <c r="H41" s="249">
        <f t="shared" si="1"/>
        <v>400</v>
      </c>
      <c r="I41" s="250">
        <v>0</v>
      </c>
      <c r="J41" s="250">
        <f t="shared" si="2"/>
        <v>400</v>
      </c>
      <c r="K41" s="250">
        <v>0</v>
      </c>
      <c r="L41" s="250">
        <f t="shared" si="3"/>
        <v>400</v>
      </c>
      <c r="M41" s="250">
        <v>0</v>
      </c>
      <c r="N41" s="250">
        <f t="shared" si="4"/>
        <v>400</v>
      </c>
      <c r="O41" s="251">
        <v>0</v>
      </c>
      <c r="P41" s="251">
        <f t="shared" si="5"/>
        <v>400</v>
      </c>
      <c r="Q41" s="251">
        <v>0</v>
      </c>
      <c r="R41" s="251">
        <f t="shared" si="6"/>
        <v>400</v>
      </c>
      <c r="S41" s="252">
        <v>0</v>
      </c>
      <c r="T41" s="252">
        <f t="shared" si="7"/>
        <v>400</v>
      </c>
      <c r="U41" s="252">
        <v>0</v>
      </c>
      <c r="V41" s="252">
        <f t="shared" si="8"/>
        <v>400</v>
      </c>
      <c r="W41" s="194"/>
    </row>
    <row r="42" spans="1:23" s="67" customFormat="1" ht="33.75" x14ac:dyDescent="0.2">
      <c r="A42" s="292" t="s">
        <v>15</v>
      </c>
      <c r="B42" s="293" t="s">
        <v>48</v>
      </c>
      <c r="C42" s="293" t="s">
        <v>16</v>
      </c>
      <c r="D42" s="293" t="s">
        <v>16</v>
      </c>
      <c r="E42" s="294" t="s">
        <v>49</v>
      </c>
      <c r="F42" s="275">
        <v>0</v>
      </c>
      <c r="G42" s="276">
        <f t="shared" ref="G42" si="13">+G43</f>
        <v>300</v>
      </c>
      <c r="H42" s="265">
        <f t="shared" si="1"/>
        <v>300</v>
      </c>
      <c r="I42" s="266">
        <v>0</v>
      </c>
      <c r="J42" s="266">
        <f t="shared" si="2"/>
        <v>300</v>
      </c>
      <c r="K42" s="266">
        <v>0</v>
      </c>
      <c r="L42" s="266">
        <f t="shared" si="3"/>
        <v>300</v>
      </c>
      <c r="M42" s="266">
        <v>0</v>
      </c>
      <c r="N42" s="266">
        <f t="shared" si="4"/>
        <v>300</v>
      </c>
      <c r="O42" s="267">
        <v>0</v>
      </c>
      <c r="P42" s="267">
        <f t="shared" si="5"/>
        <v>300</v>
      </c>
      <c r="Q42" s="267">
        <v>0</v>
      </c>
      <c r="R42" s="267">
        <f t="shared" si="6"/>
        <v>300</v>
      </c>
      <c r="S42" s="261">
        <v>0</v>
      </c>
      <c r="T42" s="261">
        <f t="shared" si="7"/>
        <v>300</v>
      </c>
      <c r="U42" s="261">
        <v>0</v>
      </c>
      <c r="V42" s="261">
        <f t="shared" si="8"/>
        <v>300</v>
      </c>
      <c r="W42" s="194"/>
    </row>
    <row r="43" spans="1:23" s="67" customFormat="1" ht="22.5" x14ac:dyDescent="0.2">
      <c r="A43" s="295"/>
      <c r="B43" s="58"/>
      <c r="C43" s="58" t="s">
        <v>50</v>
      </c>
      <c r="D43" s="58" t="s">
        <v>39</v>
      </c>
      <c r="E43" s="59" t="s">
        <v>23</v>
      </c>
      <c r="F43" s="282">
        <v>0</v>
      </c>
      <c r="G43" s="283">
        <v>300</v>
      </c>
      <c r="H43" s="249">
        <f t="shared" si="1"/>
        <v>300</v>
      </c>
      <c r="I43" s="250">
        <v>0</v>
      </c>
      <c r="J43" s="250">
        <f t="shared" si="2"/>
        <v>300</v>
      </c>
      <c r="K43" s="250">
        <v>0</v>
      </c>
      <c r="L43" s="250">
        <f t="shared" si="3"/>
        <v>300</v>
      </c>
      <c r="M43" s="250">
        <v>0</v>
      </c>
      <c r="N43" s="250">
        <f t="shared" si="4"/>
        <v>300</v>
      </c>
      <c r="O43" s="251">
        <v>0</v>
      </c>
      <c r="P43" s="251">
        <f t="shared" si="5"/>
        <v>300</v>
      </c>
      <c r="Q43" s="251">
        <v>0</v>
      </c>
      <c r="R43" s="251">
        <f t="shared" si="6"/>
        <v>300</v>
      </c>
      <c r="S43" s="252">
        <v>0</v>
      </c>
      <c r="T43" s="252">
        <f t="shared" si="7"/>
        <v>300</v>
      </c>
      <c r="U43" s="252">
        <v>0</v>
      </c>
      <c r="V43" s="252">
        <f t="shared" si="8"/>
        <v>300</v>
      </c>
      <c r="W43" s="194"/>
    </row>
    <row r="44" spans="1:23" s="67" customFormat="1" ht="33.75" x14ac:dyDescent="0.2">
      <c r="A44" s="292" t="s">
        <v>15</v>
      </c>
      <c r="B44" s="293" t="s">
        <v>51</v>
      </c>
      <c r="C44" s="293" t="s">
        <v>16</v>
      </c>
      <c r="D44" s="293" t="s">
        <v>16</v>
      </c>
      <c r="E44" s="294" t="s">
        <v>52</v>
      </c>
      <c r="F44" s="275">
        <v>0</v>
      </c>
      <c r="G44" s="276">
        <f t="shared" ref="G44" si="14">+G45</f>
        <v>170</v>
      </c>
      <c r="H44" s="265">
        <f t="shared" si="1"/>
        <v>170</v>
      </c>
      <c r="I44" s="266">
        <v>0</v>
      </c>
      <c r="J44" s="266">
        <f t="shared" si="2"/>
        <v>170</v>
      </c>
      <c r="K44" s="266">
        <v>0</v>
      </c>
      <c r="L44" s="266">
        <f t="shared" si="3"/>
        <v>170</v>
      </c>
      <c r="M44" s="266">
        <v>0</v>
      </c>
      <c r="N44" s="266">
        <f t="shared" si="4"/>
        <v>170</v>
      </c>
      <c r="O44" s="267">
        <v>0</v>
      </c>
      <c r="P44" s="267">
        <f t="shared" si="5"/>
        <v>170</v>
      </c>
      <c r="Q44" s="267">
        <v>0</v>
      </c>
      <c r="R44" s="267">
        <f t="shared" si="6"/>
        <v>170</v>
      </c>
      <c r="S44" s="261">
        <v>0</v>
      </c>
      <c r="T44" s="261">
        <f t="shared" si="7"/>
        <v>170</v>
      </c>
      <c r="U44" s="261">
        <v>0</v>
      </c>
      <c r="V44" s="261">
        <f t="shared" si="8"/>
        <v>170</v>
      </c>
      <c r="W44" s="194"/>
    </row>
    <row r="45" spans="1:23" s="67" customFormat="1" ht="22.5" x14ac:dyDescent="0.2">
      <c r="A45" s="295"/>
      <c r="B45" s="58"/>
      <c r="C45" s="58" t="s">
        <v>50</v>
      </c>
      <c r="D45" s="58" t="s">
        <v>39</v>
      </c>
      <c r="E45" s="59" t="s">
        <v>23</v>
      </c>
      <c r="F45" s="282">
        <v>0</v>
      </c>
      <c r="G45" s="283">
        <v>170</v>
      </c>
      <c r="H45" s="249">
        <f t="shared" si="1"/>
        <v>170</v>
      </c>
      <c r="I45" s="250">
        <v>0</v>
      </c>
      <c r="J45" s="250">
        <f t="shared" si="2"/>
        <v>170</v>
      </c>
      <c r="K45" s="250">
        <v>0</v>
      </c>
      <c r="L45" s="250">
        <f t="shared" si="3"/>
        <v>170</v>
      </c>
      <c r="M45" s="250">
        <v>0</v>
      </c>
      <c r="N45" s="250">
        <f t="shared" si="4"/>
        <v>170</v>
      </c>
      <c r="O45" s="251">
        <v>0</v>
      </c>
      <c r="P45" s="251">
        <f t="shared" si="5"/>
        <v>170</v>
      </c>
      <c r="Q45" s="251">
        <v>0</v>
      </c>
      <c r="R45" s="251">
        <f t="shared" si="6"/>
        <v>170</v>
      </c>
      <c r="S45" s="252">
        <v>0</v>
      </c>
      <c r="T45" s="252">
        <f t="shared" si="7"/>
        <v>170</v>
      </c>
      <c r="U45" s="252">
        <v>0</v>
      </c>
      <c r="V45" s="252">
        <f t="shared" si="8"/>
        <v>170</v>
      </c>
      <c r="W45" s="194"/>
    </row>
    <row r="46" spans="1:23" s="67" customFormat="1" ht="33.75" x14ac:dyDescent="0.2">
      <c r="A46" s="292" t="s">
        <v>15</v>
      </c>
      <c r="B46" s="293" t="s">
        <v>53</v>
      </c>
      <c r="C46" s="293" t="s">
        <v>16</v>
      </c>
      <c r="D46" s="293" t="s">
        <v>16</v>
      </c>
      <c r="E46" s="294" t="s">
        <v>54</v>
      </c>
      <c r="F46" s="275">
        <v>0</v>
      </c>
      <c r="G46" s="276">
        <f t="shared" ref="G46" si="15">+G47</f>
        <v>240</v>
      </c>
      <c r="H46" s="265">
        <f t="shared" si="1"/>
        <v>240</v>
      </c>
      <c r="I46" s="266">
        <v>0</v>
      </c>
      <c r="J46" s="266">
        <f t="shared" si="2"/>
        <v>240</v>
      </c>
      <c r="K46" s="266">
        <v>0</v>
      </c>
      <c r="L46" s="266">
        <f t="shared" si="3"/>
        <v>240</v>
      </c>
      <c r="M46" s="266">
        <v>0</v>
      </c>
      <c r="N46" s="266">
        <f t="shared" si="4"/>
        <v>240</v>
      </c>
      <c r="O46" s="267">
        <v>0</v>
      </c>
      <c r="P46" s="267">
        <f t="shared" si="5"/>
        <v>240</v>
      </c>
      <c r="Q46" s="267">
        <v>0</v>
      </c>
      <c r="R46" s="267">
        <f t="shared" si="6"/>
        <v>240</v>
      </c>
      <c r="S46" s="261">
        <v>0</v>
      </c>
      <c r="T46" s="261">
        <f t="shared" si="7"/>
        <v>240</v>
      </c>
      <c r="U46" s="261">
        <v>0</v>
      </c>
      <c r="V46" s="261">
        <f t="shared" si="8"/>
        <v>240</v>
      </c>
      <c r="W46" s="194"/>
    </row>
    <row r="47" spans="1:23" s="67" customFormat="1" ht="22.5" x14ac:dyDescent="0.2">
      <c r="A47" s="295"/>
      <c r="B47" s="58"/>
      <c r="C47" s="58" t="s">
        <v>38</v>
      </c>
      <c r="D47" s="58" t="s">
        <v>39</v>
      </c>
      <c r="E47" s="59" t="s">
        <v>23</v>
      </c>
      <c r="F47" s="282">
        <v>0</v>
      </c>
      <c r="G47" s="283">
        <v>240</v>
      </c>
      <c r="H47" s="249">
        <f t="shared" si="1"/>
        <v>240</v>
      </c>
      <c r="I47" s="250">
        <v>0</v>
      </c>
      <c r="J47" s="250">
        <f t="shared" si="2"/>
        <v>240</v>
      </c>
      <c r="K47" s="250">
        <v>0</v>
      </c>
      <c r="L47" s="250">
        <f t="shared" si="3"/>
        <v>240</v>
      </c>
      <c r="M47" s="250">
        <v>0</v>
      </c>
      <c r="N47" s="250">
        <f t="shared" si="4"/>
        <v>240</v>
      </c>
      <c r="O47" s="251">
        <v>0</v>
      </c>
      <c r="P47" s="251">
        <f t="shared" si="5"/>
        <v>240</v>
      </c>
      <c r="Q47" s="251">
        <v>0</v>
      </c>
      <c r="R47" s="251">
        <f t="shared" si="6"/>
        <v>240</v>
      </c>
      <c r="S47" s="252">
        <v>0</v>
      </c>
      <c r="T47" s="252">
        <f t="shared" si="7"/>
        <v>240</v>
      </c>
      <c r="U47" s="252">
        <v>0</v>
      </c>
      <c r="V47" s="252">
        <f t="shared" si="8"/>
        <v>240</v>
      </c>
      <c r="W47" s="194"/>
    </row>
    <row r="48" spans="1:23" s="67" customFormat="1" ht="33.75" x14ac:dyDescent="0.2">
      <c r="A48" s="292" t="s">
        <v>15</v>
      </c>
      <c r="B48" s="293" t="s">
        <v>55</v>
      </c>
      <c r="C48" s="293" t="s">
        <v>16</v>
      </c>
      <c r="D48" s="293" t="s">
        <v>16</v>
      </c>
      <c r="E48" s="294" t="s">
        <v>56</v>
      </c>
      <c r="F48" s="275">
        <v>0</v>
      </c>
      <c r="G48" s="276">
        <f t="shared" ref="G48" si="16">+G49</f>
        <v>35</v>
      </c>
      <c r="H48" s="265">
        <f t="shared" si="1"/>
        <v>35</v>
      </c>
      <c r="I48" s="266">
        <v>0</v>
      </c>
      <c r="J48" s="266">
        <f t="shared" si="2"/>
        <v>35</v>
      </c>
      <c r="K48" s="266">
        <v>0</v>
      </c>
      <c r="L48" s="266">
        <f t="shared" si="3"/>
        <v>35</v>
      </c>
      <c r="M48" s="266">
        <v>0</v>
      </c>
      <c r="N48" s="266">
        <f t="shared" si="4"/>
        <v>35</v>
      </c>
      <c r="O48" s="267">
        <v>0</v>
      </c>
      <c r="P48" s="267">
        <f t="shared" si="5"/>
        <v>35</v>
      </c>
      <c r="Q48" s="267">
        <v>0</v>
      </c>
      <c r="R48" s="267">
        <f t="shared" si="6"/>
        <v>35</v>
      </c>
      <c r="S48" s="261">
        <v>0</v>
      </c>
      <c r="T48" s="261">
        <f t="shared" si="7"/>
        <v>35</v>
      </c>
      <c r="U48" s="261">
        <v>0</v>
      </c>
      <c r="V48" s="261">
        <f t="shared" si="8"/>
        <v>35</v>
      </c>
      <c r="W48" s="194"/>
    </row>
    <row r="49" spans="1:23" s="67" customFormat="1" ht="22.5" x14ac:dyDescent="0.2">
      <c r="A49" s="295"/>
      <c r="B49" s="58"/>
      <c r="C49" s="58" t="s">
        <v>38</v>
      </c>
      <c r="D49" s="58" t="s">
        <v>39</v>
      </c>
      <c r="E49" s="59" t="s">
        <v>23</v>
      </c>
      <c r="F49" s="282">
        <v>0</v>
      </c>
      <c r="G49" s="283">
        <v>35</v>
      </c>
      <c r="H49" s="249">
        <f t="shared" si="1"/>
        <v>35</v>
      </c>
      <c r="I49" s="250">
        <v>0</v>
      </c>
      <c r="J49" s="250">
        <f t="shared" si="2"/>
        <v>35</v>
      </c>
      <c r="K49" s="250">
        <v>0</v>
      </c>
      <c r="L49" s="250">
        <f t="shared" si="3"/>
        <v>35</v>
      </c>
      <c r="M49" s="250">
        <v>0</v>
      </c>
      <c r="N49" s="250">
        <f t="shared" si="4"/>
        <v>35</v>
      </c>
      <c r="O49" s="251">
        <v>0</v>
      </c>
      <c r="P49" s="251">
        <f t="shared" si="5"/>
        <v>35</v>
      </c>
      <c r="Q49" s="251">
        <v>0</v>
      </c>
      <c r="R49" s="251">
        <f t="shared" si="6"/>
        <v>35</v>
      </c>
      <c r="S49" s="252">
        <v>0</v>
      </c>
      <c r="T49" s="252">
        <f t="shared" si="7"/>
        <v>35</v>
      </c>
      <c r="U49" s="252">
        <v>0</v>
      </c>
      <c r="V49" s="252">
        <f t="shared" si="8"/>
        <v>35</v>
      </c>
      <c r="W49" s="194"/>
    </row>
    <row r="50" spans="1:23" s="67" customFormat="1" x14ac:dyDescent="0.2">
      <c r="A50" s="154" t="s">
        <v>15</v>
      </c>
      <c r="B50" s="270" t="s">
        <v>57</v>
      </c>
      <c r="C50" s="156" t="s">
        <v>16</v>
      </c>
      <c r="D50" s="157" t="s">
        <v>16</v>
      </c>
      <c r="E50" s="296" t="s">
        <v>58</v>
      </c>
      <c r="F50" s="265">
        <f>+F51</f>
        <v>60</v>
      </c>
      <c r="G50" s="265">
        <v>0</v>
      </c>
      <c r="H50" s="265">
        <f t="shared" si="1"/>
        <v>60</v>
      </c>
      <c r="I50" s="266">
        <v>0</v>
      </c>
      <c r="J50" s="266">
        <f t="shared" si="2"/>
        <v>60</v>
      </c>
      <c r="K50" s="266">
        <v>0</v>
      </c>
      <c r="L50" s="266">
        <f t="shared" si="3"/>
        <v>60</v>
      </c>
      <c r="M50" s="266">
        <v>0</v>
      </c>
      <c r="N50" s="266">
        <f t="shared" si="4"/>
        <v>60</v>
      </c>
      <c r="O50" s="267">
        <v>0</v>
      </c>
      <c r="P50" s="267">
        <f t="shared" si="5"/>
        <v>60</v>
      </c>
      <c r="Q50" s="267">
        <v>0</v>
      </c>
      <c r="R50" s="267">
        <f t="shared" si="6"/>
        <v>60</v>
      </c>
      <c r="S50" s="261">
        <v>0</v>
      </c>
      <c r="T50" s="261">
        <f t="shared" si="7"/>
        <v>60</v>
      </c>
      <c r="U50" s="261">
        <v>0</v>
      </c>
      <c r="V50" s="261">
        <f t="shared" si="8"/>
        <v>60</v>
      </c>
      <c r="W50" s="194"/>
    </row>
    <row r="51" spans="1:23" s="67" customFormat="1" x14ac:dyDescent="0.2">
      <c r="A51" s="262"/>
      <c r="B51" s="297" t="s">
        <v>21</v>
      </c>
      <c r="C51" s="290">
        <v>3299</v>
      </c>
      <c r="D51" s="290">
        <v>5331</v>
      </c>
      <c r="E51" s="161" t="s">
        <v>23</v>
      </c>
      <c r="F51" s="249">
        <v>60</v>
      </c>
      <c r="G51" s="249">
        <v>0</v>
      </c>
      <c r="H51" s="249">
        <f t="shared" si="1"/>
        <v>60</v>
      </c>
      <c r="I51" s="250">
        <v>0</v>
      </c>
      <c r="J51" s="250">
        <f t="shared" si="2"/>
        <v>60</v>
      </c>
      <c r="K51" s="250">
        <v>0</v>
      </c>
      <c r="L51" s="250">
        <f t="shared" si="3"/>
        <v>60</v>
      </c>
      <c r="M51" s="250">
        <v>0</v>
      </c>
      <c r="N51" s="250">
        <f t="shared" si="4"/>
        <v>60</v>
      </c>
      <c r="O51" s="251">
        <v>0</v>
      </c>
      <c r="P51" s="251">
        <f t="shared" si="5"/>
        <v>60</v>
      </c>
      <c r="Q51" s="251">
        <v>0</v>
      </c>
      <c r="R51" s="251">
        <f t="shared" si="6"/>
        <v>60</v>
      </c>
      <c r="S51" s="252">
        <v>0</v>
      </c>
      <c r="T51" s="252">
        <f t="shared" si="7"/>
        <v>60</v>
      </c>
      <c r="U51" s="252">
        <v>0</v>
      </c>
      <c r="V51" s="252">
        <f t="shared" si="8"/>
        <v>60</v>
      </c>
      <c r="W51" s="194"/>
    </row>
    <row r="52" spans="1:23" s="67" customFormat="1" x14ac:dyDescent="0.2">
      <c r="A52" s="154" t="s">
        <v>15</v>
      </c>
      <c r="B52" s="270" t="s">
        <v>59</v>
      </c>
      <c r="C52" s="156" t="s">
        <v>16</v>
      </c>
      <c r="D52" s="157" t="s">
        <v>16</v>
      </c>
      <c r="E52" s="296" t="s">
        <v>60</v>
      </c>
      <c r="F52" s="265">
        <f>+F53</f>
        <v>50</v>
      </c>
      <c r="G52" s="265">
        <v>0</v>
      </c>
      <c r="H52" s="265">
        <f t="shared" si="1"/>
        <v>50</v>
      </c>
      <c r="I52" s="266">
        <f>+I53</f>
        <v>-50</v>
      </c>
      <c r="J52" s="266">
        <f t="shared" si="2"/>
        <v>0</v>
      </c>
      <c r="K52" s="266">
        <v>0</v>
      </c>
      <c r="L52" s="266">
        <f t="shared" si="3"/>
        <v>0</v>
      </c>
      <c r="M52" s="266">
        <v>0</v>
      </c>
      <c r="N52" s="266">
        <f t="shared" si="4"/>
        <v>0</v>
      </c>
      <c r="O52" s="267">
        <v>0</v>
      </c>
      <c r="P52" s="267">
        <f t="shared" si="5"/>
        <v>0</v>
      </c>
      <c r="Q52" s="267">
        <v>0</v>
      </c>
      <c r="R52" s="267">
        <f t="shared" si="6"/>
        <v>0</v>
      </c>
      <c r="S52" s="261">
        <v>0</v>
      </c>
      <c r="T52" s="261">
        <f t="shared" si="7"/>
        <v>0</v>
      </c>
      <c r="U52" s="261">
        <v>0</v>
      </c>
      <c r="V52" s="261">
        <f t="shared" si="8"/>
        <v>0</v>
      </c>
      <c r="W52" s="194"/>
    </row>
    <row r="53" spans="1:23" s="67" customFormat="1" x14ac:dyDescent="0.2">
      <c r="A53" s="262"/>
      <c r="B53" s="263" t="s">
        <v>21</v>
      </c>
      <c r="C53" s="264">
        <v>3299</v>
      </c>
      <c r="D53" s="160">
        <v>5332</v>
      </c>
      <c r="E53" s="161" t="s">
        <v>61</v>
      </c>
      <c r="F53" s="249">
        <v>50</v>
      </c>
      <c r="G53" s="249">
        <v>0</v>
      </c>
      <c r="H53" s="249">
        <f t="shared" si="1"/>
        <v>50</v>
      </c>
      <c r="I53" s="250">
        <v>-50</v>
      </c>
      <c r="J53" s="250">
        <f t="shared" si="2"/>
        <v>0</v>
      </c>
      <c r="K53" s="250">
        <v>0</v>
      </c>
      <c r="L53" s="250">
        <f t="shared" si="3"/>
        <v>0</v>
      </c>
      <c r="M53" s="250">
        <v>0</v>
      </c>
      <c r="N53" s="250">
        <f t="shared" si="4"/>
        <v>0</v>
      </c>
      <c r="O53" s="251">
        <v>0</v>
      </c>
      <c r="P53" s="251">
        <f t="shared" si="5"/>
        <v>0</v>
      </c>
      <c r="Q53" s="251">
        <v>0</v>
      </c>
      <c r="R53" s="251">
        <f t="shared" si="6"/>
        <v>0</v>
      </c>
      <c r="S53" s="252">
        <v>0</v>
      </c>
      <c r="T53" s="252">
        <f t="shared" si="7"/>
        <v>0</v>
      </c>
      <c r="U53" s="252">
        <v>0</v>
      </c>
      <c r="V53" s="252">
        <f t="shared" si="8"/>
        <v>0</v>
      </c>
      <c r="W53" s="194"/>
    </row>
    <row r="54" spans="1:23" s="67" customFormat="1" ht="22.5" x14ac:dyDescent="0.2">
      <c r="A54" s="154" t="s">
        <v>15</v>
      </c>
      <c r="B54" s="270" t="s">
        <v>62</v>
      </c>
      <c r="C54" s="156" t="s">
        <v>16</v>
      </c>
      <c r="D54" s="157" t="s">
        <v>16</v>
      </c>
      <c r="E54" s="296" t="s">
        <v>63</v>
      </c>
      <c r="F54" s="265">
        <v>0</v>
      </c>
      <c r="G54" s="265">
        <v>0</v>
      </c>
      <c r="H54" s="265">
        <f t="shared" si="1"/>
        <v>0</v>
      </c>
      <c r="I54" s="266">
        <v>50</v>
      </c>
      <c r="J54" s="266">
        <f t="shared" si="2"/>
        <v>50</v>
      </c>
      <c r="K54" s="266">
        <v>0</v>
      </c>
      <c r="L54" s="266">
        <f t="shared" si="3"/>
        <v>50</v>
      </c>
      <c r="M54" s="266">
        <v>0</v>
      </c>
      <c r="N54" s="266">
        <f t="shared" si="4"/>
        <v>50</v>
      </c>
      <c r="O54" s="267">
        <v>0</v>
      </c>
      <c r="P54" s="267">
        <f t="shared" si="5"/>
        <v>50</v>
      </c>
      <c r="Q54" s="267">
        <v>0</v>
      </c>
      <c r="R54" s="267">
        <f t="shared" si="6"/>
        <v>50</v>
      </c>
      <c r="S54" s="261">
        <v>0</v>
      </c>
      <c r="T54" s="261">
        <f t="shared" si="7"/>
        <v>50</v>
      </c>
      <c r="U54" s="261">
        <v>0</v>
      </c>
      <c r="V54" s="261">
        <f t="shared" si="8"/>
        <v>50</v>
      </c>
      <c r="W54" s="194"/>
    </row>
    <row r="55" spans="1:23" s="67" customFormat="1" x14ac:dyDescent="0.2">
      <c r="A55" s="262"/>
      <c r="B55" s="263"/>
      <c r="C55" s="264">
        <v>3299</v>
      </c>
      <c r="D55" s="160">
        <v>5332</v>
      </c>
      <c r="E55" s="161" t="s">
        <v>61</v>
      </c>
      <c r="F55" s="249">
        <v>0</v>
      </c>
      <c r="G55" s="249">
        <v>0</v>
      </c>
      <c r="H55" s="249">
        <v>0</v>
      </c>
      <c r="I55" s="250">
        <v>50</v>
      </c>
      <c r="J55" s="250">
        <f t="shared" si="2"/>
        <v>50</v>
      </c>
      <c r="K55" s="250">
        <v>0</v>
      </c>
      <c r="L55" s="250">
        <f t="shared" si="3"/>
        <v>50</v>
      </c>
      <c r="M55" s="250">
        <v>0</v>
      </c>
      <c r="N55" s="250">
        <f t="shared" si="4"/>
        <v>50</v>
      </c>
      <c r="O55" s="251">
        <v>0</v>
      </c>
      <c r="P55" s="251">
        <f t="shared" si="5"/>
        <v>50</v>
      </c>
      <c r="Q55" s="251">
        <v>0</v>
      </c>
      <c r="R55" s="251">
        <f t="shared" si="6"/>
        <v>50</v>
      </c>
      <c r="S55" s="252">
        <v>0</v>
      </c>
      <c r="T55" s="252">
        <f t="shared" si="7"/>
        <v>50</v>
      </c>
      <c r="U55" s="252">
        <v>0</v>
      </c>
      <c r="V55" s="252">
        <f t="shared" si="8"/>
        <v>50</v>
      </c>
      <c r="W55" s="194"/>
    </row>
    <row r="56" spans="1:23" s="67" customFormat="1" x14ac:dyDescent="0.2">
      <c r="A56" s="154" t="s">
        <v>15</v>
      </c>
      <c r="B56" s="270" t="s">
        <v>64</v>
      </c>
      <c r="C56" s="156" t="s">
        <v>16</v>
      </c>
      <c r="D56" s="157" t="s">
        <v>16</v>
      </c>
      <c r="E56" s="296" t="s">
        <v>65</v>
      </c>
      <c r="F56" s="265">
        <f>+F57</f>
        <v>50</v>
      </c>
      <c r="G56" s="265">
        <v>0</v>
      </c>
      <c r="H56" s="265">
        <f t="shared" si="1"/>
        <v>50</v>
      </c>
      <c r="I56" s="266">
        <v>0</v>
      </c>
      <c r="J56" s="266">
        <f t="shared" si="2"/>
        <v>50</v>
      </c>
      <c r="K56" s="266">
        <v>0</v>
      </c>
      <c r="L56" s="266">
        <f t="shared" si="3"/>
        <v>50</v>
      </c>
      <c r="M56" s="266">
        <v>0</v>
      </c>
      <c r="N56" s="266">
        <f t="shared" si="4"/>
        <v>50</v>
      </c>
      <c r="O56" s="267">
        <v>0</v>
      </c>
      <c r="P56" s="267">
        <f t="shared" si="5"/>
        <v>50</v>
      </c>
      <c r="Q56" s="267">
        <v>0</v>
      </c>
      <c r="R56" s="267">
        <f t="shared" si="6"/>
        <v>50</v>
      </c>
      <c r="S56" s="261">
        <v>0</v>
      </c>
      <c r="T56" s="261">
        <f t="shared" si="7"/>
        <v>50</v>
      </c>
      <c r="U56" s="261">
        <v>0</v>
      </c>
      <c r="V56" s="261">
        <f t="shared" si="8"/>
        <v>50</v>
      </c>
      <c r="W56" s="194"/>
    </row>
    <row r="57" spans="1:23" s="67" customFormat="1" x14ac:dyDescent="0.2">
      <c r="A57" s="262"/>
      <c r="B57" s="263" t="s">
        <v>21</v>
      </c>
      <c r="C57" s="264">
        <v>3299</v>
      </c>
      <c r="D57" s="160">
        <v>5321</v>
      </c>
      <c r="E57" s="161" t="s">
        <v>22</v>
      </c>
      <c r="F57" s="249">
        <v>50</v>
      </c>
      <c r="G57" s="249">
        <v>0</v>
      </c>
      <c r="H57" s="249">
        <f t="shared" si="1"/>
        <v>50</v>
      </c>
      <c r="I57" s="250">
        <v>0</v>
      </c>
      <c r="J57" s="250">
        <f t="shared" si="2"/>
        <v>50</v>
      </c>
      <c r="K57" s="250">
        <v>0</v>
      </c>
      <c r="L57" s="250">
        <f t="shared" si="3"/>
        <v>50</v>
      </c>
      <c r="M57" s="250">
        <v>0</v>
      </c>
      <c r="N57" s="250">
        <f t="shared" si="4"/>
        <v>50</v>
      </c>
      <c r="O57" s="251">
        <v>0</v>
      </c>
      <c r="P57" s="251">
        <f t="shared" si="5"/>
        <v>50</v>
      </c>
      <c r="Q57" s="251">
        <v>0</v>
      </c>
      <c r="R57" s="251">
        <f t="shared" si="6"/>
        <v>50</v>
      </c>
      <c r="S57" s="252">
        <v>0</v>
      </c>
      <c r="T57" s="252">
        <f t="shared" si="7"/>
        <v>50</v>
      </c>
      <c r="U57" s="252">
        <v>0</v>
      </c>
      <c r="V57" s="252">
        <f t="shared" si="8"/>
        <v>50</v>
      </c>
      <c r="W57" s="194"/>
    </row>
    <row r="58" spans="1:23" s="67" customFormat="1" x14ac:dyDescent="0.2">
      <c r="A58" s="154" t="s">
        <v>15</v>
      </c>
      <c r="B58" s="270" t="s">
        <v>66</v>
      </c>
      <c r="C58" s="156" t="s">
        <v>16</v>
      </c>
      <c r="D58" s="157" t="s">
        <v>16</v>
      </c>
      <c r="E58" s="296" t="s">
        <v>67</v>
      </c>
      <c r="F58" s="265">
        <f>+F59</f>
        <v>20</v>
      </c>
      <c r="G58" s="265">
        <v>0</v>
      </c>
      <c r="H58" s="265">
        <f t="shared" si="1"/>
        <v>20</v>
      </c>
      <c r="I58" s="266">
        <f>+I59</f>
        <v>-20</v>
      </c>
      <c r="J58" s="266">
        <f t="shared" si="2"/>
        <v>0</v>
      </c>
      <c r="K58" s="266">
        <v>0</v>
      </c>
      <c r="L58" s="266">
        <f t="shared" si="3"/>
        <v>0</v>
      </c>
      <c r="M58" s="266">
        <v>0</v>
      </c>
      <c r="N58" s="266">
        <f t="shared" si="4"/>
        <v>0</v>
      </c>
      <c r="O58" s="267">
        <v>0</v>
      </c>
      <c r="P58" s="267">
        <f t="shared" si="5"/>
        <v>0</v>
      </c>
      <c r="Q58" s="267">
        <v>0</v>
      </c>
      <c r="R58" s="267">
        <f t="shared" si="6"/>
        <v>0</v>
      </c>
      <c r="S58" s="261">
        <v>0</v>
      </c>
      <c r="T58" s="261">
        <f t="shared" si="7"/>
        <v>0</v>
      </c>
      <c r="U58" s="261">
        <v>0</v>
      </c>
      <c r="V58" s="261">
        <f t="shared" si="8"/>
        <v>0</v>
      </c>
      <c r="W58" s="194"/>
    </row>
    <row r="59" spans="1:23" s="67" customFormat="1" x14ac:dyDescent="0.2">
      <c r="A59" s="262"/>
      <c r="B59" s="263" t="s">
        <v>21</v>
      </c>
      <c r="C59" s="264">
        <v>3299</v>
      </c>
      <c r="D59" s="160">
        <v>5321</v>
      </c>
      <c r="E59" s="161" t="s">
        <v>22</v>
      </c>
      <c r="F59" s="249">
        <v>20</v>
      </c>
      <c r="G59" s="249">
        <v>0</v>
      </c>
      <c r="H59" s="249">
        <f t="shared" si="1"/>
        <v>20</v>
      </c>
      <c r="I59" s="250">
        <v>-20</v>
      </c>
      <c r="J59" s="250">
        <f t="shared" si="2"/>
        <v>0</v>
      </c>
      <c r="K59" s="250">
        <v>0</v>
      </c>
      <c r="L59" s="250">
        <f t="shared" si="3"/>
        <v>0</v>
      </c>
      <c r="M59" s="250">
        <v>0</v>
      </c>
      <c r="N59" s="250">
        <f t="shared" si="4"/>
        <v>0</v>
      </c>
      <c r="O59" s="251">
        <v>0</v>
      </c>
      <c r="P59" s="251">
        <f t="shared" si="5"/>
        <v>0</v>
      </c>
      <c r="Q59" s="251">
        <v>0</v>
      </c>
      <c r="R59" s="251">
        <f t="shared" si="6"/>
        <v>0</v>
      </c>
      <c r="S59" s="252">
        <v>0</v>
      </c>
      <c r="T59" s="252">
        <f t="shared" si="7"/>
        <v>0</v>
      </c>
      <c r="U59" s="252">
        <v>0</v>
      </c>
      <c r="V59" s="252">
        <f t="shared" si="8"/>
        <v>0</v>
      </c>
      <c r="W59" s="194"/>
    </row>
    <row r="60" spans="1:23" s="67" customFormat="1" ht="22.5" x14ac:dyDescent="0.2">
      <c r="A60" s="154" t="s">
        <v>15</v>
      </c>
      <c r="B60" s="270" t="s">
        <v>68</v>
      </c>
      <c r="C60" s="156" t="s">
        <v>16</v>
      </c>
      <c r="D60" s="157" t="s">
        <v>16</v>
      </c>
      <c r="E60" s="296" t="s">
        <v>69</v>
      </c>
      <c r="F60" s="265">
        <v>0</v>
      </c>
      <c r="G60" s="265">
        <v>0</v>
      </c>
      <c r="H60" s="265">
        <v>0</v>
      </c>
      <c r="I60" s="266">
        <f>+I61</f>
        <v>20</v>
      </c>
      <c r="J60" s="266">
        <f t="shared" si="2"/>
        <v>20</v>
      </c>
      <c r="K60" s="266">
        <v>0</v>
      </c>
      <c r="L60" s="266">
        <f t="shared" si="3"/>
        <v>20</v>
      </c>
      <c r="M60" s="266">
        <v>0</v>
      </c>
      <c r="N60" s="266">
        <f t="shared" si="4"/>
        <v>20</v>
      </c>
      <c r="O60" s="267">
        <v>0</v>
      </c>
      <c r="P60" s="267">
        <f t="shared" si="5"/>
        <v>20</v>
      </c>
      <c r="Q60" s="267">
        <v>0</v>
      </c>
      <c r="R60" s="267">
        <f t="shared" si="6"/>
        <v>20</v>
      </c>
      <c r="S60" s="261">
        <v>0</v>
      </c>
      <c r="T60" s="261">
        <f t="shared" si="7"/>
        <v>20</v>
      </c>
      <c r="U60" s="261">
        <v>0</v>
      </c>
      <c r="V60" s="261">
        <f t="shared" si="8"/>
        <v>20</v>
      </c>
      <c r="W60" s="194"/>
    </row>
    <row r="61" spans="1:23" s="67" customFormat="1" x14ac:dyDescent="0.2">
      <c r="A61" s="262"/>
      <c r="B61" s="263"/>
      <c r="C61" s="264">
        <v>3299</v>
      </c>
      <c r="D61" s="160">
        <v>5321</v>
      </c>
      <c r="E61" s="161" t="s">
        <v>22</v>
      </c>
      <c r="F61" s="249">
        <v>0</v>
      </c>
      <c r="G61" s="249">
        <v>0</v>
      </c>
      <c r="H61" s="249">
        <v>0</v>
      </c>
      <c r="I61" s="250">
        <v>20</v>
      </c>
      <c r="J61" s="250">
        <f t="shared" si="2"/>
        <v>20</v>
      </c>
      <c r="K61" s="250">
        <v>0</v>
      </c>
      <c r="L61" s="250">
        <f t="shared" si="3"/>
        <v>20</v>
      </c>
      <c r="M61" s="250">
        <v>0</v>
      </c>
      <c r="N61" s="250">
        <f t="shared" si="4"/>
        <v>20</v>
      </c>
      <c r="O61" s="251">
        <v>0</v>
      </c>
      <c r="P61" s="251">
        <f t="shared" si="5"/>
        <v>20</v>
      </c>
      <c r="Q61" s="251">
        <v>0</v>
      </c>
      <c r="R61" s="251">
        <f t="shared" si="6"/>
        <v>20</v>
      </c>
      <c r="S61" s="252">
        <v>0</v>
      </c>
      <c r="T61" s="252">
        <f t="shared" si="7"/>
        <v>20</v>
      </c>
      <c r="U61" s="252">
        <v>0</v>
      </c>
      <c r="V61" s="252">
        <f t="shared" si="8"/>
        <v>20</v>
      </c>
      <c r="W61" s="194"/>
    </row>
    <row r="62" spans="1:23" s="67" customFormat="1" x14ac:dyDescent="0.2">
      <c r="A62" s="154" t="s">
        <v>15</v>
      </c>
      <c r="B62" s="270" t="s">
        <v>70</v>
      </c>
      <c r="C62" s="156" t="s">
        <v>16</v>
      </c>
      <c r="D62" s="157" t="s">
        <v>16</v>
      </c>
      <c r="E62" s="296" t="s">
        <v>71</v>
      </c>
      <c r="F62" s="265">
        <f>+F63</f>
        <v>30</v>
      </c>
      <c r="G62" s="265">
        <v>0</v>
      </c>
      <c r="H62" s="265">
        <f t="shared" si="1"/>
        <v>30</v>
      </c>
      <c r="I62" s="266">
        <v>0</v>
      </c>
      <c r="J62" s="266">
        <f t="shared" si="2"/>
        <v>30</v>
      </c>
      <c r="K62" s="266">
        <v>0</v>
      </c>
      <c r="L62" s="266">
        <f t="shared" si="3"/>
        <v>30</v>
      </c>
      <c r="M62" s="266">
        <v>0</v>
      </c>
      <c r="N62" s="266">
        <f t="shared" si="4"/>
        <v>30</v>
      </c>
      <c r="O62" s="267">
        <v>0</v>
      </c>
      <c r="P62" s="267">
        <f t="shared" si="5"/>
        <v>30</v>
      </c>
      <c r="Q62" s="267">
        <v>0</v>
      </c>
      <c r="R62" s="267">
        <f t="shared" si="6"/>
        <v>30</v>
      </c>
      <c r="S62" s="261">
        <v>0</v>
      </c>
      <c r="T62" s="261">
        <f t="shared" si="7"/>
        <v>30</v>
      </c>
      <c r="U62" s="261">
        <v>0</v>
      </c>
      <c r="V62" s="261">
        <f t="shared" si="8"/>
        <v>30</v>
      </c>
      <c r="W62" s="194"/>
    </row>
    <row r="63" spans="1:23" s="67" customFormat="1" x14ac:dyDescent="0.2">
      <c r="A63" s="262"/>
      <c r="B63" s="263" t="s">
        <v>21</v>
      </c>
      <c r="C63" s="264">
        <v>3299</v>
      </c>
      <c r="D63" s="160">
        <v>5222</v>
      </c>
      <c r="E63" s="161" t="s">
        <v>72</v>
      </c>
      <c r="F63" s="249">
        <v>30</v>
      </c>
      <c r="G63" s="249">
        <v>0</v>
      </c>
      <c r="H63" s="249">
        <f t="shared" si="1"/>
        <v>30</v>
      </c>
      <c r="I63" s="250">
        <v>0</v>
      </c>
      <c r="J63" s="250">
        <f t="shared" si="2"/>
        <v>30</v>
      </c>
      <c r="K63" s="250">
        <v>0</v>
      </c>
      <c r="L63" s="250">
        <f t="shared" si="3"/>
        <v>30</v>
      </c>
      <c r="M63" s="250">
        <v>0</v>
      </c>
      <c r="N63" s="250">
        <f t="shared" si="4"/>
        <v>30</v>
      </c>
      <c r="O63" s="251">
        <v>0</v>
      </c>
      <c r="P63" s="251">
        <f t="shared" si="5"/>
        <v>30</v>
      </c>
      <c r="Q63" s="251">
        <v>0</v>
      </c>
      <c r="R63" s="251">
        <f t="shared" si="6"/>
        <v>30</v>
      </c>
      <c r="S63" s="252">
        <v>0</v>
      </c>
      <c r="T63" s="252">
        <f t="shared" si="7"/>
        <v>30</v>
      </c>
      <c r="U63" s="252">
        <v>0</v>
      </c>
      <c r="V63" s="252">
        <f t="shared" si="8"/>
        <v>30</v>
      </c>
      <c r="W63" s="194"/>
    </row>
    <row r="64" spans="1:23" s="67" customFormat="1" x14ac:dyDescent="0.2">
      <c r="A64" s="154" t="s">
        <v>15</v>
      </c>
      <c r="B64" s="270" t="s">
        <v>73</v>
      </c>
      <c r="C64" s="156" t="s">
        <v>16</v>
      </c>
      <c r="D64" s="157" t="s">
        <v>16</v>
      </c>
      <c r="E64" s="296" t="s">
        <v>74</v>
      </c>
      <c r="F64" s="265">
        <f>+F65</f>
        <v>50</v>
      </c>
      <c r="G64" s="265">
        <v>0</v>
      </c>
      <c r="H64" s="265">
        <f t="shared" si="1"/>
        <v>50</v>
      </c>
      <c r="I64" s="266">
        <v>0</v>
      </c>
      <c r="J64" s="266">
        <f t="shared" si="2"/>
        <v>50</v>
      </c>
      <c r="K64" s="266">
        <v>0</v>
      </c>
      <c r="L64" s="266">
        <f t="shared" si="3"/>
        <v>50</v>
      </c>
      <c r="M64" s="266">
        <v>0</v>
      </c>
      <c r="N64" s="266">
        <f t="shared" si="4"/>
        <v>50</v>
      </c>
      <c r="O64" s="267">
        <f>+O65</f>
        <v>-50</v>
      </c>
      <c r="P64" s="267">
        <f t="shared" si="5"/>
        <v>0</v>
      </c>
      <c r="Q64" s="267">
        <v>0</v>
      </c>
      <c r="R64" s="267">
        <f t="shared" si="6"/>
        <v>0</v>
      </c>
      <c r="S64" s="261">
        <v>0</v>
      </c>
      <c r="T64" s="261">
        <f t="shared" si="7"/>
        <v>0</v>
      </c>
      <c r="U64" s="261">
        <v>0</v>
      </c>
      <c r="V64" s="261">
        <f t="shared" si="8"/>
        <v>0</v>
      </c>
      <c r="W64" s="194"/>
    </row>
    <row r="65" spans="1:23" s="67" customFormat="1" x14ac:dyDescent="0.2">
      <c r="A65" s="65"/>
      <c r="B65" s="66" t="s">
        <v>21</v>
      </c>
      <c r="C65" s="298">
        <v>3299</v>
      </c>
      <c r="D65" s="299">
        <v>5213</v>
      </c>
      <c r="E65" s="300" t="s">
        <v>75</v>
      </c>
      <c r="F65" s="60">
        <v>50</v>
      </c>
      <c r="G65" s="60">
        <v>0</v>
      </c>
      <c r="H65" s="60">
        <f t="shared" si="1"/>
        <v>50</v>
      </c>
      <c r="I65" s="61">
        <v>0</v>
      </c>
      <c r="J65" s="61">
        <f t="shared" si="2"/>
        <v>50</v>
      </c>
      <c r="K65" s="61">
        <v>0</v>
      </c>
      <c r="L65" s="61">
        <f t="shared" si="3"/>
        <v>50</v>
      </c>
      <c r="M65" s="250">
        <v>0</v>
      </c>
      <c r="N65" s="250">
        <f t="shared" si="4"/>
        <v>50</v>
      </c>
      <c r="O65" s="251">
        <v>-50</v>
      </c>
      <c r="P65" s="251">
        <f t="shared" si="5"/>
        <v>0</v>
      </c>
      <c r="Q65" s="251">
        <v>0</v>
      </c>
      <c r="R65" s="251">
        <f t="shared" si="6"/>
        <v>0</v>
      </c>
      <c r="S65" s="252">
        <v>0</v>
      </c>
      <c r="T65" s="252">
        <f t="shared" si="7"/>
        <v>0</v>
      </c>
      <c r="U65" s="252">
        <v>0</v>
      </c>
      <c r="V65" s="252">
        <f t="shared" si="8"/>
        <v>0</v>
      </c>
      <c r="W65" s="194"/>
    </row>
    <row r="66" spans="1:23" s="67" customFormat="1" ht="22.5" x14ac:dyDescent="0.2">
      <c r="A66" s="301" t="s">
        <v>15</v>
      </c>
      <c r="B66" s="302" t="s">
        <v>76</v>
      </c>
      <c r="C66" s="303" t="s">
        <v>16</v>
      </c>
      <c r="D66" s="304" t="s">
        <v>16</v>
      </c>
      <c r="E66" s="305" t="s">
        <v>77</v>
      </c>
      <c r="F66" s="306">
        <v>0</v>
      </c>
      <c r="G66" s="306"/>
      <c r="H66" s="306"/>
      <c r="I66" s="307"/>
      <c r="J66" s="307"/>
      <c r="K66" s="307"/>
      <c r="L66" s="307">
        <v>0</v>
      </c>
      <c r="M66" s="266">
        <v>0</v>
      </c>
      <c r="N66" s="266">
        <v>0</v>
      </c>
      <c r="O66" s="267">
        <f>+O67</f>
        <v>50</v>
      </c>
      <c r="P66" s="267">
        <f t="shared" si="5"/>
        <v>50</v>
      </c>
      <c r="Q66" s="267">
        <v>0</v>
      </c>
      <c r="R66" s="267">
        <f t="shared" si="6"/>
        <v>50</v>
      </c>
      <c r="S66" s="261">
        <v>0</v>
      </c>
      <c r="T66" s="261">
        <f t="shared" si="7"/>
        <v>50</v>
      </c>
      <c r="U66" s="261">
        <v>0</v>
      </c>
      <c r="V66" s="261">
        <f t="shared" si="8"/>
        <v>50</v>
      </c>
      <c r="W66" s="194"/>
    </row>
    <row r="67" spans="1:23" s="67" customFormat="1" x14ac:dyDescent="0.2">
      <c r="A67" s="65"/>
      <c r="B67" s="66"/>
      <c r="C67" s="298">
        <v>3299</v>
      </c>
      <c r="D67" s="299">
        <v>5213</v>
      </c>
      <c r="E67" s="300" t="s">
        <v>75</v>
      </c>
      <c r="F67" s="60">
        <v>0</v>
      </c>
      <c r="G67" s="60"/>
      <c r="H67" s="60"/>
      <c r="I67" s="61"/>
      <c r="J67" s="61"/>
      <c r="K67" s="61"/>
      <c r="L67" s="61">
        <v>0</v>
      </c>
      <c r="M67" s="250">
        <v>0</v>
      </c>
      <c r="N67" s="250">
        <v>0</v>
      </c>
      <c r="O67" s="251">
        <v>50</v>
      </c>
      <c r="P67" s="251">
        <f t="shared" si="5"/>
        <v>50</v>
      </c>
      <c r="Q67" s="251">
        <v>0</v>
      </c>
      <c r="R67" s="251">
        <f t="shared" si="6"/>
        <v>50</v>
      </c>
      <c r="S67" s="252">
        <v>0</v>
      </c>
      <c r="T67" s="252">
        <f t="shared" si="7"/>
        <v>50</v>
      </c>
      <c r="U67" s="252">
        <v>0</v>
      </c>
      <c r="V67" s="252">
        <f t="shared" si="8"/>
        <v>50</v>
      </c>
      <c r="W67" s="194"/>
    </row>
    <row r="68" spans="1:23" s="67" customFormat="1" ht="22.5" x14ac:dyDescent="0.2">
      <c r="A68" s="154" t="s">
        <v>15</v>
      </c>
      <c r="B68" s="270" t="s">
        <v>78</v>
      </c>
      <c r="C68" s="156" t="s">
        <v>16</v>
      </c>
      <c r="D68" s="157" t="s">
        <v>16</v>
      </c>
      <c r="E68" s="296" t="s">
        <v>79</v>
      </c>
      <c r="F68" s="306">
        <v>0</v>
      </c>
      <c r="G68" s="60"/>
      <c r="H68" s="60"/>
      <c r="I68" s="61"/>
      <c r="J68" s="61"/>
      <c r="K68" s="61"/>
      <c r="L68" s="61"/>
      <c r="M68" s="266">
        <f>+M69</f>
        <v>500</v>
      </c>
      <c r="N68" s="266">
        <f t="shared" si="4"/>
        <v>500</v>
      </c>
      <c r="O68" s="267">
        <v>0</v>
      </c>
      <c r="P68" s="267">
        <f t="shared" si="5"/>
        <v>500</v>
      </c>
      <c r="Q68" s="267">
        <v>0</v>
      </c>
      <c r="R68" s="267">
        <f t="shared" si="6"/>
        <v>500</v>
      </c>
      <c r="S68" s="261">
        <v>0</v>
      </c>
      <c r="T68" s="261">
        <f t="shared" si="7"/>
        <v>500</v>
      </c>
      <c r="U68" s="261">
        <v>0</v>
      </c>
      <c r="V68" s="261">
        <f t="shared" si="8"/>
        <v>500</v>
      </c>
      <c r="W68" s="194"/>
    </row>
    <row r="69" spans="1:23" s="67" customFormat="1" x14ac:dyDescent="0.2">
      <c r="A69" s="65"/>
      <c r="B69" s="66" t="s">
        <v>21</v>
      </c>
      <c r="C69" s="298">
        <v>3299</v>
      </c>
      <c r="D69" s="299">
        <v>5332</v>
      </c>
      <c r="E69" s="300" t="s">
        <v>61</v>
      </c>
      <c r="F69" s="60">
        <v>0</v>
      </c>
      <c r="G69" s="60"/>
      <c r="H69" s="60"/>
      <c r="I69" s="61"/>
      <c r="J69" s="61"/>
      <c r="K69" s="61"/>
      <c r="L69" s="61"/>
      <c r="M69" s="61">
        <v>500</v>
      </c>
      <c r="N69" s="61">
        <f t="shared" si="4"/>
        <v>500</v>
      </c>
      <c r="O69" s="251">
        <v>0</v>
      </c>
      <c r="P69" s="251">
        <f t="shared" si="5"/>
        <v>500</v>
      </c>
      <c r="Q69" s="251">
        <v>0</v>
      </c>
      <c r="R69" s="251">
        <f t="shared" si="6"/>
        <v>500</v>
      </c>
      <c r="S69" s="252">
        <v>0</v>
      </c>
      <c r="T69" s="252">
        <f t="shared" si="7"/>
        <v>500</v>
      </c>
      <c r="U69" s="252">
        <v>0</v>
      </c>
      <c r="V69" s="252">
        <f t="shared" si="8"/>
        <v>500</v>
      </c>
      <c r="W69" s="194"/>
    </row>
    <row r="70" spans="1:23" s="67" customFormat="1" ht="33.75" x14ac:dyDescent="0.2">
      <c r="A70" s="154" t="s">
        <v>15</v>
      </c>
      <c r="B70" s="270" t="s">
        <v>80</v>
      </c>
      <c r="C70" s="156" t="s">
        <v>16</v>
      </c>
      <c r="D70" s="157" t="s">
        <v>16</v>
      </c>
      <c r="E70" s="296" t="s">
        <v>81</v>
      </c>
      <c r="F70" s="265">
        <f>+F79</f>
        <v>0</v>
      </c>
      <c r="G70" s="265">
        <v>0</v>
      </c>
      <c r="H70" s="265">
        <f t="shared" si="1"/>
        <v>0</v>
      </c>
      <c r="I70" s="266">
        <v>0</v>
      </c>
      <c r="J70" s="266">
        <f t="shared" si="2"/>
        <v>0</v>
      </c>
      <c r="K70" s="266">
        <v>0</v>
      </c>
      <c r="L70" s="266">
        <f t="shared" si="3"/>
        <v>0</v>
      </c>
      <c r="M70" s="266">
        <f>+M79</f>
        <v>190</v>
      </c>
      <c r="N70" s="266">
        <f t="shared" si="4"/>
        <v>190</v>
      </c>
      <c r="O70" s="267">
        <v>0</v>
      </c>
      <c r="P70" s="267">
        <f t="shared" si="5"/>
        <v>190</v>
      </c>
      <c r="Q70" s="267">
        <v>0</v>
      </c>
      <c r="R70" s="267">
        <f t="shared" si="6"/>
        <v>190</v>
      </c>
      <c r="S70" s="261">
        <v>0</v>
      </c>
      <c r="T70" s="261">
        <f t="shared" si="7"/>
        <v>190</v>
      </c>
      <c r="U70" s="261">
        <v>0</v>
      </c>
      <c r="V70" s="261">
        <f t="shared" si="8"/>
        <v>190</v>
      </c>
      <c r="W70" s="194"/>
    </row>
    <row r="71" spans="1:23" s="67" customFormat="1" x14ac:dyDescent="0.2">
      <c r="A71" s="301"/>
      <c r="B71" s="302"/>
      <c r="C71" s="298">
        <v>3299</v>
      </c>
      <c r="D71" s="299">
        <v>5221</v>
      </c>
      <c r="E71" s="300" t="s">
        <v>82</v>
      </c>
      <c r="F71" s="60">
        <v>0</v>
      </c>
      <c r="G71" s="60">
        <v>0</v>
      </c>
      <c r="H71" s="60">
        <f t="shared" ref="H71" si="17">+F71+G71</f>
        <v>0</v>
      </c>
      <c r="I71" s="61">
        <v>0</v>
      </c>
      <c r="J71" s="61">
        <f t="shared" ref="J71" si="18">+H71+I71</f>
        <v>0</v>
      </c>
      <c r="K71" s="61">
        <v>0</v>
      </c>
      <c r="L71" s="61">
        <f t="shared" ref="L71" si="19">+J71+K71</f>
        <v>0</v>
      </c>
      <c r="M71" s="61">
        <v>190</v>
      </c>
      <c r="N71" s="61">
        <f t="shared" ref="N71" si="20">+L71+M71</f>
        <v>190</v>
      </c>
      <c r="O71" s="62">
        <v>0</v>
      </c>
      <c r="P71" s="62">
        <f t="shared" ref="P71" si="21">+N71+O71</f>
        <v>190</v>
      </c>
      <c r="Q71" s="62">
        <v>0</v>
      </c>
      <c r="R71" s="62">
        <f t="shared" ref="R71" si="22">+P71+Q71</f>
        <v>190</v>
      </c>
      <c r="S71" s="63">
        <v>0</v>
      </c>
      <c r="T71" s="63">
        <f t="shared" ref="T71" si="23">+R71+S71</f>
        <v>190</v>
      </c>
      <c r="U71" s="63">
        <v>0</v>
      </c>
      <c r="V71" s="63">
        <f t="shared" ref="V71" si="24">+T71+U71</f>
        <v>190</v>
      </c>
      <c r="W71" s="194"/>
    </row>
    <row r="72" spans="1:23" s="67" customFormat="1" ht="22.5" x14ac:dyDescent="0.2">
      <c r="A72" s="301" t="s">
        <v>15</v>
      </c>
      <c r="B72" s="302" t="s">
        <v>418</v>
      </c>
      <c r="C72" s="156" t="s">
        <v>16</v>
      </c>
      <c r="D72" s="157" t="s">
        <v>16</v>
      </c>
      <c r="E72" s="305" t="s">
        <v>425</v>
      </c>
      <c r="F72" s="306">
        <v>0</v>
      </c>
      <c r="G72" s="306"/>
      <c r="H72" s="306"/>
      <c r="I72" s="307"/>
      <c r="J72" s="307"/>
      <c r="K72" s="307"/>
      <c r="L72" s="307"/>
      <c r="M72" s="307"/>
      <c r="N72" s="307"/>
      <c r="O72" s="308"/>
      <c r="P72" s="308"/>
      <c r="Q72" s="308"/>
      <c r="R72" s="308"/>
      <c r="S72" s="309"/>
      <c r="T72" s="309">
        <v>0</v>
      </c>
      <c r="U72" s="309">
        <f>U73</f>
        <v>25</v>
      </c>
      <c r="V72" s="309">
        <f>T72+U72</f>
        <v>25</v>
      </c>
      <c r="W72" s="439" t="s">
        <v>429</v>
      </c>
    </row>
    <row r="73" spans="1:23" s="64" customFormat="1" ht="22.5" x14ac:dyDescent="0.2">
      <c r="A73" s="56"/>
      <c r="B73" s="57"/>
      <c r="C73" s="58" t="s">
        <v>351</v>
      </c>
      <c r="D73" s="58" t="s">
        <v>39</v>
      </c>
      <c r="E73" s="59" t="s">
        <v>23</v>
      </c>
      <c r="F73" s="60">
        <v>0</v>
      </c>
      <c r="G73" s="60"/>
      <c r="H73" s="60"/>
      <c r="I73" s="61"/>
      <c r="J73" s="61"/>
      <c r="K73" s="61"/>
      <c r="L73" s="61"/>
      <c r="M73" s="61"/>
      <c r="N73" s="61"/>
      <c r="O73" s="62"/>
      <c r="P73" s="62"/>
      <c r="Q73" s="62"/>
      <c r="R73" s="62"/>
      <c r="S73" s="63"/>
      <c r="T73" s="63">
        <v>0</v>
      </c>
      <c r="U73" s="63">
        <v>25</v>
      </c>
      <c r="V73" s="63">
        <f t="shared" ref="V73:V78" si="25">T73+U73</f>
        <v>25</v>
      </c>
      <c r="W73" s="194"/>
    </row>
    <row r="74" spans="1:23" s="67" customFormat="1" ht="22.5" x14ac:dyDescent="0.2">
      <c r="A74" s="301" t="s">
        <v>15</v>
      </c>
      <c r="B74" s="302" t="s">
        <v>419</v>
      </c>
      <c r="C74" s="156" t="s">
        <v>16</v>
      </c>
      <c r="D74" s="157" t="s">
        <v>16</v>
      </c>
      <c r="E74" s="310" t="s">
        <v>422</v>
      </c>
      <c r="F74" s="306">
        <v>0</v>
      </c>
      <c r="G74" s="306"/>
      <c r="H74" s="306"/>
      <c r="I74" s="307"/>
      <c r="J74" s="307"/>
      <c r="K74" s="307"/>
      <c r="L74" s="307"/>
      <c r="M74" s="307"/>
      <c r="N74" s="307"/>
      <c r="O74" s="308"/>
      <c r="P74" s="308"/>
      <c r="Q74" s="308"/>
      <c r="R74" s="308"/>
      <c r="S74" s="309"/>
      <c r="T74" s="309">
        <v>0</v>
      </c>
      <c r="U74" s="309">
        <f>U75</f>
        <v>25</v>
      </c>
      <c r="V74" s="309">
        <f t="shared" si="25"/>
        <v>25</v>
      </c>
      <c r="W74" s="439" t="s">
        <v>429</v>
      </c>
    </row>
    <row r="75" spans="1:23" s="64" customFormat="1" ht="22.5" x14ac:dyDescent="0.2">
      <c r="A75" s="56"/>
      <c r="B75" s="57"/>
      <c r="C75" s="58" t="s">
        <v>351</v>
      </c>
      <c r="D75" s="58" t="s">
        <v>39</v>
      </c>
      <c r="E75" s="59" t="s">
        <v>23</v>
      </c>
      <c r="F75" s="60">
        <v>0</v>
      </c>
      <c r="G75" s="60"/>
      <c r="H75" s="60"/>
      <c r="I75" s="61"/>
      <c r="J75" s="61"/>
      <c r="K75" s="61"/>
      <c r="L75" s="61"/>
      <c r="M75" s="61"/>
      <c r="N75" s="61"/>
      <c r="O75" s="62"/>
      <c r="P75" s="62"/>
      <c r="Q75" s="62"/>
      <c r="R75" s="62"/>
      <c r="S75" s="63"/>
      <c r="T75" s="63">
        <v>0</v>
      </c>
      <c r="U75" s="63">
        <v>25</v>
      </c>
      <c r="V75" s="63">
        <f t="shared" si="25"/>
        <v>25</v>
      </c>
      <c r="W75" s="194"/>
    </row>
    <row r="76" spans="1:23" s="67" customFormat="1" ht="22.5" x14ac:dyDescent="0.2">
      <c r="A76" s="301" t="s">
        <v>15</v>
      </c>
      <c r="B76" s="302" t="s">
        <v>420</v>
      </c>
      <c r="C76" s="156" t="s">
        <v>16</v>
      </c>
      <c r="D76" s="157" t="s">
        <v>16</v>
      </c>
      <c r="E76" s="305" t="s">
        <v>423</v>
      </c>
      <c r="F76" s="306">
        <v>0</v>
      </c>
      <c r="G76" s="306"/>
      <c r="H76" s="306"/>
      <c r="I76" s="307"/>
      <c r="J76" s="307"/>
      <c r="K76" s="307"/>
      <c r="L76" s="307"/>
      <c r="M76" s="307"/>
      <c r="N76" s="307"/>
      <c r="O76" s="308"/>
      <c r="P76" s="308"/>
      <c r="Q76" s="308"/>
      <c r="R76" s="308"/>
      <c r="S76" s="309"/>
      <c r="T76" s="309">
        <v>0</v>
      </c>
      <c r="U76" s="309">
        <f>U77</f>
        <v>25</v>
      </c>
      <c r="V76" s="309">
        <f t="shared" si="25"/>
        <v>25</v>
      </c>
      <c r="W76" s="439" t="s">
        <v>429</v>
      </c>
    </row>
    <row r="77" spans="1:23" s="64" customFormat="1" ht="22.5" x14ac:dyDescent="0.2">
      <c r="A77" s="56"/>
      <c r="B77" s="57"/>
      <c r="C77" s="58" t="s">
        <v>351</v>
      </c>
      <c r="D77" s="58" t="s">
        <v>39</v>
      </c>
      <c r="E77" s="59" t="s">
        <v>23</v>
      </c>
      <c r="F77" s="60">
        <v>0</v>
      </c>
      <c r="G77" s="60"/>
      <c r="H77" s="60"/>
      <c r="I77" s="61"/>
      <c r="J77" s="61"/>
      <c r="K77" s="61"/>
      <c r="L77" s="61"/>
      <c r="M77" s="61"/>
      <c r="N77" s="61"/>
      <c r="O77" s="62"/>
      <c r="P77" s="62"/>
      <c r="Q77" s="62"/>
      <c r="R77" s="62"/>
      <c r="S77" s="63"/>
      <c r="T77" s="63">
        <v>0</v>
      </c>
      <c r="U77" s="63">
        <v>25</v>
      </c>
      <c r="V77" s="63">
        <f t="shared" si="25"/>
        <v>25</v>
      </c>
      <c r="W77" s="194"/>
    </row>
    <row r="78" spans="1:23" s="67" customFormat="1" ht="22.5" x14ac:dyDescent="0.2">
      <c r="A78" s="301" t="s">
        <v>15</v>
      </c>
      <c r="B78" s="302" t="s">
        <v>421</v>
      </c>
      <c r="C78" s="156" t="s">
        <v>16</v>
      </c>
      <c r="D78" s="157" t="s">
        <v>16</v>
      </c>
      <c r="E78" s="305" t="s">
        <v>424</v>
      </c>
      <c r="F78" s="306">
        <v>0</v>
      </c>
      <c r="G78" s="306"/>
      <c r="H78" s="306"/>
      <c r="I78" s="307"/>
      <c r="J78" s="307"/>
      <c r="K78" s="307"/>
      <c r="L78" s="307"/>
      <c r="M78" s="307"/>
      <c r="N78" s="307"/>
      <c r="O78" s="308"/>
      <c r="P78" s="308"/>
      <c r="Q78" s="308"/>
      <c r="R78" s="308"/>
      <c r="S78" s="309"/>
      <c r="T78" s="309">
        <v>0</v>
      </c>
      <c r="U78" s="309">
        <f>U79</f>
        <v>25</v>
      </c>
      <c r="V78" s="309">
        <f t="shared" si="25"/>
        <v>25</v>
      </c>
      <c r="W78" s="439" t="s">
        <v>429</v>
      </c>
    </row>
    <row r="79" spans="1:23" s="67" customFormat="1" ht="23.25" thickBot="1" x14ac:dyDescent="0.25">
      <c r="A79" s="56"/>
      <c r="B79" s="66" t="s">
        <v>21</v>
      </c>
      <c r="C79" s="58" t="s">
        <v>351</v>
      </c>
      <c r="D79" s="58" t="s">
        <v>39</v>
      </c>
      <c r="E79" s="59" t="s">
        <v>23</v>
      </c>
      <c r="F79" s="60">
        <v>0</v>
      </c>
      <c r="G79" s="60">
        <v>0</v>
      </c>
      <c r="H79" s="60">
        <f t="shared" si="1"/>
        <v>0</v>
      </c>
      <c r="I79" s="61">
        <v>0</v>
      </c>
      <c r="J79" s="61">
        <f t="shared" si="2"/>
        <v>0</v>
      </c>
      <c r="K79" s="61">
        <v>0</v>
      </c>
      <c r="L79" s="61">
        <f t="shared" si="3"/>
        <v>0</v>
      </c>
      <c r="M79" s="61">
        <v>190</v>
      </c>
      <c r="N79" s="61">
        <f t="shared" si="4"/>
        <v>190</v>
      </c>
      <c r="O79" s="62">
        <v>0</v>
      </c>
      <c r="P79" s="62">
        <f t="shared" si="5"/>
        <v>190</v>
      </c>
      <c r="Q79" s="62">
        <v>0</v>
      </c>
      <c r="R79" s="62">
        <f t="shared" si="6"/>
        <v>190</v>
      </c>
      <c r="S79" s="63">
        <v>0</v>
      </c>
      <c r="T79" s="63">
        <v>0</v>
      </c>
      <c r="U79" s="63">
        <v>25</v>
      </c>
      <c r="V79" s="63">
        <f t="shared" si="8"/>
        <v>25</v>
      </c>
      <c r="W79" s="194"/>
    </row>
    <row r="80" spans="1:23" s="67" customFormat="1" ht="13.5" thickBot="1" x14ac:dyDescent="0.25">
      <c r="A80" s="228" t="s">
        <v>15</v>
      </c>
      <c r="B80" s="311" t="s">
        <v>16</v>
      </c>
      <c r="C80" s="230" t="s">
        <v>16</v>
      </c>
      <c r="D80" s="231" t="s">
        <v>16</v>
      </c>
      <c r="E80" s="232" t="s">
        <v>83</v>
      </c>
      <c r="F80" s="233">
        <f>+F81+F83+F89+F91+F97</f>
        <v>4548.9799999999996</v>
      </c>
      <c r="G80" s="233">
        <f>+G81+G83+G89+G91+G97+G99</f>
        <v>0</v>
      </c>
      <c r="H80" s="233">
        <f t="shared" si="1"/>
        <v>4548.9799999999996</v>
      </c>
      <c r="I80" s="234">
        <v>0</v>
      </c>
      <c r="J80" s="234">
        <f t="shared" si="2"/>
        <v>4548.9799999999996</v>
      </c>
      <c r="K80" s="234">
        <v>0</v>
      </c>
      <c r="L80" s="234">
        <f t="shared" si="3"/>
        <v>4548.9799999999996</v>
      </c>
      <c r="M80" s="234">
        <f>+M83+M85+M87+M91+M93+M95+M97</f>
        <v>5.6843418860808015E-14</v>
      </c>
      <c r="N80" s="234">
        <f t="shared" si="4"/>
        <v>4548.9799999999996</v>
      </c>
      <c r="O80" s="235">
        <v>0</v>
      </c>
      <c r="P80" s="235">
        <f t="shared" si="5"/>
        <v>4548.9799999999996</v>
      </c>
      <c r="Q80" s="235">
        <v>0</v>
      </c>
      <c r="R80" s="235">
        <f t="shared" si="6"/>
        <v>4548.9799999999996</v>
      </c>
      <c r="S80" s="236">
        <v>0</v>
      </c>
      <c r="T80" s="236">
        <f t="shared" si="7"/>
        <v>4548.9799999999996</v>
      </c>
      <c r="U80" s="236">
        <v>0</v>
      </c>
      <c r="V80" s="236">
        <f t="shared" si="8"/>
        <v>4548.9799999999996</v>
      </c>
      <c r="W80" s="194"/>
    </row>
    <row r="81" spans="1:23" s="67" customFormat="1" hidden="1" x14ac:dyDescent="0.2">
      <c r="A81" s="253" t="s">
        <v>15</v>
      </c>
      <c r="B81" s="254" t="s">
        <v>84</v>
      </c>
      <c r="C81" s="255" t="s">
        <v>16</v>
      </c>
      <c r="D81" s="255" t="s">
        <v>16</v>
      </c>
      <c r="E81" s="257" t="s">
        <v>85</v>
      </c>
      <c r="F81" s="258">
        <f>+F82</f>
        <v>1200</v>
      </c>
      <c r="G81" s="258">
        <v>0</v>
      </c>
      <c r="H81" s="258">
        <f t="shared" si="1"/>
        <v>1200</v>
      </c>
      <c r="I81" s="259">
        <v>0</v>
      </c>
      <c r="J81" s="259">
        <f t="shared" si="2"/>
        <v>1200</v>
      </c>
      <c r="K81" s="259">
        <v>0</v>
      </c>
      <c r="L81" s="259">
        <f t="shared" si="3"/>
        <v>1200</v>
      </c>
      <c r="M81" s="259">
        <v>0</v>
      </c>
      <c r="N81" s="259">
        <f t="shared" si="4"/>
        <v>1200</v>
      </c>
      <c r="O81" s="260">
        <v>0</v>
      </c>
      <c r="P81" s="260">
        <f t="shared" si="5"/>
        <v>1200</v>
      </c>
      <c r="Q81" s="260">
        <v>0</v>
      </c>
      <c r="R81" s="260">
        <f t="shared" si="6"/>
        <v>1200</v>
      </c>
      <c r="S81" s="245">
        <v>0</v>
      </c>
      <c r="T81" s="245">
        <f t="shared" si="7"/>
        <v>1200</v>
      </c>
      <c r="U81" s="245">
        <v>0</v>
      </c>
      <c r="V81" s="245">
        <f t="shared" si="8"/>
        <v>1200</v>
      </c>
      <c r="W81" s="194"/>
    </row>
    <row r="82" spans="1:23" s="67" customFormat="1" hidden="1" x14ac:dyDescent="0.2">
      <c r="A82" s="262"/>
      <c r="B82" s="263" t="s">
        <v>21</v>
      </c>
      <c r="C82" s="264">
        <v>3299</v>
      </c>
      <c r="D82" s="159">
        <v>5321</v>
      </c>
      <c r="E82" s="161" t="s">
        <v>22</v>
      </c>
      <c r="F82" s="249">
        <v>1200</v>
      </c>
      <c r="G82" s="249">
        <v>0</v>
      </c>
      <c r="H82" s="249">
        <f t="shared" si="1"/>
        <v>1200</v>
      </c>
      <c r="I82" s="250">
        <v>0</v>
      </c>
      <c r="J82" s="250">
        <f t="shared" si="2"/>
        <v>1200</v>
      </c>
      <c r="K82" s="250">
        <v>0</v>
      </c>
      <c r="L82" s="250">
        <f t="shared" si="3"/>
        <v>1200</v>
      </c>
      <c r="M82" s="250">
        <v>0</v>
      </c>
      <c r="N82" s="250">
        <f t="shared" si="4"/>
        <v>1200</v>
      </c>
      <c r="O82" s="251">
        <v>0</v>
      </c>
      <c r="P82" s="251">
        <f t="shared" si="5"/>
        <v>1200</v>
      </c>
      <c r="Q82" s="251">
        <v>0</v>
      </c>
      <c r="R82" s="251">
        <f t="shared" si="6"/>
        <v>1200</v>
      </c>
      <c r="S82" s="252">
        <v>0</v>
      </c>
      <c r="T82" s="252">
        <f t="shared" si="7"/>
        <v>1200</v>
      </c>
      <c r="U82" s="252">
        <v>0</v>
      </c>
      <c r="V82" s="252">
        <f t="shared" si="8"/>
        <v>1200</v>
      </c>
      <c r="W82" s="194"/>
    </row>
    <row r="83" spans="1:23" s="67" customFormat="1" ht="22.5" hidden="1" x14ac:dyDescent="0.2">
      <c r="A83" s="154" t="s">
        <v>15</v>
      </c>
      <c r="B83" s="270" t="s">
        <v>86</v>
      </c>
      <c r="C83" s="156" t="s">
        <v>16</v>
      </c>
      <c r="D83" s="156" t="s">
        <v>16</v>
      </c>
      <c r="E83" s="257" t="s">
        <v>87</v>
      </c>
      <c r="F83" s="265">
        <f>+F84</f>
        <v>259.04000000000002</v>
      </c>
      <c r="G83" s="265">
        <v>0</v>
      </c>
      <c r="H83" s="265">
        <f t="shared" si="1"/>
        <v>259.04000000000002</v>
      </c>
      <c r="I83" s="266">
        <v>0</v>
      </c>
      <c r="J83" s="266">
        <f t="shared" si="2"/>
        <v>259.04000000000002</v>
      </c>
      <c r="K83" s="266">
        <v>0</v>
      </c>
      <c r="L83" s="266">
        <f t="shared" si="3"/>
        <v>259.04000000000002</v>
      </c>
      <c r="M83" s="267">
        <f>+M84</f>
        <v>-259.03699999999998</v>
      </c>
      <c r="N83" s="267">
        <f t="shared" si="4"/>
        <v>3.0000000000427463E-3</v>
      </c>
      <c r="O83" s="267">
        <v>0</v>
      </c>
      <c r="P83" s="267">
        <f t="shared" si="5"/>
        <v>3.0000000000427463E-3</v>
      </c>
      <c r="Q83" s="267">
        <v>0</v>
      </c>
      <c r="R83" s="267">
        <f t="shared" si="6"/>
        <v>3.0000000000427463E-3</v>
      </c>
      <c r="S83" s="261">
        <v>0</v>
      </c>
      <c r="T83" s="261">
        <f t="shared" ref="T83:T152" si="26">+R83+S83</f>
        <v>3.0000000000427463E-3</v>
      </c>
      <c r="U83" s="261">
        <v>0</v>
      </c>
      <c r="V83" s="261">
        <f t="shared" ref="V83:V146" si="27">+T83+U83</f>
        <v>3.0000000000427463E-3</v>
      </c>
      <c r="W83" s="194"/>
    </row>
    <row r="84" spans="1:23" s="67" customFormat="1" hidden="1" x14ac:dyDescent="0.2">
      <c r="A84" s="262"/>
      <c r="B84" s="263" t="s">
        <v>21</v>
      </c>
      <c r="C84" s="264">
        <v>3113</v>
      </c>
      <c r="D84" s="159">
        <v>5321</v>
      </c>
      <c r="E84" s="161" t="s">
        <v>22</v>
      </c>
      <c r="F84" s="249">
        <v>259.04000000000002</v>
      </c>
      <c r="G84" s="249">
        <v>0</v>
      </c>
      <c r="H84" s="249">
        <f t="shared" si="1"/>
        <v>259.04000000000002</v>
      </c>
      <c r="I84" s="250">
        <v>0</v>
      </c>
      <c r="J84" s="250">
        <f t="shared" si="2"/>
        <v>259.04000000000002</v>
      </c>
      <c r="K84" s="250">
        <v>0</v>
      </c>
      <c r="L84" s="250">
        <f t="shared" si="3"/>
        <v>259.04000000000002</v>
      </c>
      <c r="M84" s="251">
        <v>-259.03699999999998</v>
      </c>
      <c r="N84" s="251">
        <f t="shared" si="4"/>
        <v>3.0000000000427463E-3</v>
      </c>
      <c r="O84" s="251">
        <v>0</v>
      </c>
      <c r="P84" s="251">
        <f t="shared" si="5"/>
        <v>3.0000000000427463E-3</v>
      </c>
      <c r="Q84" s="251">
        <v>0</v>
      </c>
      <c r="R84" s="251">
        <f t="shared" si="6"/>
        <v>3.0000000000427463E-3</v>
      </c>
      <c r="S84" s="252">
        <v>0</v>
      </c>
      <c r="T84" s="252">
        <f t="shared" si="26"/>
        <v>3.0000000000427463E-3</v>
      </c>
      <c r="U84" s="252">
        <v>0</v>
      </c>
      <c r="V84" s="252">
        <f t="shared" si="27"/>
        <v>3.0000000000427463E-3</v>
      </c>
      <c r="W84" s="194"/>
    </row>
    <row r="85" spans="1:23" s="67" customFormat="1" ht="33.75" hidden="1" x14ac:dyDescent="0.2">
      <c r="A85" s="154" t="s">
        <v>15</v>
      </c>
      <c r="B85" s="270" t="s">
        <v>88</v>
      </c>
      <c r="C85" s="156" t="s">
        <v>16</v>
      </c>
      <c r="D85" s="156" t="s">
        <v>16</v>
      </c>
      <c r="E85" s="257" t="s">
        <v>89</v>
      </c>
      <c r="F85" s="265">
        <v>0</v>
      </c>
      <c r="G85" s="249"/>
      <c r="H85" s="249"/>
      <c r="I85" s="250"/>
      <c r="J85" s="250"/>
      <c r="K85" s="250"/>
      <c r="L85" s="250"/>
      <c r="M85" s="267">
        <f>+M86</f>
        <v>224.03700000000001</v>
      </c>
      <c r="N85" s="267">
        <f t="shared" si="4"/>
        <v>224.03700000000001</v>
      </c>
      <c r="O85" s="267">
        <v>0</v>
      </c>
      <c r="P85" s="267">
        <f t="shared" si="5"/>
        <v>224.03700000000001</v>
      </c>
      <c r="Q85" s="267">
        <v>0</v>
      </c>
      <c r="R85" s="267">
        <f t="shared" ref="R85:R154" si="28">+P85+Q85</f>
        <v>224.03700000000001</v>
      </c>
      <c r="S85" s="261">
        <v>0</v>
      </c>
      <c r="T85" s="261">
        <f t="shared" si="26"/>
        <v>224.03700000000001</v>
      </c>
      <c r="U85" s="261">
        <v>0</v>
      </c>
      <c r="V85" s="261">
        <f t="shared" si="27"/>
        <v>224.03700000000001</v>
      </c>
      <c r="W85" s="194"/>
    </row>
    <row r="86" spans="1:23" s="67" customFormat="1" hidden="1" x14ac:dyDescent="0.2">
      <c r="A86" s="262"/>
      <c r="B86" s="263" t="s">
        <v>21</v>
      </c>
      <c r="C86" s="264">
        <v>3113</v>
      </c>
      <c r="D86" s="159">
        <v>5321</v>
      </c>
      <c r="E86" s="161" t="s">
        <v>22</v>
      </c>
      <c r="F86" s="249">
        <v>0</v>
      </c>
      <c r="G86" s="249"/>
      <c r="H86" s="249"/>
      <c r="I86" s="250"/>
      <c r="J86" s="250"/>
      <c r="K86" s="250"/>
      <c r="L86" s="250"/>
      <c r="M86" s="251">
        <v>224.03700000000001</v>
      </c>
      <c r="N86" s="251">
        <f t="shared" si="4"/>
        <v>224.03700000000001</v>
      </c>
      <c r="O86" s="251">
        <v>0</v>
      </c>
      <c r="P86" s="251">
        <f t="shared" si="5"/>
        <v>224.03700000000001</v>
      </c>
      <c r="Q86" s="251">
        <v>0</v>
      </c>
      <c r="R86" s="251">
        <f t="shared" si="28"/>
        <v>224.03700000000001</v>
      </c>
      <c r="S86" s="252">
        <v>0</v>
      </c>
      <c r="T86" s="252">
        <f t="shared" si="26"/>
        <v>224.03700000000001</v>
      </c>
      <c r="U86" s="252">
        <v>0</v>
      </c>
      <c r="V86" s="252">
        <f t="shared" si="27"/>
        <v>224.03700000000001</v>
      </c>
      <c r="W86" s="194"/>
    </row>
    <row r="87" spans="1:23" s="67" customFormat="1" ht="33.75" hidden="1" x14ac:dyDescent="0.2">
      <c r="A87" s="154" t="s">
        <v>15</v>
      </c>
      <c r="B87" s="270" t="s">
        <v>90</v>
      </c>
      <c r="C87" s="156" t="s">
        <v>16</v>
      </c>
      <c r="D87" s="156" t="s">
        <v>16</v>
      </c>
      <c r="E87" s="257" t="s">
        <v>91</v>
      </c>
      <c r="F87" s="265">
        <v>0</v>
      </c>
      <c r="G87" s="249"/>
      <c r="H87" s="249"/>
      <c r="I87" s="250"/>
      <c r="J87" s="250"/>
      <c r="K87" s="250"/>
      <c r="L87" s="250"/>
      <c r="M87" s="267">
        <f>+M88</f>
        <v>50</v>
      </c>
      <c r="N87" s="267">
        <f t="shared" si="4"/>
        <v>50</v>
      </c>
      <c r="O87" s="267">
        <v>0</v>
      </c>
      <c r="P87" s="267">
        <f t="shared" ref="P87:P156" si="29">+N87+O87</f>
        <v>50</v>
      </c>
      <c r="Q87" s="267">
        <v>0</v>
      </c>
      <c r="R87" s="267">
        <f t="shared" si="28"/>
        <v>50</v>
      </c>
      <c r="S87" s="261">
        <v>0</v>
      </c>
      <c r="T87" s="261">
        <f t="shared" si="26"/>
        <v>50</v>
      </c>
      <c r="U87" s="261">
        <v>0</v>
      </c>
      <c r="V87" s="261">
        <f t="shared" si="27"/>
        <v>50</v>
      </c>
      <c r="W87" s="194"/>
    </row>
    <row r="88" spans="1:23" s="67" customFormat="1" hidden="1" x14ac:dyDescent="0.2">
      <c r="A88" s="262"/>
      <c r="B88" s="263" t="s">
        <v>21</v>
      </c>
      <c r="C88" s="264">
        <v>3113</v>
      </c>
      <c r="D88" s="159">
        <v>5321</v>
      </c>
      <c r="E88" s="161" t="s">
        <v>22</v>
      </c>
      <c r="F88" s="249">
        <v>0</v>
      </c>
      <c r="G88" s="249"/>
      <c r="H88" s="249"/>
      <c r="I88" s="250"/>
      <c r="J88" s="250"/>
      <c r="K88" s="250"/>
      <c r="L88" s="250"/>
      <c r="M88" s="251">
        <v>50</v>
      </c>
      <c r="N88" s="251">
        <f t="shared" si="4"/>
        <v>50</v>
      </c>
      <c r="O88" s="251">
        <v>0</v>
      </c>
      <c r="P88" s="251">
        <f t="shared" si="29"/>
        <v>50</v>
      </c>
      <c r="Q88" s="251">
        <v>0</v>
      </c>
      <c r="R88" s="251">
        <f t="shared" si="28"/>
        <v>50</v>
      </c>
      <c r="S88" s="252">
        <v>0</v>
      </c>
      <c r="T88" s="252">
        <f t="shared" si="26"/>
        <v>50</v>
      </c>
      <c r="U88" s="252">
        <v>0</v>
      </c>
      <c r="V88" s="252">
        <f t="shared" si="27"/>
        <v>50</v>
      </c>
      <c r="W88" s="194"/>
    </row>
    <row r="89" spans="1:23" s="67" customFormat="1" hidden="1" x14ac:dyDescent="0.2">
      <c r="A89" s="154" t="s">
        <v>15</v>
      </c>
      <c r="B89" s="270" t="s">
        <v>92</v>
      </c>
      <c r="C89" s="156" t="s">
        <v>16</v>
      </c>
      <c r="D89" s="156" t="s">
        <v>16</v>
      </c>
      <c r="E89" s="257" t="s">
        <v>93</v>
      </c>
      <c r="F89" s="265">
        <f>+F90</f>
        <v>2007.02</v>
      </c>
      <c r="G89" s="265">
        <v>0</v>
      </c>
      <c r="H89" s="265">
        <f t="shared" si="1"/>
        <v>2007.02</v>
      </c>
      <c r="I89" s="266">
        <v>0</v>
      </c>
      <c r="J89" s="266">
        <f t="shared" si="2"/>
        <v>2007.02</v>
      </c>
      <c r="K89" s="266">
        <v>0</v>
      </c>
      <c r="L89" s="266">
        <f t="shared" si="3"/>
        <v>2007.02</v>
      </c>
      <c r="M89" s="266">
        <v>0</v>
      </c>
      <c r="N89" s="266">
        <f t="shared" si="4"/>
        <v>2007.02</v>
      </c>
      <c r="O89" s="267">
        <v>0</v>
      </c>
      <c r="P89" s="267">
        <f t="shared" si="29"/>
        <v>2007.02</v>
      </c>
      <c r="Q89" s="267">
        <v>0</v>
      </c>
      <c r="R89" s="267">
        <f t="shared" si="28"/>
        <v>2007.02</v>
      </c>
      <c r="S89" s="261">
        <v>0</v>
      </c>
      <c r="T89" s="261">
        <f t="shared" si="26"/>
        <v>2007.02</v>
      </c>
      <c r="U89" s="261">
        <v>0</v>
      </c>
      <c r="V89" s="261">
        <f t="shared" si="27"/>
        <v>2007.02</v>
      </c>
      <c r="W89" s="194"/>
    </row>
    <row r="90" spans="1:23" s="67" customFormat="1" hidden="1" x14ac:dyDescent="0.2">
      <c r="A90" s="262"/>
      <c r="B90" s="263" t="s">
        <v>21</v>
      </c>
      <c r="C90" s="264">
        <v>3299</v>
      </c>
      <c r="D90" s="159">
        <v>5321</v>
      </c>
      <c r="E90" s="161" t="s">
        <v>22</v>
      </c>
      <c r="F90" s="249">
        <v>2007.02</v>
      </c>
      <c r="G90" s="249">
        <v>0</v>
      </c>
      <c r="H90" s="249">
        <f t="shared" si="1"/>
        <v>2007.02</v>
      </c>
      <c r="I90" s="250">
        <v>0</v>
      </c>
      <c r="J90" s="250">
        <f t="shared" si="2"/>
        <v>2007.02</v>
      </c>
      <c r="K90" s="250">
        <v>0</v>
      </c>
      <c r="L90" s="250">
        <f t="shared" si="3"/>
        <v>2007.02</v>
      </c>
      <c r="M90" s="250">
        <v>0</v>
      </c>
      <c r="N90" s="250">
        <f t="shared" si="4"/>
        <v>2007.02</v>
      </c>
      <c r="O90" s="251">
        <v>0</v>
      </c>
      <c r="P90" s="251">
        <f t="shared" si="29"/>
        <v>2007.02</v>
      </c>
      <c r="Q90" s="251">
        <v>0</v>
      </c>
      <c r="R90" s="251">
        <f t="shared" si="28"/>
        <v>2007.02</v>
      </c>
      <c r="S90" s="252">
        <v>0</v>
      </c>
      <c r="T90" s="252">
        <f t="shared" si="26"/>
        <v>2007.02</v>
      </c>
      <c r="U90" s="252">
        <v>0</v>
      </c>
      <c r="V90" s="252">
        <f t="shared" si="27"/>
        <v>2007.02</v>
      </c>
      <c r="W90" s="194"/>
    </row>
    <row r="91" spans="1:23" s="67" customFormat="1" hidden="1" x14ac:dyDescent="0.2">
      <c r="A91" s="154" t="s">
        <v>15</v>
      </c>
      <c r="B91" s="270" t="s">
        <v>94</v>
      </c>
      <c r="C91" s="156" t="s">
        <v>16</v>
      </c>
      <c r="D91" s="156" t="s">
        <v>16</v>
      </c>
      <c r="E91" s="257" t="s">
        <v>95</v>
      </c>
      <c r="F91" s="265">
        <f>+F92</f>
        <v>541.79</v>
      </c>
      <c r="G91" s="265">
        <v>0</v>
      </c>
      <c r="H91" s="265">
        <f t="shared" si="1"/>
        <v>541.79</v>
      </c>
      <c r="I91" s="266">
        <v>0</v>
      </c>
      <c r="J91" s="266">
        <f t="shared" si="2"/>
        <v>541.79</v>
      </c>
      <c r="K91" s="266">
        <v>0</v>
      </c>
      <c r="L91" s="266">
        <f t="shared" si="3"/>
        <v>541.79</v>
      </c>
      <c r="M91" s="267">
        <f>+M92</f>
        <v>-541.79</v>
      </c>
      <c r="N91" s="267">
        <f t="shared" si="4"/>
        <v>0</v>
      </c>
      <c r="O91" s="267">
        <v>0</v>
      </c>
      <c r="P91" s="267">
        <f t="shared" si="29"/>
        <v>0</v>
      </c>
      <c r="Q91" s="267">
        <v>0</v>
      </c>
      <c r="R91" s="267">
        <f t="shared" si="28"/>
        <v>0</v>
      </c>
      <c r="S91" s="261">
        <v>0</v>
      </c>
      <c r="T91" s="261">
        <f t="shared" si="26"/>
        <v>0</v>
      </c>
      <c r="U91" s="261">
        <v>0</v>
      </c>
      <c r="V91" s="261">
        <f t="shared" si="27"/>
        <v>0</v>
      </c>
      <c r="W91" s="194"/>
    </row>
    <row r="92" spans="1:23" s="67" customFormat="1" hidden="1" x14ac:dyDescent="0.2">
      <c r="A92" s="262"/>
      <c r="B92" s="263" t="s">
        <v>21</v>
      </c>
      <c r="C92" s="264">
        <v>3113</v>
      </c>
      <c r="D92" s="159">
        <v>5321</v>
      </c>
      <c r="E92" s="161" t="s">
        <v>22</v>
      </c>
      <c r="F92" s="249">
        <v>541.79</v>
      </c>
      <c r="G92" s="249">
        <v>0</v>
      </c>
      <c r="H92" s="249">
        <f t="shared" si="1"/>
        <v>541.79</v>
      </c>
      <c r="I92" s="250">
        <v>0</v>
      </c>
      <c r="J92" s="250">
        <f t="shared" si="2"/>
        <v>541.79</v>
      </c>
      <c r="K92" s="250">
        <v>0</v>
      </c>
      <c r="L92" s="250">
        <f t="shared" si="3"/>
        <v>541.79</v>
      </c>
      <c r="M92" s="251">
        <v>-541.79</v>
      </c>
      <c r="N92" s="251">
        <f t="shared" si="4"/>
        <v>0</v>
      </c>
      <c r="O92" s="251">
        <v>0</v>
      </c>
      <c r="P92" s="251">
        <f t="shared" si="29"/>
        <v>0</v>
      </c>
      <c r="Q92" s="251">
        <v>0</v>
      </c>
      <c r="R92" s="251">
        <f t="shared" si="28"/>
        <v>0</v>
      </c>
      <c r="S92" s="252">
        <v>0</v>
      </c>
      <c r="T92" s="252">
        <f t="shared" si="26"/>
        <v>0</v>
      </c>
      <c r="U92" s="252">
        <v>0</v>
      </c>
      <c r="V92" s="252">
        <f t="shared" si="27"/>
        <v>0</v>
      </c>
      <c r="W92" s="194"/>
    </row>
    <row r="93" spans="1:23" s="67" customFormat="1" ht="33.75" hidden="1" x14ac:dyDescent="0.2">
      <c r="A93" s="154" t="s">
        <v>15</v>
      </c>
      <c r="B93" s="270" t="s">
        <v>96</v>
      </c>
      <c r="C93" s="156" t="s">
        <v>16</v>
      </c>
      <c r="D93" s="156" t="s">
        <v>16</v>
      </c>
      <c r="E93" s="257" t="s">
        <v>97</v>
      </c>
      <c r="F93" s="265">
        <v>0</v>
      </c>
      <c r="G93" s="249"/>
      <c r="H93" s="249"/>
      <c r="I93" s="250"/>
      <c r="J93" s="250"/>
      <c r="K93" s="250"/>
      <c r="L93" s="250"/>
      <c r="M93" s="267">
        <f>+M94</f>
        <v>461.79</v>
      </c>
      <c r="N93" s="267">
        <f t="shared" si="4"/>
        <v>461.79</v>
      </c>
      <c r="O93" s="267">
        <v>0</v>
      </c>
      <c r="P93" s="267">
        <f t="shared" si="29"/>
        <v>461.79</v>
      </c>
      <c r="Q93" s="267">
        <v>0</v>
      </c>
      <c r="R93" s="267">
        <f t="shared" si="28"/>
        <v>461.79</v>
      </c>
      <c r="S93" s="261">
        <v>0</v>
      </c>
      <c r="T93" s="261">
        <f t="shared" si="26"/>
        <v>461.79</v>
      </c>
      <c r="U93" s="261">
        <v>0</v>
      </c>
      <c r="V93" s="261">
        <f t="shared" si="27"/>
        <v>461.79</v>
      </c>
      <c r="W93" s="194"/>
    </row>
    <row r="94" spans="1:23" s="67" customFormat="1" hidden="1" x14ac:dyDescent="0.2">
      <c r="A94" s="262"/>
      <c r="B94" s="263" t="s">
        <v>21</v>
      </c>
      <c r="C94" s="264">
        <v>3113</v>
      </c>
      <c r="D94" s="159">
        <v>5321</v>
      </c>
      <c r="E94" s="161" t="s">
        <v>22</v>
      </c>
      <c r="F94" s="249">
        <v>0</v>
      </c>
      <c r="G94" s="249"/>
      <c r="H94" s="249"/>
      <c r="I94" s="250"/>
      <c r="J94" s="250"/>
      <c r="K94" s="250"/>
      <c r="L94" s="250"/>
      <c r="M94" s="251">
        <v>461.79</v>
      </c>
      <c r="N94" s="251">
        <f t="shared" si="4"/>
        <v>461.79</v>
      </c>
      <c r="O94" s="251">
        <v>0</v>
      </c>
      <c r="P94" s="251">
        <f t="shared" si="29"/>
        <v>461.79</v>
      </c>
      <c r="Q94" s="251">
        <v>0</v>
      </c>
      <c r="R94" s="251">
        <f t="shared" si="28"/>
        <v>461.79</v>
      </c>
      <c r="S94" s="252">
        <v>0</v>
      </c>
      <c r="T94" s="252">
        <f t="shared" si="26"/>
        <v>461.79</v>
      </c>
      <c r="U94" s="252">
        <v>0</v>
      </c>
      <c r="V94" s="252">
        <f t="shared" si="27"/>
        <v>461.79</v>
      </c>
      <c r="W94" s="194"/>
    </row>
    <row r="95" spans="1:23" s="67" customFormat="1" ht="33.75" hidden="1" x14ac:dyDescent="0.2">
      <c r="A95" s="154" t="s">
        <v>15</v>
      </c>
      <c r="B95" s="270" t="s">
        <v>98</v>
      </c>
      <c r="C95" s="156" t="s">
        <v>16</v>
      </c>
      <c r="D95" s="156" t="s">
        <v>16</v>
      </c>
      <c r="E95" s="257" t="s">
        <v>99</v>
      </c>
      <c r="F95" s="265">
        <v>0</v>
      </c>
      <c r="G95" s="249"/>
      <c r="H95" s="249"/>
      <c r="I95" s="250"/>
      <c r="J95" s="250"/>
      <c r="K95" s="250"/>
      <c r="L95" s="250"/>
      <c r="M95" s="267">
        <f>+M96</f>
        <v>80</v>
      </c>
      <c r="N95" s="267">
        <f t="shared" si="4"/>
        <v>80</v>
      </c>
      <c r="O95" s="267">
        <v>0</v>
      </c>
      <c r="P95" s="267">
        <f t="shared" si="29"/>
        <v>80</v>
      </c>
      <c r="Q95" s="267">
        <v>0</v>
      </c>
      <c r="R95" s="267">
        <f t="shared" si="28"/>
        <v>80</v>
      </c>
      <c r="S95" s="261">
        <v>0</v>
      </c>
      <c r="T95" s="261">
        <f t="shared" si="26"/>
        <v>80</v>
      </c>
      <c r="U95" s="261">
        <v>0</v>
      </c>
      <c r="V95" s="261">
        <f t="shared" si="27"/>
        <v>80</v>
      </c>
      <c r="W95" s="194"/>
    </row>
    <row r="96" spans="1:23" s="67" customFormat="1" hidden="1" x14ac:dyDescent="0.2">
      <c r="A96" s="262"/>
      <c r="B96" s="263" t="s">
        <v>21</v>
      </c>
      <c r="C96" s="264">
        <v>3113</v>
      </c>
      <c r="D96" s="159">
        <v>5321</v>
      </c>
      <c r="E96" s="161" t="s">
        <v>22</v>
      </c>
      <c r="F96" s="249">
        <v>0</v>
      </c>
      <c r="G96" s="249"/>
      <c r="H96" s="249"/>
      <c r="I96" s="250"/>
      <c r="J96" s="250"/>
      <c r="K96" s="250"/>
      <c r="L96" s="250"/>
      <c r="M96" s="251">
        <v>80</v>
      </c>
      <c r="N96" s="251">
        <f t="shared" si="4"/>
        <v>80</v>
      </c>
      <c r="O96" s="251">
        <v>0</v>
      </c>
      <c r="P96" s="251">
        <f t="shared" si="29"/>
        <v>80</v>
      </c>
      <c r="Q96" s="251">
        <v>0</v>
      </c>
      <c r="R96" s="251">
        <f t="shared" si="28"/>
        <v>80</v>
      </c>
      <c r="S96" s="252">
        <v>0</v>
      </c>
      <c r="T96" s="252">
        <f t="shared" si="26"/>
        <v>80</v>
      </c>
      <c r="U96" s="252">
        <v>0</v>
      </c>
      <c r="V96" s="252">
        <f t="shared" si="27"/>
        <v>80</v>
      </c>
      <c r="W96" s="194"/>
    </row>
    <row r="97" spans="1:23" s="67" customFormat="1" ht="22.5" hidden="1" x14ac:dyDescent="0.2">
      <c r="A97" s="154" t="s">
        <v>15</v>
      </c>
      <c r="B97" s="270" t="s">
        <v>100</v>
      </c>
      <c r="C97" s="156" t="s">
        <v>16</v>
      </c>
      <c r="D97" s="156" t="s">
        <v>16</v>
      </c>
      <c r="E97" s="257" t="s">
        <v>101</v>
      </c>
      <c r="F97" s="265">
        <f>+F98</f>
        <v>541.13</v>
      </c>
      <c r="G97" s="265">
        <f>+G98</f>
        <v>-250</v>
      </c>
      <c r="H97" s="265">
        <f t="shared" si="1"/>
        <v>291.13</v>
      </c>
      <c r="I97" s="266">
        <v>0</v>
      </c>
      <c r="J97" s="266">
        <f t="shared" si="2"/>
        <v>291.13</v>
      </c>
      <c r="K97" s="266">
        <v>0</v>
      </c>
      <c r="L97" s="266">
        <f t="shared" si="3"/>
        <v>291.13</v>
      </c>
      <c r="M97" s="267">
        <f>+M98</f>
        <v>-15</v>
      </c>
      <c r="N97" s="267">
        <f t="shared" si="4"/>
        <v>276.13</v>
      </c>
      <c r="O97" s="267">
        <v>0</v>
      </c>
      <c r="P97" s="267">
        <f t="shared" si="29"/>
        <v>276.13</v>
      </c>
      <c r="Q97" s="267">
        <v>0</v>
      </c>
      <c r="R97" s="267">
        <f t="shared" si="28"/>
        <v>276.13</v>
      </c>
      <c r="S97" s="261">
        <v>0</v>
      </c>
      <c r="T97" s="261">
        <f t="shared" si="26"/>
        <v>276.13</v>
      </c>
      <c r="U97" s="261">
        <v>0</v>
      </c>
      <c r="V97" s="261">
        <f t="shared" si="27"/>
        <v>276.13</v>
      </c>
      <c r="W97" s="194"/>
    </row>
    <row r="98" spans="1:23" s="67" customFormat="1" hidden="1" x14ac:dyDescent="0.2">
      <c r="A98" s="65"/>
      <c r="B98" s="66" t="s">
        <v>21</v>
      </c>
      <c r="C98" s="298">
        <v>3299</v>
      </c>
      <c r="D98" s="299">
        <v>5321</v>
      </c>
      <c r="E98" s="161" t="s">
        <v>22</v>
      </c>
      <c r="F98" s="249">
        <v>541.13</v>
      </c>
      <c r="G98" s="249">
        <v>-250</v>
      </c>
      <c r="H98" s="249">
        <f t="shared" si="1"/>
        <v>291.13</v>
      </c>
      <c r="I98" s="250">
        <v>0</v>
      </c>
      <c r="J98" s="250">
        <f t="shared" si="2"/>
        <v>291.13</v>
      </c>
      <c r="K98" s="250">
        <v>0</v>
      </c>
      <c r="L98" s="250">
        <f t="shared" si="3"/>
        <v>291.13</v>
      </c>
      <c r="M98" s="251">
        <v>-15</v>
      </c>
      <c r="N98" s="251">
        <f t="shared" si="4"/>
        <v>276.13</v>
      </c>
      <c r="O98" s="251">
        <v>0</v>
      </c>
      <c r="P98" s="251">
        <f t="shared" si="29"/>
        <v>276.13</v>
      </c>
      <c r="Q98" s="251">
        <v>0</v>
      </c>
      <c r="R98" s="251">
        <f t="shared" si="28"/>
        <v>276.13</v>
      </c>
      <c r="S98" s="252">
        <v>0</v>
      </c>
      <c r="T98" s="252">
        <f t="shared" si="26"/>
        <v>276.13</v>
      </c>
      <c r="U98" s="252">
        <v>0</v>
      </c>
      <c r="V98" s="252">
        <f t="shared" si="27"/>
        <v>276.13</v>
      </c>
      <c r="W98" s="194"/>
    </row>
    <row r="99" spans="1:23" s="67" customFormat="1" ht="33.75" hidden="1" x14ac:dyDescent="0.2">
      <c r="A99" s="154" t="s">
        <v>15</v>
      </c>
      <c r="B99" s="155" t="s">
        <v>102</v>
      </c>
      <c r="C99" s="155" t="s">
        <v>16</v>
      </c>
      <c r="D99" s="156" t="s">
        <v>16</v>
      </c>
      <c r="E99" s="296" t="s">
        <v>103</v>
      </c>
      <c r="F99" s="265">
        <v>0</v>
      </c>
      <c r="G99" s="265">
        <f>+G100</f>
        <v>250</v>
      </c>
      <c r="H99" s="265">
        <f t="shared" si="1"/>
        <v>250</v>
      </c>
      <c r="I99" s="266">
        <v>0</v>
      </c>
      <c r="J99" s="266">
        <f t="shared" si="2"/>
        <v>250</v>
      </c>
      <c r="K99" s="266">
        <v>0</v>
      </c>
      <c r="L99" s="266">
        <f t="shared" si="3"/>
        <v>250</v>
      </c>
      <c r="M99" s="266">
        <v>0</v>
      </c>
      <c r="N99" s="266">
        <f t="shared" ref="N99:N172" si="30">+L99+M99</f>
        <v>250</v>
      </c>
      <c r="O99" s="267">
        <v>0</v>
      </c>
      <c r="P99" s="267">
        <f t="shared" si="29"/>
        <v>250</v>
      </c>
      <c r="Q99" s="267">
        <v>0</v>
      </c>
      <c r="R99" s="267">
        <f t="shared" si="28"/>
        <v>250</v>
      </c>
      <c r="S99" s="261">
        <v>0</v>
      </c>
      <c r="T99" s="261">
        <f t="shared" si="26"/>
        <v>250</v>
      </c>
      <c r="U99" s="261">
        <v>0</v>
      </c>
      <c r="V99" s="261">
        <f t="shared" si="27"/>
        <v>250</v>
      </c>
      <c r="W99" s="194"/>
    </row>
    <row r="100" spans="1:23" s="67" customFormat="1" ht="13.5" hidden="1" thickBot="1" x14ac:dyDescent="0.25">
      <c r="A100" s="312"/>
      <c r="B100" s="313"/>
      <c r="C100" s="298">
        <v>3299</v>
      </c>
      <c r="D100" s="314">
        <v>5339</v>
      </c>
      <c r="E100" s="315" t="s">
        <v>104</v>
      </c>
      <c r="F100" s="60">
        <v>0</v>
      </c>
      <c r="G100" s="60">
        <v>250</v>
      </c>
      <c r="H100" s="60">
        <f t="shared" si="1"/>
        <v>250</v>
      </c>
      <c r="I100" s="61">
        <v>0</v>
      </c>
      <c r="J100" s="61">
        <f t="shared" si="2"/>
        <v>250</v>
      </c>
      <c r="K100" s="61">
        <v>0</v>
      </c>
      <c r="L100" s="61">
        <f t="shared" si="3"/>
        <v>250</v>
      </c>
      <c r="M100" s="61">
        <v>0</v>
      </c>
      <c r="N100" s="61">
        <f t="shared" si="30"/>
        <v>250</v>
      </c>
      <c r="O100" s="62">
        <v>0</v>
      </c>
      <c r="P100" s="62">
        <f t="shared" si="29"/>
        <v>250</v>
      </c>
      <c r="Q100" s="62">
        <v>0</v>
      </c>
      <c r="R100" s="62">
        <f t="shared" si="28"/>
        <v>250</v>
      </c>
      <c r="S100" s="63">
        <v>0</v>
      </c>
      <c r="T100" s="63">
        <f t="shared" si="26"/>
        <v>250</v>
      </c>
      <c r="U100" s="63">
        <v>0</v>
      </c>
      <c r="V100" s="63">
        <f t="shared" si="27"/>
        <v>250</v>
      </c>
      <c r="W100" s="194"/>
    </row>
    <row r="101" spans="1:23" s="67" customFormat="1" ht="13.5" thickBot="1" x14ac:dyDescent="0.25">
      <c r="A101" s="228" t="s">
        <v>15</v>
      </c>
      <c r="B101" s="229" t="s">
        <v>16</v>
      </c>
      <c r="C101" s="230" t="s">
        <v>16</v>
      </c>
      <c r="D101" s="231" t="s">
        <v>16</v>
      </c>
      <c r="E101" s="232" t="s">
        <v>105</v>
      </c>
      <c r="F101" s="233">
        <f>+F102+F183+F196+F217+F244</f>
        <v>13000</v>
      </c>
      <c r="G101" s="233">
        <f>+G102+G183+G196+G217+G244</f>
        <v>0</v>
      </c>
      <c r="H101" s="233">
        <f>+H102+H183+H196+H217+H244</f>
        <v>13000</v>
      </c>
      <c r="I101" s="233">
        <f>+I102+I183+I196+I217+I244</f>
        <v>0</v>
      </c>
      <c r="J101" s="233">
        <f>+J102+J183+J196+J217+J244</f>
        <v>13000</v>
      </c>
      <c r="K101" s="234">
        <v>0</v>
      </c>
      <c r="L101" s="234">
        <f t="shared" ref="L101:L174" si="31">+J101+K101</f>
        <v>13000</v>
      </c>
      <c r="M101" s="234">
        <f>+M102+M183+M196+M217+M244</f>
        <v>5000</v>
      </c>
      <c r="N101" s="234">
        <f t="shared" si="30"/>
        <v>18000</v>
      </c>
      <c r="O101" s="235">
        <f>+O102+O183+O196+O217+O244+O263+O268</f>
        <v>2178.7640000000001</v>
      </c>
      <c r="P101" s="235">
        <f t="shared" si="29"/>
        <v>20178.763999999999</v>
      </c>
      <c r="Q101" s="235">
        <f>+Q102+Q196+Q217+Q244+Q263+Q268</f>
        <v>0</v>
      </c>
      <c r="R101" s="235">
        <f t="shared" si="28"/>
        <v>20178.763999999999</v>
      </c>
      <c r="S101" s="236">
        <v>0</v>
      </c>
      <c r="T101" s="236">
        <f t="shared" si="26"/>
        <v>20178.763999999999</v>
      </c>
      <c r="U101" s="236">
        <f>+U102+U183+U196+U217+U244+U263+U268</f>
        <v>0</v>
      </c>
      <c r="V101" s="236">
        <f t="shared" si="27"/>
        <v>20178.763999999999</v>
      </c>
      <c r="W101" s="439"/>
    </row>
    <row r="102" spans="1:23" s="67" customFormat="1" ht="13.5" hidden="1" thickBot="1" x14ac:dyDescent="0.25">
      <c r="A102" s="316" t="s">
        <v>15</v>
      </c>
      <c r="B102" s="317" t="s">
        <v>16</v>
      </c>
      <c r="C102" s="318" t="s">
        <v>16</v>
      </c>
      <c r="D102" s="318" t="s">
        <v>16</v>
      </c>
      <c r="E102" s="319" t="s">
        <v>106</v>
      </c>
      <c r="F102" s="320">
        <v>5000</v>
      </c>
      <c r="G102" s="321">
        <f>+G103+G115+G117+G119+G121+G123+G125+G127+G129+G131+G133+G135+G137+G139+G141+G143+G145+G147+G149+G151+G153+G155+G157+G159+G161+G163+G165+G167+G169+G171+G173+G175+G177+G179+G181</f>
        <v>0</v>
      </c>
      <c r="H102" s="321">
        <f>+F102+G102</f>
        <v>5000</v>
      </c>
      <c r="I102" s="322">
        <v>0</v>
      </c>
      <c r="J102" s="322">
        <f>+H102+I102</f>
        <v>5000</v>
      </c>
      <c r="K102" s="322">
        <v>0</v>
      </c>
      <c r="L102" s="322">
        <f t="shared" si="31"/>
        <v>5000</v>
      </c>
      <c r="M102" s="322">
        <f>+M103+M111+M113</f>
        <v>0</v>
      </c>
      <c r="N102" s="322">
        <f t="shared" si="30"/>
        <v>5000</v>
      </c>
      <c r="O102" s="323">
        <f>+O103+O125+O133+O145+O149+O157+O159</f>
        <v>-500</v>
      </c>
      <c r="P102" s="323">
        <f t="shared" si="29"/>
        <v>4500</v>
      </c>
      <c r="Q102" s="323">
        <v>0</v>
      </c>
      <c r="R102" s="323">
        <f t="shared" si="28"/>
        <v>4500</v>
      </c>
      <c r="S102" s="324">
        <v>0</v>
      </c>
      <c r="T102" s="324">
        <f t="shared" si="26"/>
        <v>4500</v>
      </c>
      <c r="U102" s="324">
        <f>+U103+U105+U107+U109+U141</f>
        <v>0</v>
      </c>
      <c r="V102" s="324">
        <f t="shared" si="27"/>
        <v>4500</v>
      </c>
      <c r="W102" s="194"/>
    </row>
    <row r="103" spans="1:23" s="67" customFormat="1" hidden="1" x14ac:dyDescent="0.2">
      <c r="A103" s="253" t="s">
        <v>15</v>
      </c>
      <c r="B103" s="254" t="s">
        <v>107</v>
      </c>
      <c r="C103" s="255" t="s">
        <v>16</v>
      </c>
      <c r="D103" s="256" t="s">
        <v>16</v>
      </c>
      <c r="E103" s="257" t="s">
        <v>108</v>
      </c>
      <c r="F103" s="258">
        <f>+F104</f>
        <v>5000</v>
      </c>
      <c r="G103" s="325">
        <f>+G104</f>
        <v>-4700</v>
      </c>
      <c r="H103" s="258">
        <f t="shared" si="1"/>
        <v>300</v>
      </c>
      <c r="I103" s="259">
        <v>0</v>
      </c>
      <c r="J103" s="259">
        <f t="shared" ref="J103:J177" si="32">+H103+I103</f>
        <v>300</v>
      </c>
      <c r="K103" s="259">
        <v>0</v>
      </c>
      <c r="L103" s="259">
        <f t="shared" si="31"/>
        <v>300</v>
      </c>
      <c r="M103" s="260">
        <f>+M104</f>
        <v>-200</v>
      </c>
      <c r="N103" s="260">
        <f t="shared" si="30"/>
        <v>100</v>
      </c>
      <c r="O103" s="260">
        <f>+O104</f>
        <v>250</v>
      </c>
      <c r="P103" s="260">
        <f t="shared" si="29"/>
        <v>350</v>
      </c>
      <c r="Q103" s="260">
        <v>0</v>
      </c>
      <c r="R103" s="260">
        <f t="shared" si="28"/>
        <v>350</v>
      </c>
      <c r="S103" s="245">
        <v>0</v>
      </c>
      <c r="T103" s="245">
        <f t="shared" si="26"/>
        <v>350</v>
      </c>
      <c r="U103" s="245">
        <f>+U104</f>
        <v>0</v>
      </c>
      <c r="V103" s="245">
        <f t="shared" si="27"/>
        <v>350</v>
      </c>
      <c r="W103" s="194"/>
    </row>
    <row r="104" spans="1:23" s="67" customFormat="1" hidden="1" x14ac:dyDescent="0.2">
      <c r="A104" s="262"/>
      <c r="B104" s="263" t="s">
        <v>21</v>
      </c>
      <c r="C104" s="264">
        <v>3419</v>
      </c>
      <c r="D104" s="160">
        <v>5222</v>
      </c>
      <c r="E104" s="161" t="s">
        <v>72</v>
      </c>
      <c r="F104" s="249">
        <v>5000</v>
      </c>
      <c r="G104" s="283">
        <v>-4700</v>
      </c>
      <c r="H104" s="249">
        <f t="shared" si="1"/>
        <v>300</v>
      </c>
      <c r="I104" s="250">
        <v>0</v>
      </c>
      <c r="J104" s="250">
        <f t="shared" si="32"/>
        <v>300</v>
      </c>
      <c r="K104" s="250">
        <v>0</v>
      </c>
      <c r="L104" s="250">
        <f t="shared" si="31"/>
        <v>300</v>
      </c>
      <c r="M104" s="251">
        <v>-200</v>
      </c>
      <c r="N104" s="251">
        <f t="shared" si="30"/>
        <v>100</v>
      </c>
      <c r="O104" s="251">
        <v>250</v>
      </c>
      <c r="P104" s="251">
        <f t="shared" si="29"/>
        <v>350</v>
      </c>
      <c r="Q104" s="251">
        <v>0</v>
      </c>
      <c r="R104" s="251">
        <f t="shared" si="28"/>
        <v>350</v>
      </c>
      <c r="S104" s="252">
        <v>0</v>
      </c>
      <c r="T104" s="252">
        <f t="shared" si="26"/>
        <v>350</v>
      </c>
      <c r="U104" s="252">
        <v>0</v>
      </c>
      <c r="V104" s="252">
        <f t="shared" si="27"/>
        <v>350</v>
      </c>
      <c r="W104" s="194"/>
    </row>
    <row r="105" spans="1:23" s="67" customFormat="1" ht="22.5" hidden="1" x14ac:dyDescent="0.2">
      <c r="A105" s="253" t="s">
        <v>15</v>
      </c>
      <c r="B105" s="254" t="s">
        <v>109</v>
      </c>
      <c r="C105" s="255" t="s">
        <v>16</v>
      </c>
      <c r="D105" s="256" t="s">
        <v>16</v>
      </c>
      <c r="E105" s="257" t="s">
        <v>110</v>
      </c>
      <c r="F105" s="306">
        <v>0</v>
      </c>
      <c r="G105" s="276"/>
      <c r="H105" s="265"/>
      <c r="I105" s="266"/>
      <c r="J105" s="266"/>
      <c r="K105" s="266"/>
      <c r="L105" s="266"/>
      <c r="M105" s="267"/>
      <c r="N105" s="267"/>
      <c r="O105" s="267"/>
      <c r="P105" s="267"/>
      <c r="Q105" s="267"/>
      <c r="R105" s="267">
        <v>0</v>
      </c>
      <c r="S105" s="261">
        <v>0</v>
      </c>
      <c r="T105" s="261">
        <v>0</v>
      </c>
      <c r="U105" s="261">
        <f>+U106</f>
        <v>0</v>
      </c>
      <c r="V105" s="261">
        <f t="shared" si="27"/>
        <v>0</v>
      </c>
      <c r="W105" s="194"/>
    </row>
    <row r="106" spans="1:23" s="67" customFormat="1" hidden="1" x14ac:dyDescent="0.2">
      <c r="A106" s="326"/>
      <c r="B106" s="327"/>
      <c r="C106" s="264">
        <v>3419</v>
      </c>
      <c r="D106" s="160">
        <v>5222</v>
      </c>
      <c r="E106" s="161" t="s">
        <v>72</v>
      </c>
      <c r="F106" s="60">
        <v>0</v>
      </c>
      <c r="G106" s="283"/>
      <c r="H106" s="249"/>
      <c r="I106" s="250"/>
      <c r="J106" s="250"/>
      <c r="K106" s="250"/>
      <c r="L106" s="250"/>
      <c r="M106" s="251"/>
      <c r="N106" s="251"/>
      <c r="O106" s="251"/>
      <c r="P106" s="251"/>
      <c r="Q106" s="251"/>
      <c r="R106" s="251">
        <v>0</v>
      </c>
      <c r="S106" s="252">
        <v>0</v>
      </c>
      <c r="T106" s="252">
        <v>0</v>
      </c>
      <c r="U106" s="252">
        <v>0</v>
      </c>
      <c r="V106" s="252">
        <f t="shared" si="27"/>
        <v>0</v>
      </c>
      <c r="W106" s="194"/>
    </row>
    <row r="107" spans="1:23" s="67" customFormat="1" ht="33.75" hidden="1" x14ac:dyDescent="0.2">
      <c r="A107" s="253" t="s">
        <v>15</v>
      </c>
      <c r="B107" s="254" t="s">
        <v>285</v>
      </c>
      <c r="C107" s="255" t="s">
        <v>16</v>
      </c>
      <c r="D107" s="256" t="s">
        <v>16</v>
      </c>
      <c r="E107" s="257" t="s">
        <v>286</v>
      </c>
      <c r="F107" s="306">
        <v>0</v>
      </c>
      <c r="G107" s="276"/>
      <c r="H107" s="265"/>
      <c r="I107" s="266"/>
      <c r="J107" s="266"/>
      <c r="K107" s="266"/>
      <c r="L107" s="266"/>
      <c r="M107" s="267"/>
      <c r="N107" s="267"/>
      <c r="O107" s="267"/>
      <c r="P107" s="267"/>
      <c r="Q107" s="267"/>
      <c r="R107" s="267">
        <v>0</v>
      </c>
      <c r="S107" s="261">
        <v>0</v>
      </c>
      <c r="T107" s="261">
        <v>0</v>
      </c>
      <c r="U107" s="261">
        <f>+U108</f>
        <v>0</v>
      </c>
      <c r="V107" s="261">
        <f t="shared" si="27"/>
        <v>0</v>
      </c>
      <c r="W107" s="194"/>
    </row>
    <row r="108" spans="1:23" s="67" customFormat="1" hidden="1" x14ac:dyDescent="0.2">
      <c r="A108" s="326"/>
      <c r="B108" s="327"/>
      <c r="C108" s="264">
        <v>3419</v>
      </c>
      <c r="D108" s="160">
        <v>5222</v>
      </c>
      <c r="E108" s="161" t="s">
        <v>72</v>
      </c>
      <c r="F108" s="60">
        <v>0</v>
      </c>
      <c r="G108" s="283"/>
      <c r="H108" s="249"/>
      <c r="I108" s="250"/>
      <c r="J108" s="250"/>
      <c r="K108" s="250"/>
      <c r="L108" s="250"/>
      <c r="M108" s="251"/>
      <c r="N108" s="251"/>
      <c r="O108" s="251"/>
      <c r="P108" s="251"/>
      <c r="Q108" s="251"/>
      <c r="R108" s="251">
        <v>0</v>
      </c>
      <c r="S108" s="252">
        <v>0</v>
      </c>
      <c r="T108" s="252">
        <v>0</v>
      </c>
      <c r="U108" s="252">
        <v>0</v>
      </c>
      <c r="V108" s="252">
        <f t="shared" si="27"/>
        <v>0</v>
      </c>
      <c r="W108" s="194"/>
    </row>
    <row r="109" spans="1:23" s="67" customFormat="1" ht="33.75" hidden="1" x14ac:dyDescent="0.2">
      <c r="A109" s="253" t="s">
        <v>15</v>
      </c>
      <c r="B109" s="254" t="s">
        <v>287</v>
      </c>
      <c r="C109" s="255" t="s">
        <v>16</v>
      </c>
      <c r="D109" s="256" t="s">
        <v>16</v>
      </c>
      <c r="E109" s="257" t="s">
        <v>288</v>
      </c>
      <c r="F109" s="306">
        <v>0</v>
      </c>
      <c r="G109" s="276"/>
      <c r="H109" s="265"/>
      <c r="I109" s="266"/>
      <c r="J109" s="266"/>
      <c r="K109" s="266"/>
      <c r="L109" s="266"/>
      <c r="M109" s="267"/>
      <c r="N109" s="267"/>
      <c r="O109" s="267"/>
      <c r="P109" s="267"/>
      <c r="Q109" s="267"/>
      <c r="R109" s="267">
        <v>0</v>
      </c>
      <c r="S109" s="261">
        <v>0</v>
      </c>
      <c r="T109" s="261">
        <v>0</v>
      </c>
      <c r="U109" s="261">
        <f>+U110</f>
        <v>0</v>
      </c>
      <c r="V109" s="261">
        <f t="shared" si="27"/>
        <v>0</v>
      </c>
      <c r="W109" s="194"/>
    </row>
    <row r="110" spans="1:23" s="67" customFormat="1" hidden="1" x14ac:dyDescent="0.2">
      <c r="A110" s="326"/>
      <c r="B110" s="327"/>
      <c r="C110" s="264">
        <v>3419</v>
      </c>
      <c r="D110" s="160">
        <v>5222</v>
      </c>
      <c r="E110" s="161" t="s">
        <v>72</v>
      </c>
      <c r="F110" s="60">
        <v>0</v>
      </c>
      <c r="G110" s="283"/>
      <c r="H110" s="249"/>
      <c r="I110" s="250"/>
      <c r="J110" s="250"/>
      <c r="K110" s="250"/>
      <c r="L110" s="250"/>
      <c r="M110" s="251"/>
      <c r="N110" s="251"/>
      <c r="O110" s="251"/>
      <c r="P110" s="251"/>
      <c r="Q110" s="251"/>
      <c r="R110" s="251">
        <v>0</v>
      </c>
      <c r="S110" s="252">
        <v>0</v>
      </c>
      <c r="T110" s="252">
        <v>0</v>
      </c>
      <c r="U110" s="252">
        <v>0</v>
      </c>
      <c r="V110" s="252">
        <f t="shared" si="27"/>
        <v>0</v>
      </c>
      <c r="W110" s="194"/>
    </row>
    <row r="111" spans="1:23" s="67" customFormat="1" ht="22.5" hidden="1" x14ac:dyDescent="0.2">
      <c r="A111" s="253" t="s">
        <v>15</v>
      </c>
      <c r="B111" s="254" t="s">
        <v>111</v>
      </c>
      <c r="C111" s="255" t="s">
        <v>16</v>
      </c>
      <c r="D111" s="256" t="s">
        <v>16</v>
      </c>
      <c r="E111" s="257" t="s">
        <v>112</v>
      </c>
      <c r="F111" s="306">
        <v>0</v>
      </c>
      <c r="G111" s="283"/>
      <c r="H111" s="249"/>
      <c r="I111" s="250"/>
      <c r="J111" s="250"/>
      <c r="K111" s="250"/>
      <c r="L111" s="250">
        <v>0</v>
      </c>
      <c r="M111" s="267">
        <f>+M112</f>
        <v>100</v>
      </c>
      <c r="N111" s="267">
        <f t="shared" si="30"/>
        <v>100</v>
      </c>
      <c r="O111" s="267">
        <v>0</v>
      </c>
      <c r="P111" s="267">
        <f t="shared" si="29"/>
        <v>100</v>
      </c>
      <c r="Q111" s="267">
        <v>0</v>
      </c>
      <c r="R111" s="267">
        <f t="shared" si="28"/>
        <v>100</v>
      </c>
      <c r="S111" s="261">
        <v>0</v>
      </c>
      <c r="T111" s="261">
        <f t="shared" si="26"/>
        <v>100</v>
      </c>
      <c r="U111" s="261">
        <v>0</v>
      </c>
      <c r="V111" s="261">
        <f t="shared" si="27"/>
        <v>100</v>
      </c>
      <c r="W111" s="194"/>
    </row>
    <row r="112" spans="1:23" s="67" customFormat="1" ht="22.5" hidden="1" x14ac:dyDescent="0.2">
      <c r="A112" s="262"/>
      <c r="B112" s="263"/>
      <c r="C112" s="264">
        <v>3419</v>
      </c>
      <c r="D112" s="160">
        <v>5213</v>
      </c>
      <c r="E112" s="328" t="s">
        <v>113</v>
      </c>
      <c r="F112" s="60">
        <v>0</v>
      </c>
      <c r="G112" s="283"/>
      <c r="H112" s="249"/>
      <c r="I112" s="250"/>
      <c r="J112" s="250"/>
      <c r="K112" s="250"/>
      <c r="L112" s="250">
        <v>0</v>
      </c>
      <c r="M112" s="251">
        <v>100</v>
      </c>
      <c r="N112" s="251">
        <f t="shared" si="30"/>
        <v>100</v>
      </c>
      <c r="O112" s="251">
        <v>0</v>
      </c>
      <c r="P112" s="251">
        <f t="shared" si="29"/>
        <v>100</v>
      </c>
      <c r="Q112" s="251">
        <v>0</v>
      </c>
      <c r="R112" s="251">
        <f t="shared" si="28"/>
        <v>100</v>
      </c>
      <c r="S112" s="252">
        <v>0</v>
      </c>
      <c r="T112" s="252">
        <f t="shared" si="26"/>
        <v>100</v>
      </c>
      <c r="U112" s="252">
        <v>0</v>
      </c>
      <c r="V112" s="252">
        <f t="shared" si="27"/>
        <v>100</v>
      </c>
      <c r="W112" s="194"/>
    </row>
    <row r="113" spans="1:23" s="67" customFormat="1" ht="33.75" hidden="1" x14ac:dyDescent="0.2">
      <c r="A113" s="253" t="s">
        <v>15</v>
      </c>
      <c r="B113" s="254" t="s">
        <v>114</v>
      </c>
      <c r="C113" s="255" t="s">
        <v>16</v>
      </c>
      <c r="D113" s="256" t="s">
        <v>16</v>
      </c>
      <c r="E113" s="257" t="s">
        <v>115</v>
      </c>
      <c r="F113" s="306">
        <v>0</v>
      </c>
      <c r="G113" s="283"/>
      <c r="H113" s="249"/>
      <c r="I113" s="250"/>
      <c r="J113" s="250"/>
      <c r="K113" s="250"/>
      <c r="L113" s="250">
        <v>0</v>
      </c>
      <c r="M113" s="267">
        <f>+M114</f>
        <v>100</v>
      </c>
      <c r="N113" s="267">
        <f t="shared" si="30"/>
        <v>100</v>
      </c>
      <c r="O113" s="267">
        <v>0</v>
      </c>
      <c r="P113" s="267">
        <f t="shared" si="29"/>
        <v>100</v>
      </c>
      <c r="Q113" s="267">
        <v>0</v>
      </c>
      <c r="R113" s="267">
        <f t="shared" si="28"/>
        <v>100</v>
      </c>
      <c r="S113" s="261">
        <v>0</v>
      </c>
      <c r="T113" s="261">
        <f t="shared" si="26"/>
        <v>100</v>
      </c>
      <c r="U113" s="261">
        <v>0</v>
      </c>
      <c r="V113" s="261">
        <f t="shared" si="27"/>
        <v>100</v>
      </c>
      <c r="W113" s="194"/>
    </row>
    <row r="114" spans="1:23" s="67" customFormat="1" hidden="1" x14ac:dyDescent="0.2">
      <c r="A114" s="262"/>
      <c r="B114" s="263" t="s">
        <v>21</v>
      </c>
      <c r="C114" s="264">
        <v>3419</v>
      </c>
      <c r="D114" s="160">
        <v>5222</v>
      </c>
      <c r="E114" s="161" t="s">
        <v>72</v>
      </c>
      <c r="F114" s="60">
        <v>0</v>
      </c>
      <c r="G114" s="283"/>
      <c r="H114" s="249"/>
      <c r="I114" s="250"/>
      <c r="J114" s="250"/>
      <c r="K114" s="250"/>
      <c r="L114" s="250">
        <v>0</v>
      </c>
      <c r="M114" s="251">
        <v>100</v>
      </c>
      <c r="N114" s="251">
        <f t="shared" si="30"/>
        <v>100</v>
      </c>
      <c r="O114" s="251">
        <v>0</v>
      </c>
      <c r="P114" s="251">
        <f t="shared" si="29"/>
        <v>100</v>
      </c>
      <c r="Q114" s="251">
        <v>0</v>
      </c>
      <c r="R114" s="251">
        <f t="shared" si="28"/>
        <v>100</v>
      </c>
      <c r="S114" s="252">
        <v>0</v>
      </c>
      <c r="T114" s="252">
        <f t="shared" si="26"/>
        <v>100</v>
      </c>
      <c r="U114" s="252">
        <v>0</v>
      </c>
      <c r="V114" s="252">
        <f t="shared" si="27"/>
        <v>100</v>
      </c>
      <c r="W114" s="194"/>
    </row>
    <row r="115" spans="1:23" s="67" customFormat="1" ht="22.5" hidden="1" x14ac:dyDescent="0.2">
      <c r="A115" s="329" t="s">
        <v>116</v>
      </c>
      <c r="B115" s="330" t="s">
        <v>117</v>
      </c>
      <c r="C115" s="331" t="s">
        <v>16</v>
      </c>
      <c r="D115" s="331" t="s">
        <v>16</v>
      </c>
      <c r="E115" s="332" t="s">
        <v>118</v>
      </c>
      <c r="F115" s="333">
        <v>0</v>
      </c>
      <c r="G115" s="276">
        <f t="shared" ref="G115:G177" si="33">+G116</f>
        <v>100</v>
      </c>
      <c r="H115" s="265">
        <f t="shared" si="1"/>
        <v>100</v>
      </c>
      <c r="I115" s="266">
        <v>0</v>
      </c>
      <c r="J115" s="266">
        <f t="shared" si="32"/>
        <v>100</v>
      </c>
      <c r="K115" s="266">
        <v>0</v>
      </c>
      <c r="L115" s="266">
        <f t="shared" si="31"/>
        <v>100</v>
      </c>
      <c r="M115" s="266">
        <v>0</v>
      </c>
      <c r="N115" s="266">
        <f t="shared" si="30"/>
        <v>100</v>
      </c>
      <c r="O115" s="267">
        <v>0</v>
      </c>
      <c r="P115" s="267">
        <f t="shared" si="29"/>
        <v>100</v>
      </c>
      <c r="Q115" s="267">
        <v>0</v>
      </c>
      <c r="R115" s="267">
        <f t="shared" si="28"/>
        <v>100</v>
      </c>
      <c r="S115" s="261">
        <v>0</v>
      </c>
      <c r="T115" s="261">
        <f t="shared" si="26"/>
        <v>100</v>
      </c>
      <c r="U115" s="261">
        <v>0</v>
      </c>
      <c r="V115" s="261">
        <f t="shared" si="27"/>
        <v>100</v>
      </c>
      <c r="W115" s="194"/>
    </row>
    <row r="116" spans="1:23" s="67" customFormat="1" hidden="1" x14ac:dyDescent="0.2">
      <c r="A116" s="334"/>
      <c r="B116" s="335"/>
      <c r="C116" s="336" t="s">
        <v>119</v>
      </c>
      <c r="D116" s="336" t="s">
        <v>120</v>
      </c>
      <c r="E116" s="337" t="s">
        <v>72</v>
      </c>
      <c r="F116" s="338">
        <v>0</v>
      </c>
      <c r="G116" s="283">
        <v>100</v>
      </c>
      <c r="H116" s="249">
        <f t="shared" ref="H116:H179" si="34">+F116+G116</f>
        <v>100</v>
      </c>
      <c r="I116" s="250">
        <v>0</v>
      </c>
      <c r="J116" s="250">
        <f t="shared" si="32"/>
        <v>100</v>
      </c>
      <c r="K116" s="250">
        <v>0</v>
      </c>
      <c r="L116" s="250">
        <f t="shared" si="31"/>
        <v>100</v>
      </c>
      <c r="M116" s="250">
        <v>0</v>
      </c>
      <c r="N116" s="250">
        <f t="shared" si="30"/>
        <v>100</v>
      </c>
      <c r="O116" s="251">
        <v>0</v>
      </c>
      <c r="P116" s="251">
        <f t="shared" si="29"/>
        <v>100</v>
      </c>
      <c r="Q116" s="251">
        <v>0</v>
      </c>
      <c r="R116" s="251">
        <f t="shared" si="28"/>
        <v>100</v>
      </c>
      <c r="S116" s="252">
        <v>0</v>
      </c>
      <c r="T116" s="252">
        <f t="shared" si="26"/>
        <v>100</v>
      </c>
      <c r="U116" s="252">
        <v>0</v>
      </c>
      <c r="V116" s="252">
        <f t="shared" si="27"/>
        <v>100</v>
      </c>
      <c r="W116" s="194"/>
    </row>
    <row r="117" spans="1:23" s="67" customFormat="1" ht="33.75" hidden="1" x14ac:dyDescent="0.2">
      <c r="A117" s="329" t="s">
        <v>116</v>
      </c>
      <c r="B117" s="330" t="s">
        <v>121</v>
      </c>
      <c r="C117" s="331" t="s">
        <v>16</v>
      </c>
      <c r="D117" s="331" t="s">
        <v>16</v>
      </c>
      <c r="E117" s="332" t="s">
        <v>122</v>
      </c>
      <c r="F117" s="333">
        <v>0</v>
      </c>
      <c r="G117" s="276">
        <f t="shared" si="33"/>
        <v>100</v>
      </c>
      <c r="H117" s="265">
        <f t="shared" si="34"/>
        <v>100</v>
      </c>
      <c r="I117" s="266">
        <v>0</v>
      </c>
      <c r="J117" s="266">
        <f t="shared" si="32"/>
        <v>100</v>
      </c>
      <c r="K117" s="266">
        <v>0</v>
      </c>
      <c r="L117" s="266">
        <f t="shared" si="31"/>
        <v>100</v>
      </c>
      <c r="M117" s="266">
        <v>0</v>
      </c>
      <c r="N117" s="266">
        <f t="shared" si="30"/>
        <v>100</v>
      </c>
      <c r="O117" s="267">
        <v>0</v>
      </c>
      <c r="P117" s="267">
        <f t="shared" si="29"/>
        <v>100</v>
      </c>
      <c r="Q117" s="267">
        <v>0</v>
      </c>
      <c r="R117" s="267">
        <f t="shared" si="28"/>
        <v>100</v>
      </c>
      <c r="S117" s="261">
        <v>0</v>
      </c>
      <c r="T117" s="261">
        <f t="shared" si="26"/>
        <v>100</v>
      </c>
      <c r="U117" s="261">
        <v>0</v>
      </c>
      <c r="V117" s="261">
        <f t="shared" si="27"/>
        <v>100</v>
      </c>
      <c r="W117" s="194"/>
    </row>
    <row r="118" spans="1:23" s="67" customFormat="1" hidden="1" x14ac:dyDescent="0.2">
      <c r="A118" s="334"/>
      <c r="B118" s="335"/>
      <c r="C118" s="336" t="s">
        <v>119</v>
      </c>
      <c r="D118" s="336" t="s">
        <v>120</v>
      </c>
      <c r="E118" s="337" t="s">
        <v>72</v>
      </c>
      <c r="F118" s="338">
        <v>0</v>
      </c>
      <c r="G118" s="283">
        <v>100</v>
      </c>
      <c r="H118" s="249">
        <f t="shared" si="34"/>
        <v>100</v>
      </c>
      <c r="I118" s="250">
        <v>0</v>
      </c>
      <c r="J118" s="250">
        <f t="shared" si="32"/>
        <v>100</v>
      </c>
      <c r="K118" s="250">
        <v>0</v>
      </c>
      <c r="L118" s="250">
        <f t="shared" si="31"/>
        <v>100</v>
      </c>
      <c r="M118" s="250">
        <v>0</v>
      </c>
      <c r="N118" s="250">
        <f t="shared" si="30"/>
        <v>100</v>
      </c>
      <c r="O118" s="251">
        <v>0</v>
      </c>
      <c r="P118" s="251">
        <f t="shared" si="29"/>
        <v>100</v>
      </c>
      <c r="Q118" s="251">
        <v>0</v>
      </c>
      <c r="R118" s="251">
        <f t="shared" si="28"/>
        <v>100</v>
      </c>
      <c r="S118" s="252">
        <v>0</v>
      </c>
      <c r="T118" s="252">
        <f t="shared" si="26"/>
        <v>100</v>
      </c>
      <c r="U118" s="252">
        <v>0</v>
      </c>
      <c r="V118" s="252">
        <f t="shared" si="27"/>
        <v>100</v>
      </c>
      <c r="W118" s="194"/>
    </row>
    <row r="119" spans="1:23" s="67" customFormat="1" ht="22.5" hidden="1" x14ac:dyDescent="0.2">
      <c r="A119" s="329" t="s">
        <v>116</v>
      </c>
      <c r="B119" s="330" t="s">
        <v>123</v>
      </c>
      <c r="C119" s="331" t="s">
        <v>16</v>
      </c>
      <c r="D119" s="331" t="s">
        <v>16</v>
      </c>
      <c r="E119" s="332" t="s">
        <v>124</v>
      </c>
      <c r="F119" s="333">
        <v>0</v>
      </c>
      <c r="G119" s="276">
        <f t="shared" si="33"/>
        <v>250</v>
      </c>
      <c r="H119" s="265">
        <f t="shared" si="34"/>
        <v>250</v>
      </c>
      <c r="I119" s="266">
        <v>0</v>
      </c>
      <c r="J119" s="266">
        <f t="shared" si="32"/>
        <v>250</v>
      </c>
      <c r="K119" s="266">
        <v>0</v>
      </c>
      <c r="L119" s="266">
        <f t="shared" si="31"/>
        <v>250</v>
      </c>
      <c r="M119" s="266">
        <v>0</v>
      </c>
      <c r="N119" s="266">
        <f t="shared" si="30"/>
        <v>250</v>
      </c>
      <c r="O119" s="267">
        <v>0</v>
      </c>
      <c r="P119" s="267">
        <f t="shared" si="29"/>
        <v>250</v>
      </c>
      <c r="Q119" s="267">
        <v>0</v>
      </c>
      <c r="R119" s="267">
        <f t="shared" si="28"/>
        <v>250</v>
      </c>
      <c r="S119" s="261">
        <v>0</v>
      </c>
      <c r="T119" s="261">
        <f t="shared" si="26"/>
        <v>250</v>
      </c>
      <c r="U119" s="261">
        <v>0</v>
      </c>
      <c r="V119" s="261">
        <f t="shared" si="27"/>
        <v>250</v>
      </c>
      <c r="W119" s="194"/>
    </row>
    <row r="120" spans="1:23" s="67" customFormat="1" hidden="1" x14ac:dyDescent="0.2">
      <c r="A120" s="334"/>
      <c r="B120" s="335"/>
      <c r="C120" s="336" t="s">
        <v>119</v>
      </c>
      <c r="D120" s="336" t="s">
        <v>120</v>
      </c>
      <c r="E120" s="337" t="s">
        <v>72</v>
      </c>
      <c r="F120" s="338">
        <v>0</v>
      </c>
      <c r="G120" s="283">
        <v>250</v>
      </c>
      <c r="H120" s="249">
        <f t="shared" si="34"/>
        <v>250</v>
      </c>
      <c r="I120" s="250">
        <v>0</v>
      </c>
      <c r="J120" s="250">
        <f t="shared" si="32"/>
        <v>250</v>
      </c>
      <c r="K120" s="250">
        <v>0</v>
      </c>
      <c r="L120" s="250">
        <f t="shared" si="31"/>
        <v>250</v>
      </c>
      <c r="M120" s="250">
        <v>0</v>
      </c>
      <c r="N120" s="250">
        <f t="shared" si="30"/>
        <v>250</v>
      </c>
      <c r="O120" s="251">
        <v>0</v>
      </c>
      <c r="P120" s="251">
        <f t="shared" si="29"/>
        <v>250</v>
      </c>
      <c r="Q120" s="251">
        <v>0</v>
      </c>
      <c r="R120" s="251">
        <f t="shared" si="28"/>
        <v>250</v>
      </c>
      <c r="S120" s="252">
        <v>0</v>
      </c>
      <c r="T120" s="252">
        <f t="shared" si="26"/>
        <v>250</v>
      </c>
      <c r="U120" s="252">
        <v>0</v>
      </c>
      <c r="V120" s="252">
        <f t="shared" si="27"/>
        <v>250</v>
      </c>
      <c r="W120" s="194"/>
    </row>
    <row r="121" spans="1:23" s="67" customFormat="1" hidden="1" x14ac:dyDescent="0.2">
      <c r="A121" s="329" t="s">
        <v>116</v>
      </c>
      <c r="B121" s="330" t="s">
        <v>125</v>
      </c>
      <c r="C121" s="331" t="s">
        <v>16</v>
      </c>
      <c r="D121" s="331" t="s">
        <v>16</v>
      </c>
      <c r="E121" s="332" t="s">
        <v>126</v>
      </c>
      <c r="F121" s="333">
        <v>0</v>
      </c>
      <c r="G121" s="276">
        <f t="shared" si="33"/>
        <v>100</v>
      </c>
      <c r="H121" s="265">
        <f t="shared" si="34"/>
        <v>100</v>
      </c>
      <c r="I121" s="266">
        <v>0</v>
      </c>
      <c r="J121" s="266">
        <f t="shared" si="32"/>
        <v>100</v>
      </c>
      <c r="K121" s="266">
        <v>0</v>
      </c>
      <c r="L121" s="266">
        <f t="shared" si="31"/>
        <v>100</v>
      </c>
      <c r="M121" s="266">
        <v>0</v>
      </c>
      <c r="N121" s="266">
        <f t="shared" si="30"/>
        <v>100</v>
      </c>
      <c r="O121" s="267">
        <v>0</v>
      </c>
      <c r="P121" s="267">
        <f t="shared" si="29"/>
        <v>100</v>
      </c>
      <c r="Q121" s="267">
        <v>0</v>
      </c>
      <c r="R121" s="267">
        <f t="shared" si="28"/>
        <v>100</v>
      </c>
      <c r="S121" s="261">
        <v>0</v>
      </c>
      <c r="T121" s="261">
        <f t="shared" si="26"/>
        <v>100</v>
      </c>
      <c r="U121" s="261">
        <v>0</v>
      </c>
      <c r="V121" s="261">
        <f t="shared" si="27"/>
        <v>100</v>
      </c>
      <c r="W121" s="194"/>
    </row>
    <row r="122" spans="1:23" s="67" customFormat="1" hidden="1" x14ac:dyDescent="0.2">
      <c r="A122" s="334"/>
      <c r="B122" s="335"/>
      <c r="C122" s="336" t="s">
        <v>119</v>
      </c>
      <c r="D122" s="336" t="s">
        <v>120</v>
      </c>
      <c r="E122" s="337" t="s">
        <v>72</v>
      </c>
      <c r="F122" s="338">
        <v>0</v>
      </c>
      <c r="G122" s="283">
        <v>100</v>
      </c>
      <c r="H122" s="249">
        <f t="shared" si="34"/>
        <v>100</v>
      </c>
      <c r="I122" s="250">
        <v>0</v>
      </c>
      <c r="J122" s="250">
        <f t="shared" si="32"/>
        <v>100</v>
      </c>
      <c r="K122" s="250">
        <v>0</v>
      </c>
      <c r="L122" s="250">
        <f t="shared" si="31"/>
        <v>100</v>
      </c>
      <c r="M122" s="250">
        <v>0</v>
      </c>
      <c r="N122" s="250">
        <f t="shared" si="30"/>
        <v>100</v>
      </c>
      <c r="O122" s="251">
        <v>0</v>
      </c>
      <c r="P122" s="251">
        <f t="shared" si="29"/>
        <v>100</v>
      </c>
      <c r="Q122" s="251">
        <v>0</v>
      </c>
      <c r="R122" s="251">
        <f t="shared" si="28"/>
        <v>100</v>
      </c>
      <c r="S122" s="252">
        <v>0</v>
      </c>
      <c r="T122" s="252">
        <f t="shared" si="26"/>
        <v>100</v>
      </c>
      <c r="U122" s="252">
        <v>0</v>
      </c>
      <c r="V122" s="252">
        <f t="shared" si="27"/>
        <v>100</v>
      </c>
      <c r="W122" s="194"/>
    </row>
    <row r="123" spans="1:23" s="67" customFormat="1" ht="22.5" hidden="1" x14ac:dyDescent="0.2">
      <c r="A123" s="329" t="s">
        <v>116</v>
      </c>
      <c r="B123" s="330" t="s">
        <v>127</v>
      </c>
      <c r="C123" s="331" t="s">
        <v>16</v>
      </c>
      <c r="D123" s="331" t="s">
        <v>16</v>
      </c>
      <c r="E123" s="332" t="s">
        <v>128</v>
      </c>
      <c r="F123" s="333">
        <v>0</v>
      </c>
      <c r="G123" s="276">
        <f t="shared" si="33"/>
        <v>100</v>
      </c>
      <c r="H123" s="265">
        <f t="shared" si="34"/>
        <v>100</v>
      </c>
      <c r="I123" s="266">
        <v>0</v>
      </c>
      <c r="J123" s="266">
        <f t="shared" si="32"/>
        <v>100</v>
      </c>
      <c r="K123" s="266">
        <v>0</v>
      </c>
      <c r="L123" s="266">
        <f t="shared" si="31"/>
        <v>100</v>
      </c>
      <c r="M123" s="266">
        <v>0</v>
      </c>
      <c r="N123" s="266">
        <f t="shared" si="30"/>
        <v>100</v>
      </c>
      <c r="O123" s="267">
        <v>0</v>
      </c>
      <c r="P123" s="267">
        <f t="shared" si="29"/>
        <v>100</v>
      </c>
      <c r="Q123" s="267">
        <v>0</v>
      </c>
      <c r="R123" s="267">
        <f t="shared" si="28"/>
        <v>100</v>
      </c>
      <c r="S123" s="261">
        <v>0</v>
      </c>
      <c r="T123" s="261">
        <f t="shared" si="26"/>
        <v>100</v>
      </c>
      <c r="U123" s="261">
        <v>0</v>
      </c>
      <c r="V123" s="261">
        <f t="shared" si="27"/>
        <v>100</v>
      </c>
      <c r="W123" s="194"/>
    </row>
    <row r="124" spans="1:23" s="67" customFormat="1" hidden="1" x14ac:dyDescent="0.2">
      <c r="A124" s="334"/>
      <c r="B124" s="335"/>
      <c r="C124" s="336" t="s">
        <v>119</v>
      </c>
      <c r="D124" s="336" t="s">
        <v>120</v>
      </c>
      <c r="E124" s="337" t="s">
        <v>72</v>
      </c>
      <c r="F124" s="338">
        <v>0</v>
      </c>
      <c r="G124" s="283">
        <v>100</v>
      </c>
      <c r="H124" s="249">
        <f t="shared" si="34"/>
        <v>100</v>
      </c>
      <c r="I124" s="250">
        <v>0</v>
      </c>
      <c r="J124" s="250">
        <f t="shared" si="32"/>
        <v>100</v>
      </c>
      <c r="K124" s="250">
        <v>0</v>
      </c>
      <c r="L124" s="250">
        <f t="shared" si="31"/>
        <v>100</v>
      </c>
      <c r="M124" s="250">
        <v>0</v>
      </c>
      <c r="N124" s="250">
        <f t="shared" si="30"/>
        <v>100</v>
      </c>
      <c r="O124" s="251">
        <v>0</v>
      </c>
      <c r="P124" s="251">
        <f t="shared" si="29"/>
        <v>100</v>
      </c>
      <c r="Q124" s="251">
        <v>0</v>
      </c>
      <c r="R124" s="251">
        <f t="shared" si="28"/>
        <v>100</v>
      </c>
      <c r="S124" s="252">
        <v>0</v>
      </c>
      <c r="T124" s="252">
        <f t="shared" si="26"/>
        <v>100</v>
      </c>
      <c r="U124" s="252">
        <v>0</v>
      </c>
      <c r="V124" s="252">
        <f t="shared" si="27"/>
        <v>100</v>
      </c>
      <c r="W124" s="194"/>
    </row>
    <row r="125" spans="1:23" s="67" customFormat="1" ht="22.5" hidden="1" x14ac:dyDescent="0.2">
      <c r="A125" s="329" t="s">
        <v>116</v>
      </c>
      <c r="B125" s="330" t="s">
        <v>129</v>
      </c>
      <c r="C125" s="331" t="s">
        <v>16</v>
      </c>
      <c r="D125" s="331" t="s">
        <v>16</v>
      </c>
      <c r="E125" s="332" t="s">
        <v>130</v>
      </c>
      <c r="F125" s="333">
        <v>0</v>
      </c>
      <c r="G125" s="276">
        <f t="shared" si="33"/>
        <v>200</v>
      </c>
      <c r="H125" s="265">
        <f t="shared" si="34"/>
        <v>200</v>
      </c>
      <c r="I125" s="266">
        <v>0</v>
      </c>
      <c r="J125" s="266">
        <f t="shared" si="32"/>
        <v>200</v>
      </c>
      <c r="K125" s="266">
        <v>0</v>
      </c>
      <c r="L125" s="266">
        <f t="shared" si="31"/>
        <v>200</v>
      </c>
      <c r="M125" s="266">
        <v>0</v>
      </c>
      <c r="N125" s="266">
        <f t="shared" si="30"/>
        <v>200</v>
      </c>
      <c r="O125" s="267">
        <f>+O126</f>
        <v>-200</v>
      </c>
      <c r="P125" s="267">
        <f t="shared" si="29"/>
        <v>0</v>
      </c>
      <c r="Q125" s="267">
        <v>0</v>
      </c>
      <c r="R125" s="267">
        <f t="shared" si="28"/>
        <v>0</v>
      </c>
      <c r="S125" s="261">
        <v>0</v>
      </c>
      <c r="T125" s="261">
        <f t="shared" si="26"/>
        <v>0</v>
      </c>
      <c r="U125" s="261">
        <v>0</v>
      </c>
      <c r="V125" s="261">
        <f t="shared" si="27"/>
        <v>0</v>
      </c>
      <c r="W125" s="194"/>
    </row>
    <row r="126" spans="1:23" s="67" customFormat="1" hidden="1" x14ac:dyDescent="0.2">
      <c r="A126" s="334"/>
      <c r="B126" s="335"/>
      <c r="C126" s="336" t="s">
        <v>119</v>
      </c>
      <c r="D126" s="336" t="s">
        <v>120</v>
      </c>
      <c r="E126" s="337" t="s">
        <v>72</v>
      </c>
      <c r="F126" s="338">
        <v>0</v>
      </c>
      <c r="G126" s="283">
        <v>200</v>
      </c>
      <c r="H126" s="249">
        <f t="shared" si="34"/>
        <v>200</v>
      </c>
      <c r="I126" s="250">
        <v>0</v>
      </c>
      <c r="J126" s="250">
        <f t="shared" si="32"/>
        <v>200</v>
      </c>
      <c r="K126" s="250">
        <v>0</v>
      </c>
      <c r="L126" s="250">
        <f t="shared" si="31"/>
        <v>200</v>
      </c>
      <c r="M126" s="250">
        <v>0</v>
      </c>
      <c r="N126" s="250">
        <f t="shared" si="30"/>
        <v>200</v>
      </c>
      <c r="O126" s="251">
        <v>-200</v>
      </c>
      <c r="P126" s="251">
        <f t="shared" si="29"/>
        <v>0</v>
      </c>
      <c r="Q126" s="251">
        <v>0</v>
      </c>
      <c r="R126" s="251">
        <f t="shared" si="28"/>
        <v>0</v>
      </c>
      <c r="S126" s="252">
        <v>0</v>
      </c>
      <c r="T126" s="252">
        <f t="shared" si="26"/>
        <v>0</v>
      </c>
      <c r="U126" s="252">
        <v>0</v>
      </c>
      <c r="V126" s="252">
        <f t="shared" si="27"/>
        <v>0</v>
      </c>
      <c r="W126" s="194"/>
    </row>
    <row r="127" spans="1:23" s="67" customFormat="1" ht="22.5" hidden="1" x14ac:dyDescent="0.2">
      <c r="A127" s="329" t="s">
        <v>116</v>
      </c>
      <c r="B127" s="330" t="s">
        <v>131</v>
      </c>
      <c r="C127" s="331" t="s">
        <v>16</v>
      </c>
      <c r="D127" s="331" t="s">
        <v>16</v>
      </c>
      <c r="E127" s="332" t="s">
        <v>132</v>
      </c>
      <c r="F127" s="333">
        <v>0</v>
      </c>
      <c r="G127" s="276">
        <f t="shared" si="33"/>
        <v>100</v>
      </c>
      <c r="H127" s="265">
        <f t="shared" si="34"/>
        <v>100</v>
      </c>
      <c r="I127" s="266">
        <v>0</v>
      </c>
      <c r="J127" s="266">
        <f t="shared" si="32"/>
        <v>100</v>
      </c>
      <c r="K127" s="266">
        <v>0</v>
      </c>
      <c r="L127" s="266">
        <f t="shared" si="31"/>
        <v>100</v>
      </c>
      <c r="M127" s="266">
        <v>0</v>
      </c>
      <c r="N127" s="266">
        <f t="shared" si="30"/>
        <v>100</v>
      </c>
      <c r="O127" s="267">
        <v>0</v>
      </c>
      <c r="P127" s="267">
        <f t="shared" si="29"/>
        <v>100</v>
      </c>
      <c r="Q127" s="267">
        <v>0</v>
      </c>
      <c r="R127" s="267">
        <f t="shared" si="28"/>
        <v>100</v>
      </c>
      <c r="S127" s="261">
        <v>0</v>
      </c>
      <c r="T127" s="261">
        <f t="shared" si="26"/>
        <v>100</v>
      </c>
      <c r="U127" s="261">
        <v>0</v>
      </c>
      <c r="V127" s="261">
        <f t="shared" si="27"/>
        <v>100</v>
      </c>
      <c r="W127" s="194"/>
    </row>
    <row r="128" spans="1:23" s="67" customFormat="1" hidden="1" x14ac:dyDescent="0.2">
      <c r="A128" s="334"/>
      <c r="B128" s="335"/>
      <c r="C128" s="336" t="s">
        <v>119</v>
      </c>
      <c r="D128" s="336" t="s">
        <v>120</v>
      </c>
      <c r="E128" s="337" t="s">
        <v>72</v>
      </c>
      <c r="F128" s="338">
        <v>0</v>
      </c>
      <c r="G128" s="283">
        <v>100</v>
      </c>
      <c r="H128" s="249">
        <f t="shared" si="34"/>
        <v>100</v>
      </c>
      <c r="I128" s="250">
        <v>0</v>
      </c>
      <c r="J128" s="250">
        <f t="shared" si="32"/>
        <v>100</v>
      </c>
      <c r="K128" s="250">
        <v>0</v>
      </c>
      <c r="L128" s="250">
        <f t="shared" si="31"/>
        <v>100</v>
      </c>
      <c r="M128" s="250">
        <v>0</v>
      </c>
      <c r="N128" s="250">
        <f t="shared" si="30"/>
        <v>100</v>
      </c>
      <c r="O128" s="251">
        <v>0</v>
      </c>
      <c r="P128" s="251">
        <f t="shared" si="29"/>
        <v>100</v>
      </c>
      <c r="Q128" s="251">
        <v>0</v>
      </c>
      <c r="R128" s="251">
        <f t="shared" si="28"/>
        <v>100</v>
      </c>
      <c r="S128" s="252">
        <v>0</v>
      </c>
      <c r="T128" s="252">
        <f t="shared" si="26"/>
        <v>100</v>
      </c>
      <c r="U128" s="252">
        <v>0</v>
      </c>
      <c r="V128" s="252">
        <f t="shared" si="27"/>
        <v>100</v>
      </c>
      <c r="W128" s="194"/>
    </row>
    <row r="129" spans="1:23" s="67" customFormat="1" hidden="1" x14ac:dyDescent="0.2">
      <c r="A129" s="329" t="s">
        <v>116</v>
      </c>
      <c r="B129" s="330" t="s">
        <v>133</v>
      </c>
      <c r="C129" s="331" t="s">
        <v>16</v>
      </c>
      <c r="D129" s="331" t="s">
        <v>16</v>
      </c>
      <c r="E129" s="332" t="s">
        <v>134</v>
      </c>
      <c r="F129" s="333">
        <v>0</v>
      </c>
      <c r="G129" s="276">
        <f t="shared" si="33"/>
        <v>100</v>
      </c>
      <c r="H129" s="265">
        <f t="shared" si="34"/>
        <v>100</v>
      </c>
      <c r="I129" s="266">
        <v>0</v>
      </c>
      <c r="J129" s="266">
        <f t="shared" si="32"/>
        <v>100</v>
      </c>
      <c r="K129" s="266">
        <v>0</v>
      </c>
      <c r="L129" s="266">
        <f t="shared" si="31"/>
        <v>100</v>
      </c>
      <c r="M129" s="266">
        <v>0</v>
      </c>
      <c r="N129" s="266">
        <f t="shared" si="30"/>
        <v>100</v>
      </c>
      <c r="O129" s="267">
        <v>0</v>
      </c>
      <c r="P129" s="267">
        <f t="shared" si="29"/>
        <v>100</v>
      </c>
      <c r="Q129" s="267">
        <v>0</v>
      </c>
      <c r="R129" s="267">
        <f t="shared" si="28"/>
        <v>100</v>
      </c>
      <c r="S129" s="261">
        <v>0</v>
      </c>
      <c r="T129" s="261">
        <f t="shared" si="26"/>
        <v>100</v>
      </c>
      <c r="U129" s="261">
        <v>0</v>
      </c>
      <c r="V129" s="261">
        <f t="shared" si="27"/>
        <v>100</v>
      </c>
      <c r="W129" s="194"/>
    </row>
    <row r="130" spans="1:23" s="67" customFormat="1" hidden="1" x14ac:dyDescent="0.2">
      <c r="A130" s="334"/>
      <c r="B130" s="335"/>
      <c r="C130" s="336" t="s">
        <v>119</v>
      </c>
      <c r="D130" s="336" t="s">
        <v>120</v>
      </c>
      <c r="E130" s="337" t="s">
        <v>72</v>
      </c>
      <c r="F130" s="338">
        <v>0</v>
      </c>
      <c r="G130" s="283">
        <v>100</v>
      </c>
      <c r="H130" s="249">
        <f t="shared" si="34"/>
        <v>100</v>
      </c>
      <c r="I130" s="250">
        <v>0</v>
      </c>
      <c r="J130" s="250">
        <f t="shared" si="32"/>
        <v>100</v>
      </c>
      <c r="K130" s="250">
        <v>0</v>
      </c>
      <c r="L130" s="250">
        <f t="shared" si="31"/>
        <v>100</v>
      </c>
      <c r="M130" s="250">
        <v>0</v>
      </c>
      <c r="N130" s="250">
        <f t="shared" si="30"/>
        <v>100</v>
      </c>
      <c r="O130" s="251">
        <v>0</v>
      </c>
      <c r="P130" s="251">
        <f t="shared" si="29"/>
        <v>100</v>
      </c>
      <c r="Q130" s="251">
        <v>0</v>
      </c>
      <c r="R130" s="251">
        <f t="shared" si="28"/>
        <v>100</v>
      </c>
      <c r="S130" s="252">
        <v>0</v>
      </c>
      <c r="T130" s="252">
        <f t="shared" si="26"/>
        <v>100</v>
      </c>
      <c r="U130" s="252">
        <v>0</v>
      </c>
      <c r="V130" s="252">
        <f t="shared" si="27"/>
        <v>100</v>
      </c>
      <c r="W130" s="194"/>
    </row>
    <row r="131" spans="1:23" s="67" customFormat="1" ht="22.5" hidden="1" x14ac:dyDescent="0.2">
      <c r="A131" s="329" t="s">
        <v>116</v>
      </c>
      <c r="B131" s="330" t="s">
        <v>135</v>
      </c>
      <c r="C131" s="331" t="s">
        <v>16</v>
      </c>
      <c r="D131" s="331" t="s">
        <v>16</v>
      </c>
      <c r="E131" s="332" t="s">
        <v>136</v>
      </c>
      <c r="F131" s="333">
        <v>0</v>
      </c>
      <c r="G131" s="276">
        <f t="shared" si="33"/>
        <v>100</v>
      </c>
      <c r="H131" s="265">
        <f t="shared" si="34"/>
        <v>100</v>
      </c>
      <c r="I131" s="266">
        <v>0</v>
      </c>
      <c r="J131" s="266">
        <f t="shared" si="32"/>
        <v>100</v>
      </c>
      <c r="K131" s="266">
        <v>0</v>
      </c>
      <c r="L131" s="266">
        <f t="shared" si="31"/>
        <v>100</v>
      </c>
      <c r="M131" s="266">
        <v>0</v>
      </c>
      <c r="N131" s="266">
        <f t="shared" si="30"/>
        <v>100</v>
      </c>
      <c r="O131" s="267">
        <v>0</v>
      </c>
      <c r="P131" s="267">
        <f t="shared" si="29"/>
        <v>100</v>
      </c>
      <c r="Q131" s="267">
        <v>0</v>
      </c>
      <c r="R131" s="267">
        <f t="shared" si="28"/>
        <v>100</v>
      </c>
      <c r="S131" s="261">
        <v>0</v>
      </c>
      <c r="T131" s="261">
        <f t="shared" si="26"/>
        <v>100</v>
      </c>
      <c r="U131" s="261">
        <v>0</v>
      </c>
      <c r="V131" s="261">
        <f t="shared" si="27"/>
        <v>100</v>
      </c>
      <c r="W131" s="194"/>
    </row>
    <row r="132" spans="1:23" s="67" customFormat="1" hidden="1" x14ac:dyDescent="0.2">
      <c r="A132" s="334"/>
      <c r="B132" s="335"/>
      <c r="C132" s="336" t="s">
        <v>119</v>
      </c>
      <c r="D132" s="336" t="s">
        <v>120</v>
      </c>
      <c r="E132" s="337" t="s">
        <v>72</v>
      </c>
      <c r="F132" s="338">
        <v>0</v>
      </c>
      <c r="G132" s="283">
        <v>100</v>
      </c>
      <c r="H132" s="249">
        <f t="shared" si="34"/>
        <v>100</v>
      </c>
      <c r="I132" s="250">
        <v>0</v>
      </c>
      <c r="J132" s="250">
        <f t="shared" si="32"/>
        <v>100</v>
      </c>
      <c r="K132" s="250">
        <v>0</v>
      </c>
      <c r="L132" s="250">
        <f t="shared" si="31"/>
        <v>100</v>
      </c>
      <c r="M132" s="250">
        <v>0</v>
      </c>
      <c r="N132" s="250">
        <f t="shared" si="30"/>
        <v>100</v>
      </c>
      <c r="O132" s="251">
        <v>0</v>
      </c>
      <c r="P132" s="251">
        <f t="shared" si="29"/>
        <v>100</v>
      </c>
      <c r="Q132" s="251">
        <v>0</v>
      </c>
      <c r="R132" s="251">
        <f t="shared" si="28"/>
        <v>100</v>
      </c>
      <c r="S132" s="252">
        <v>0</v>
      </c>
      <c r="T132" s="252">
        <f t="shared" si="26"/>
        <v>100</v>
      </c>
      <c r="U132" s="252">
        <v>0</v>
      </c>
      <c r="V132" s="252">
        <f t="shared" si="27"/>
        <v>100</v>
      </c>
      <c r="W132" s="194"/>
    </row>
    <row r="133" spans="1:23" s="67" customFormat="1" ht="22.5" hidden="1" x14ac:dyDescent="0.2">
      <c r="A133" s="329" t="s">
        <v>116</v>
      </c>
      <c r="B133" s="330" t="s">
        <v>137</v>
      </c>
      <c r="C133" s="331" t="s">
        <v>16</v>
      </c>
      <c r="D133" s="331" t="s">
        <v>16</v>
      </c>
      <c r="E133" s="332" t="s">
        <v>138</v>
      </c>
      <c r="F133" s="333">
        <v>0</v>
      </c>
      <c r="G133" s="276">
        <f t="shared" si="33"/>
        <v>100</v>
      </c>
      <c r="H133" s="265">
        <f t="shared" si="34"/>
        <v>100</v>
      </c>
      <c r="I133" s="266">
        <v>0</v>
      </c>
      <c r="J133" s="266">
        <f t="shared" si="32"/>
        <v>100</v>
      </c>
      <c r="K133" s="266">
        <v>0</v>
      </c>
      <c r="L133" s="266">
        <f t="shared" si="31"/>
        <v>100</v>
      </c>
      <c r="M133" s="266">
        <v>0</v>
      </c>
      <c r="N133" s="266">
        <f t="shared" si="30"/>
        <v>100</v>
      </c>
      <c r="O133" s="267">
        <f>+O134</f>
        <v>-100</v>
      </c>
      <c r="P133" s="267">
        <f t="shared" si="29"/>
        <v>0</v>
      </c>
      <c r="Q133" s="267">
        <v>0</v>
      </c>
      <c r="R133" s="267">
        <f t="shared" si="28"/>
        <v>0</v>
      </c>
      <c r="S133" s="261">
        <v>0</v>
      </c>
      <c r="T133" s="261">
        <f t="shared" si="26"/>
        <v>0</v>
      </c>
      <c r="U133" s="261">
        <v>0</v>
      </c>
      <c r="V133" s="261">
        <f t="shared" si="27"/>
        <v>0</v>
      </c>
      <c r="W133" s="194"/>
    </row>
    <row r="134" spans="1:23" s="67" customFormat="1" hidden="1" x14ac:dyDescent="0.2">
      <c r="A134" s="334"/>
      <c r="B134" s="335"/>
      <c r="C134" s="336" t="s">
        <v>119</v>
      </c>
      <c r="D134" s="336" t="s">
        <v>120</v>
      </c>
      <c r="E134" s="337" t="s">
        <v>72</v>
      </c>
      <c r="F134" s="338">
        <v>0</v>
      </c>
      <c r="G134" s="283">
        <v>100</v>
      </c>
      <c r="H134" s="249">
        <f t="shared" si="34"/>
        <v>100</v>
      </c>
      <c r="I134" s="250">
        <v>0</v>
      </c>
      <c r="J134" s="250">
        <f t="shared" si="32"/>
        <v>100</v>
      </c>
      <c r="K134" s="250">
        <v>0</v>
      </c>
      <c r="L134" s="250">
        <f t="shared" si="31"/>
        <v>100</v>
      </c>
      <c r="M134" s="250">
        <v>0</v>
      </c>
      <c r="N134" s="250">
        <f t="shared" si="30"/>
        <v>100</v>
      </c>
      <c r="O134" s="251">
        <v>-100</v>
      </c>
      <c r="P134" s="251">
        <f t="shared" si="29"/>
        <v>0</v>
      </c>
      <c r="Q134" s="251">
        <v>0</v>
      </c>
      <c r="R134" s="251">
        <f t="shared" si="28"/>
        <v>0</v>
      </c>
      <c r="S134" s="252">
        <v>0</v>
      </c>
      <c r="T134" s="252">
        <f t="shared" si="26"/>
        <v>0</v>
      </c>
      <c r="U134" s="252">
        <v>0</v>
      </c>
      <c r="V134" s="252">
        <f t="shared" si="27"/>
        <v>0</v>
      </c>
      <c r="W134" s="194"/>
    </row>
    <row r="135" spans="1:23" s="67" customFormat="1" ht="22.5" hidden="1" x14ac:dyDescent="0.2">
      <c r="A135" s="329" t="s">
        <v>116</v>
      </c>
      <c r="B135" s="330" t="s">
        <v>139</v>
      </c>
      <c r="C135" s="331" t="s">
        <v>16</v>
      </c>
      <c r="D135" s="331" t="s">
        <v>16</v>
      </c>
      <c r="E135" s="332" t="s">
        <v>140</v>
      </c>
      <c r="F135" s="333">
        <v>0</v>
      </c>
      <c r="G135" s="276">
        <f t="shared" si="33"/>
        <v>100</v>
      </c>
      <c r="H135" s="265">
        <f t="shared" si="34"/>
        <v>100</v>
      </c>
      <c r="I135" s="266">
        <v>0</v>
      </c>
      <c r="J135" s="266">
        <f t="shared" si="32"/>
        <v>100</v>
      </c>
      <c r="K135" s="266">
        <v>0</v>
      </c>
      <c r="L135" s="266">
        <f t="shared" si="31"/>
        <v>100</v>
      </c>
      <c r="M135" s="266">
        <v>0</v>
      </c>
      <c r="N135" s="266">
        <f t="shared" si="30"/>
        <v>100</v>
      </c>
      <c r="O135" s="267">
        <v>0</v>
      </c>
      <c r="P135" s="267">
        <f t="shared" si="29"/>
        <v>100</v>
      </c>
      <c r="Q135" s="267">
        <v>0</v>
      </c>
      <c r="R135" s="267">
        <f t="shared" si="28"/>
        <v>100</v>
      </c>
      <c r="S135" s="261">
        <v>0</v>
      </c>
      <c r="T135" s="261">
        <f t="shared" si="26"/>
        <v>100</v>
      </c>
      <c r="U135" s="261">
        <v>0</v>
      </c>
      <c r="V135" s="261">
        <f t="shared" si="27"/>
        <v>100</v>
      </c>
      <c r="W135" s="194"/>
    </row>
    <row r="136" spans="1:23" s="67" customFormat="1" hidden="1" x14ac:dyDescent="0.2">
      <c r="A136" s="334"/>
      <c r="B136" s="335"/>
      <c r="C136" s="336" t="s">
        <v>119</v>
      </c>
      <c r="D136" s="336" t="s">
        <v>120</v>
      </c>
      <c r="E136" s="337" t="s">
        <v>72</v>
      </c>
      <c r="F136" s="338">
        <v>0</v>
      </c>
      <c r="G136" s="283">
        <v>100</v>
      </c>
      <c r="H136" s="249">
        <f t="shared" si="34"/>
        <v>100</v>
      </c>
      <c r="I136" s="250">
        <v>0</v>
      </c>
      <c r="J136" s="250">
        <f t="shared" si="32"/>
        <v>100</v>
      </c>
      <c r="K136" s="250">
        <v>0</v>
      </c>
      <c r="L136" s="250">
        <f t="shared" si="31"/>
        <v>100</v>
      </c>
      <c r="M136" s="250">
        <v>0</v>
      </c>
      <c r="N136" s="250">
        <f t="shared" si="30"/>
        <v>100</v>
      </c>
      <c r="O136" s="251">
        <v>0</v>
      </c>
      <c r="P136" s="251">
        <f t="shared" si="29"/>
        <v>100</v>
      </c>
      <c r="Q136" s="251">
        <v>0</v>
      </c>
      <c r="R136" s="251">
        <f t="shared" si="28"/>
        <v>100</v>
      </c>
      <c r="S136" s="252">
        <v>0</v>
      </c>
      <c r="T136" s="252">
        <f t="shared" si="26"/>
        <v>100</v>
      </c>
      <c r="U136" s="252">
        <v>0</v>
      </c>
      <c r="V136" s="252">
        <f t="shared" si="27"/>
        <v>100</v>
      </c>
      <c r="W136" s="194"/>
    </row>
    <row r="137" spans="1:23" s="67" customFormat="1" hidden="1" x14ac:dyDescent="0.2">
      <c r="A137" s="329" t="s">
        <v>116</v>
      </c>
      <c r="B137" s="330" t="s">
        <v>141</v>
      </c>
      <c r="C137" s="331" t="s">
        <v>16</v>
      </c>
      <c r="D137" s="331" t="s">
        <v>16</v>
      </c>
      <c r="E137" s="332" t="s">
        <v>142</v>
      </c>
      <c r="F137" s="333">
        <v>0</v>
      </c>
      <c r="G137" s="276">
        <f t="shared" si="33"/>
        <v>150</v>
      </c>
      <c r="H137" s="265">
        <f t="shared" si="34"/>
        <v>150</v>
      </c>
      <c r="I137" s="266">
        <v>0</v>
      </c>
      <c r="J137" s="266">
        <f t="shared" si="32"/>
        <v>150</v>
      </c>
      <c r="K137" s="266">
        <v>0</v>
      </c>
      <c r="L137" s="266">
        <f t="shared" si="31"/>
        <v>150</v>
      </c>
      <c r="M137" s="266">
        <v>0</v>
      </c>
      <c r="N137" s="266">
        <f t="shared" si="30"/>
        <v>150</v>
      </c>
      <c r="O137" s="267">
        <v>0</v>
      </c>
      <c r="P137" s="267">
        <f t="shared" si="29"/>
        <v>150</v>
      </c>
      <c r="Q137" s="267">
        <v>0</v>
      </c>
      <c r="R137" s="267">
        <f t="shared" si="28"/>
        <v>150</v>
      </c>
      <c r="S137" s="261">
        <v>0</v>
      </c>
      <c r="T137" s="261">
        <f t="shared" si="26"/>
        <v>150</v>
      </c>
      <c r="U137" s="261">
        <v>0</v>
      </c>
      <c r="V137" s="261">
        <f t="shared" si="27"/>
        <v>150</v>
      </c>
      <c r="W137" s="194"/>
    </row>
    <row r="138" spans="1:23" s="67" customFormat="1" hidden="1" x14ac:dyDescent="0.2">
      <c r="A138" s="334"/>
      <c r="B138" s="335"/>
      <c r="C138" s="336" t="s">
        <v>119</v>
      </c>
      <c r="D138" s="336" t="s">
        <v>143</v>
      </c>
      <c r="E138" s="337" t="s">
        <v>75</v>
      </c>
      <c r="F138" s="338">
        <v>0</v>
      </c>
      <c r="G138" s="283">
        <v>150</v>
      </c>
      <c r="H138" s="249">
        <f t="shared" si="34"/>
        <v>150</v>
      </c>
      <c r="I138" s="250">
        <v>0</v>
      </c>
      <c r="J138" s="250">
        <f t="shared" si="32"/>
        <v>150</v>
      </c>
      <c r="K138" s="250">
        <v>0</v>
      </c>
      <c r="L138" s="250">
        <f t="shared" si="31"/>
        <v>150</v>
      </c>
      <c r="M138" s="250">
        <v>0</v>
      </c>
      <c r="N138" s="250">
        <f t="shared" si="30"/>
        <v>150</v>
      </c>
      <c r="O138" s="251">
        <v>0</v>
      </c>
      <c r="P138" s="251">
        <f t="shared" si="29"/>
        <v>150</v>
      </c>
      <c r="Q138" s="251">
        <v>0</v>
      </c>
      <c r="R138" s="251">
        <f t="shared" si="28"/>
        <v>150</v>
      </c>
      <c r="S138" s="252">
        <v>0</v>
      </c>
      <c r="T138" s="252">
        <f t="shared" si="26"/>
        <v>150</v>
      </c>
      <c r="U138" s="252">
        <v>0</v>
      </c>
      <c r="V138" s="252">
        <f t="shared" si="27"/>
        <v>150</v>
      </c>
      <c r="W138" s="194"/>
    </row>
    <row r="139" spans="1:23" s="67" customFormat="1" ht="22.5" hidden="1" x14ac:dyDescent="0.2">
      <c r="A139" s="329" t="s">
        <v>116</v>
      </c>
      <c r="B139" s="330" t="s">
        <v>144</v>
      </c>
      <c r="C139" s="331" t="s">
        <v>16</v>
      </c>
      <c r="D139" s="331" t="s">
        <v>16</v>
      </c>
      <c r="E139" s="332" t="s">
        <v>145</v>
      </c>
      <c r="F139" s="333">
        <v>0</v>
      </c>
      <c r="G139" s="276">
        <f t="shared" si="33"/>
        <v>150</v>
      </c>
      <c r="H139" s="265">
        <f t="shared" si="34"/>
        <v>150</v>
      </c>
      <c r="I139" s="266">
        <v>0</v>
      </c>
      <c r="J139" s="266">
        <f t="shared" si="32"/>
        <v>150</v>
      </c>
      <c r="K139" s="266">
        <v>0</v>
      </c>
      <c r="L139" s="266">
        <f t="shared" si="31"/>
        <v>150</v>
      </c>
      <c r="M139" s="266">
        <v>0</v>
      </c>
      <c r="N139" s="266">
        <f t="shared" si="30"/>
        <v>150</v>
      </c>
      <c r="O139" s="267">
        <v>0</v>
      </c>
      <c r="P139" s="267">
        <f t="shared" si="29"/>
        <v>150</v>
      </c>
      <c r="Q139" s="267">
        <v>0</v>
      </c>
      <c r="R139" s="267">
        <f t="shared" si="28"/>
        <v>150</v>
      </c>
      <c r="S139" s="261">
        <v>0</v>
      </c>
      <c r="T139" s="261">
        <f t="shared" si="26"/>
        <v>150</v>
      </c>
      <c r="U139" s="261">
        <v>0</v>
      </c>
      <c r="V139" s="261">
        <f t="shared" si="27"/>
        <v>150</v>
      </c>
      <c r="W139" s="194"/>
    </row>
    <row r="140" spans="1:23" s="67" customFormat="1" hidden="1" x14ac:dyDescent="0.2">
      <c r="A140" s="334"/>
      <c r="B140" s="335"/>
      <c r="C140" s="336" t="s">
        <v>119</v>
      </c>
      <c r="D140" s="336" t="s">
        <v>120</v>
      </c>
      <c r="E140" s="337" t="s">
        <v>72</v>
      </c>
      <c r="F140" s="338">
        <v>0</v>
      </c>
      <c r="G140" s="283">
        <v>150</v>
      </c>
      <c r="H140" s="249">
        <f t="shared" si="34"/>
        <v>150</v>
      </c>
      <c r="I140" s="250">
        <v>0</v>
      </c>
      <c r="J140" s="250">
        <f t="shared" si="32"/>
        <v>150</v>
      </c>
      <c r="K140" s="250">
        <v>0</v>
      </c>
      <c r="L140" s="250">
        <f t="shared" si="31"/>
        <v>150</v>
      </c>
      <c r="M140" s="250">
        <v>0</v>
      </c>
      <c r="N140" s="250">
        <f t="shared" si="30"/>
        <v>150</v>
      </c>
      <c r="O140" s="251">
        <v>0</v>
      </c>
      <c r="P140" s="251">
        <f t="shared" si="29"/>
        <v>150</v>
      </c>
      <c r="Q140" s="251">
        <v>0</v>
      </c>
      <c r="R140" s="251">
        <f t="shared" si="28"/>
        <v>150</v>
      </c>
      <c r="S140" s="252">
        <v>0</v>
      </c>
      <c r="T140" s="252">
        <f t="shared" si="26"/>
        <v>150</v>
      </c>
      <c r="U140" s="252">
        <v>0</v>
      </c>
      <c r="V140" s="252">
        <f t="shared" si="27"/>
        <v>150</v>
      </c>
      <c r="W140" s="194"/>
    </row>
    <row r="141" spans="1:23" s="67" customFormat="1" ht="33.75" hidden="1" x14ac:dyDescent="0.2">
      <c r="A141" s="329" t="s">
        <v>116</v>
      </c>
      <c r="B141" s="330" t="s">
        <v>146</v>
      </c>
      <c r="C141" s="331" t="s">
        <v>16</v>
      </c>
      <c r="D141" s="331" t="s">
        <v>16</v>
      </c>
      <c r="E141" s="332" t="s">
        <v>147</v>
      </c>
      <c r="F141" s="333">
        <v>0</v>
      </c>
      <c r="G141" s="276">
        <f t="shared" si="33"/>
        <v>150</v>
      </c>
      <c r="H141" s="265">
        <f t="shared" si="34"/>
        <v>150</v>
      </c>
      <c r="I141" s="266">
        <v>0</v>
      </c>
      <c r="J141" s="266">
        <f t="shared" si="32"/>
        <v>150</v>
      </c>
      <c r="K141" s="266">
        <v>0</v>
      </c>
      <c r="L141" s="266">
        <f t="shared" si="31"/>
        <v>150</v>
      </c>
      <c r="M141" s="266">
        <v>0</v>
      </c>
      <c r="N141" s="266">
        <f t="shared" si="30"/>
        <v>150</v>
      </c>
      <c r="O141" s="267">
        <v>0</v>
      </c>
      <c r="P141" s="267">
        <f t="shared" si="29"/>
        <v>150</v>
      </c>
      <c r="Q141" s="267">
        <v>0</v>
      </c>
      <c r="R141" s="267">
        <f t="shared" si="28"/>
        <v>150</v>
      </c>
      <c r="S141" s="261">
        <v>0</v>
      </c>
      <c r="T141" s="261">
        <f t="shared" si="26"/>
        <v>150</v>
      </c>
      <c r="U141" s="261">
        <f>+U142</f>
        <v>0</v>
      </c>
      <c r="V141" s="261">
        <f t="shared" si="27"/>
        <v>150</v>
      </c>
      <c r="W141" s="194"/>
    </row>
    <row r="142" spans="1:23" s="67" customFormat="1" hidden="1" x14ac:dyDescent="0.2">
      <c r="A142" s="334"/>
      <c r="B142" s="335"/>
      <c r="C142" s="336" t="s">
        <v>119</v>
      </c>
      <c r="D142" s="336" t="s">
        <v>120</v>
      </c>
      <c r="E142" s="337" t="s">
        <v>72</v>
      </c>
      <c r="F142" s="338">
        <v>0</v>
      </c>
      <c r="G142" s="283">
        <v>150</v>
      </c>
      <c r="H142" s="249">
        <f t="shared" si="34"/>
        <v>150</v>
      </c>
      <c r="I142" s="250">
        <v>0</v>
      </c>
      <c r="J142" s="250">
        <f t="shared" si="32"/>
        <v>150</v>
      </c>
      <c r="K142" s="250">
        <v>0</v>
      </c>
      <c r="L142" s="250">
        <f t="shared" si="31"/>
        <v>150</v>
      </c>
      <c r="M142" s="250">
        <v>0</v>
      </c>
      <c r="N142" s="250">
        <f t="shared" si="30"/>
        <v>150</v>
      </c>
      <c r="O142" s="251">
        <v>0</v>
      </c>
      <c r="P142" s="251">
        <f t="shared" si="29"/>
        <v>150</v>
      </c>
      <c r="Q142" s="251">
        <v>0</v>
      </c>
      <c r="R142" s="251">
        <f t="shared" si="28"/>
        <v>150</v>
      </c>
      <c r="S142" s="252">
        <v>0</v>
      </c>
      <c r="T142" s="252">
        <f t="shared" si="26"/>
        <v>150</v>
      </c>
      <c r="U142" s="252">
        <v>0</v>
      </c>
      <c r="V142" s="252">
        <f t="shared" si="27"/>
        <v>150</v>
      </c>
      <c r="W142" s="194"/>
    </row>
    <row r="143" spans="1:23" s="67" customFormat="1" ht="22.5" hidden="1" x14ac:dyDescent="0.2">
      <c r="A143" s="329" t="s">
        <v>116</v>
      </c>
      <c r="B143" s="330" t="s">
        <v>148</v>
      </c>
      <c r="C143" s="331" t="s">
        <v>16</v>
      </c>
      <c r="D143" s="331" t="s">
        <v>16</v>
      </c>
      <c r="E143" s="332" t="s">
        <v>149</v>
      </c>
      <c r="F143" s="333">
        <v>0</v>
      </c>
      <c r="G143" s="276">
        <f t="shared" si="33"/>
        <v>100</v>
      </c>
      <c r="H143" s="265">
        <f t="shared" si="34"/>
        <v>100</v>
      </c>
      <c r="I143" s="266">
        <v>0</v>
      </c>
      <c r="J143" s="266">
        <f t="shared" si="32"/>
        <v>100</v>
      </c>
      <c r="K143" s="266">
        <v>0</v>
      </c>
      <c r="L143" s="266">
        <f t="shared" si="31"/>
        <v>100</v>
      </c>
      <c r="M143" s="266">
        <v>0</v>
      </c>
      <c r="N143" s="266">
        <f t="shared" si="30"/>
        <v>100</v>
      </c>
      <c r="O143" s="267">
        <v>0</v>
      </c>
      <c r="P143" s="267">
        <f t="shared" si="29"/>
        <v>100</v>
      </c>
      <c r="Q143" s="267">
        <v>0</v>
      </c>
      <c r="R143" s="267">
        <f t="shared" si="28"/>
        <v>100</v>
      </c>
      <c r="S143" s="261">
        <v>0</v>
      </c>
      <c r="T143" s="261">
        <f t="shared" si="26"/>
        <v>100</v>
      </c>
      <c r="U143" s="261">
        <v>0</v>
      </c>
      <c r="V143" s="261">
        <f t="shared" si="27"/>
        <v>100</v>
      </c>
      <c r="W143" s="194"/>
    </row>
    <row r="144" spans="1:23" s="67" customFormat="1" hidden="1" x14ac:dyDescent="0.2">
      <c r="A144" s="334"/>
      <c r="B144" s="335"/>
      <c r="C144" s="336" t="s">
        <v>119</v>
      </c>
      <c r="D144" s="336" t="s">
        <v>120</v>
      </c>
      <c r="E144" s="337" t="s">
        <v>72</v>
      </c>
      <c r="F144" s="338">
        <v>0</v>
      </c>
      <c r="G144" s="283">
        <v>100</v>
      </c>
      <c r="H144" s="249">
        <f t="shared" si="34"/>
        <v>100</v>
      </c>
      <c r="I144" s="250">
        <v>0</v>
      </c>
      <c r="J144" s="250">
        <f t="shared" si="32"/>
        <v>100</v>
      </c>
      <c r="K144" s="250">
        <v>0</v>
      </c>
      <c r="L144" s="250">
        <f t="shared" si="31"/>
        <v>100</v>
      </c>
      <c r="M144" s="250">
        <v>0</v>
      </c>
      <c r="N144" s="250">
        <f t="shared" si="30"/>
        <v>100</v>
      </c>
      <c r="O144" s="251">
        <v>0</v>
      </c>
      <c r="P144" s="251">
        <f t="shared" si="29"/>
        <v>100</v>
      </c>
      <c r="Q144" s="251">
        <v>0</v>
      </c>
      <c r="R144" s="251">
        <f t="shared" si="28"/>
        <v>100</v>
      </c>
      <c r="S144" s="252">
        <v>0</v>
      </c>
      <c r="T144" s="252">
        <f t="shared" si="26"/>
        <v>100</v>
      </c>
      <c r="U144" s="252">
        <v>0</v>
      </c>
      <c r="V144" s="252">
        <f t="shared" si="27"/>
        <v>100</v>
      </c>
      <c r="W144" s="194"/>
    </row>
    <row r="145" spans="1:23" s="67" customFormat="1" hidden="1" x14ac:dyDescent="0.2">
      <c r="A145" s="329" t="s">
        <v>116</v>
      </c>
      <c r="B145" s="330" t="s">
        <v>150</v>
      </c>
      <c r="C145" s="331" t="s">
        <v>16</v>
      </c>
      <c r="D145" s="331" t="s">
        <v>16</v>
      </c>
      <c r="E145" s="332" t="s">
        <v>151</v>
      </c>
      <c r="F145" s="333">
        <v>0</v>
      </c>
      <c r="G145" s="276">
        <f t="shared" si="33"/>
        <v>100</v>
      </c>
      <c r="H145" s="265">
        <f t="shared" si="34"/>
        <v>100</v>
      </c>
      <c r="I145" s="266">
        <v>0</v>
      </c>
      <c r="J145" s="266">
        <f t="shared" si="32"/>
        <v>100</v>
      </c>
      <c r="K145" s="266">
        <v>0</v>
      </c>
      <c r="L145" s="266">
        <f t="shared" si="31"/>
        <v>100</v>
      </c>
      <c r="M145" s="266">
        <v>0</v>
      </c>
      <c r="N145" s="266">
        <f t="shared" si="30"/>
        <v>100</v>
      </c>
      <c r="O145" s="267">
        <f>+O146</f>
        <v>-100</v>
      </c>
      <c r="P145" s="267">
        <f t="shared" si="29"/>
        <v>0</v>
      </c>
      <c r="Q145" s="267">
        <v>0</v>
      </c>
      <c r="R145" s="267">
        <f t="shared" si="28"/>
        <v>0</v>
      </c>
      <c r="S145" s="261">
        <v>0</v>
      </c>
      <c r="T145" s="261">
        <f t="shared" si="26"/>
        <v>0</v>
      </c>
      <c r="U145" s="261">
        <v>0</v>
      </c>
      <c r="V145" s="261">
        <f t="shared" si="27"/>
        <v>0</v>
      </c>
      <c r="W145" s="194"/>
    </row>
    <row r="146" spans="1:23" s="67" customFormat="1" hidden="1" x14ac:dyDescent="0.2">
      <c r="A146" s="334"/>
      <c r="B146" s="335"/>
      <c r="C146" s="336" t="s">
        <v>119</v>
      </c>
      <c r="D146" s="336" t="s">
        <v>120</v>
      </c>
      <c r="E146" s="337" t="s">
        <v>72</v>
      </c>
      <c r="F146" s="338">
        <v>0</v>
      </c>
      <c r="G146" s="283">
        <v>100</v>
      </c>
      <c r="H146" s="249">
        <f t="shared" si="34"/>
        <v>100</v>
      </c>
      <c r="I146" s="250">
        <v>0</v>
      </c>
      <c r="J146" s="250">
        <f t="shared" si="32"/>
        <v>100</v>
      </c>
      <c r="K146" s="250">
        <v>0</v>
      </c>
      <c r="L146" s="250">
        <f t="shared" si="31"/>
        <v>100</v>
      </c>
      <c r="M146" s="250">
        <v>0</v>
      </c>
      <c r="N146" s="250">
        <f t="shared" si="30"/>
        <v>100</v>
      </c>
      <c r="O146" s="251">
        <v>-100</v>
      </c>
      <c r="P146" s="251">
        <f t="shared" si="29"/>
        <v>0</v>
      </c>
      <c r="Q146" s="251">
        <v>0</v>
      </c>
      <c r="R146" s="251">
        <f t="shared" si="28"/>
        <v>0</v>
      </c>
      <c r="S146" s="252">
        <v>0</v>
      </c>
      <c r="T146" s="252">
        <f t="shared" si="26"/>
        <v>0</v>
      </c>
      <c r="U146" s="252">
        <v>0</v>
      </c>
      <c r="V146" s="252">
        <f t="shared" si="27"/>
        <v>0</v>
      </c>
      <c r="W146" s="194"/>
    </row>
    <row r="147" spans="1:23" s="67" customFormat="1" ht="22.5" hidden="1" x14ac:dyDescent="0.2">
      <c r="A147" s="329" t="s">
        <v>116</v>
      </c>
      <c r="B147" s="330" t="s">
        <v>152</v>
      </c>
      <c r="C147" s="331" t="s">
        <v>16</v>
      </c>
      <c r="D147" s="331" t="s">
        <v>16</v>
      </c>
      <c r="E147" s="332" t="s">
        <v>153</v>
      </c>
      <c r="F147" s="333">
        <v>0</v>
      </c>
      <c r="G147" s="276">
        <f t="shared" si="33"/>
        <v>250</v>
      </c>
      <c r="H147" s="265">
        <f t="shared" si="34"/>
        <v>250</v>
      </c>
      <c r="I147" s="266">
        <v>0</v>
      </c>
      <c r="J147" s="266">
        <f t="shared" si="32"/>
        <v>250</v>
      </c>
      <c r="K147" s="266">
        <v>0</v>
      </c>
      <c r="L147" s="266">
        <f t="shared" si="31"/>
        <v>250</v>
      </c>
      <c r="M147" s="266">
        <v>0</v>
      </c>
      <c r="N147" s="266">
        <f t="shared" si="30"/>
        <v>250</v>
      </c>
      <c r="O147" s="267">
        <v>0</v>
      </c>
      <c r="P147" s="267">
        <f t="shared" si="29"/>
        <v>250</v>
      </c>
      <c r="Q147" s="267">
        <v>0</v>
      </c>
      <c r="R147" s="267">
        <f t="shared" si="28"/>
        <v>250</v>
      </c>
      <c r="S147" s="261">
        <v>0</v>
      </c>
      <c r="T147" s="261">
        <f t="shared" si="26"/>
        <v>250</v>
      </c>
      <c r="U147" s="261">
        <v>0</v>
      </c>
      <c r="V147" s="261">
        <f t="shared" ref="V147:V210" si="35">+T147+U147</f>
        <v>250</v>
      </c>
      <c r="W147" s="194"/>
    </row>
    <row r="148" spans="1:23" s="67" customFormat="1" hidden="1" x14ac:dyDescent="0.2">
      <c r="A148" s="334"/>
      <c r="B148" s="335"/>
      <c r="C148" s="336" t="s">
        <v>119</v>
      </c>
      <c r="D148" s="336" t="s">
        <v>120</v>
      </c>
      <c r="E148" s="337" t="s">
        <v>72</v>
      </c>
      <c r="F148" s="338">
        <v>0</v>
      </c>
      <c r="G148" s="283">
        <v>250</v>
      </c>
      <c r="H148" s="249">
        <f t="shared" si="34"/>
        <v>250</v>
      </c>
      <c r="I148" s="250">
        <v>0</v>
      </c>
      <c r="J148" s="250">
        <f t="shared" si="32"/>
        <v>250</v>
      </c>
      <c r="K148" s="250">
        <v>0</v>
      </c>
      <c r="L148" s="250">
        <f t="shared" si="31"/>
        <v>250</v>
      </c>
      <c r="M148" s="250">
        <v>0</v>
      </c>
      <c r="N148" s="250">
        <f t="shared" si="30"/>
        <v>250</v>
      </c>
      <c r="O148" s="251">
        <v>0</v>
      </c>
      <c r="P148" s="251">
        <f t="shared" si="29"/>
        <v>250</v>
      </c>
      <c r="Q148" s="251">
        <v>0</v>
      </c>
      <c r="R148" s="251">
        <f t="shared" si="28"/>
        <v>250</v>
      </c>
      <c r="S148" s="252">
        <v>0</v>
      </c>
      <c r="T148" s="252">
        <f t="shared" si="26"/>
        <v>250</v>
      </c>
      <c r="U148" s="252">
        <v>0</v>
      </c>
      <c r="V148" s="252">
        <f t="shared" si="35"/>
        <v>250</v>
      </c>
      <c r="W148" s="194"/>
    </row>
    <row r="149" spans="1:23" s="67" customFormat="1" ht="36" hidden="1" customHeight="1" x14ac:dyDescent="0.2">
      <c r="A149" s="329" t="s">
        <v>116</v>
      </c>
      <c r="B149" s="330" t="s">
        <v>154</v>
      </c>
      <c r="C149" s="331" t="s">
        <v>16</v>
      </c>
      <c r="D149" s="331" t="s">
        <v>16</v>
      </c>
      <c r="E149" s="332" t="s">
        <v>155</v>
      </c>
      <c r="F149" s="333">
        <v>0</v>
      </c>
      <c r="G149" s="276">
        <f t="shared" si="33"/>
        <v>150</v>
      </c>
      <c r="H149" s="265">
        <f t="shared" si="34"/>
        <v>150</v>
      </c>
      <c r="I149" s="266">
        <v>0</v>
      </c>
      <c r="J149" s="266">
        <f t="shared" si="32"/>
        <v>150</v>
      </c>
      <c r="K149" s="266">
        <v>0</v>
      </c>
      <c r="L149" s="266">
        <f t="shared" si="31"/>
        <v>150</v>
      </c>
      <c r="M149" s="266">
        <v>0</v>
      </c>
      <c r="N149" s="266">
        <f t="shared" si="30"/>
        <v>150</v>
      </c>
      <c r="O149" s="267">
        <f>+O150</f>
        <v>-150</v>
      </c>
      <c r="P149" s="267">
        <f t="shared" si="29"/>
        <v>0</v>
      </c>
      <c r="Q149" s="267">
        <v>0</v>
      </c>
      <c r="R149" s="267">
        <f t="shared" si="28"/>
        <v>0</v>
      </c>
      <c r="S149" s="261">
        <v>0</v>
      </c>
      <c r="T149" s="261">
        <f t="shared" si="26"/>
        <v>0</v>
      </c>
      <c r="U149" s="261">
        <v>0</v>
      </c>
      <c r="V149" s="261">
        <f t="shared" si="35"/>
        <v>0</v>
      </c>
      <c r="W149" s="194"/>
    </row>
    <row r="150" spans="1:23" s="67" customFormat="1" hidden="1" x14ac:dyDescent="0.2">
      <c r="A150" s="334"/>
      <c r="B150" s="335"/>
      <c r="C150" s="336" t="s">
        <v>119</v>
      </c>
      <c r="D150" s="336" t="s">
        <v>120</v>
      </c>
      <c r="E150" s="337" t="s">
        <v>72</v>
      </c>
      <c r="F150" s="338">
        <v>0</v>
      </c>
      <c r="G150" s="283">
        <v>150</v>
      </c>
      <c r="H150" s="249">
        <f t="shared" si="34"/>
        <v>150</v>
      </c>
      <c r="I150" s="250">
        <v>0</v>
      </c>
      <c r="J150" s="250">
        <f t="shared" si="32"/>
        <v>150</v>
      </c>
      <c r="K150" s="250">
        <v>0</v>
      </c>
      <c r="L150" s="250">
        <f t="shared" si="31"/>
        <v>150</v>
      </c>
      <c r="M150" s="250">
        <v>0</v>
      </c>
      <c r="N150" s="250">
        <f t="shared" si="30"/>
        <v>150</v>
      </c>
      <c r="O150" s="251">
        <v>-150</v>
      </c>
      <c r="P150" s="251">
        <f t="shared" si="29"/>
        <v>0</v>
      </c>
      <c r="Q150" s="251">
        <v>0</v>
      </c>
      <c r="R150" s="251">
        <f t="shared" si="28"/>
        <v>0</v>
      </c>
      <c r="S150" s="252">
        <v>0</v>
      </c>
      <c r="T150" s="252">
        <f t="shared" si="26"/>
        <v>0</v>
      </c>
      <c r="U150" s="252">
        <v>0</v>
      </c>
      <c r="V150" s="252">
        <f t="shared" si="35"/>
        <v>0</v>
      </c>
      <c r="W150" s="194"/>
    </row>
    <row r="151" spans="1:23" s="67" customFormat="1" ht="33.75" hidden="1" x14ac:dyDescent="0.2">
      <c r="A151" s="329" t="s">
        <v>116</v>
      </c>
      <c r="B151" s="330" t="s">
        <v>156</v>
      </c>
      <c r="C151" s="331" t="s">
        <v>16</v>
      </c>
      <c r="D151" s="331" t="s">
        <v>16</v>
      </c>
      <c r="E151" s="332" t="s">
        <v>157</v>
      </c>
      <c r="F151" s="333">
        <v>0</v>
      </c>
      <c r="G151" s="276">
        <f t="shared" si="33"/>
        <v>100</v>
      </c>
      <c r="H151" s="265">
        <f t="shared" si="34"/>
        <v>100</v>
      </c>
      <c r="I151" s="266">
        <v>0</v>
      </c>
      <c r="J151" s="266">
        <f t="shared" si="32"/>
        <v>100</v>
      </c>
      <c r="K151" s="266">
        <v>0</v>
      </c>
      <c r="L151" s="266">
        <f t="shared" si="31"/>
        <v>100</v>
      </c>
      <c r="M151" s="266">
        <v>0</v>
      </c>
      <c r="N151" s="266">
        <f t="shared" si="30"/>
        <v>100</v>
      </c>
      <c r="O151" s="267">
        <v>0</v>
      </c>
      <c r="P151" s="267">
        <f t="shared" si="29"/>
        <v>100</v>
      </c>
      <c r="Q151" s="267">
        <v>0</v>
      </c>
      <c r="R151" s="267">
        <f t="shared" si="28"/>
        <v>100</v>
      </c>
      <c r="S151" s="261">
        <v>0</v>
      </c>
      <c r="T151" s="261">
        <f t="shared" si="26"/>
        <v>100</v>
      </c>
      <c r="U151" s="261">
        <v>0</v>
      </c>
      <c r="V151" s="261">
        <f t="shared" si="35"/>
        <v>100</v>
      </c>
      <c r="W151" s="194"/>
    </row>
    <row r="152" spans="1:23" s="67" customFormat="1" hidden="1" x14ac:dyDescent="0.2">
      <c r="A152" s="334"/>
      <c r="B152" s="335"/>
      <c r="C152" s="336" t="s">
        <v>119</v>
      </c>
      <c r="D152" s="336" t="s">
        <v>120</v>
      </c>
      <c r="E152" s="337" t="s">
        <v>72</v>
      </c>
      <c r="F152" s="338">
        <v>0</v>
      </c>
      <c r="G152" s="283">
        <v>100</v>
      </c>
      <c r="H152" s="249">
        <f t="shared" si="34"/>
        <v>100</v>
      </c>
      <c r="I152" s="250">
        <v>0</v>
      </c>
      <c r="J152" s="250">
        <f t="shared" si="32"/>
        <v>100</v>
      </c>
      <c r="K152" s="250">
        <v>0</v>
      </c>
      <c r="L152" s="250">
        <f t="shared" si="31"/>
        <v>100</v>
      </c>
      <c r="M152" s="250">
        <v>0</v>
      </c>
      <c r="N152" s="250">
        <f t="shared" si="30"/>
        <v>100</v>
      </c>
      <c r="O152" s="251">
        <v>0</v>
      </c>
      <c r="P152" s="251">
        <f t="shared" si="29"/>
        <v>100</v>
      </c>
      <c r="Q152" s="251">
        <v>0</v>
      </c>
      <c r="R152" s="251">
        <f t="shared" si="28"/>
        <v>100</v>
      </c>
      <c r="S152" s="252">
        <v>0</v>
      </c>
      <c r="T152" s="252">
        <f t="shared" si="26"/>
        <v>100</v>
      </c>
      <c r="U152" s="252">
        <v>0</v>
      </c>
      <c r="V152" s="252">
        <f t="shared" si="35"/>
        <v>100</v>
      </c>
      <c r="W152" s="194"/>
    </row>
    <row r="153" spans="1:23" s="67" customFormat="1" hidden="1" x14ac:dyDescent="0.2">
      <c r="A153" s="329" t="s">
        <v>116</v>
      </c>
      <c r="B153" s="330" t="s">
        <v>158</v>
      </c>
      <c r="C153" s="331" t="s">
        <v>16</v>
      </c>
      <c r="D153" s="331" t="s">
        <v>16</v>
      </c>
      <c r="E153" s="332" t="s">
        <v>159</v>
      </c>
      <c r="F153" s="333">
        <v>0</v>
      </c>
      <c r="G153" s="276">
        <f t="shared" si="33"/>
        <v>150</v>
      </c>
      <c r="H153" s="265">
        <f t="shared" si="34"/>
        <v>150</v>
      </c>
      <c r="I153" s="266">
        <v>0</v>
      </c>
      <c r="J153" s="266">
        <f t="shared" si="32"/>
        <v>150</v>
      </c>
      <c r="K153" s="266">
        <v>0</v>
      </c>
      <c r="L153" s="266">
        <f t="shared" si="31"/>
        <v>150</v>
      </c>
      <c r="M153" s="266">
        <v>0</v>
      </c>
      <c r="N153" s="266">
        <f t="shared" si="30"/>
        <v>150</v>
      </c>
      <c r="O153" s="267">
        <v>0</v>
      </c>
      <c r="P153" s="267">
        <f t="shared" si="29"/>
        <v>150</v>
      </c>
      <c r="Q153" s="267">
        <v>0</v>
      </c>
      <c r="R153" s="267">
        <f t="shared" si="28"/>
        <v>150</v>
      </c>
      <c r="S153" s="261">
        <v>0</v>
      </c>
      <c r="T153" s="261">
        <f t="shared" ref="T153:T216" si="36">+R153+S153</f>
        <v>150</v>
      </c>
      <c r="U153" s="261">
        <v>0</v>
      </c>
      <c r="V153" s="261">
        <f t="shared" si="35"/>
        <v>150</v>
      </c>
      <c r="W153" s="194"/>
    </row>
    <row r="154" spans="1:23" s="67" customFormat="1" hidden="1" x14ac:dyDescent="0.2">
      <c r="A154" s="334"/>
      <c r="B154" s="335"/>
      <c r="C154" s="336" t="s">
        <v>119</v>
      </c>
      <c r="D154" s="336" t="s">
        <v>120</v>
      </c>
      <c r="E154" s="337" t="s">
        <v>72</v>
      </c>
      <c r="F154" s="338">
        <v>0</v>
      </c>
      <c r="G154" s="283">
        <v>150</v>
      </c>
      <c r="H154" s="249">
        <f t="shared" si="34"/>
        <v>150</v>
      </c>
      <c r="I154" s="250">
        <v>0</v>
      </c>
      <c r="J154" s="250">
        <f t="shared" si="32"/>
        <v>150</v>
      </c>
      <c r="K154" s="250">
        <v>0</v>
      </c>
      <c r="L154" s="250">
        <f t="shared" si="31"/>
        <v>150</v>
      </c>
      <c r="M154" s="250">
        <v>0</v>
      </c>
      <c r="N154" s="250">
        <f t="shared" si="30"/>
        <v>150</v>
      </c>
      <c r="O154" s="251">
        <v>0</v>
      </c>
      <c r="P154" s="251">
        <f t="shared" si="29"/>
        <v>150</v>
      </c>
      <c r="Q154" s="251">
        <v>0</v>
      </c>
      <c r="R154" s="251">
        <f t="shared" si="28"/>
        <v>150</v>
      </c>
      <c r="S154" s="252">
        <v>0</v>
      </c>
      <c r="T154" s="252">
        <f t="shared" si="36"/>
        <v>150</v>
      </c>
      <c r="U154" s="252">
        <v>0</v>
      </c>
      <c r="V154" s="252">
        <f t="shared" si="35"/>
        <v>150</v>
      </c>
      <c r="W154" s="194"/>
    </row>
    <row r="155" spans="1:23" s="67" customFormat="1" ht="22.5" hidden="1" x14ac:dyDescent="0.2">
      <c r="A155" s="329" t="s">
        <v>116</v>
      </c>
      <c r="B155" s="330" t="s">
        <v>160</v>
      </c>
      <c r="C155" s="331" t="s">
        <v>16</v>
      </c>
      <c r="D155" s="331" t="s">
        <v>16</v>
      </c>
      <c r="E155" s="332" t="s">
        <v>161</v>
      </c>
      <c r="F155" s="333">
        <v>0</v>
      </c>
      <c r="G155" s="276">
        <f t="shared" si="33"/>
        <v>100</v>
      </c>
      <c r="H155" s="265">
        <f t="shared" si="34"/>
        <v>100</v>
      </c>
      <c r="I155" s="266">
        <v>0</v>
      </c>
      <c r="J155" s="266">
        <f t="shared" si="32"/>
        <v>100</v>
      </c>
      <c r="K155" s="266">
        <v>0</v>
      </c>
      <c r="L155" s="266">
        <f t="shared" si="31"/>
        <v>100</v>
      </c>
      <c r="M155" s="266">
        <v>0</v>
      </c>
      <c r="N155" s="266">
        <f t="shared" si="30"/>
        <v>100</v>
      </c>
      <c r="O155" s="267">
        <v>0</v>
      </c>
      <c r="P155" s="267">
        <f t="shared" si="29"/>
        <v>100</v>
      </c>
      <c r="Q155" s="267">
        <v>0</v>
      </c>
      <c r="R155" s="267">
        <f t="shared" ref="R155:R218" si="37">+P155+Q155</f>
        <v>100</v>
      </c>
      <c r="S155" s="261">
        <v>0</v>
      </c>
      <c r="T155" s="261">
        <f t="shared" si="36"/>
        <v>100</v>
      </c>
      <c r="U155" s="261">
        <v>0</v>
      </c>
      <c r="V155" s="261">
        <f t="shared" si="35"/>
        <v>100</v>
      </c>
      <c r="W155" s="194"/>
    </row>
    <row r="156" spans="1:23" s="67" customFormat="1" hidden="1" x14ac:dyDescent="0.2">
      <c r="A156" s="334"/>
      <c r="B156" s="335"/>
      <c r="C156" s="336" t="s">
        <v>119</v>
      </c>
      <c r="D156" s="336" t="s">
        <v>120</v>
      </c>
      <c r="E156" s="337" t="s">
        <v>72</v>
      </c>
      <c r="F156" s="338">
        <v>0</v>
      </c>
      <c r="G156" s="283">
        <v>100</v>
      </c>
      <c r="H156" s="249">
        <f t="shared" si="34"/>
        <v>100</v>
      </c>
      <c r="I156" s="250">
        <v>0</v>
      </c>
      <c r="J156" s="250">
        <f t="shared" si="32"/>
        <v>100</v>
      </c>
      <c r="K156" s="250">
        <v>0</v>
      </c>
      <c r="L156" s="250">
        <f t="shared" si="31"/>
        <v>100</v>
      </c>
      <c r="M156" s="250">
        <v>0</v>
      </c>
      <c r="N156" s="250">
        <f t="shared" si="30"/>
        <v>100</v>
      </c>
      <c r="O156" s="251">
        <v>0</v>
      </c>
      <c r="P156" s="251">
        <f t="shared" si="29"/>
        <v>100</v>
      </c>
      <c r="Q156" s="251">
        <v>0</v>
      </c>
      <c r="R156" s="251">
        <f t="shared" si="37"/>
        <v>100</v>
      </c>
      <c r="S156" s="252">
        <v>0</v>
      </c>
      <c r="T156" s="252">
        <f t="shared" si="36"/>
        <v>100</v>
      </c>
      <c r="U156" s="252">
        <v>0</v>
      </c>
      <c r="V156" s="252">
        <f t="shared" si="35"/>
        <v>100</v>
      </c>
      <c r="W156" s="194"/>
    </row>
    <row r="157" spans="1:23" s="67" customFormat="1" ht="26.45" hidden="1" customHeight="1" x14ac:dyDescent="0.2">
      <c r="A157" s="329" t="s">
        <v>116</v>
      </c>
      <c r="B157" s="330" t="s">
        <v>162</v>
      </c>
      <c r="C157" s="331" t="s">
        <v>16</v>
      </c>
      <c r="D157" s="331" t="s">
        <v>16</v>
      </c>
      <c r="E157" s="332" t="s">
        <v>163</v>
      </c>
      <c r="F157" s="333">
        <v>0</v>
      </c>
      <c r="G157" s="276">
        <f t="shared" si="33"/>
        <v>100</v>
      </c>
      <c r="H157" s="265">
        <f t="shared" si="34"/>
        <v>100</v>
      </c>
      <c r="I157" s="266">
        <v>0</v>
      </c>
      <c r="J157" s="266">
        <f t="shared" si="32"/>
        <v>100</v>
      </c>
      <c r="K157" s="266">
        <v>0</v>
      </c>
      <c r="L157" s="266">
        <f t="shared" si="31"/>
        <v>100</v>
      </c>
      <c r="M157" s="266">
        <v>0</v>
      </c>
      <c r="N157" s="266">
        <f t="shared" si="30"/>
        <v>100</v>
      </c>
      <c r="O157" s="267">
        <f>+O158</f>
        <v>-100</v>
      </c>
      <c r="P157" s="267">
        <f t="shared" ref="P157:P222" si="38">+N157+O157</f>
        <v>0</v>
      </c>
      <c r="Q157" s="267">
        <v>0</v>
      </c>
      <c r="R157" s="267">
        <f t="shared" si="37"/>
        <v>0</v>
      </c>
      <c r="S157" s="261">
        <v>0</v>
      </c>
      <c r="T157" s="261">
        <f t="shared" si="36"/>
        <v>0</v>
      </c>
      <c r="U157" s="261">
        <v>0</v>
      </c>
      <c r="V157" s="261">
        <f t="shared" si="35"/>
        <v>0</v>
      </c>
      <c r="W157" s="194"/>
    </row>
    <row r="158" spans="1:23" s="67" customFormat="1" hidden="1" x14ac:dyDescent="0.2">
      <c r="A158" s="334"/>
      <c r="B158" s="335"/>
      <c r="C158" s="336" t="s">
        <v>119</v>
      </c>
      <c r="D158" s="336" t="s">
        <v>120</v>
      </c>
      <c r="E158" s="337" t="s">
        <v>72</v>
      </c>
      <c r="F158" s="338">
        <v>0</v>
      </c>
      <c r="G158" s="283">
        <v>100</v>
      </c>
      <c r="H158" s="249">
        <f t="shared" si="34"/>
        <v>100</v>
      </c>
      <c r="I158" s="250">
        <v>0</v>
      </c>
      <c r="J158" s="250">
        <f t="shared" si="32"/>
        <v>100</v>
      </c>
      <c r="K158" s="250">
        <v>0</v>
      </c>
      <c r="L158" s="250">
        <f t="shared" si="31"/>
        <v>100</v>
      </c>
      <c r="M158" s="250">
        <v>0</v>
      </c>
      <c r="N158" s="250">
        <f t="shared" si="30"/>
        <v>100</v>
      </c>
      <c r="O158" s="251">
        <v>-100</v>
      </c>
      <c r="P158" s="251">
        <f t="shared" si="38"/>
        <v>0</v>
      </c>
      <c r="Q158" s="251">
        <v>0</v>
      </c>
      <c r="R158" s="251">
        <f t="shared" si="37"/>
        <v>0</v>
      </c>
      <c r="S158" s="252">
        <v>0</v>
      </c>
      <c r="T158" s="252">
        <f t="shared" si="36"/>
        <v>0</v>
      </c>
      <c r="U158" s="252">
        <v>0</v>
      </c>
      <c r="V158" s="252">
        <f t="shared" si="35"/>
        <v>0</v>
      </c>
      <c r="W158" s="194"/>
    </row>
    <row r="159" spans="1:23" s="67" customFormat="1" ht="25.9" hidden="1" customHeight="1" x14ac:dyDescent="0.2">
      <c r="A159" s="329" t="s">
        <v>116</v>
      </c>
      <c r="B159" s="330" t="s">
        <v>164</v>
      </c>
      <c r="C159" s="331" t="s">
        <v>16</v>
      </c>
      <c r="D159" s="331" t="s">
        <v>16</v>
      </c>
      <c r="E159" s="332" t="s">
        <v>165</v>
      </c>
      <c r="F159" s="333">
        <v>0</v>
      </c>
      <c r="G159" s="276">
        <f t="shared" si="33"/>
        <v>100</v>
      </c>
      <c r="H159" s="265">
        <f t="shared" si="34"/>
        <v>100</v>
      </c>
      <c r="I159" s="266">
        <v>0</v>
      </c>
      <c r="J159" s="266">
        <f t="shared" si="32"/>
        <v>100</v>
      </c>
      <c r="K159" s="266">
        <v>0</v>
      </c>
      <c r="L159" s="266">
        <f t="shared" si="31"/>
        <v>100</v>
      </c>
      <c r="M159" s="266">
        <v>0</v>
      </c>
      <c r="N159" s="266">
        <f t="shared" si="30"/>
        <v>100</v>
      </c>
      <c r="O159" s="267">
        <f>+O160</f>
        <v>-100</v>
      </c>
      <c r="P159" s="267">
        <f t="shared" si="38"/>
        <v>0</v>
      </c>
      <c r="Q159" s="267">
        <v>0</v>
      </c>
      <c r="R159" s="267">
        <f t="shared" si="37"/>
        <v>0</v>
      </c>
      <c r="S159" s="261">
        <v>0</v>
      </c>
      <c r="T159" s="261">
        <f t="shared" si="36"/>
        <v>0</v>
      </c>
      <c r="U159" s="261">
        <v>0</v>
      </c>
      <c r="V159" s="261">
        <f t="shared" si="35"/>
        <v>0</v>
      </c>
      <c r="W159" s="194"/>
    </row>
    <row r="160" spans="1:23" s="67" customFormat="1" hidden="1" x14ac:dyDescent="0.2">
      <c r="A160" s="334"/>
      <c r="B160" s="335"/>
      <c r="C160" s="336" t="s">
        <v>119</v>
      </c>
      <c r="D160" s="336" t="s">
        <v>120</v>
      </c>
      <c r="E160" s="337" t="s">
        <v>72</v>
      </c>
      <c r="F160" s="338">
        <v>0</v>
      </c>
      <c r="G160" s="283">
        <v>100</v>
      </c>
      <c r="H160" s="249">
        <f t="shared" si="34"/>
        <v>100</v>
      </c>
      <c r="I160" s="250">
        <v>0</v>
      </c>
      <c r="J160" s="250">
        <f t="shared" si="32"/>
        <v>100</v>
      </c>
      <c r="K160" s="250">
        <v>0</v>
      </c>
      <c r="L160" s="250">
        <f t="shared" si="31"/>
        <v>100</v>
      </c>
      <c r="M160" s="250">
        <v>0</v>
      </c>
      <c r="N160" s="250">
        <f t="shared" si="30"/>
        <v>100</v>
      </c>
      <c r="O160" s="251">
        <v>-100</v>
      </c>
      <c r="P160" s="251">
        <f t="shared" si="38"/>
        <v>0</v>
      </c>
      <c r="Q160" s="251">
        <v>0</v>
      </c>
      <c r="R160" s="251">
        <f t="shared" si="37"/>
        <v>0</v>
      </c>
      <c r="S160" s="252">
        <v>0</v>
      </c>
      <c r="T160" s="252">
        <f t="shared" si="36"/>
        <v>0</v>
      </c>
      <c r="U160" s="252">
        <v>0</v>
      </c>
      <c r="V160" s="252">
        <f t="shared" si="35"/>
        <v>0</v>
      </c>
      <c r="W160" s="194"/>
    </row>
    <row r="161" spans="1:23" s="67" customFormat="1" ht="22.5" hidden="1" x14ac:dyDescent="0.2">
      <c r="A161" s="329" t="s">
        <v>116</v>
      </c>
      <c r="B161" s="330" t="s">
        <v>166</v>
      </c>
      <c r="C161" s="331" t="s">
        <v>16</v>
      </c>
      <c r="D161" s="331" t="s">
        <v>16</v>
      </c>
      <c r="E161" s="332" t="s">
        <v>167</v>
      </c>
      <c r="F161" s="333">
        <v>0</v>
      </c>
      <c r="G161" s="276">
        <f t="shared" si="33"/>
        <v>100</v>
      </c>
      <c r="H161" s="265">
        <f t="shared" si="34"/>
        <v>100</v>
      </c>
      <c r="I161" s="266">
        <v>0</v>
      </c>
      <c r="J161" s="266">
        <f t="shared" si="32"/>
        <v>100</v>
      </c>
      <c r="K161" s="266">
        <v>0</v>
      </c>
      <c r="L161" s="266">
        <f t="shared" si="31"/>
        <v>100</v>
      </c>
      <c r="M161" s="266">
        <v>0</v>
      </c>
      <c r="N161" s="266">
        <f t="shared" si="30"/>
        <v>100</v>
      </c>
      <c r="O161" s="267">
        <v>0</v>
      </c>
      <c r="P161" s="267">
        <f t="shared" si="38"/>
        <v>100</v>
      </c>
      <c r="Q161" s="267">
        <v>0</v>
      </c>
      <c r="R161" s="267">
        <f t="shared" si="37"/>
        <v>100</v>
      </c>
      <c r="S161" s="261">
        <v>0</v>
      </c>
      <c r="T161" s="261">
        <f t="shared" si="36"/>
        <v>100</v>
      </c>
      <c r="U161" s="261">
        <v>0</v>
      </c>
      <c r="V161" s="261">
        <f t="shared" si="35"/>
        <v>100</v>
      </c>
      <c r="W161" s="194"/>
    </row>
    <row r="162" spans="1:23" s="67" customFormat="1" hidden="1" x14ac:dyDescent="0.2">
      <c r="A162" s="334"/>
      <c r="B162" s="335"/>
      <c r="C162" s="336" t="s">
        <v>119</v>
      </c>
      <c r="D162" s="336" t="s">
        <v>120</v>
      </c>
      <c r="E162" s="337" t="s">
        <v>72</v>
      </c>
      <c r="F162" s="338">
        <v>0</v>
      </c>
      <c r="G162" s="283">
        <v>100</v>
      </c>
      <c r="H162" s="249">
        <f t="shared" si="34"/>
        <v>100</v>
      </c>
      <c r="I162" s="250">
        <v>0</v>
      </c>
      <c r="J162" s="250">
        <f t="shared" si="32"/>
        <v>100</v>
      </c>
      <c r="K162" s="250">
        <v>0</v>
      </c>
      <c r="L162" s="250">
        <f t="shared" si="31"/>
        <v>100</v>
      </c>
      <c r="M162" s="250">
        <v>0</v>
      </c>
      <c r="N162" s="250">
        <f t="shared" si="30"/>
        <v>100</v>
      </c>
      <c r="O162" s="251">
        <v>0</v>
      </c>
      <c r="P162" s="251">
        <f t="shared" si="38"/>
        <v>100</v>
      </c>
      <c r="Q162" s="251">
        <v>0</v>
      </c>
      <c r="R162" s="251">
        <f t="shared" si="37"/>
        <v>100</v>
      </c>
      <c r="S162" s="252">
        <v>0</v>
      </c>
      <c r="T162" s="252">
        <f t="shared" si="36"/>
        <v>100</v>
      </c>
      <c r="U162" s="252">
        <v>0</v>
      </c>
      <c r="V162" s="252">
        <f t="shared" si="35"/>
        <v>100</v>
      </c>
      <c r="W162" s="194"/>
    </row>
    <row r="163" spans="1:23" s="67" customFormat="1" ht="22.5" hidden="1" x14ac:dyDescent="0.2">
      <c r="A163" s="329" t="s">
        <v>116</v>
      </c>
      <c r="B163" s="330" t="s">
        <v>168</v>
      </c>
      <c r="C163" s="331" t="s">
        <v>16</v>
      </c>
      <c r="D163" s="331" t="s">
        <v>16</v>
      </c>
      <c r="E163" s="332" t="s">
        <v>169</v>
      </c>
      <c r="F163" s="333">
        <v>0</v>
      </c>
      <c r="G163" s="276">
        <f t="shared" si="33"/>
        <v>200</v>
      </c>
      <c r="H163" s="265">
        <f t="shared" si="34"/>
        <v>200</v>
      </c>
      <c r="I163" s="266">
        <v>0</v>
      </c>
      <c r="J163" s="266">
        <f t="shared" si="32"/>
        <v>200</v>
      </c>
      <c r="K163" s="266">
        <v>0</v>
      </c>
      <c r="L163" s="266">
        <f t="shared" si="31"/>
        <v>200</v>
      </c>
      <c r="M163" s="266">
        <v>0</v>
      </c>
      <c r="N163" s="266">
        <f t="shared" si="30"/>
        <v>200</v>
      </c>
      <c r="O163" s="267">
        <v>0</v>
      </c>
      <c r="P163" s="267">
        <f t="shared" si="38"/>
        <v>200</v>
      </c>
      <c r="Q163" s="267">
        <v>0</v>
      </c>
      <c r="R163" s="267">
        <f t="shared" si="37"/>
        <v>200</v>
      </c>
      <c r="S163" s="261">
        <v>0</v>
      </c>
      <c r="T163" s="261">
        <f t="shared" si="36"/>
        <v>200</v>
      </c>
      <c r="U163" s="261">
        <v>0</v>
      </c>
      <c r="V163" s="261">
        <f t="shared" si="35"/>
        <v>200</v>
      </c>
      <c r="W163" s="194"/>
    </row>
    <row r="164" spans="1:23" s="67" customFormat="1" hidden="1" x14ac:dyDescent="0.2">
      <c r="A164" s="334"/>
      <c r="B164" s="335"/>
      <c r="C164" s="336" t="s">
        <v>119</v>
      </c>
      <c r="D164" s="336" t="s">
        <v>120</v>
      </c>
      <c r="E164" s="337" t="s">
        <v>72</v>
      </c>
      <c r="F164" s="338">
        <v>0</v>
      </c>
      <c r="G164" s="283">
        <v>200</v>
      </c>
      <c r="H164" s="249">
        <f t="shared" si="34"/>
        <v>200</v>
      </c>
      <c r="I164" s="250">
        <v>0</v>
      </c>
      <c r="J164" s="250">
        <f t="shared" si="32"/>
        <v>200</v>
      </c>
      <c r="K164" s="250">
        <v>0</v>
      </c>
      <c r="L164" s="250">
        <f t="shared" si="31"/>
        <v>200</v>
      </c>
      <c r="M164" s="250">
        <v>0</v>
      </c>
      <c r="N164" s="250">
        <f t="shared" si="30"/>
        <v>200</v>
      </c>
      <c r="O164" s="251">
        <v>0</v>
      </c>
      <c r="P164" s="251">
        <f t="shared" si="38"/>
        <v>200</v>
      </c>
      <c r="Q164" s="251">
        <v>0</v>
      </c>
      <c r="R164" s="251">
        <f t="shared" si="37"/>
        <v>200</v>
      </c>
      <c r="S164" s="252">
        <v>0</v>
      </c>
      <c r="T164" s="252">
        <f t="shared" si="36"/>
        <v>200</v>
      </c>
      <c r="U164" s="252">
        <v>0</v>
      </c>
      <c r="V164" s="252">
        <f t="shared" si="35"/>
        <v>200</v>
      </c>
      <c r="W164" s="194"/>
    </row>
    <row r="165" spans="1:23" s="67" customFormat="1" ht="22.5" hidden="1" x14ac:dyDescent="0.2">
      <c r="A165" s="329" t="s">
        <v>116</v>
      </c>
      <c r="B165" s="330" t="s">
        <v>170</v>
      </c>
      <c r="C165" s="331" t="s">
        <v>16</v>
      </c>
      <c r="D165" s="331" t="s">
        <v>16</v>
      </c>
      <c r="E165" s="332" t="s">
        <v>171</v>
      </c>
      <c r="F165" s="333">
        <v>0</v>
      </c>
      <c r="G165" s="276">
        <f t="shared" si="33"/>
        <v>100</v>
      </c>
      <c r="H165" s="265">
        <f t="shared" si="34"/>
        <v>100</v>
      </c>
      <c r="I165" s="266">
        <v>0</v>
      </c>
      <c r="J165" s="266">
        <f t="shared" si="32"/>
        <v>100</v>
      </c>
      <c r="K165" s="266">
        <v>0</v>
      </c>
      <c r="L165" s="266">
        <f t="shared" si="31"/>
        <v>100</v>
      </c>
      <c r="M165" s="266">
        <v>0</v>
      </c>
      <c r="N165" s="266">
        <f t="shared" si="30"/>
        <v>100</v>
      </c>
      <c r="O165" s="267">
        <v>0</v>
      </c>
      <c r="P165" s="267">
        <f t="shared" si="38"/>
        <v>100</v>
      </c>
      <c r="Q165" s="267">
        <v>0</v>
      </c>
      <c r="R165" s="267">
        <f t="shared" si="37"/>
        <v>100</v>
      </c>
      <c r="S165" s="261">
        <v>0</v>
      </c>
      <c r="T165" s="261">
        <f t="shared" si="36"/>
        <v>100</v>
      </c>
      <c r="U165" s="261">
        <v>0</v>
      </c>
      <c r="V165" s="261">
        <f t="shared" si="35"/>
        <v>100</v>
      </c>
      <c r="W165" s="194"/>
    </row>
    <row r="166" spans="1:23" s="67" customFormat="1" hidden="1" x14ac:dyDescent="0.2">
      <c r="A166" s="334"/>
      <c r="B166" s="335"/>
      <c r="C166" s="336" t="s">
        <v>119</v>
      </c>
      <c r="D166" s="336" t="s">
        <v>120</v>
      </c>
      <c r="E166" s="337" t="s">
        <v>72</v>
      </c>
      <c r="F166" s="338">
        <v>0</v>
      </c>
      <c r="G166" s="283">
        <v>100</v>
      </c>
      <c r="H166" s="249">
        <f t="shared" si="34"/>
        <v>100</v>
      </c>
      <c r="I166" s="250">
        <v>0</v>
      </c>
      <c r="J166" s="250">
        <f t="shared" si="32"/>
        <v>100</v>
      </c>
      <c r="K166" s="250">
        <v>0</v>
      </c>
      <c r="L166" s="250">
        <f t="shared" si="31"/>
        <v>100</v>
      </c>
      <c r="M166" s="250">
        <v>0</v>
      </c>
      <c r="N166" s="250">
        <f t="shared" si="30"/>
        <v>100</v>
      </c>
      <c r="O166" s="251">
        <v>0</v>
      </c>
      <c r="P166" s="251">
        <f t="shared" si="38"/>
        <v>100</v>
      </c>
      <c r="Q166" s="251">
        <v>0</v>
      </c>
      <c r="R166" s="251">
        <f t="shared" si="37"/>
        <v>100</v>
      </c>
      <c r="S166" s="252">
        <v>0</v>
      </c>
      <c r="T166" s="252">
        <f t="shared" si="36"/>
        <v>100</v>
      </c>
      <c r="U166" s="252">
        <v>0</v>
      </c>
      <c r="V166" s="252">
        <f t="shared" si="35"/>
        <v>100</v>
      </c>
      <c r="W166" s="194"/>
    </row>
    <row r="167" spans="1:23" s="67" customFormat="1" ht="33.75" hidden="1" x14ac:dyDescent="0.2">
      <c r="A167" s="329" t="s">
        <v>116</v>
      </c>
      <c r="B167" s="330" t="s">
        <v>172</v>
      </c>
      <c r="C167" s="331" t="s">
        <v>16</v>
      </c>
      <c r="D167" s="331" t="s">
        <v>16</v>
      </c>
      <c r="E167" s="332" t="s">
        <v>173</v>
      </c>
      <c r="F167" s="333">
        <v>0</v>
      </c>
      <c r="G167" s="276">
        <f t="shared" si="33"/>
        <v>100</v>
      </c>
      <c r="H167" s="265">
        <f t="shared" si="34"/>
        <v>100</v>
      </c>
      <c r="I167" s="266">
        <v>0</v>
      </c>
      <c r="J167" s="266">
        <f t="shared" si="32"/>
        <v>100</v>
      </c>
      <c r="K167" s="266">
        <v>0</v>
      </c>
      <c r="L167" s="266">
        <f t="shared" si="31"/>
        <v>100</v>
      </c>
      <c r="M167" s="266">
        <v>0</v>
      </c>
      <c r="N167" s="266">
        <f t="shared" si="30"/>
        <v>100</v>
      </c>
      <c r="O167" s="267">
        <v>0</v>
      </c>
      <c r="P167" s="267">
        <f t="shared" si="38"/>
        <v>100</v>
      </c>
      <c r="Q167" s="267">
        <v>0</v>
      </c>
      <c r="R167" s="267">
        <f t="shared" si="37"/>
        <v>100</v>
      </c>
      <c r="S167" s="261">
        <v>0</v>
      </c>
      <c r="T167" s="261">
        <f t="shared" si="36"/>
        <v>100</v>
      </c>
      <c r="U167" s="261">
        <v>0</v>
      </c>
      <c r="V167" s="261">
        <f t="shared" si="35"/>
        <v>100</v>
      </c>
      <c r="W167" s="194"/>
    </row>
    <row r="168" spans="1:23" s="67" customFormat="1" hidden="1" x14ac:dyDescent="0.2">
      <c r="A168" s="334"/>
      <c r="B168" s="335"/>
      <c r="C168" s="336" t="s">
        <v>119</v>
      </c>
      <c r="D168" s="336" t="s">
        <v>174</v>
      </c>
      <c r="E168" s="337" t="s">
        <v>175</v>
      </c>
      <c r="F168" s="338">
        <v>0</v>
      </c>
      <c r="G168" s="283">
        <v>100</v>
      </c>
      <c r="H168" s="249">
        <f t="shared" si="34"/>
        <v>100</v>
      </c>
      <c r="I168" s="250">
        <v>0</v>
      </c>
      <c r="J168" s="250">
        <f t="shared" si="32"/>
        <v>100</v>
      </c>
      <c r="K168" s="250">
        <v>0</v>
      </c>
      <c r="L168" s="250">
        <f t="shared" si="31"/>
        <v>100</v>
      </c>
      <c r="M168" s="250">
        <v>0</v>
      </c>
      <c r="N168" s="250">
        <f t="shared" si="30"/>
        <v>100</v>
      </c>
      <c r="O168" s="251">
        <v>0</v>
      </c>
      <c r="P168" s="251">
        <f t="shared" si="38"/>
        <v>100</v>
      </c>
      <c r="Q168" s="251">
        <v>0</v>
      </c>
      <c r="R168" s="251">
        <f t="shared" si="37"/>
        <v>100</v>
      </c>
      <c r="S168" s="252">
        <v>0</v>
      </c>
      <c r="T168" s="252">
        <f t="shared" si="36"/>
        <v>100</v>
      </c>
      <c r="U168" s="252">
        <v>0</v>
      </c>
      <c r="V168" s="252">
        <f t="shared" si="35"/>
        <v>100</v>
      </c>
      <c r="W168" s="194"/>
    </row>
    <row r="169" spans="1:23" s="67" customFormat="1" ht="22.5" hidden="1" x14ac:dyDescent="0.2">
      <c r="A169" s="329" t="s">
        <v>116</v>
      </c>
      <c r="B169" s="330" t="s">
        <v>176</v>
      </c>
      <c r="C169" s="331" t="s">
        <v>16</v>
      </c>
      <c r="D169" s="331" t="s">
        <v>16</v>
      </c>
      <c r="E169" s="332" t="s">
        <v>177</v>
      </c>
      <c r="F169" s="333">
        <v>0</v>
      </c>
      <c r="G169" s="276">
        <f t="shared" si="33"/>
        <v>150</v>
      </c>
      <c r="H169" s="265">
        <f t="shared" si="34"/>
        <v>150</v>
      </c>
      <c r="I169" s="266">
        <v>0</v>
      </c>
      <c r="J169" s="266">
        <f t="shared" si="32"/>
        <v>150</v>
      </c>
      <c r="K169" s="266">
        <v>0</v>
      </c>
      <c r="L169" s="266">
        <f t="shared" si="31"/>
        <v>150</v>
      </c>
      <c r="M169" s="266">
        <v>0</v>
      </c>
      <c r="N169" s="266">
        <f t="shared" si="30"/>
        <v>150</v>
      </c>
      <c r="O169" s="267">
        <v>0</v>
      </c>
      <c r="P169" s="267">
        <f t="shared" si="38"/>
        <v>150</v>
      </c>
      <c r="Q169" s="267">
        <v>0</v>
      </c>
      <c r="R169" s="267">
        <f t="shared" si="37"/>
        <v>150</v>
      </c>
      <c r="S169" s="261">
        <v>0</v>
      </c>
      <c r="T169" s="261">
        <f t="shared" si="36"/>
        <v>150</v>
      </c>
      <c r="U169" s="261">
        <v>0</v>
      </c>
      <c r="V169" s="261">
        <f t="shared" si="35"/>
        <v>150</v>
      </c>
      <c r="W169" s="194"/>
    </row>
    <row r="170" spans="1:23" s="67" customFormat="1" hidden="1" x14ac:dyDescent="0.2">
      <c r="A170" s="334"/>
      <c r="B170" s="335"/>
      <c r="C170" s="336" t="s">
        <v>119</v>
      </c>
      <c r="D170" s="336" t="s">
        <v>174</v>
      </c>
      <c r="E170" s="337" t="s">
        <v>175</v>
      </c>
      <c r="F170" s="338">
        <v>0</v>
      </c>
      <c r="G170" s="283">
        <v>150</v>
      </c>
      <c r="H170" s="249">
        <f t="shared" si="34"/>
        <v>150</v>
      </c>
      <c r="I170" s="250">
        <v>0</v>
      </c>
      <c r="J170" s="250">
        <f t="shared" si="32"/>
        <v>150</v>
      </c>
      <c r="K170" s="250">
        <v>0</v>
      </c>
      <c r="L170" s="250">
        <f t="shared" si="31"/>
        <v>150</v>
      </c>
      <c r="M170" s="250">
        <v>0</v>
      </c>
      <c r="N170" s="250">
        <f t="shared" si="30"/>
        <v>150</v>
      </c>
      <c r="O170" s="251">
        <v>0</v>
      </c>
      <c r="P170" s="251">
        <f t="shared" si="38"/>
        <v>150</v>
      </c>
      <c r="Q170" s="251">
        <v>0</v>
      </c>
      <c r="R170" s="251">
        <f t="shared" si="37"/>
        <v>150</v>
      </c>
      <c r="S170" s="252">
        <v>0</v>
      </c>
      <c r="T170" s="252">
        <f t="shared" si="36"/>
        <v>150</v>
      </c>
      <c r="U170" s="252">
        <v>0</v>
      </c>
      <c r="V170" s="252">
        <f t="shared" si="35"/>
        <v>150</v>
      </c>
      <c r="W170" s="194"/>
    </row>
    <row r="171" spans="1:23" s="67" customFormat="1" hidden="1" x14ac:dyDescent="0.2">
      <c r="A171" s="329" t="s">
        <v>116</v>
      </c>
      <c r="B171" s="330" t="s">
        <v>178</v>
      </c>
      <c r="C171" s="331" t="s">
        <v>16</v>
      </c>
      <c r="D171" s="331" t="s">
        <v>16</v>
      </c>
      <c r="E171" s="332" t="s">
        <v>179</v>
      </c>
      <c r="F171" s="333">
        <v>0</v>
      </c>
      <c r="G171" s="276">
        <f t="shared" si="33"/>
        <v>100</v>
      </c>
      <c r="H171" s="265">
        <f t="shared" si="34"/>
        <v>100</v>
      </c>
      <c r="I171" s="266">
        <v>0</v>
      </c>
      <c r="J171" s="266">
        <f t="shared" si="32"/>
        <v>100</v>
      </c>
      <c r="K171" s="266">
        <v>0</v>
      </c>
      <c r="L171" s="266">
        <f t="shared" si="31"/>
        <v>100</v>
      </c>
      <c r="M171" s="266">
        <v>0</v>
      </c>
      <c r="N171" s="266">
        <f t="shared" si="30"/>
        <v>100</v>
      </c>
      <c r="O171" s="267">
        <v>0</v>
      </c>
      <c r="P171" s="267">
        <f t="shared" si="38"/>
        <v>100</v>
      </c>
      <c r="Q171" s="267">
        <v>0</v>
      </c>
      <c r="R171" s="267">
        <f t="shared" si="37"/>
        <v>100</v>
      </c>
      <c r="S171" s="261">
        <v>0</v>
      </c>
      <c r="T171" s="261">
        <f t="shared" si="36"/>
        <v>100</v>
      </c>
      <c r="U171" s="261">
        <v>0</v>
      </c>
      <c r="V171" s="261">
        <f t="shared" si="35"/>
        <v>100</v>
      </c>
      <c r="W171" s="194"/>
    </row>
    <row r="172" spans="1:23" s="67" customFormat="1" hidden="1" x14ac:dyDescent="0.2">
      <c r="A172" s="334"/>
      <c r="B172" s="335"/>
      <c r="C172" s="336" t="s">
        <v>119</v>
      </c>
      <c r="D172" s="336" t="s">
        <v>120</v>
      </c>
      <c r="E172" s="337" t="s">
        <v>72</v>
      </c>
      <c r="F172" s="338">
        <v>0</v>
      </c>
      <c r="G172" s="283">
        <v>100</v>
      </c>
      <c r="H172" s="249">
        <f t="shared" si="34"/>
        <v>100</v>
      </c>
      <c r="I172" s="250">
        <v>0</v>
      </c>
      <c r="J172" s="250">
        <f t="shared" si="32"/>
        <v>100</v>
      </c>
      <c r="K172" s="250">
        <v>0</v>
      </c>
      <c r="L172" s="250">
        <f t="shared" si="31"/>
        <v>100</v>
      </c>
      <c r="M172" s="250">
        <v>0</v>
      </c>
      <c r="N172" s="250">
        <f t="shared" si="30"/>
        <v>100</v>
      </c>
      <c r="O172" s="251">
        <v>0</v>
      </c>
      <c r="P172" s="251">
        <f t="shared" si="38"/>
        <v>100</v>
      </c>
      <c r="Q172" s="251">
        <v>0</v>
      </c>
      <c r="R172" s="251">
        <f t="shared" si="37"/>
        <v>100</v>
      </c>
      <c r="S172" s="252">
        <v>0</v>
      </c>
      <c r="T172" s="252">
        <f t="shared" si="36"/>
        <v>100</v>
      </c>
      <c r="U172" s="252">
        <v>0</v>
      </c>
      <c r="V172" s="252">
        <f t="shared" si="35"/>
        <v>100</v>
      </c>
      <c r="W172" s="194"/>
    </row>
    <row r="173" spans="1:23" s="67" customFormat="1" ht="22.5" hidden="1" x14ac:dyDescent="0.2">
      <c r="A173" s="329" t="s">
        <v>116</v>
      </c>
      <c r="B173" s="330" t="s">
        <v>180</v>
      </c>
      <c r="C173" s="331" t="s">
        <v>16</v>
      </c>
      <c r="D173" s="331" t="s">
        <v>16</v>
      </c>
      <c r="E173" s="332" t="s">
        <v>181</v>
      </c>
      <c r="F173" s="333">
        <v>0</v>
      </c>
      <c r="G173" s="276">
        <f t="shared" si="33"/>
        <v>200</v>
      </c>
      <c r="H173" s="265">
        <f t="shared" si="34"/>
        <v>200</v>
      </c>
      <c r="I173" s="266">
        <v>0</v>
      </c>
      <c r="J173" s="266">
        <f t="shared" si="32"/>
        <v>200</v>
      </c>
      <c r="K173" s="266">
        <v>0</v>
      </c>
      <c r="L173" s="266">
        <f t="shared" si="31"/>
        <v>200</v>
      </c>
      <c r="M173" s="266">
        <v>0</v>
      </c>
      <c r="N173" s="266">
        <f t="shared" ref="N173:N238" si="39">+L173+M173</f>
        <v>200</v>
      </c>
      <c r="O173" s="267">
        <v>0</v>
      </c>
      <c r="P173" s="267">
        <f t="shared" si="38"/>
        <v>200</v>
      </c>
      <c r="Q173" s="267">
        <v>0</v>
      </c>
      <c r="R173" s="267">
        <f t="shared" si="37"/>
        <v>200</v>
      </c>
      <c r="S173" s="261">
        <v>0</v>
      </c>
      <c r="T173" s="261">
        <f t="shared" si="36"/>
        <v>200</v>
      </c>
      <c r="U173" s="261">
        <v>0</v>
      </c>
      <c r="V173" s="261">
        <f t="shared" si="35"/>
        <v>200</v>
      </c>
      <c r="W173" s="194"/>
    </row>
    <row r="174" spans="1:23" s="67" customFormat="1" hidden="1" x14ac:dyDescent="0.2">
      <c r="A174" s="334"/>
      <c r="B174" s="335"/>
      <c r="C174" s="336" t="s">
        <v>119</v>
      </c>
      <c r="D174" s="336" t="s">
        <v>143</v>
      </c>
      <c r="E174" s="337" t="s">
        <v>75</v>
      </c>
      <c r="F174" s="338">
        <v>0</v>
      </c>
      <c r="G174" s="283">
        <v>200</v>
      </c>
      <c r="H174" s="249">
        <f t="shared" si="34"/>
        <v>200</v>
      </c>
      <c r="I174" s="250">
        <v>0</v>
      </c>
      <c r="J174" s="250">
        <f t="shared" si="32"/>
        <v>200</v>
      </c>
      <c r="K174" s="250">
        <v>0</v>
      </c>
      <c r="L174" s="250">
        <f t="shared" si="31"/>
        <v>200</v>
      </c>
      <c r="M174" s="250">
        <v>0</v>
      </c>
      <c r="N174" s="250">
        <f t="shared" si="39"/>
        <v>200</v>
      </c>
      <c r="O174" s="251">
        <v>0</v>
      </c>
      <c r="P174" s="251">
        <f t="shared" si="38"/>
        <v>200</v>
      </c>
      <c r="Q174" s="251">
        <v>0</v>
      </c>
      <c r="R174" s="251">
        <f t="shared" si="37"/>
        <v>200</v>
      </c>
      <c r="S174" s="252">
        <v>0</v>
      </c>
      <c r="T174" s="252">
        <f t="shared" si="36"/>
        <v>200</v>
      </c>
      <c r="U174" s="252">
        <v>0</v>
      </c>
      <c r="V174" s="252">
        <f t="shared" si="35"/>
        <v>200</v>
      </c>
      <c r="W174" s="194"/>
    </row>
    <row r="175" spans="1:23" s="67" customFormat="1" hidden="1" x14ac:dyDescent="0.2">
      <c r="A175" s="329" t="s">
        <v>116</v>
      </c>
      <c r="B175" s="330" t="s">
        <v>182</v>
      </c>
      <c r="C175" s="331" t="s">
        <v>16</v>
      </c>
      <c r="D175" s="331" t="s">
        <v>16</v>
      </c>
      <c r="E175" s="332" t="s">
        <v>183</v>
      </c>
      <c r="F175" s="333">
        <v>0</v>
      </c>
      <c r="G175" s="276">
        <f t="shared" si="33"/>
        <v>100</v>
      </c>
      <c r="H175" s="265">
        <f t="shared" si="34"/>
        <v>100</v>
      </c>
      <c r="I175" s="266">
        <v>0</v>
      </c>
      <c r="J175" s="266">
        <f t="shared" si="32"/>
        <v>100</v>
      </c>
      <c r="K175" s="266">
        <v>0</v>
      </c>
      <c r="L175" s="266">
        <f t="shared" ref="L175:L242" si="40">+J175+K175</f>
        <v>100</v>
      </c>
      <c r="M175" s="266">
        <v>0</v>
      </c>
      <c r="N175" s="266">
        <f t="shared" si="39"/>
        <v>100</v>
      </c>
      <c r="O175" s="267">
        <v>0</v>
      </c>
      <c r="P175" s="267">
        <f t="shared" si="38"/>
        <v>100</v>
      </c>
      <c r="Q175" s="267">
        <v>0</v>
      </c>
      <c r="R175" s="267">
        <f t="shared" si="37"/>
        <v>100</v>
      </c>
      <c r="S175" s="261">
        <v>0</v>
      </c>
      <c r="T175" s="261">
        <f t="shared" si="36"/>
        <v>100</v>
      </c>
      <c r="U175" s="261">
        <v>0</v>
      </c>
      <c r="V175" s="261">
        <f t="shared" si="35"/>
        <v>100</v>
      </c>
      <c r="W175" s="194"/>
    </row>
    <row r="176" spans="1:23" s="67" customFormat="1" hidden="1" x14ac:dyDescent="0.2">
      <c r="A176" s="334"/>
      <c r="B176" s="335"/>
      <c r="C176" s="336" t="s">
        <v>119</v>
      </c>
      <c r="D176" s="336" t="s">
        <v>120</v>
      </c>
      <c r="E176" s="337" t="s">
        <v>72</v>
      </c>
      <c r="F176" s="338">
        <v>0</v>
      </c>
      <c r="G176" s="283">
        <v>100</v>
      </c>
      <c r="H176" s="249">
        <f t="shared" si="34"/>
        <v>100</v>
      </c>
      <c r="I176" s="250">
        <v>0</v>
      </c>
      <c r="J176" s="250">
        <f t="shared" si="32"/>
        <v>100</v>
      </c>
      <c r="K176" s="250">
        <v>0</v>
      </c>
      <c r="L176" s="250">
        <f t="shared" si="40"/>
        <v>100</v>
      </c>
      <c r="M176" s="250">
        <v>0</v>
      </c>
      <c r="N176" s="250">
        <f t="shared" si="39"/>
        <v>100</v>
      </c>
      <c r="O176" s="251">
        <v>0</v>
      </c>
      <c r="P176" s="251">
        <f t="shared" si="38"/>
        <v>100</v>
      </c>
      <c r="Q176" s="251">
        <v>0</v>
      </c>
      <c r="R176" s="251">
        <f t="shared" si="37"/>
        <v>100</v>
      </c>
      <c r="S176" s="252">
        <v>0</v>
      </c>
      <c r="T176" s="252">
        <f t="shared" si="36"/>
        <v>100</v>
      </c>
      <c r="U176" s="252">
        <v>0</v>
      </c>
      <c r="V176" s="252">
        <f t="shared" si="35"/>
        <v>100</v>
      </c>
      <c r="W176" s="194"/>
    </row>
    <row r="177" spans="1:23" s="67" customFormat="1" ht="33.75" hidden="1" x14ac:dyDescent="0.2">
      <c r="A177" s="329" t="s">
        <v>116</v>
      </c>
      <c r="B177" s="330" t="s">
        <v>184</v>
      </c>
      <c r="C177" s="331" t="s">
        <v>16</v>
      </c>
      <c r="D177" s="331" t="s">
        <v>16</v>
      </c>
      <c r="E177" s="332" t="s">
        <v>185</v>
      </c>
      <c r="F177" s="333">
        <v>0</v>
      </c>
      <c r="G177" s="276">
        <f t="shared" si="33"/>
        <v>100</v>
      </c>
      <c r="H177" s="265">
        <f t="shared" si="34"/>
        <v>100</v>
      </c>
      <c r="I177" s="266">
        <v>0</v>
      </c>
      <c r="J177" s="266">
        <f t="shared" si="32"/>
        <v>100</v>
      </c>
      <c r="K177" s="266">
        <v>0</v>
      </c>
      <c r="L177" s="266">
        <f t="shared" si="40"/>
        <v>100</v>
      </c>
      <c r="M177" s="266">
        <v>0</v>
      </c>
      <c r="N177" s="266">
        <f t="shared" si="39"/>
        <v>100</v>
      </c>
      <c r="O177" s="267">
        <v>0</v>
      </c>
      <c r="P177" s="267">
        <f t="shared" si="38"/>
        <v>100</v>
      </c>
      <c r="Q177" s="267">
        <v>0</v>
      </c>
      <c r="R177" s="267">
        <f t="shared" si="37"/>
        <v>100</v>
      </c>
      <c r="S177" s="261">
        <v>0</v>
      </c>
      <c r="T177" s="261">
        <f t="shared" si="36"/>
        <v>100</v>
      </c>
      <c r="U177" s="261">
        <v>0</v>
      </c>
      <c r="V177" s="261">
        <f t="shared" si="35"/>
        <v>100</v>
      </c>
      <c r="W177" s="194"/>
    </row>
    <row r="178" spans="1:23" s="67" customFormat="1" hidden="1" x14ac:dyDescent="0.2">
      <c r="A178" s="334"/>
      <c r="B178" s="335"/>
      <c r="C178" s="336" t="s">
        <v>119</v>
      </c>
      <c r="D178" s="336" t="s">
        <v>120</v>
      </c>
      <c r="E178" s="337" t="s">
        <v>72</v>
      </c>
      <c r="F178" s="338">
        <v>0</v>
      </c>
      <c r="G178" s="283">
        <v>100</v>
      </c>
      <c r="H178" s="249">
        <f t="shared" si="34"/>
        <v>100</v>
      </c>
      <c r="I178" s="250">
        <v>0</v>
      </c>
      <c r="J178" s="250">
        <f t="shared" ref="J178:J262" si="41">+H178+I178</f>
        <v>100</v>
      </c>
      <c r="K178" s="250">
        <v>0</v>
      </c>
      <c r="L178" s="250">
        <f t="shared" si="40"/>
        <v>100</v>
      </c>
      <c r="M178" s="250">
        <v>0</v>
      </c>
      <c r="N178" s="250">
        <f t="shared" si="39"/>
        <v>100</v>
      </c>
      <c r="O178" s="251">
        <v>0</v>
      </c>
      <c r="P178" s="251">
        <f t="shared" si="38"/>
        <v>100</v>
      </c>
      <c r="Q178" s="251">
        <v>0</v>
      </c>
      <c r="R178" s="251">
        <f t="shared" si="37"/>
        <v>100</v>
      </c>
      <c r="S178" s="252">
        <v>0</v>
      </c>
      <c r="T178" s="252">
        <f t="shared" si="36"/>
        <v>100</v>
      </c>
      <c r="U178" s="252">
        <v>0</v>
      </c>
      <c r="V178" s="252">
        <f t="shared" si="35"/>
        <v>100</v>
      </c>
      <c r="W178" s="194"/>
    </row>
    <row r="179" spans="1:23" s="67" customFormat="1" hidden="1" x14ac:dyDescent="0.2">
      <c r="A179" s="329" t="s">
        <v>116</v>
      </c>
      <c r="B179" s="330" t="s">
        <v>186</v>
      </c>
      <c r="C179" s="331" t="s">
        <v>16</v>
      </c>
      <c r="D179" s="331" t="s">
        <v>16</v>
      </c>
      <c r="E179" s="332" t="s">
        <v>187</v>
      </c>
      <c r="F179" s="333">
        <v>0</v>
      </c>
      <c r="G179" s="276">
        <f t="shared" ref="G179:G181" si="42">+G180</f>
        <v>450</v>
      </c>
      <c r="H179" s="265">
        <f t="shared" si="34"/>
        <v>450</v>
      </c>
      <c r="I179" s="266">
        <v>0</v>
      </c>
      <c r="J179" s="266">
        <f t="shared" si="41"/>
        <v>450</v>
      </c>
      <c r="K179" s="266">
        <v>0</v>
      </c>
      <c r="L179" s="266">
        <f t="shared" si="40"/>
        <v>450</v>
      </c>
      <c r="M179" s="266">
        <v>0</v>
      </c>
      <c r="N179" s="266">
        <f t="shared" si="39"/>
        <v>450</v>
      </c>
      <c r="O179" s="267">
        <v>0</v>
      </c>
      <c r="P179" s="267">
        <f t="shared" si="38"/>
        <v>450</v>
      </c>
      <c r="Q179" s="267">
        <v>0</v>
      </c>
      <c r="R179" s="267">
        <f t="shared" si="37"/>
        <v>450</v>
      </c>
      <c r="S179" s="261">
        <v>0</v>
      </c>
      <c r="T179" s="261">
        <f t="shared" si="36"/>
        <v>450</v>
      </c>
      <c r="U179" s="261">
        <v>0</v>
      </c>
      <c r="V179" s="261">
        <f t="shared" si="35"/>
        <v>450</v>
      </c>
      <c r="W179" s="194"/>
    </row>
    <row r="180" spans="1:23" s="67" customFormat="1" hidden="1" x14ac:dyDescent="0.2">
      <c r="A180" s="334"/>
      <c r="B180" s="335"/>
      <c r="C180" s="336" t="s">
        <v>119</v>
      </c>
      <c r="D180" s="336" t="s">
        <v>120</v>
      </c>
      <c r="E180" s="337" t="s">
        <v>72</v>
      </c>
      <c r="F180" s="338">
        <v>0</v>
      </c>
      <c r="G180" s="283">
        <v>450</v>
      </c>
      <c r="H180" s="249">
        <f t="shared" ref="H180:H262" si="43">+F180+G180</f>
        <v>450</v>
      </c>
      <c r="I180" s="250">
        <v>0</v>
      </c>
      <c r="J180" s="250">
        <f t="shared" si="41"/>
        <v>450</v>
      </c>
      <c r="K180" s="250">
        <v>0</v>
      </c>
      <c r="L180" s="250">
        <f t="shared" si="40"/>
        <v>450</v>
      </c>
      <c r="M180" s="250">
        <v>0</v>
      </c>
      <c r="N180" s="250">
        <f t="shared" si="39"/>
        <v>450</v>
      </c>
      <c r="O180" s="251">
        <v>0</v>
      </c>
      <c r="P180" s="251">
        <f t="shared" si="38"/>
        <v>450</v>
      </c>
      <c r="Q180" s="251">
        <v>0</v>
      </c>
      <c r="R180" s="251">
        <f t="shared" si="37"/>
        <v>450</v>
      </c>
      <c r="S180" s="252">
        <v>0</v>
      </c>
      <c r="T180" s="252">
        <f t="shared" si="36"/>
        <v>450</v>
      </c>
      <c r="U180" s="252">
        <v>0</v>
      </c>
      <c r="V180" s="252">
        <f t="shared" si="35"/>
        <v>450</v>
      </c>
      <c r="W180" s="194"/>
    </row>
    <row r="181" spans="1:23" s="67" customFormat="1" ht="22.5" hidden="1" x14ac:dyDescent="0.2">
      <c r="A181" s="329" t="s">
        <v>116</v>
      </c>
      <c r="B181" s="330" t="s">
        <v>188</v>
      </c>
      <c r="C181" s="331" t="s">
        <v>16</v>
      </c>
      <c r="D181" s="331" t="s">
        <v>16</v>
      </c>
      <c r="E181" s="332" t="s">
        <v>189</v>
      </c>
      <c r="F181" s="333">
        <v>0</v>
      </c>
      <c r="G181" s="276">
        <f t="shared" si="42"/>
        <v>150</v>
      </c>
      <c r="H181" s="265">
        <f t="shared" si="43"/>
        <v>150</v>
      </c>
      <c r="I181" s="266">
        <v>0</v>
      </c>
      <c r="J181" s="266">
        <f t="shared" si="41"/>
        <v>150</v>
      </c>
      <c r="K181" s="266">
        <v>0</v>
      </c>
      <c r="L181" s="266">
        <f t="shared" si="40"/>
        <v>150</v>
      </c>
      <c r="M181" s="266">
        <v>0</v>
      </c>
      <c r="N181" s="266">
        <f t="shared" si="39"/>
        <v>150</v>
      </c>
      <c r="O181" s="267">
        <v>0</v>
      </c>
      <c r="P181" s="267">
        <f t="shared" si="38"/>
        <v>150</v>
      </c>
      <c r="Q181" s="267">
        <v>0</v>
      </c>
      <c r="R181" s="267">
        <f t="shared" si="37"/>
        <v>150</v>
      </c>
      <c r="S181" s="261">
        <v>0</v>
      </c>
      <c r="T181" s="261">
        <f t="shared" si="36"/>
        <v>150</v>
      </c>
      <c r="U181" s="261">
        <v>0</v>
      </c>
      <c r="V181" s="261">
        <f t="shared" si="35"/>
        <v>150</v>
      </c>
      <c r="W181" s="194"/>
    </row>
    <row r="182" spans="1:23" s="67" customFormat="1" ht="13.5" hidden="1" thickBot="1" x14ac:dyDescent="0.25">
      <c r="A182" s="334"/>
      <c r="B182" s="335"/>
      <c r="C182" s="336" t="s">
        <v>119</v>
      </c>
      <c r="D182" s="336" t="s">
        <v>120</v>
      </c>
      <c r="E182" s="337" t="s">
        <v>72</v>
      </c>
      <c r="F182" s="338">
        <v>0</v>
      </c>
      <c r="G182" s="339">
        <v>150</v>
      </c>
      <c r="H182" s="60">
        <f t="shared" si="43"/>
        <v>150</v>
      </c>
      <c r="I182" s="61">
        <v>0</v>
      </c>
      <c r="J182" s="61">
        <f t="shared" si="41"/>
        <v>150</v>
      </c>
      <c r="K182" s="61">
        <v>0</v>
      </c>
      <c r="L182" s="61">
        <f t="shared" si="40"/>
        <v>150</v>
      </c>
      <c r="M182" s="61">
        <v>0</v>
      </c>
      <c r="N182" s="61">
        <f t="shared" si="39"/>
        <v>150</v>
      </c>
      <c r="O182" s="62">
        <v>0</v>
      </c>
      <c r="P182" s="62">
        <f t="shared" si="38"/>
        <v>150</v>
      </c>
      <c r="Q182" s="62">
        <v>0</v>
      </c>
      <c r="R182" s="62">
        <f t="shared" si="37"/>
        <v>150</v>
      </c>
      <c r="S182" s="63">
        <v>0</v>
      </c>
      <c r="T182" s="63">
        <f t="shared" si="36"/>
        <v>150</v>
      </c>
      <c r="U182" s="63">
        <v>0</v>
      </c>
      <c r="V182" s="63">
        <f t="shared" si="35"/>
        <v>150</v>
      </c>
      <c r="W182" s="194"/>
    </row>
    <row r="183" spans="1:23" s="67" customFormat="1" ht="13.5" hidden="1" thickBot="1" x14ac:dyDescent="0.25">
      <c r="A183" s="316" t="s">
        <v>15</v>
      </c>
      <c r="B183" s="317" t="s">
        <v>16</v>
      </c>
      <c r="C183" s="318" t="s">
        <v>16</v>
      </c>
      <c r="D183" s="318" t="s">
        <v>16</v>
      </c>
      <c r="E183" s="319" t="s">
        <v>190</v>
      </c>
      <c r="F183" s="320">
        <v>2750</v>
      </c>
      <c r="G183" s="340">
        <f>+G184+G186+G188+G190+G192+G194</f>
        <v>0</v>
      </c>
      <c r="H183" s="321">
        <f t="shared" si="43"/>
        <v>2750</v>
      </c>
      <c r="I183" s="322">
        <v>0</v>
      </c>
      <c r="J183" s="322">
        <f t="shared" si="41"/>
        <v>2750</v>
      </c>
      <c r="K183" s="322">
        <v>0</v>
      </c>
      <c r="L183" s="322">
        <f t="shared" si="40"/>
        <v>2750</v>
      </c>
      <c r="M183" s="322">
        <v>0</v>
      </c>
      <c r="N183" s="322">
        <f t="shared" si="39"/>
        <v>2750</v>
      </c>
      <c r="O183" s="323">
        <v>0</v>
      </c>
      <c r="P183" s="323">
        <f t="shared" si="38"/>
        <v>2750</v>
      </c>
      <c r="Q183" s="323">
        <v>0</v>
      </c>
      <c r="R183" s="323">
        <f t="shared" si="37"/>
        <v>2750</v>
      </c>
      <c r="S183" s="324">
        <v>0</v>
      </c>
      <c r="T183" s="324">
        <f t="shared" si="36"/>
        <v>2750</v>
      </c>
      <c r="U183" s="324">
        <v>0</v>
      </c>
      <c r="V183" s="324">
        <f t="shared" si="35"/>
        <v>2750</v>
      </c>
      <c r="W183" s="194"/>
    </row>
    <row r="184" spans="1:23" s="67" customFormat="1" hidden="1" x14ac:dyDescent="0.2">
      <c r="A184" s="253" t="s">
        <v>15</v>
      </c>
      <c r="B184" s="254" t="s">
        <v>191</v>
      </c>
      <c r="C184" s="255" t="s">
        <v>16</v>
      </c>
      <c r="D184" s="256" t="s">
        <v>16</v>
      </c>
      <c r="E184" s="257" t="s">
        <v>190</v>
      </c>
      <c r="F184" s="258">
        <f>+F185</f>
        <v>2750</v>
      </c>
      <c r="G184" s="325">
        <f>+G185</f>
        <v>-2750</v>
      </c>
      <c r="H184" s="258">
        <f t="shared" si="43"/>
        <v>0</v>
      </c>
      <c r="I184" s="259">
        <v>0</v>
      </c>
      <c r="J184" s="259">
        <f t="shared" si="41"/>
        <v>0</v>
      </c>
      <c r="K184" s="259">
        <v>0</v>
      </c>
      <c r="L184" s="259">
        <f t="shared" si="40"/>
        <v>0</v>
      </c>
      <c r="M184" s="259">
        <v>0</v>
      </c>
      <c r="N184" s="259">
        <f t="shared" si="39"/>
        <v>0</v>
      </c>
      <c r="O184" s="260">
        <v>0</v>
      </c>
      <c r="P184" s="260">
        <f t="shared" si="38"/>
        <v>0</v>
      </c>
      <c r="Q184" s="260">
        <v>0</v>
      </c>
      <c r="R184" s="260">
        <f t="shared" si="37"/>
        <v>0</v>
      </c>
      <c r="S184" s="245">
        <v>0</v>
      </c>
      <c r="T184" s="245">
        <f t="shared" si="36"/>
        <v>0</v>
      </c>
      <c r="U184" s="245">
        <v>0</v>
      </c>
      <c r="V184" s="245">
        <f t="shared" si="35"/>
        <v>0</v>
      </c>
      <c r="W184" s="194"/>
    </row>
    <row r="185" spans="1:23" s="67" customFormat="1" hidden="1" x14ac:dyDescent="0.2">
      <c r="A185" s="262"/>
      <c r="B185" s="263" t="s">
        <v>21</v>
      </c>
      <c r="C185" s="264">
        <v>3419</v>
      </c>
      <c r="D185" s="160">
        <v>5222</v>
      </c>
      <c r="E185" s="161" t="s">
        <v>72</v>
      </c>
      <c r="F185" s="249">
        <v>2750</v>
      </c>
      <c r="G185" s="283">
        <v>-2750</v>
      </c>
      <c r="H185" s="249">
        <f t="shared" si="43"/>
        <v>0</v>
      </c>
      <c r="I185" s="250">
        <v>0</v>
      </c>
      <c r="J185" s="250">
        <f t="shared" si="41"/>
        <v>0</v>
      </c>
      <c r="K185" s="250">
        <v>0</v>
      </c>
      <c r="L185" s="250">
        <f t="shared" si="40"/>
        <v>0</v>
      </c>
      <c r="M185" s="250">
        <v>0</v>
      </c>
      <c r="N185" s="250">
        <f t="shared" si="39"/>
        <v>0</v>
      </c>
      <c r="O185" s="251">
        <v>0</v>
      </c>
      <c r="P185" s="251">
        <f t="shared" si="38"/>
        <v>0</v>
      </c>
      <c r="Q185" s="251">
        <v>0</v>
      </c>
      <c r="R185" s="251">
        <f t="shared" si="37"/>
        <v>0</v>
      </c>
      <c r="S185" s="252">
        <v>0</v>
      </c>
      <c r="T185" s="252">
        <f t="shared" si="36"/>
        <v>0</v>
      </c>
      <c r="U185" s="252">
        <v>0</v>
      </c>
      <c r="V185" s="252">
        <f t="shared" si="35"/>
        <v>0</v>
      </c>
      <c r="W185" s="194"/>
    </row>
    <row r="186" spans="1:23" s="67" customFormat="1" ht="22.5" hidden="1" x14ac:dyDescent="0.2">
      <c r="A186" s="329" t="s">
        <v>116</v>
      </c>
      <c r="B186" s="330" t="s">
        <v>192</v>
      </c>
      <c r="C186" s="331" t="s">
        <v>16</v>
      </c>
      <c r="D186" s="331" t="s">
        <v>16</v>
      </c>
      <c r="E186" s="332" t="s">
        <v>193</v>
      </c>
      <c r="F186" s="333">
        <v>0</v>
      </c>
      <c r="G186" s="276">
        <f>+G187</f>
        <v>200</v>
      </c>
      <c r="H186" s="265">
        <f t="shared" si="43"/>
        <v>200</v>
      </c>
      <c r="I186" s="266">
        <v>0</v>
      </c>
      <c r="J186" s="266">
        <f t="shared" si="41"/>
        <v>200</v>
      </c>
      <c r="K186" s="266">
        <v>0</v>
      </c>
      <c r="L186" s="266">
        <f t="shared" si="40"/>
        <v>200</v>
      </c>
      <c r="M186" s="266">
        <v>0</v>
      </c>
      <c r="N186" s="266">
        <f t="shared" si="39"/>
        <v>200</v>
      </c>
      <c r="O186" s="267">
        <v>0</v>
      </c>
      <c r="P186" s="267">
        <f t="shared" si="38"/>
        <v>200</v>
      </c>
      <c r="Q186" s="267">
        <v>0</v>
      </c>
      <c r="R186" s="267">
        <f t="shared" si="37"/>
        <v>200</v>
      </c>
      <c r="S186" s="261">
        <v>0</v>
      </c>
      <c r="T186" s="261">
        <f t="shared" si="36"/>
        <v>200</v>
      </c>
      <c r="U186" s="261">
        <v>0</v>
      </c>
      <c r="V186" s="261">
        <f t="shared" si="35"/>
        <v>200</v>
      </c>
      <c r="W186" s="194"/>
    </row>
    <row r="187" spans="1:23" s="67" customFormat="1" hidden="1" x14ac:dyDescent="0.2">
      <c r="A187" s="334"/>
      <c r="B187" s="335"/>
      <c r="C187" s="336" t="s">
        <v>119</v>
      </c>
      <c r="D187" s="336" t="s">
        <v>120</v>
      </c>
      <c r="E187" s="337" t="s">
        <v>72</v>
      </c>
      <c r="F187" s="338">
        <v>0</v>
      </c>
      <c r="G187" s="283">
        <v>200</v>
      </c>
      <c r="H187" s="249">
        <f t="shared" si="43"/>
        <v>200</v>
      </c>
      <c r="I187" s="250">
        <v>0</v>
      </c>
      <c r="J187" s="250">
        <f t="shared" si="41"/>
        <v>200</v>
      </c>
      <c r="K187" s="250">
        <v>0</v>
      </c>
      <c r="L187" s="250">
        <f t="shared" si="40"/>
        <v>200</v>
      </c>
      <c r="M187" s="250">
        <v>0</v>
      </c>
      <c r="N187" s="250">
        <f t="shared" si="39"/>
        <v>200</v>
      </c>
      <c r="O187" s="251">
        <v>0</v>
      </c>
      <c r="P187" s="251">
        <f t="shared" si="38"/>
        <v>200</v>
      </c>
      <c r="Q187" s="251">
        <v>0</v>
      </c>
      <c r="R187" s="251">
        <f t="shared" si="37"/>
        <v>200</v>
      </c>
      <c r="S187" s="252">
        <v>0</v>
      </c>
      <c r="T187" s="252">
        <f t="shared" si="36"/>
        <v>200</v>
      </c>
      <c r="U187" s="252">
        <v>0</v>
      </c>
      <c r="V187" s="252">
        <f t="shared" si="35"/>
        <v>200</v>
      </c>
      <c r="W187" s="194"/>
    </row>
    <row r="188" spans="1:23" s="67" customFormat="1" ht="22.5" hidden="1" x14ac:dyDescent="0.2">
      <c r="A188" s="329" t="s">
        <v>116</v>
      </c>
      <c r="B188" s="330" t="s">
        <v>194</v>
      </c>
      <c r="C188" s="331" t="s">
        <v>16</v>
      </c>
      <c r="D188" s="331" t="s">
        <v>16</v>
      </c>
      <c r="E188" s="332" t="s">
        <v>195</v>
      </c>
      <c r="F188" s="333">
        <v>0</v>
      </c>
      <c r="G188" s="276">
        <f t="shared" ref="G188" si="44">+G189</f>
        <v>750</v>
      </c>
      <c r="H188" s="265">
        <f t="shared" si="43"/>
        <v>750</v>
      </c>
      <c r="I188" s="266">
        <v>0</v>
      </c>
      <c r="J188" s="266">
        <f t="shared" si="41"/>
        <v>750</v>
      </c>
      <c r="K188" s="266">
        <v>0</v>
      </c>
      <c r="L188" s="266">
        <f t="shared" si="40"/>
        <v>750</v>
      </c>
      <c r="M188" s="266">
        <v>0</v>
      </c>
      <c r="N188" s="266">
        <f t="shared" si="39"/>
        <v>750</v>
      </c>
      <c r="O188" s="267">
        <v>0</v>
      </c>
      <c r="P188" s="267">
        <f t="shared" si="38"/>
        <v>750</v>
      </c>
      <c r="Q188" s="267">
        <v>0</v>
      </c>
      <c r="R188" s="267">
        <f t="shared" si="37"/>
        <v>750</v>
      </c>
      <c r="S188" s="261">
        <v>0</v>
      </c>
      <c r="T188" s="261">
        <f t="shared" si="36"/>
        <v>750</v>
      </c>
      <c r="U188" s="261">
        <v>0</v>
      </c>
      <c r="V188" s="261">
        <f t="shared" si="35"/>
        <v>750</v>
      </c>
      <c r="W188" s="194"/>
    </row>
    <row r="189" spans="1:23" s="67" customFormat="1" hidden="1" x14ac:dyDescent="0.2">
      <c r="A189" s="334"/>
      <c r="B189" s="335"/>
      <c r="C189" s="336" t="s">
        <v>119</v>
      </c>
      <c r="D189" s="336" t="s">
        <v>120</v>
      </c>
      <c r="E189" s="337" t="s">
        <v>72</v>
      </c>
      <c r="F189" s="338">
        <v>0</v>
      </c>
      <c r="G189" s="283">
        <v>750</v>
      </c>
      <c r="H189" s="249">
        <f t="shared" si="43"/>
        <v>750</v>
      </c>
      <c r="I189" s="250">
        <v>0</v>
      </c>
      <c r="J189" s="250">
        <f t="shared" si="41"/>
        <v>750</v>
      </c>
      <c r="K189" s="250">
        <v>0</v>
      </c>
      <c r="L189" s="250">
        <f t="shared" si="40"/>
        <v>750</v>
      </c>
      <c r="M189" s="250">
        <v>0</v>
      </c>
      <c r="N189" s="250">
        <f t="shared" si="39"/>
        <v>750</v>
      </c>
      <c r="O189" s="251">
        <v>0</v>
      </c>
      <c r="P189" s="251">
        <f t="shared" si="38"/>
        <v>750</v>
      </c>
      <c r="Q189" s="251">
        <v>0</v>
      </c>
      <c r="R189" s="251">
        <f t="shared" si="37"/>
        <v>750</v>
      </c>
      <c r="S189" s="252">
        <v>0</v>
      </c>
      <c r="T189" s="252">
        <f t="shared" si="36"/>
        <v>750</v>
      </c>
      <c r="U189" s="252">
        <v>0</v>
      </c>
      <c r="V189" s="252">
        <f t="shared" si="35"/>
        <v>750</v>
      </c>
      <c r="W189" s="194"/>
    </row>
    <row r="190" spans="1:23" s="67" customFormat="1" ht="22.5" hidden="1" x14ac:dyDescent="0.2">
      <c r="A190" s="329" t="s">
        <v>116</v>
      </c>
      <c r="B190" s="330" t="s">
        <v>196</v>
      </c>
      <c r="C190" s="331" t="s">
        <v>16</v>
      </c>
      <c r="D190" s="331" t="s">
        <v>16</v>
      </c>
      <c r="E190" s="332" t="s">
        <v>197</v>
      </c>
      <c r="F190" s="333">
        <v>0</v>
      </c>
      <c r="G190" s="276">
        <f t="shared" ref="G190" si="45">+G191</f>
        <v>750</v>
      </c>
      <c r="H190" s="265">
        <f t="shared" si="43"/>
        <v>750</v>
      </c>
      <c r="I190" s="266">
        <v>0</v>
      </c>
      <c r="J190" s="266">
        <f t="shared" si="41"/>
        <v>750</v>
      </c>
      <c r="K190" s="266">
        <v>0</v>
      </c>
      <c r="L190" s="266">
        <f t="shared" si="40"/>
        <v>750</v>
      </c>
      <c r="M190" s="266">
        <v>0</v>
      </c>
      <c r="N190" s="266">
        <f t="shared" si="39"/>
        <v>750</v>
      </c>
      <c r="O190" s="267">
        <v>0</v>
      </c>
      <c r="P190" s="267">
        <f t="shared" si="38"/>
        <v>750</v>
      </c>
      <c r="Q190" s="267">
        <v>0</v>
      </c>
      <c r="R190" s="267">
        <f t="shared" si="37"/>
        <v>750</v>
      </c>
      <c r="S190" s="261">
        <v>0</v>
      </c>
      <c r="T190" s="261">
        <f t="shared" si="36"/>
        <v>750</v>
      </c>
      <c r="U190" s="261">
        <v>0</v>
      </c>
      <c r="V190" s="261">
        <f t="shared" si="35"/>
        <v>750</v>
      </c>
      <c r="W190" s="194"/>
    </row>
    <row r="191" spans="1:23" s="67" customFormat="1" hidden="1" x14ac:dyDescent="0.2">
      <c r="A191" s="334"/>
      <c r="B191" s="335"/>
      <c r="C191" s="336" t="s">
        <v>119</v>
      </c>
      <c r="D191" s="336" t="s">
        <v>143</v>
      </c>
      <c r="E191" s="337" t="s">
        <v>75</v>
      </c>
      <c r="F191" s="338">
        <v>0</v>
      </c>
      <c r="G191" s="283">
        <v>750</v>
      </c>
      <c r="H191" s="249">
        <f t="shared" si="43"/>
        <v>750</v>
      </c>
      <c r="I191" s="250">
        <v>0</v>
      </c>
      <c r="J191" s="250">
        <f t="shared" si="41"/>
        <v>750</v>
      </c>
      <c r="K191" s="250">
        <v>0</v>
      </c>
      <c r="L191" s="250">
        <f t="shared" si="40"/>
        <v>750</v>
      </c>
      <c r="M191" s="250">
        <v>0</v>
      </c>
      <c r="N191" s="250">
        <f t="shared" si="39"/>
        <v>750</v>
      </c>
      <c r="O191" s="251">
        <v>0</v>
      </c>
      <c r="P191" s="251">
        <f t="shared" si="38"/>
        <v>750</v>
      </c>
      <c r="Q191" s="251">
        <v>0</v>
      </c>
      <c r="R191" s="251">
        <f t="shared" si="37"/>
        <v>750</v>
      </c>
      <c r="S191" s="252">
        <v>0</v>
      </c>
      <c r="T191" s="252">
        <f t="shared" si="36"/>
        <v>750</v>
      </c>
      <c r="U191" s="252">
        <v>0</v>
      </c>
      <c r="V191" s="252">
        <f t="shared" si="35"/>
        <v>750</v>
      </c>
      <c r="W191" s="194"/>
    </row>
    <row r="192" spans="1:23" s="67" customFormat="1" ht="22.5" hidden="1" x14ac:dyDescent="0.2">
      <c r="A192" s="329" t="s">
        <v>116</v>
      </c>
      <c r="B192" s="330" t="s">
        <v>198</v>
      </c>
      <c r="C192" s="331" t="s">
        <v>16</v>
      </c>
      <c r="D192" s="331" t="s">
        <v>16</v>
      </c>
      <c r="E192" s="332" t="s">
        <v>199</v>
      </c>
      <c r="F192" s="333">
        <v>0</v>
      </c>
      <c r="G192" s="276">
        <f t="shared" ref="G192" si="46">+G193</f>
        <v>300</v>
      </c>
      <c r="H192" s="265">
        <f t="shared" si="43"/>
        <v>300</v>
      </c>
      <c r="I192" s="266">
        <v>0</v>
      </c>
      <c r="J192" s="266">
        <f t="shared" si="41"/>
        <v>300</v>
      </c>
      <c r="K192" s="266">
        <v>0</v>
      </c>
      <c r="L192" s="266">
        <f t="shared" si="40"/>
        <v>300</v>
      </c>
      <c r="M192" s="266">
        <v>0</v>
      </c>
      <c r="N192" s="266">
        <f t="shared" si="39"/>
        <v>300</v>
      </c>
      <c r="O192" s="267">
        <v>0</v>
      </c>
      <c r="P192" s="267">
        <f t="shared" si="38"/>
        <v>300</v>
      </c>
      <c r="Q192" s="267">
        <v>0</v>
      </c>
      <c r="R192" s="267">
        <f t="shared" si="37"/>
        <v>300</v>
      </c>
      <c r="S192" s="261">
        <v>0</v>
      </c>
      <c r="T192" s="261">
        <f t="shared" si="36"/>
        <v>300</v>
      </c>
      <c r="U192" s="261">
        <v>0</v>
      </c>
      <c r="V192" s="261">
        <f t="shared" si="35"/>
        <v>300</v>
      </c>
      <c r="W192" s="194"/>
    </row>
    <row r="193" spans="1:23" s="67" customFormat="1" hidden="1" x14ac:dyDescent="0.2">
      <c r="A193" s="334"/>
      <c r="B193" s="335"/>
      <c r="C193" s="336" t="s">
        <v>119</v>
      </c>
      <c r="D193" s="336" t="s">
        <v>120</v>
      </c>
      <c r="E193" s="337" t="s">
        <v>72</v>
      </c>
      <c r="F193" s="338">
        <v>0</v>
      </c>
      <c r="G193" s="283">
        <v>300</v>
      </c>
      <c r="H193" s="249">
        <f t="shared" si="43"/>
        <v>300</v>
      </c>
      <c r="I193" s="250">
        <v>0</v>
      </c>
      <c r="J193" s="250">
        <f t="shared" si="41"/>
        <v>300</v>
      </c>
      <c r="K193" s="250">
        <v>0</v>
      </c>
      <c r="L193" s="250">
        <f t="shared" si="40"/>
        <v>300</v>
      </c>
      <c r="M193" s="250">
        <v>0</v>
      </c>
      <c r="N193" s="250">
        <f t="shared" si="39"/>
        <v>300</v>
      </c>
      <c r="O193" s="251">
        <v>0</v>
      </c>
      <c r="P193" s="251">
        <f t="shared" si="38"/>
        <v>300</v>
      </c>
      <c r="Q193" s="251">
        <v>0</v>
      </c>
      <c r="R193" s="251">
        <f t="shared" si="37"/>
        <v>300</v>
      </c>
      <c r="S193" s="252">
        <v>0</v>
      </c>
      <c r="T193" s="252">
        <f t="shared" si="36"/>
        <v>300</v>
      </c>
      <c r="U193" s="252">
        <v>0</v>
      </c>
      <c r="V193" s="252">
        <f t="shared" si="35"/>
        <v>300</v>
      </c>
      <c r="W193" s="194"/>
    </row>
    <row r="194" spans="1:23" s="67" customFormat="1" ht="22.5" hidden="1" x14ac:dyDescent="0.2">
      <c r="A194" s="329" t="s">
        <v>116</v>
      </c>
      <c r="B194" s="330" t="s">
        <v>200</v>
      </c>
      <c r="C194" s="331" t="s">
        <v>16</v>
      </c>
      <c r="D194" s="331" t="s">
        <v>16</v>
      </c>
      <c r="E194" s="332" t="s">
        <v>201</v>
      </c>
      <c r="F194" s="333">
        <v>0</v>
      </c>
      <c r="G194" s="276">
        <f t="shared" ref="G194" si="47">+G195</f>
        <v>750</v>
      </c>
      <c r="H194" s="265">
        <f t="shared" si="43"/>
        <v>750</v>
      </c>
      <c r="I194" s="266">
        <v>0</v>
      </c>
      <c r="J194" s="266">
        <f t="shared" si="41"/>
        <v>750</v>
      </c>
      <c r="K194" s="266">
        <v>0</v>
      </c>
      <c r="L194" s="266">
        <f t="shared" si="40"/>
        <v>750</v>
      </c>
      <c r="M194" s="266">
        <v>0</v>
      </c>
      <c r="N194" s="266">
        <f t="shared" si="39"/>
        <v>750</v>
      </c>
      <c r="O194" s="267">
        <v>0</v>
      </c>
      <c r="P194" s="267">
        <f t="shared" si="38"/>
        <v>750</v>
      </c>
      <c r="Q194" s="267">
        <v>0</v>
      </c>
      <c r="R194" s="267">
        <f t="shared" si="37"/>
        <v>750</v>
      </c>
      <c r="S194" s="261">
        <v>0</v>
      </c>
      <c r="T194" s="261">
        <f t="shared" si="36"/>
        <v>750</v>
      </c>
      <c r="U194" s="261">
        <v>0</v>
      </c>
      <c r="V194" s="261">
        <f t="shared" si="35"/>
        <v>750</v>
      </c>
      <c r="W194" s="194"/>
    </row>
    <row r="195" spans="1:23" s="67" customFormat="1" ht="13.5" hidden="1" thickBot="1" x14ac:dyDescent="0.25">
      <c r="A195" s="334"/>
      <c r="B195" s="335"/>
      <c r="C195" s="336" t="s">
        <v>119</v>
      </c>
      <c r="D195" s="336" t="s">
        <v>120</v>
      </c>
      <c r="E195" s="337" t="s">
        <v>72</v>
      </c>
      <c r="F195" s="338">
        <v>0</v>
      </c>
      <c r="G195" s="339">
        <v>750</v>
      </c>
      <c r="H195" s="60">
        <f t="shared" si="43"/>
        <v>750</v>
      </c>
      <c r="I195" s="61">
        <v>0</v>
      </c>
      <c r="J195" s="61">
        <f t="shared" si="41"/>
        <v>750</v>
      </c>
      <c r="K195" s="61">
        <v>0</v>
      </c>
      <c r="L195" s="61">
        <f t="shared" si="40"/>
        <v>750</v>
      </c>
      <c r="M195" s="61">
        <v>0</v>
      </c>
      <c r="N195" s="61">
        <f t="shared" si="39"/>
        <v>750</v>
      </c>
      <c r="O195" s="62">
        <v>0</v>
      </c>
      <c r="P195" s="62">
        <f t="shared" si="38"/>
        <v>750</v>
      </c>
      <c r="Q195" s="62">
        <v>0</v>
      </c>
      <c r="R195" s="62">
        <f t="shared" si="37"/>
        <v>750</v>
      </c>
      <c r="S195" s="63">
        <v>0</v>
      </c>
      <c r="T195" s="63">
        <f t="shared" si="36"/>
        <v>750</v>
      </c>
      <c r="U195" s="63">
        <v>0</v>
      </c>
      <c r="V195" s="63">
        <f t="shared" si="35"/>
        <v>750</v>
      </c>
      <c r="W195" s="194"/>
    </row>
    <row r="196" spans="1:23" s="67" customFormat="1" ht="13.5" hidden="1" thickBot="1" x14ac:dyDescent="0.25">
      <c r="A196" s="316" t="s">
        <v>15</v>
      </c>
      <c r="B196" s="317" t="s">
        <v>16</v>
      </c>
      <c r="C196" s="318" t="s">
        <v>16</v>
      </c>
      <c r="D196" s="318" t="s">
        <v>16</v>
      </c>
      <c r="E196" s="319" t="s">
        <v>202</v>
      </c>
      <c r="F196" s="320">
        <v>1750</v>
      </c>
      <c r="G196" s="340">
        <f>+G197+G199+G201+G203+G205+G207+G209+G211+G213</f>
        <v>0</v>
      </c>
      <c r="H196" s="321">
        <f t="shared" si="43"/>
        <v>1750</v>
      </c>
      <c r="I196" s="322">
        <v>0</v>
      </c>
      <c r="J196" s="322">
        <f t="shared" si="41"/>
        <v>1750</v>
      </c>
      <c r="K196" s="322">
        <v>0</v>
      </c>
      <c r="L196" s="322">
        <f t="shared" si="40"/>
        <v>1750</v>
      </c>
      <c r="M196" s="322">
        <f>+M215</f>
        <v>5000</v>
      </c>
      <c r="N196" s="322">
        <f t="shared" si="39"/>
        <v>6750</v>
      </c>
      <c r="O196" s="323">
        <v>0</v>
      </c>
      <c r="P196" s="323">
        <f t="shared" si="38"/>
        <v>6750</v>
      </c>
      <c r="Q196" s="323">
        <v>0</v>
      </c>
      <c r="R196" s="323">
        <f t="shared" si="37"/>
        <v>6750</v>
      </c>
      <c r="S196" s="324">
        <v>0</v>
      </c>
      <c r="T196" s="324">
        <f t="shared" si="36"/>
        <v>6750</v>
      </c>
      <c r="U196" s="324">
        <v>0</v>
      </c>
      <c r="V196" s="324">
        <f t="shared" si="35"/>
        <v>6750</v>
      </c>
      <c r="W196" s="194"/>
    </row>
    <row r="197" spans="1:23" s="67" customFormat="1" hidden="1" x14ac:dyDescent="0.2">
      <c r="A197" s="253" t="s">
        <v>15</v>
      </c>
      <c r="B197" s="254" t="s">
        <v>203</v>
      </c>
      <c r="C197" s="255" t="s">
        <v>16</v>
      </c>
      <c r="D197" s="256" t="s">
        <v>16</v>
      </c>
      <c r="E197" s="257" t="s">
        <v>202</v>
      </c>
      <c r="F197" s="258">
        <f>+F198</f>
        <v>1750</v>
      </c>
      <c r="G197" s="325">
        <f>+G198</f>
        <v>-1750</v>
      </c>
      <c r="H197" s="258">
        <f t="shared" si="43"/>
        <v>0</v>
      </c>
      <c r="I197" s="259">
        <v>0</v>
      </c>
      <c r="J197" s="259">
        <f t="shared" si="41"/>
        <v>0</v>
      </c>
      <c r="K197" s="259">
        <v>0</v>
      </c>
      <c r="L197" s="259">
        <f t="shared" si="40"/>
        <v>0</v>
      </c>
      <c r="M197" s="259">
        <v>0</v>
      </c>
      <c r="N197" s="259">
        <f t="shared" si="39"/>
        <v>0</v>
      </c>
      <c r="O197" s="260">
        <v>0</v>
      </c>
      <c r="P197" s="260">
        <f t="shared" si="38"/>
        <v>0</v>
      </c>
      <c r="Q197" s="260">
        <v>0</v>
      </c>
      <c r="R197" s="260">
        <f t="shared" si="37"/>
        <v>0</v>
      </c>
      <c r="S197" s="245">
        <v>0</v>
      </c>
      <c r="T197" s="245">
        <f t="shared" si="36"/>
        <v>0</v>
      </c>
      <c r="U197" s="245">
        <v>0</v>
      </c>
      <c r="V197" s="245">
        <f t="shared" si="35"/>
        <v>0</v>
      </c>
      <c r="W197" s="194"/>
    </row>
    <row r="198" spans="1:23" s="67" customFormat="1" hidden="1" x14ac:dyDescent="0.2">
      <c r="A198" s="262"/>
      <c r="B198" s="263" t="s">
        <v>21</v>
      </c>
      <c r="C198" s="264">
        <v>3419</v>
      </c>
      <c r="D198" s="160">
        <v>5222</v>
      </c>
      <c r="E198" s="161" t="s">
        <v>72</v>
      </c>
      <c r="F198" s="249">
        <v>1750</v>
      </c>
      <c r="G198" s="283">
        <v>-1750</v>
      </c>
      <c r="H198" s="249">
        <f t="shared" si="43"/>
        <v>0</v>
      </c>
      <c r="I198" s="250">
        <v>0</v>
      </c>
      <c r="J198" s="250">
        <f t="shared" si="41"/>
        <v>0</v>
      </c>
      <c r="K198" s="250">
        <v>0</v>
      </c>
      <c r="L198" s="250">
        <f t="shared" si="40"/>
        <v>0</v>
      </c>
      <c r="M198" s="250">
        <v>0</v>
      </c>
      <c r="N198" s="250">
        <f t="shared" si="39"/>
        <v>0</v>
      </c>
      <c r="O198" s="251">
        <v>0</v>
      </c>
      <c r="P198" s="251">
        <f t="shared" si="38"/>
        <v>0</v>
      </c>
      <c r="Q198" s="251">
        <v>0</v>
      </c>
      <c r="R198" s="251">
        <f t="shared" si="37"/>
        <v>0</v>
      </c>
      <c r="S198" s="252">
        <v>0</v>
      </c>
      <c r="T198" s="252">
        <f t="shared" si="36"/>
        <v>0</v>
      </c>
      <c r="U198" s="252">
        <v>0</v>
      </c>
      <c r="V198" s="252">
        <f t="shared" si="35"/>
        <v>0</v>
      </c>
      <c r="W198" s="194"/>
    </row>
    <row r="199" spans="1:23" s="67" customFormat="1" ht="45" hidden="1" x14ac:dyDescent="0.2">
      <c r="A199" s="341" t="s">
        <v>116</v>
      </c>
      <c r="B199" s="342" t="s">
        <v>204</v>
      </c>
      <c r="C199" s="343" t="s">
        <v>16</v>
      </c>
      <c r="D199" s="343" t="s">
        <v>16</v>
      </c>
      <c r="E199" s="344" t="s">
        <v>205</v>
      </c>
      <c r="F199" s="345">
        <v>0</v>
      </c>
      <c r="G199" s="276">
        <f t="shared" ref="G199:G213" si="48">+G200</f>
        <v>50</v>
      </c>
      <c r="H199" s="265">
        <f t="shared" si="43"/>
        <v>50</v>
      </c>
      <c r="I199" s="266">
        <v>0</v>
      </c>
      <c r="J199" s="266">
        <f t="shared" si="41"/>
        <v>50</v>
      </c>
      <c r="K199" s="266">
        <v>0</v>
      </c>
      <c r="L199" s="266">
        <f t="shared" si="40"/>
        <v>50</v>
      </c>
      <c r="M199" s="266">
        <v>0</v>
      </c>
      <c r="N199" s="266">
        <f t="shared" si="39"/>
        <v>50</v>
      </c>
      <c r="O199" s="267">
        <v>0</v>
      </c>
      <c r="P199" s="267">
        <f t="shared" si="38"/>
        <v>50</v>
      </c>
      <c r="Q199" s="267">
        <v>0</v>
      </c>
      <c r="R199" s="267">
        <f t="shared" si="37"/>
        <v>50</v>
      </c>
      <c r="S199" s="261">
        <v>0</v>
      </c>
      <c r="T199" s="261">
        <f t="shared" si="36"/>
        <v>50</v>
      </c>
      <c r="U199" s="261">
        <v>0</v>
      </c>
      <c r="V199" s="261">
        <f t="shared" si="35"/>
        <v>50</v>
      </c>
      <c r="W199" s="194"/>
    </row>
    <row r="200" spans="1:23" s="67" customFormat="1" hidden="1" x14ac:dyDescent="0.2">
      <c r="A200" s="346"/>
      <c r="B200" s="347"/>
      <c r="C200" s="247" t="s">
        <v>119</v>
      </c>
      <c r="D200" s="247" t="s">
        <v>120</v>
      </c>
      <c r="E200" s="248" t="s">
        <v>72</v>
      </c>
      <c r="F200" s="348">
        <v>0</v>
      </c>
      <c r="G200" s="283">
        <v>50</v>
      </c>
      <c r="H200" s="249">
        <f t="shared" si="43"/>
        <v>50</v>
      </c>
      <c r="I200" s="250">
        <v>0</v>
      </c>
      <c r="J200" s="250">
        <f t="shared" si="41"/>
        <v>50</v>
      </c>
      <c r="K200" s="250">
        <v>0</v>
      </c>
      <c r="L200" s="250">
        <f t="shared" si="40"/>
        <v>50</v>
      </c>
      <c r="M200" s="250">
        <v>0</v>
      </c>
      <c r="N200" s="250">
        <f t="shared" si="39"/>
        <v>50</v>
      </c>
      <c r="O200" s="251">
        <v>0</v>
      </c>
      <c r="P200" s="251">
        <f t="shared" si="38"/>
        <v>50</v>
      </c>
      <c r="Q200" s="251">
        <v>0</v>
      </c>
      <c r="R200" s="251">
        <f t="shared" si="37"/>
        <v>50</v>
      </c>
      <c r="S200" s="252">
        <v>0</v>
      </c>
      <c r="T200" s="252">
        <f t="shared" si="36"/>
        <v>50</v>
      </c>
      <c r="U200" s="252">
        <v>0</v>
      </c>
      <c r="V200" s="252">
        <f t="shared" si="35"/>
        <v>50</v>
      </c>
      <c r="W200" s="194"/>
    </row>
    <row r="201" spans="1:23" s="67" customFormat="1" ht="22.5" hidden="1" x14ac:dyDescent="0.2">
      <c r="A201" s="341" t="s">
        <v>116</v>
      </c>
      <c r="B201" s="342" t="s">
        <v>206</v>
      </c>
      <c r="C201" s="343" t="s">
        <v>16</v>
      </c>
      <c r="D201" s="343" t="s">
        <v>16</v>
      </c>
      <c r="E201" s="344" t="s">
        <v>207</v>
      </c>
      <c r="F201" s="345">
        <v>0</v>
      </c>
      <c r="G201" s="276">
        <f t="shared" si="48"/>
        <v>600</v>
      </c>
      <c r="H201" s="265">
        <f t="shared" si="43"/>
        <v>600</v>
      </c>
      <c r="I201" s="266">
        <v>0</v>
      </c>
      <c r="J201" s="266">
        <f t="shared" si="41"/>
        <v>600</v>
      </c>
      <c r="K201" s="266">
        <v>0</v>
      </c>
      <c r="L201" s="266">
        <f t="shared" si="40"/>
        <v>600</v>
      </c>
      <c r="M201" s="266">
        <v>0</v>
      </c>
      <c r="N201" s="266">
        <f t="shared" si="39"/>
        <v>600</v>
      </c>
      <c r="O201" s="267">
        <v>0</v>
      </c>
      <c r="P201" s="267">
        <f t="shared" si="38"/>
        <v>600</v>
      </c>
      <c r="Q201" s="267">
        <v>0</v>
      </c>
      <c r="R201" s="267">
        <f t="shared" si="37"/>
        <v>600</v>
      </c>
      <c r="S201" s="261">
        <v>0</v>
      </c>
      <c r="T201" s="261">
        <f t="shared" si="36"/>
        <v>600</v>
      </c>
      <c r="U201" s="261">
        <v>0</v>
      </c>
      <c r="V201" s="261">
        <f t="shared" si="35"/>
        <v>600</v>
      </c>
      <c r="W201" s="194"/>
    </row>
    <row r="202" spans="1:23" s="67" customFormat="1" ht="22.5" hidden="1" x14ac:dyDescent="0.2">
      <c r="A202" s="346"/>
      <c r="B202" s="347"/>
      <c r="C202" s="247" t="s">
        <v>119</v>
      </c>
      <c r="D202" s="247" t="s">
        <v>208</v>
      </c>
      <c r="E202" s="248" t="s">
        <v>82</v>
      </c>
      <c r="F202" s="348">
        <v>0</v>
      </c>
      <c r="G202" s="283">
        <v>600</v>
      </c>
      <c r="H202" s="249">
        <f t="shared" si="43"/>
        <v>600</v>
      </c>
      <c r="I202" s="250">
        <v>0</v>
      </c>
      <c r="J202" s="250">
        <f t="shared" si="41"/>
        <v>600</v>
      </c>
      <c r="K202" s="250">
        <v>0</v>
      </c>
      <c r="L202" s="250">
        <f t="shared" si="40"/>
        <v>600</v>
      </c>
      <c r="M202" s="250">
        <v>0</v>
      </c>
      <c r="N202" s="250">
        <f t="shared" si="39"/>
        <v>600</v>
      </c>
      <c r="O202" s="251">
        <v>0</v>
      </c>
      <c r="P202" s="251">
        <f t="shared" si="38"/>
        <v>600</v>
      </c>
      <c r="Q202" s="251">
        <v>0</v>
      </c>
      <c r="R202" s="251">
        <f t="shared" si="37"/>
        <v>600</v>
      </c>
      <c r="S202" s="252">
        <v>0</v>
      </c>
      <c r="T202" s="252">
        <f t="shared" si="36"/>
        <v>600</v>
      </c>
      <c r="U202" s="252">
        <v>0</v>
      </c>
      <c r="V202" s="252">
        <f t="shared" si="35"/>
        <v>600</v>
      </c>
      <c r="W202" s="194"/>
    </row>
    <row r="203" spans="1:23" s="67" customFormat="1" ht="33.75" hidden="1" x14ac:dyDescent="0.2">
      <c r="A203" s="341" t="s">
        <v>116</v>
      </c>
      <c r="B203" s="342" t="s">
        <v>209</v>
      </c>
      <c r="C203" s="343" t="s">
        <v>16</v>
      </c>
      <c r="D203" s="343" t="s">
        <v>16</v>
      </c>
      <c r="E203" s="344" t="s">
        <v>210</v>
      </c>
      <c r="F203" s="345">
        <v>0</v>
      </c>
      <c r="G203" s="276">
        <f t="shared" si="48"/>
        <v>450</v>
      </c>
      <c r="H203" s="265">
        <f t="shared" si="43"/>
        <v>450</v>
      </c>
      <c r="I203" s="266">
        <v>0</v>
      </c>
      <c r="J203" s="266">
        <f t="shared" si="41"/>
        <v>450</v>
      </c>
      <c r="K203" s="266">
        <v>0</v>
      </c>
      <c r="L203" s="266">
        <f t="shared" si="40"/>
        <v>450</v>
      </c>
      <c r="M203" s="266">
        <v>0</v>
      </c>
      <c r="N203" s="266">
        <f t="shared" si="39"/>
        <v>450</v>
      </c>
      <c r="O203" s="267">
        <v>0</v>
      </c>
      <c r="P203" s="267">
        <f t="shared" si="38"/>
        <v>450</v>
      </c>
      <c r="Q203" s="267">
        <v>0</v>
      </c>
      <c r="R203" s="267">
        <f t="shared" si="37"/>
        <v>450</v>
      </c>
      <c r="S203" s="261">
        <v>0</v>
      </c>
      <c r="T203" s="261">
        <f t="shared" si="36"/>
        <v>450</v>
      </c>
      <c r="U203" s="261">
        <v>0</v>
      </c>
      <c r="V203" s="261">
        <f t="shared" si="35"/>
        <v>450</v>
      </c>
      <c r="W203" s="194"/>
    </row>
    <row r="204" spans="1:23" s="67" customFormat="1" ht="22.5" hidden="1" x14ac:dyDescent="0.2">
      <c r="A204" s="346"/>
      <c r="B204" s="342" t="s">
        <v>211</v>
      </c>
      <c r="C204" s="247" t="s">
        <v>119</v>
      </c>
      <c r="D204" s="247" t="s">
        <v>212</v>
      </c>
      <c r="E204" s="248" t="s">
        <v>213</v>
      </c>
      <c r="F204" s="348">
        <v>0</v>
      </c>
      <c r="G204" s="283">
        <v>450</v>
      </c>
      <c r="H204" s="249">
        <f t="shared" si="43"/>
        <v>450</v>
      </c>
      <c r="I204" s="250">
        <v>0</v>
      </c>
      <c r="J204" s="250">
        <f t="shared" si="41"/>
        <v>450</v>
      </c>
      <c r="K204" s="250">
        <v>0</v>
      </c>
      <c r="L204" s="250">
        <f t="shared" si="40"/>
        <v>450</v>
      </c>
      <c r="M204" s="250">
        <v>0</v>
      </c>
      <c r="N204" s="250">
        <f t="shared" si="39"/>
        <v>450</v>
      </c>
      <c r="O204" s="251">
        <v>0</v>
      </c>
      <c r="P204" s="251">
        <f t="shared" si="38"/>
        <v>450</v>
      </c>
      <c r="Q204" s="251">
        <v>0</v>
      </c>
      <c r="R204" s="251">
        <f t="shared" si="37"/>
        <v>450</v>
      </c>
      <c r="S204" s="252">
        <v>0</v>
      </c>
      <c r="T204" s="252">
        <f t="shared" si="36"/>
        <v>450</v>
      </c>
      <c r="U204" s="252">
        <v>0</v>
      </c>
      <c r="V204" s="252">
        <f t="shared" si="35"/>
        <v>450</v>
      </c>
      <c r="W204" s="194"/>
    </row>
    <row r="205" spans="1:23" s="67" customFormat="1" ht="22.5" hidden="1" x14ac:dyDescent="0.2">
      <c r="A205" s="341" t="s">
        <v>116</v>
      </c>
      <c r="B205" s="342" t="s">
        <v>214</v>
      </c>
      <c r="C205" s="343" t="s">
        <v>16</v>
      </c>
      <c r="D205" s="343" t="s">
        <v>16</v>
      </c>
      <c r="E205" s="344" t="s">
        <v>215</v>
      </c>
      <c r="F205" s="345">
        <v>0</v>
      </c>
      <c r="G205" s="276">
        <f t="shared" si="48"/>
        <v>200</v>
      </c>
      <c r="H205" s="265">
        <f t="shared" si="43"/>
        <v>200</v>
      </c>
      <c r="I205" s="266">
        <v>0</v>
      </c>
      <c r="J205" s="266">
        <f t="shared" si="41"/>
        <v>200</v>
      </c>
      <c r="K205" s="266">
        <v>0</v>
      </c>
      <c r="L205" s="266">
        <f t="shared" si="40"/>
        <v>200</v>
      </c>
      <c r="M205" s="266">
        <v>0</v>
      </c>
      <c r="N205" s="266">
        <f t="shared" si="39"/>
        <v>200</v>
      </c>
      <c r="O205" s="267">
        <v>0</v>
      </c>
      <c r="P205" s="267">
        <f t="shared" si="38"/>
        <v>200</v>
      </c>
      <c r="Q205" s="267">
        <v>0</v>
      </c>
      <c r="R205" s="267">
        <f t="shared" si="37"/>
        <v>200</v>
      </c>
      <c r="S205" s="261">
        <v>0</v>
      </c>
      <c r="T205" s="261">
        <f t="shared" si="36"/>
        <v>200</v>
      </c>
      <c r="U205" s="261">
        <v>0</v>
      </c>
      <c r="V205" s="261">
        <f t="shared" si="35"/>
        <v>200</v>
      </c>
      <c r="W205" s="194"/>
    </row>
    <row r="206" spans="1:23" s="67" customFormat="1" hidden="1" x14ac:dyDescent="0.2">
      <c r="A206" s="346"/>
      <c r="B206" s="347"/>
      <c r="C206" s="247" t="s">
        <v>119</v>
      </c>
      <c r="D206" s="336" t="s">
        <v>143</v>
      </c>
      <c r="E206" s="337" t="s">
        <v>75</v>
      </c>
      <c r="F206" s="348">
        <v>0</v>
      </c>
      <c r="G206" s="283">
        <v>200</v>
      </c>
      <c r="H206" s="249">
        <f t="shared" si="43"/>
        <v>200</v>
      </c>
      <c r="I206" s="250">
        <v>0</v>
      </c>
      <c r="J206" s="250">
        <f t="shared" si="41"/>
        <v>200</v>
      </c>
      <c r="K206" s="250">
        <v>0</v>
      </c>
      <c r="L206" s="250">
        <f t="shared" si="40"/>
        <v>200</v>
      </c>
      <c r="M206" s="250">
        <v>0</v>
      </c>
      <c r="N206" s="250">
        <f t="shared" si="39"/>
        <v>200</v>
      </c>
      <c r="O206" s="251">
        <v>0</v>
      </c>
      <c r="P206" s="251">
        <f t="shared" si="38"/>
        <v>200</v>
      </c>
      <c r="Q206" s="251">
        <v>0</v>
      </c>
      <c r="R206" s="251">
        <f t="shared" si="37"/>
        <v>200</v>
      </c>
      <c r="S206" s="252">
        <v>0</v>
      </c>
      <c r="T206" s="252">
        <f t="shared" si="36"/>
        <v>200</v>
      </c>
      <c r="U206" s="252">
        <v>0</v>
      </c>
      <c r="V206" s="252">
        <f t="shared" si="35"/>
        <v>200</v>
      </c>
      <c r="W206" s="194"/>
    </row>
    <row r="207" spans="1:23" s="67" customFormat="1" ht="22.5" hidden="1" x14ac:dyDescent="0.2">
      <c r="A207" s="341" t="s">
        <v>116</v>
      </c>
      <c r="B207" s="342" t="s">
        <v>216</v>
      </c>
      <c r="C207" s="343" t="s">
        <v>16</v>
      </c>
      <c r="D207" s="343" t="s">
        <v>16</v>
      </c>
      <c r="E207" s="344" t="s">
        <v>217</v>
      </c>
      <c r="F207" s="345">
        <v>0</v>
      </c>
      <c r="G207" s="276">
        <f t="shared" si="48"/>
        <v>100</v>
      </c>
      <c r="H207" s="265">
        <f t="shared" si="43"/>
        <v>100</v>
      </c>
      <c r="I207" s="266">
        <v>0</v>
      </c>
      <c r="J207" s="266">
        <f t="shared" si="41"/>
        <v>100</v>
      </c>
      <c r="K207" s="266">
        <v>0</v>
      </c>
      <c r="L207" s="266">
        <f t="shared" si="40"/>
        <v>100</v>
      </c>
      <c r="M207" s="266">
        <v>0</v>
      </c>
      <c r="N207" s="266">
        <f t="shared" si="39"/>
        <v>100</v>
      </c>
      <c r="O207" s="267">
        <v>0</v>
      </c>
      <c r="P207" s="267">
        <f t="shared" si="38"/>
        <v>100</v>
      </c>
      <c r="Q207" s="267">
        <v>0</v>
      </c>
      <c r="R207" s="267">
        <f t="shared" si="37"/>
        <v>100</v>
      </c>
      <c r="S207" s="261">
        <v>0</v>
      </c>
      <c r="T207" s="261">
        <f t="shared" si="36"/>
        <v>100</v>
      </c>
      <c r="U207" s="261">
        <v>0</v>
      </c>
      <c r="V207" s="261">
        <f t="shared" si="35"/>
        <v>100</v>
      </c>
      <c r="W207" s="194"/>
    </row>
    <row r="208" spans="1:23" s="67" customFormat="1" hidden="1" x14ac:dyDescent="0.2">
      <c r="A208" s="346"/>
      <c r="B208" s="347"/>
      <c r="C208" s="247" t="s">
        <v>119</v>
      </c>
      <c r="D208" s="247" t="s">
        <v>120</v>
      </c>
      <c r="E208" s="248" t="s">
        <v>72</v>
      </c>
      <c r="F208" s="348">
        <v>0</v>
      </c>
      <c r="G208" s="283">
        <v>100</v>
      </c>
      <c r="H208" s="249">
        <f t="shared" si="43"/>
        <v>100</v>
      </c>
      <c r="I208" s="250">
        <v>0</v>
      </c>
      <c r="J208" s="250">
        <f t="shared" si="41"/>
        <v>100</v>
      </c>
      <c r="K208" s="250">
        <v>0</v>
      </c>
      <c r="L208" s="250">
        <f t="shared" si="40"/>
        <v>100</v>
      </c>
      <c r="M208" s="250">
        <v>0</v>
      </c>
      <c r="N208" s="250">
        <f t="shared" si="39"/>
        <v>100</v>
      </c>
      <c r="O208" s="251">
        <v>0</v>
      </c>
      <c r="P208" s="251">
        <f t="shared" si="38"/>
        <v>100</v>
      </c>
      <c r="Q208" s="251">
        <v>0</v>
      </c>
      <c r="R208" s="251">
        <f t="shared" si="37"/>
        <v>100</v>
      </c>
      <c r="S208" s="252">
        <v>0</v>
      </c>
      <c r="T208" s="252">
        <f t="shared" si="36"/>
        <v>100</v>
      </c>
      <c r="U208" s="252">
        <v>0</v>
      </c>
      <c r="V208" s="252">
        <f t="shared" si="35"/>
        <v>100</v>
      </c>
      <c r="W208" s="194"/>
    </row>
    <row r="209" spans="1:23" s="67" customFormat="1" ht="22.5" hidden="1" x14ac:dyDescent="0.2">
      <c r="A209" s="341" t="s">
        <v>116</v>
      </c>
      <c r="B209" s="342" t="s">
        <v>218</v>
      </c>
      <c r="C209" s="343" t="s">
        <v>16</v>
      </c>
      <c r="D209" s="343" t="s">
        <v>16</v>
      </c>
      <c r="E209" s="344" t="s">
        <v>219</v>
      </c>
      <c r="F209" s="345">
        <v>0</v>
      </c>
      <c r="G209" s="276">
        <f t="shared" si="48"/>
        <v>100</v>
      </c>
      <c r="H209" s="265">
        <f t="shared" si="43"/>
        <v>100</v>
      </c>
      <c r="I209" s="266">
        <v>0</v>
      </c>
      <c r="J209" s="266">
        <f t="shared" si="41"/>
        <v>100</v>
      </c>
      <c r="K209" s="266">
        <v>0</v>
      </c>
      <c r="L209" s="266">
        <f t="shared" si="40"/>
        <v>100</v>
      </c>
      <c r="M209" s="266">
        <v>0</v>
      </c>
      <c r="N209" s="266">
        <f t="shared" si="39"/>
        <v>100</v>
      </c>
      <c r="O209" s="267">
        <v>0</v>
      </c>
      <c r="P209" s="267">
        <f t="shared" si="38"/>
        <v>100</v>
      </c>
      <c r="Q209" s="267">
        <v>0</v>
      </c>
      <c r="R209" s="267">
        <f t="shared" si="37"/>
        <v>100</v>
      </c>
      <c r="S209" s="261">
        <v>0</v>
      </c>
      <c r="T209" s="261">
        <f t="shared" si="36"/>
        <v>100</v>
      </c>
      <c r="U209" s="261">
        <v>0</v>
      </c>
      <c r="V209" s="261">
        <f t="shared" si="35"/>
        <v>100</v>
      </c>
      <c r="W209" s="194"/>
    </row>
    <row r="210" spans="1:23" s="67" customFormat="1" hidden="1" x14ac:dyDescent="0.2">
      <c r="A210" s="346"/>
      <c r="B210" s="347"/>
      <c r="C210" s="247" t="s">
        <v>119</v>
      </c>
      <c r="D210" s="247" t="s">
        <v>220</v>
      </c>
      <c r="E210" s="248" t="s">
        <v>22</v>
      </c>
      <c r="F210" s="348">
        <v>0</v>
      </c>
      <c r="G210" s="283">
        <v>100</v>
      </c>
      <c r="H210" s="249">
        <f t="shared" si="43"/>
        <v>100</v>
      </c>
      <c r="I210" s="250">
        <v>0</v>
      </c>
      <c r="J210" s="250">
        <f t="shared" si="41"/>
        <v>100</v>
      </c>
      <c r="K210" s="250">
        <v>0</v>
      </c>
      <c r="L210" s="250">
        <f t="shared" si="40"/>
        <v>100</v>
      </c>
      <c r="M210" s="250">
        <v>0</v>
      </c>
      <c r="N210" s="250">
        <f t="shared" si="39"/>
        <v>100</v>
      </c>
      <c r="O210" s="251">
        <v>0</v>
      </c>
      <c r="P210" s="251">
        <f t="shared" si="38"/>
        <v>100</v>
      </c>
      <c r="Q210" s="251">
        <v>0</v>
      </c>
      <c r="R210" s="251">
        <f t="shared" si="37"/>
        <v>100</v>
      </c>
      <c r="S210" s="252">
        <v>0</v>
      </c>
      <c r="T210" s="252">
        <f t="shared" si="36"/>
        <v>100</v>
      </c>
      <c r="U210" s="252">
        <v>0</v>
      </c>
      <c r="V210" s="252">
        <f t="shared" si="35"/>
        <v>100</v>
      </c>
      <c r="W210" s="194"/>
    </row>
    <row r="211" spans="1:23" s="67" customFormat="1" ht="45" hidden="1" x14ac:dyDescent="0.2">
      <c r="A211" s="341" t="s">
        <v>116</v>
      </c>
      <c r="B211" s="342" t="s">
        <v>221</v>
      </c>
      <c r="C211" s="343" t="s">
        <v>16</v>
      </c>
      <c r="D211" s="343" t="s">
        <v>16</v>
      </c>
      <c r="E211" s="344" t="s">
        <v>222</v>
      </c>
      <c r="F211" s="345">
        <v>0</v>
      </c>
      <c r="G211" s="276">
        <f t="shared" si="48"/>
        <v>50</v>
      </c>
      <c r="H211" s="265">
        <f t="shared" si="43"/>
        <v>50</v>
      </c>
      <c r="I211" s="266">
        <v>0</v>
      </c>
      <c r="J211" s="266">
        <f t="shared" si="41"/>
        <v>50</v>
      </c>
      <c r="K211" s="266">
        <v>0</v>
      </c>
      <c r="L211" s="266">
        <f t="shared" si="40"/>
        <v>50</v>
      </c>
      <c r="M211" s="266">
        <v>0</v>
      </c>
      <c r="N211" s="266">
        <f t="shared" si="39"/>
        <v>50</v>
      </c>
      <c r="O211" s="267">
        <v>0</v>
      </c>
      <c r="P211" s="267">
        <f t="shared" si="38"/>
        <v>50</v>
      </c>
      <c r="Q211" s="267">
        <v>0</v>
      </c>
      <c r="R211" s="267">
        <f t="shared" si="37"/>
        <v>50</v>
      </c>
      <c r="S211" s="261">
        <v>0</v>
      </c>
      <c r="T211" s="261">
        <f t="shared" si="36"/>
        <v>50</v>
      </c>
      <c r="U211" s="261">
        <v>0</v>
      </c>
      <c r="V211" s="261">
        <f t="shared" ref="V211:V270" si="49">+T211+U211</f>
        <v>50</v>
      </c>
      <c r="W211" s="194"/>
    </row>
    <row r="212" spans="1:23" s="67" customFormat="1" hidden="1" x14ac:dyDescent="0.2">
      <c r="A212" s="346"/>
      <c r="B212" s="347"/>
      <c r="C212" s="247" t="s">
        <v>119</v>
      </c>
      <c r="D212" s="247" t="s">
        <v>120</v>
      </c>
      <c r="E212" s="248" t="s">
        <v>72</v>
      </c>
      <c r="F212" s="348">
        <v>0</v>
      </c>
      <c r="G212" s="283">
        <v>50</v>
      </c>
      <c r="H212" s="249">
        <f t="shared" si="43"/>
        <v>50</v>
      </c>
      <c r="I212" s="250">
        <v>0</v>
      </c>
      <c r="J212" s="250">
        <f t="shared" si="41"/>
        <v>50</v>
      </c>
      <c r="K212" s="250">
        <v>0</v>
      </c>
      <c r="L212" s="250">
        <f t="shared" si="40"/>
        <v>50</v>
      </c>
      <c r="M212" s="250">
        <v>0</v>
      </c>
      <c r="N212" s="250">
        <f t="shared" si="39"/>
        <v>50</v>
      </c>
      <c r="O212" s="251">
        <v>0</v>
      </c>
      <c r="P212" s="251">
        <f t="shared" si="38"/>
        <v>50</v>
      </c>
      <c r="Q212" s="251">
        <v>0</v>
      </c>
      <c r="R212" s="251">
        <f t="shared" si="37"/>
        <v>50</v>
      </c>
      <c r="S212" s="252">
        <v>0</v>
      </c>
      <c r="T212" s="252">
        <f t="shared" si="36"/>
        <v>50</v>
      </c>
      <c r="U212" s="252">
        <v>0</v>
      </c>
      <c r="V212" s="252">
        <f t="shared" si="49"/>
        <v>50</v>
      </c>
      <c r="W212" s="194"/>
    </row>
    <row r="213" spans="1:23" s="67" customFormat="1" ht="22.5" hidden="1" x14ac:dyDescent="0.2">
      <c r="A213" s="341" t="s">
        <v>116</v>
      </c>
      <c r="B213" s="342" t="s">
        <v>223</v>
      </c>
      <c r="C213" s="343" t="s">
        <v>16</v>
      </c>
      <c r="D213" s="343" t="s">
        <v>16</v>
      </c>
      <c r="E213" s="344" t="s">
        <v>224</v>
      </c>
      <c r="F213" s="345">
        <v>0</v>
      </c>
      <c r="G213" s="276">
        <f t="shared" si="48"/>
        <v>200</v>
      </c>
      <c r="H213" s="265">
        <f t="shared" si="43"/>
        <v>200</v>
      </c>
      <c r="I213" s="266">
        <v>0</v>
      </c>
      <c r="J213" s="266">
        <f t="shared" si="41"/>
        <v>200</v>
      </c>
      <c r="K213" s="266">
        <v>0</v>
      </c>
      <c r="L213" s="266">
        <f t="shared" si="40"/>
        <v>200</v>
      </c>
      <c r="M213" s="266">
        <v>0</v>
      </c>
      <c r="N213" s="266">
        <f t="shared" si="39"/>
        <v>200</v>
      </c>
      <c r="O213" s="267">
        <v>0</v>
      </c>
      <c r="P213" s="267">
        <f t="shared" si="38"/>
        <v>200</v>
      </c>
      <c r="Q213" s="267">
        <v>0</v>
      </c>
      <c r="R213" s="267">
        <f t="shared" si="37"/>
        <v>200</v>
      </c>
      <c r="S213" s="261">
        <v>0</v>
      </c>
      <c r="T213" s="261">
        <f t="shared" si="36"/>
        <v>200</v>
      </c>
      <c r="U213" s="261">
        <v>0</v>
      </c>
      <c r="V213" s="261">
        <f t="shared" si="49"/>
        <v>200</v>
      </c>
      <c r="W213" s="194"/>
    </row>
    <row r="214" spans="1:23" s="67" customFormat="1" ht="22.5" hidden="1" x14ac:dyDescent="0.2">
      <c r="A214" s="334"/>
      <c r="B214" s="335"/>
      <c r="C214" s="336" t="s">
        <v>119</v>
      </c>
      <c r="D214" s="336" t="s">
        <v>212</v>
      </c>
      <c r="E214" s="337" t="s">
        <v>213</v>
      </c>
      <c r="F214" s="338">
        <v>0</v>
      </c>
      <c r="G214" s="339">
        <v>200</v>
      </c>
      <c r="H214" s="60">
        <f t="shared" si="43"/>
        <v>200</v>
      </c>
      <c r="I214" s="61">
        <v>0</v>
      </c>
      <c r="J214" s="61">
        <f t="shared" si="41"/>
        <v>200</v>
      </c>
      <c r="K214" s="61">
        <v>0</v>
      </c>
      <c r="L214" s="61">
        <f t="shared" si="40"/>
        <v>200</v>
      </c>
      <c r="M214" s="250">
        <v>0</v>
      </c>
      <c r="N214" s="250">
        <f t="shared" si="39"/>
        <v>200</v>
      </c>
      <c r="O214" s="251">
        <v>0</v>
      </c>
      <c r="P214" s="251">
        <f t="shared" si="38"/>
        <v>200</v>
      </c>
      <c r="Q214" s="251">
        <v>0</v>
      </c>
      <c r="R214" s="251">
        <f t="shared" si="37"/>
        <v>200</v>
      </c>
      <c r="S214" s="252">
        <v>0</v>
      </c>
      <c r="T214" s="252">
        <f t="shared" si="36"/>
        <v>200</v>
      </c>
      <c r="U214" s="252">
        <v>0</v>
      </c>
      <c r="V214" s="252">
        <f t="shared" si="49"/>
        <v>200</v>
      </c>
      <c r="W214" s="194"/>
    </row>
    <row r="215" spans="1:23" s="67" customFormat="1" ht="22.5" hidden="1" x14ac:dyDescent="0.2">
      <c r="A215" s="341" t="s">
        <v>116</v>
      </c>
      <c r="B215" s="342" t="s">
        <v>225</v>
      </c>
      <c r="C215" s="343" t="s">
        <v>16</v>
      </c>
      <c r="D215" s="343" t="s">
        <v>16</v>
      </c>
      <c r="E215" s="344" t="s">
        <v>226</v>
      </c>
      <c r="F215" s="345">
        <v>0</v>
      </c>
      <c r="G215" s="276"/>
      <c r="H215" s="265"/>
      <c r="I215" s="266"/>
      <c r="J215" s="266">
        <v>0</v>
      </c>
      <c r="K215" s="266">
        <v>0</v>
      </c>
      <c r="L215" s="266">
        <v>0</v>
      </c>
      <c r="M215" s="266">
        <f>+M216</f>
        <v>5000</v>
      </c>
      <c r="N215" s="266">
        <f t="shared" si="39"/>
        <v>5000</v>
      </c>
      <c r="O215" s="267">
        <v>0</v>
      </c>
      <c r="P215" s="267">
        <f t="shared" si="38"/>
        <v>5000</v>
      </c>
      <c r="Q215" s="267">
        <v>0</v>
      </c>
      <c r="R215" s="267">
        <f t="shared" si="37"/>
        <v>5000</v>
      </c>
      <c r="S215" s="261">
        <v>0</v>
      </c>
      <c r="T215" s="261">
        <f t="shared" si="36"/>
        <v>5000</v>
      </c>
      <c r="U215" s="261">
        <v>0</v>
      </c>
      <c r="V215" s="261">
        <f t="shared" si="49"/>
        <v>5000</v>
      </c>
      <c r="W215" s="194"/>
    </row>
    <row r="216" spans="1:23" s="67" customFormat="1" ht="13.5" hidden="1" thickBot="1" x14ac:dyDescent="0.25">
      <c r="A216" s="346"/>
      <c r="B216" s="347"/>
      <c r="C216" s="247" t="s">
        <v>119</v>
      </c>
      <c r="D216" s="247" t="s">
        <v>227</v>
      </c>
      <c r="E216" s="248" t="s">
        <v>228</v>
      </c>
      <c r="F216" s="348">
        <v>0</v>
      </c>
      <c r="G216" s="283"/>
      <c r="H216" s="249"/>
      <c r="I216" s="250"/>
      <c r="J216" s="250">
        <v>0</v>
      </c>
      <c r="K216" s="250">
        <v>0</v>
      </c>
      <c r="L216" s="250">
        <v>0</v>
      </c>
      <c r="M216" s="61">
        <v>5000</v>
      </c>
      <c r="N216" s="61">
        <f t="shared" si="39"/>
        <v>5000</v>
      </c>
      <c r="O216" s="62">
        <v>0</v>
      </c>
      <c r="P216" s="62">
        <f t="shared" si="38"/>
        <v>5000</v>
      </c>
      <c r="Q216" s="62">
        <v>0</v>
      </c>
      <c r="R216" s="62">
        <f t="shared" si="37"/>
        <v>5000</v>
      </c>
      <c r="S216" s="63">
        <v>0</v>
      </c>
      <c r="T216" s="63">
        <f t="shared" si="36"/>
        <v>5000</v>
      </c>
      <c r="U216" s="63">
        <v>0</v>
      </c>
      <c r="V216" s="63">
        <f t="shared" si="49"/>
        <v>5000</v>
      </c>
      <c r="W216" s="194"/>
    </row>
    <row r="217" spans="1:23" s="67" customFormat="1" ht="13.5" hidden="1" thickBot="1" x14ac:dyDescent="0.25">
      <c r="A217" s="316" t="s">
        <v>15</v>
      </c>
      <c r="B217" s="317" t="s">
        <v>16</v>
      </c>
      <c r="C217" s="318" t="s">
        <v>16</v>
      </c>
      <c r="D217" s="318" t="s">
        <v>16</v>
      </c>
      <c r="E217" s="319" t="s">
        <v>229</v>
      </c>
      <c r="F217" s="320">
        <v>2750</v>
      </c>
      <c r="G217" s="340">
        <f>+G218+G222+G224+G226</f>
        <v>0</v>
      </c>
      <c r="H217" s="321">
        <f t="shared" si="43"/>
        <v>2750</v>
      </c>
      <c r="I217" s="322">
        <v>0</v>
      </c>
      <c r="J217" s="322">
        <f t="shared" si="41"/>
        <v>2750</v>
      </c>
      <c r="K217" s="322">
        <f>+K218+K228+K230+K232+K234+K236+K238+K240+K242</f>
        <v>0</v>
      </c>
      <c r="L217" s="322">
        <f t="shared" si="40"/>
        <v>2750</v>
      </c>
      <c r="M217" s="322">
        <v>0</v>
      </c>
      <c r="N217" s="322">
        <f t="shared" si="39"/>
        <v>2750</v>
      </c>
      <c r="O217" s="323">
        <v>0</v>
      </c>
      <c r="P217" s="323">
        <f t="shared" si="38"/>
        <v>2750</v>
      </c>
      <c r="Q217" s="323">
        <v>0</v>
      </c>
      <c r="R217" s="323">
        <f t="shared" si="37"/>
        <v>2750</v>
      </c>
      <c r="S217" s="324">
        <v>0</v>
      </c>
      <c r="T217" s="324">
        <f t="shared" ref="T217:T270" si="50">+R217+S217</f>
        <v>2750</v>
      </c>
      <c r="U217" s="324">
        <f>+U218+U220</f>
        <v>0</v>
      </c>
      <c r="V217" s="324">
        <f t="shared" si="49"/>
        <v>2750</v>
      </c>
      <c r="W217" s="194"/>
    </row>
    <row r="218" spans="1:23" s="67" customFormat="1" hidden="1" x14ac:dyDescent="0.2">
      <c r="A218" s="253" t="s">
        <v>15</v>
      </c>
      <c r="B218" s="254" t="s">
        <v>230</v>
      </c>
      <c r="C218" s="255" t="s">
        <v>16</v>
      </c>
      <c r="D218" s="256" t="s">
        <v>16</v>
      </c>
      <c r="E218" s="257" t="s">
        <v>229</v>
      </c>
      <c r="F218" s="258">
        <f>+F219</f>
        <v>2750</v>
      </c>
      <c r="G218" s="325">
        <f>+G219</f>
        <v>-1560</v>
      </c>
      <c r="H218" s="258">
        <f t="shared" si="43"/>
        <v>1190</v>
      </c>
      <c r="I218" s="259">
        <v>0</v>
      </c>
      <c r="J218" s="259">
        <f t="shared" si="41"/>
        <v>1190</v>
      </c>
      <c r="K218" s="259">
        <f>+K219</f>
        <v>-1010</v>
      </c>
      <c r="L218" s="259">
        <f t="shared" si="40"/>
        <v>180</v>
      </c>
      <c r="M218" s="259">
        <v>0</v>
      </c>
      <c r="N218" s="259">
        <f t="shared" si="39"/>
        <v>180</v>
      </c>
      <c r="O218" s="260">
        <v>0</v>
      </c>
      <c r="P218" s="260">
        <f t="shared" si="38"/>
        <v>180</v>
      </c>
      <c r="Q218" s="260">
        <v>0</v>
      </c>
      <c r="R218" s="260">
        <f t="shared" si="37"/>
        <v>180</v>
      </c>
      <c r="S218" s="245">
        <v>0</v>
      </c>
      <c r="T218" s="245">
        <f t="shared" si="50"/>
        <v>180</v>
      </c>
      <c r="U218" s="245">
        <f>+U219</f>
        <v>0</v>
      </c>
      <c r="V218" s="245">
        <f t="shared" si="49"/>
        <v>180</v>
      </c>
      <c r="W218" s="194"/>
    </row>
    <row r="219" spans="1:23" s="67" customFormat="1" hidden="1" x14ac:dyDescent="0.2">
      <c r="A219" s="154"/>
      <c r="B219" s="270" t="s">
        <v>21</v>
      </c>
      <c r="C219" s="264">
        <v>3419</v>
      </c>
      <c r="D219" s="160">
        <v>5222</v>
      </c>
      <c r="E219" s="161" t="s">
        <v>72</v>
      </c>
      <c r="F219" s="249">
        <v>2750</v>
      </c>
      <c r="G219" s="283">
        <v>-1560</v>
      </c>
      <c r="H219" s="249">
        <f t="shared" si="43"/>
        <v>1190</v>
      </c>
      <c r="I219" s="250">
        <v>0</v>
      </c>
      <c r="J219" s="250">
        <f t="shared" si="41"/>
        <v>1190</v>
      </c>
      <c r="K219" s="250">
        <v>-1010</v>
      </c>
      <c r="L219" s="250">
        <f t="shared" si="40"/>
        <v>180</v>
      </c>
      <c r="M219" s="250">
        <v>0</v>
      </c>
      <c r="N219" s="250">
        <f t="shared" si="39"/>
        <v>180</v>
      </c>
      <c r="O219" s="251">
        <v>0</v>
      </c>
      <c r="P219" s="251">
        <f t="shared" si="38"/>
        <v>180</v>
      </c>
      <c r="Q219" s="251">
        <v>0</v>
      </c>
      <c r="R219" s="251">
        <f t="shared" ref="R219:R270" si="51">+P219+Q219</f>
        <v>180</v>
      </c>
      <c r="S219" s="252">
        <v>0</v>
      </c>
      <c r="T219" s="252">
        <f t="shared" si="50"/>
        <v>180</v>
      </c>
      <c r="U219" s="252">
        <v>0</v>
      </c>
      <c r="V219" s="252">
        <f t="shared" si="49"/>
        <v>180</v>
      </c>
      <c r="W219" s="194"/>
    </row>
    <row r="220" spans="1:23" s="67" customFormat="1" ht="33.75" hidden="1" x14ac:dyDescent="0.2">
      <c r="A220" s="253" t="s">
        <v>15</v>
      </c>
      <c r="B220" s="254" t="s">
        <v>231</v>
      </c>
      <c r="C220" s="255" t="s">
        <v>16</v>
      </c>
      <c r="D220" s="256" t="s">
        <v>16</v>
      </c>
      <c r="E220" s="305" t="s">
        <v>232</v>
      </c>
      <c r="F220" s="60"/>
      <c r="G220" s="283"/>
      <c r="H220" s="249"/>
      <c r="I220" s="250"/>
      <c r="J220" s="250"/>
      <c r="K220" s="250"/>
      <c r="L220" s="250"/>
      <c r="M220" s="250"/>
      <c r="N220" s="250"/>
      <c r="O220" s="251"/>
      <c r="P220" s="251"/>
      <c r="Q220" s="251"/>
      <c r="R220" s="251"/>
      <c r="S220" s="252"/>
      <c r="T220" s="252"/>
      <c r="U220" s="261">
        <f>+U221</f>
        <v>0</v>
      </c>
      <c r="V220" s="261">
        <f t="shared" si="49"/>
        <v>0</v>
      </c>
      <c r="W220" s="194"/>
    </row>
    <row r="221" spans="1:23" s="67" customFormat="1" hidden="1" x14ac:dyDescent="0.2">
      <c r="A221" s="154"/>
      <c r="B221" s="270" t="s">
        <v>21</v>
      </c>
      <c r="C221" s="264">
        <v>3419</v>
      </c>
      <c r="D221" s="160">
        <v>5339</v>
      </c>
      <c r="E221" s="300" t="s">
        <v>104</v>
      </c>
      <c r="F221" s="60"/>
      <c r="G221" s="283"/>
      <c r="H221" s="249"/>
      <c r="I221" s="250"/>
      <c r="J221" s="250"/>
      <c r="K221" s="250"/>
      <c r="L221" s="250"/>
      <c r="M221" s="250"/>
      <c r="N221" s="250"/>
      <c r="O221" s="251"/>
      <c r="P221" s="251"/>
      <c r="Q221" s="251"/>
      <c r="R221" s="251"/>
      <c r="S221" s="252"/>
      <c r="T221" s="252"/>
      <c r="U221" s="252">
        <v>0</v>
      </c>
      <c r="V221" s="252">
        <f t="shared" si="49"/>
        <v>0</v>
      </c>
      <c r="W221" s="194"/>
    </row>
    <row r="222" spans="1:23" s="67" customFormat="1" ht="20.100000000000001" hidden="1" customHeight="1" x14ac:dyDescent="0.2">
      <c r="A222" s="329" t="s">
        <v>116</v>
      </c>
      <c r="B222" s="330" t="s">
        <v>233</v>
      </c>
      <c r="C222" s="331" t="s">
        <v>16</v>
      </c>
      <c r="D222" s="331" t="s">
        <v>16</v>
      </c>
      <c r="E222" s="332" t="s">
        <v>234</v>
      </c>
      <c r="F222" s="333">
        <v>0</v>
      </c>
      <c r="G222" s="276">
        <f>+G223</f>
        <v>156</v>
      </c>
      <c r="H222" s="265">
        <f t="shared" si="43"/>
        <v>156</v>
      </c>
      <c r="I222" s="266">
        <v>0</v>
      </c>
      <c r="J222" s="266">
        <f t="shared" si="41"/>
        <v>156</v>
      </c>
      <c r="K222" s="266">
        <v>0</v>
      </c>
      <c r="L222" s="266">
        <f t="shared" si="40"/>
        <v>156</v>
      </c>
      <c r="M222" s="266">
        <v>0</v>
      </c>
      <c r="N222" s="266">
        <f t="shared" si="39"/>
        <v>156</v>
      </c>
      <c r="O222" s="267">
        <v>0</v>
      </c>
      <c r="P222" s="267">
        <f t="shared" si="38"/>
        <v>156</v>
      </c>
      <c r="Q222" s="267">
        <v>0</v>
      </c>
      <c r="R222" s="267">
        <f t="shared" si="51"/>
        <v>156</v>
      </c>
      <c r="S222" s="261">
        <v>0</v>
      </c>
      <c r="T222" s="261">
        <f t="shared" si="50"/>
        <v>156</v>
      </c>
      <c r="U222" s="261">
        <v>0</v>
      </c>
      <c r="V222" s="261">
        <f t="shared" si="49"/>
        <v>156</v>
      </c>
      <c r="W222" s="194"/>
    </row>
    <row r="223" spans="1:23" s="67" customFormat="1" hidden="1" x14ac:dyDescent="0.2">
      <c r="A223" s="334"/>
      <c r="B223" s="335"/>
      <c r="C223" s="336" t="s">
        <v>119</v>
      </c>
      <c r="D223" s="336" t="s">
        <v>120</v>
      </c>
      <c r="E223" s="337" t="s">
        <v>72</v>
      </c>
      <c r="F223" s="338">
        <v>0</v>
      </c>
      <c r="G223" s="283">
        <v>156</v>
      </c>
      <c r="H223" s="249">
        <f t="shared" si="43"/>
        <v>156</v>
      </c>
      <c r="I223" s="250">
        <v>0</v>
      </c>
      <c r="J223" s="250">
        <f t="shared" si="41"/>
        <v>156</v>
      </c>
      <c r="K223" s="250">
        <v>0</v>
      </c>
      <c r="L223" s="250">
        <f t="shared" si="40"/>
        <v>156</v>
      </c>
      <c r="M223" s="250">
        <v>0</v>
      </c>
      <c r="N223" s="250">
        <f t="shared" si="39"/>
        <v>156</v>
      </c>
      <c r="O223" s="251">
        <v>0</v>
      </c>
      <c r="P223" s="251">
        <f t="shared" ref="P223:P270" si="52">+N223+O223</f>
        <v>156</v>
      </c>
      <c r="Q223" s="251">
        <v>0</v>
      </c>
      <c r="R223" s="251">
        <f t="shared" si="51"/>
        <v>156</v>
      </c>
      <c r="S223" s="252">
        <v>0</v>
      </c>
      <c r="T223" s="252">
        <f t="shared" si="50"/>
        <v>156</v>
      </c>
      <c r="U223" s="252">
        <v>0</v>
      </c>
      <c r="V223" s="252">
        <f t="shared" si="49"/>
        <v>156</v>
      </c>
      <c r="W223" s="194"/>
    </row>
    <row r="224" spans="1:23" s="67" customFormat="1" ht="22.5" hidden="1" x14ac:dyDescent="0.2">
      <c r="A224" s="329" t="s">
        <v>116</v>
      </c>
      <c r="B224" s="330" t="s">
        <v>235</v>
      </c>
      <c r="C224" s="331" t="s">
        <v>16</v>
      </c>
      <c r="D224" s="331" t="s">
        <v>16</v>
      </c>
      <c r="E224" s="332" t="s">
        <v>236</v>
      </c>
      <c r="F224" s="333">
        <v>0</v>
      </c>
      <c r="G224" s="276">
        <f t="shared" ref="G224" si="53">+G225</f>
        <v>780</v>
      </c>
      <c r="H224" s="265">
        <f t="shared" si="43"/>
        <v>780</v>
      </c>
      <c r="I224" s="266">
        <v>0</v>
      </c>
      <c r="J224" s="266">
        <f t="shared" si="41"/>
        <v>780</v>
      </c>
      <c r="K224" s="266">
        <v>0</v>
      </c>
      <c r="L224" s="266">
        <f t="shared" si="40"/>
        <v>780</v>
      </c>
      <c r="M224" s="266">
        <v>0</v>
      </c>
      <c r="N224" s="266">
        <f t="shared" si="39"/>
        <v>780</v>
      </c>
      <c r="O224" s="267">
        <v>0</v>
      </c>
      <c r="P224" s="267">
        <f t="shared" si="52"/>
        <v>780</v>
      </c>
      <c r="Q224" s="267">
        <v>0</v>
      </c>
      <c r="R224" s="267">
        <f t="shared" si="51"/>
        <v>780</v>
      </c>
      <c r="S224" s="261">
        <v>0</v>
      </c>
      <c r="T224" s="261">
        <f t="shared" si="50"/>
        <v>780</v>
      </c>
      <c r="U224" s="261">
        <v>0</v>
      </c>
      <c r="V224" s="261">
        <f t="shared" si="49"/>
        <v>780</v>
      </c>
      <c r="W224" s="194"/>
    </row>
    <row r="225" spans="1:23" s="67" customFormat="1" hidden="1" x14ac:dyDescent="0.2">
      <c r="A225" s="334"/>
      <c r="B225" s="335"/>
      <c r="C225" s="336" t="s">
        <v>119</v>
      </c>
      <c r="D225" s="336" t="s">
        <v>120</v>
      </c>
      <c r="E225" s="337" t="s">
        <v>72</v>
      </c>
      <c r="F225" s="338">
        <v>0</v>
      </c>
      <c r="G225" s="283">
        <v>780</v>
      </c>
      <c r="H225" s="249">
        <f t="shared" si="43"/>
        <v>780</v>
      </c>
      <c r="I225" s="250">
        <v>0</v>
      </c>
      <c r="J225" s="250">
        <f t="shared" si="41"/>
        <v>780</v>
      </c>
      <c r="K225" s="250">
        <v>0</v>
      </c>
      <c r="L225" s="250">
        <f t="shared" si="40"/>
        <v>780</v>
      </c>
      <c r="M225" s="250">
        <v>0</v>
      </c>
      <c r="N225" s="250">
        <f t="shared" si="39"/>
        <v>780</v>
      </c>
      <c r="O225" s="251">
        <v>0</v>
      </c>
      <c r="P225" s="251">
        <f t="shared" si="52"/>
        <v>780</v>
      </c>
      <c r="Q225" s="251">
        <v>0</v>
      </c>
      <c r="R225" s="251">
        <f t="shared" si="51"/>
        <v>780</v>
      </c>
      <c r="S225" s="252">
        <v>0</v>
      </c>
      <c r="T225" s="252">
        <f t="shared" si="50"/>
        <v>780</v>
      </c>
      <c r="U225" s="252">
        <v>0</v>
      </c>
      <c r="V225" s="252">
        <f t="shared" si="49"/>
        <v>780</v>
      </c>
      <c r="W225" s="194"/>
    </row>
    <row r="226" spans="1:23" s="67" customFormat="1" ht="22.5" hidden="1" x14ac:dyDescent="0.2">
      <c r="A226" s="329" t="s">
        <v>116</v>
      </c>
      <c r="B226" s="330" t="s">
        <v>237</v>
      </c>
      <c r="C226" s="331" t="s">
        <v>16</v>
      </c>
      <c r="D226" s="331" t="s">
        <v>16</v>
      </c>
      <c r="E226" s="332" t="s">
        <v>238</v>
      </c>
      <c r="F226" s="333">
        <v>0</v>
      </c>
      <c r="G226" s="276">
        <f t="shared" ref="G226" si="54">+G227</f>
        <v>624</v>
      </c>
      <c r="H226" s="265">
        <f t="shared" si="43"/>
        <v>624</v>
      </c>
      <c r="I226" s="266">
        <v>0</v>
      </c>
      <c r="J226" s="266">
        <f t="shared" si="41"/>
        <v>624</v>
      </c>
      <c r="K226" s="266">
        <v>0</v>
      </c>
      <c r="L226" s="266">
        <f t="shared" si="40"/>
        <v>624</v>
      </c>
      <c r="M226" s="266">
        <v>0</v>
      </c>
      <c r="N226" s="266">
        <f t="shared" si="39"/>
        <v>624</v>
      </c>
      <c r="O226" s="267">
        <v>0</v>
      </c>
      <c r="P226" s="267">
        <f t="shared" si="52"/>
        <v>624</v>
      </c>
      <c r="Q226" s="267">
        <v>0</v>
      </c>
      <c r="R226" s="267">
        <f t="shared" si="51"/>
        <v>624</v>
      </c>
      <c r="S226" s="261">
        <v>0</v>
      </c>
      <c r="T226" s="261">
        <f t="shared" si="50"/>
        <v>624</v>
      </c>
      <c r="U226" s="261">
        <v>0</v>
      </c>
      <c r="V226" s="261">
        <f t="shared" si="49"/>
        <v>624</v>
      </c>
      <c r="W226" s="194"/>
    </row>
    <row r="227" spans="1:23" s="67" customFormat="1" hidden="1" x14ac:dyDescent="0.2">
      <c r="A227" s="334"/>
      <c r="B227" s="335"/>
      <c r="C227" s="336" t="s">
        <v>119</v>
      </c>
      <c r="D227" s="336" t="s">
        <v>120</v>
      </c>
      <c r="E227" s="337" t="s">
        <v>72</v>
      </c>
      <c r="F227" s="338">
        <v>0</v>
      </c>
      <c r="G227" s="339">
        <v>624</v>
      </c>
      <c r="H227" s="60">
        <f t="shared" si="43"/>
        <v>624</v>
      </c>
      <c r="I227" s="61">
        <v>0</v>
      </c>
      <c r="J227" s="61">
        <f t="shared" si="41"/>
        <v>624</v>
      </c>
      <c r="K227" s="250"/>
      <c r="L227" s="250">
        <f t="shared" si="40"/>
        <v>624</v>
      </c>
      <c r="M227" s="250">
        <v>0</v>
      </c>
      <c r="N227" s="250">
        <f t="shared" si="39"/>
        <v>624</v>
      </c>
      <c r="O227" s="251">
        <v>0</v>
      </c>
      <c r="P227" s="251">
        <f t="shared" si="52"/>
        <v>624</v>
      </c>
      <c r="Q227" s="251">
        <v>0</v>
      </c>
      <c r="R227" s="251">
        <f t="shared" si="51"/>
        <v>624</v>
      </c>
      <c r="S227" s="252">
        <v>0</v>
      </c>
      <c r="T227" s="252">
        <f t="shared" si="50"/>
        <v>624</v>
      </c>
      <c r="U227" s="252">
        <v>0</v>
      </c>
      <c r="V227" s="252">
        <f t="shared" si="49"/>
        <v>624</v>
      </c>
      <c r="W227" s="194"/>
    </row>
    <row r="228" spans="1:23" s="67" customFormat="1" ht="22.5" hidden="1" x14ac:dyDescent="0.2">
      <c r="A228" s="329" t="s">
        <v>15</v>
      </c>
      <c r="B228" s="349" t="s">
        <v>239</v>
      </c>
      <c r="C228" s="331" t="s">
        <v>16</v>
      </c>
      <c r="D228" s="330" t="s">
        <v>16</v>
      </c>
      <c r="E228" s="332" t="s">
        <v>240</v>
      </c>
      <c r="F228" s="345">
        <v>0</v>
      </c>
      <c r="G228" s="283"/>
      <c r="H228" s="249"/>
      <c r="I228" s="250"/>
      <c r="J228" s="345">
        <v>0</v>
      </c>
      <c r="K228" s="266">
        <f>+K229</f>
        <v>170</v>
      </c>
      <c r="L228" s="266">
        <f t="shared" si="40"/>
        <v>170</v>
      </c>
      <c r="M228" s="266">
        <v>0</v>
      </c>
      <c r="N228" s="266">
        <f t="shared" si="39"/>
        <v>170</v>
      </c>
      <c r="O228" s="267">
        <v>0</v>
      </c>
      <c r="P228" s="267">
        <f t="shared" si="52"/>
        <v>170</v>
      </c>
      <c r="Q228" s="267">
        <v>0</v>
      </c>
      <c r="R228" s="267">
        <f t="shared" si="51"/>
        <v>170</v>
      </c>
      <c r="S228" s="261">
        <v>0</v>
      </c>
      <c r="T228" s="261">
        <f t="shared" si="50"/>
        <v>170</v>
      </c>
      <c r="U228" s="261">
        <v>0</v>
      </c>
      <c r="V228" s="261">
        <f t="shared" si="49"/>
        <v>170</v>
      </c>
      <c r="W228" s="194"/>
    </row>
    <row r="229" spans="1:23" s="67" customFormat="1" hidden="1" x14ac:dyDescent="0.2">
      <c r="A229" s="334"/>
      <c r="B229" s="349"/>
      <c r="C229" s="336" t="s">
        <v>119</v>
      </c>
      <c r="D229" s="350" t="s">
        <v>120</v>
      </c>
      <c r="E229" s="337" t="s">
        <v>72</v>
      </c>
      <c r="F229" s="348">
        <v>0</v>
      </c>
      <c r="G229" s="283"/>
      <c r="H229" s="249"/>
      <c r="I229" s="250"/>
      <c r="J229" s="348">
        <v>0</v>
      </c>
      <c r="K229" s="250">
        <v>170</v>
      </c>
      <c r="L229" s="250">
        <f t="shared" si="40"/>
        <v>170</v>
      </c>
      <c r="M229" s="250">
        <v>0</v>
      </c>
      <c r="N229" s="250">
        <f t="shared" si="39"/>
        <v>170</v>
      </c>
      <c r="O229" s="251">
        <v>0</v>
      </c>
      <c r="P229" s="251">
        <f t="shared" si="52"/>
        <v>170</v>
      </c>
      <c r="Q229" s="251">
        <v>0</v>
      </c>
      <c r="R229" s="251">
        <f t="shared" si="51"/>
        <v>170</v>
      </c>
      <c r="S229" s="252">
        <v>0</v>
      </c>
      <c r="T229" s="252">
        <f t="shared" si="50"/>
        <v>170</v>
      </c>
      <c r="U229" s="252">
        <v>0</v>
      </c>
      <c r="V229" s="252">
        <f t="shared" si="49"/>
        <v>170</v>
      </c>
      <c r="W229" s="194"/>
    </row>
    <row r="230" spans="1:23" s="67" customFormat="1" ht="33.75" hidden="1" x14ac:dyDescent="0.2">
      <c r="A230" s="329" t="s">
        <v>15</v>
      </c>
      <c r="B230" s="349" t="s">
        <v>241</v>
      </c>
      <c r="C230" s="331" t="s">
        <v>16</v>
      </c>
      <c r="D230" s="330" t="s">
        <v>16</v>
      </c>
      <c r="E230" s="332" t="s">
        <v>242</v>
      </c>
      <c r="F230" s="345">
        <v>0</v>
      </c>
      <c r="G230" s="283"/>
      <c r="H230" s="249"/>
      <c r="I230" s="250"/>
      <c r="J230" s="345">
        <v>0</v>
      </c>
      <c r="K230" s="266">
        <f t="shared" ref="K230" si="55">+K231</f>
        <v>100</v>
      </c>
      <c r="L230" s="266">
        <f t="shared" si="40"/>
        <v>100</v>
      </c>
      <c r="M230" s="266">
        <v>0</v>
      </c>
      <c r="N230" s="266">
        <f t="shared" si="39"/>
        <v>100</v>
      </c>
      <c r="O230" s="267">
        <v>0</v>
      </c>
      <c r="P230" s="267">
        <f t="shared" si="52"/>
        <v>100</v>
      </c>
      <c r="Q230" s="267">
        <v>0</v>
      </c>
      <c r="R230" s="267">
        <f t="shared" si="51"/>
        <v>100</v>
      </c>
      <c r="S230" s="261">
        <v>0</v>
      </c>
      <c r="T230" s="261">
        <f t="shared" si="50"/>
        <v>100</v>
      </c>
      <c r="U230" s="261">
        <v>0</v>
      </c>
      <c r="V230" s="261">
        <f t="shared" si="49"/>
        <v>100</v>
      </c>
      <c r="W230" s="194"/>
    </row>
    <row r="231" spans="1:23" s="67" customFormat="1" hidden="1" x14ac:dyDescent="0.2">
      <c r="A231" s="334"/>
      <c r="B231" s="349"/>
      <c r="C231" s="336" t="s">
        <v>119</v>
      </c>
      <c r="D231" s="350" t="s">
        <v>120</v>
      </c>
      <c r="E231" s="337" t="s">
        <v>72</v>
      </c>
      <c r="F231" s="348">
        <v>0</v>
      </c>
      <c r="G231" s="283"/>
      <c r="H231" s="249"/>
      <c r="I231" s="250"/>
      <c r="J231" s="348">
        <v>0</v>
      </c>
      <c r="K231" s="250">
        <v>100</v>
      </c>
      <c r="L231" s="250">
        <f t="shared" si="40"/>
        <v>100</v>
      </c>
      <c r="M231" s="250">
        <v>0</v>
      </c>
      <c r="N231" s="250">
        <f t="shared" si="39"/>
        <v>100</v>
      </c>
      <c r="O231" s="251">
        <v>0</v>
      </c>
      <c r="P231" s="251">
        <f t="shared" si="52"/>
        <v>100</v>
      </c>
      <c r="Q231" s="251">
        <v>0</v>
      </c>
      <c r="R231" s="251">
        <f t="shared" si="51"/>
        <v>100</v>
      </c>
      <c r="S231" s="252">
        <v>0</v>
      </c>
      <c r="T231" s="252">
        <f t="shared" si="50"/>
        <v>100</v>
      </c>
      <c r="U231" s="252">
        <v>0</v>
      </c>
      <c r="V231" s="252">
        <f t="shared" si="49"/>
        <v>100</v>
      </c>
      <c r="W231" s="194"/>
    </row>
    <row r="232" spans="1:23" s="67" customFormat="1" ht="22.5" hidden="1" x14ac:dyDescent="0.2">
      <c r="A232" s="329" t="s">
        <v>15</v>
      </c>
      <c r="B232" s="349" t="s">
        <v>243</v>
      </c>
      <c r="C232" s="331" t="s">
        <v>16</v>
      </c>
      <c r="D232" s="330" t="s">
        <v>16</v>
      </c>
      <c r="E232" s="332" t="s">
        <v>244</v>
      </c>
      <c r="F232" s="345">
        <v>0</v>
      </c>
      <c r="G232" s="283"/>
      <c r="H232" s="249"/>
      <c r="I232" s="250"/>
      <c r="J232" s="345">
        <v>0</v>
      </c>
      <c r="K232" s="266">
        <f t="shared" ref="K232" si="56">+K233</f>
        <v>100</v>
      </c>
      <c r="L232" s="266">
        <f t="shared" si="40"/>
        <v>100</v>
      </c>
      <c r="M232" s="266">
        <v>0</v>
      </c>
      <c r="N232" s="266">
        <f t="shared" si="39"/>
        <v>100</v>
      </c>
      <c r="O232" s="267">
        <v>0</v>
      </c>
      <c r="P232" s="267">
        <f t="shared" si="52"/>
        <v>100</v>
      </c>
      <c r="Q232" s="267">
        <v>0</v>
      </c>
      <c r="R232" s="267">
        <f t="shared" si="51"/>
        <v>100</v>
      </c>
      <c r="S232" s="261">
        <v>0</v>
      </c>
      <c r="T232" s="261">
        <f t="shared" si="50"/>
        <v>100</v>
      </c>
      <c r="U232" s="261">
        <v>0</v>
      </c>
      <c r="V232" s="261">
        <f t="shared" si="49"/>
        <v>100</v>
      </c>
      <c r="W232" s="194"/>
    </row>
    <row r="233" spans="1:23" s="67" customFormat="1" hidden="1" x14ac:dyDescent="0.2">
      <c r="A233" s="334"/>
      <c r="B233" s="349"/>
      <c r="C233" s="336" t="s">
        <v>119</v>
      </c>
      <c r="D233" s="350" t="s">
        <v>120</v>
      </c>
      <c r="E233" s="337" t="s">
        <v>72</v>
      </c>
      <c r="F233" s="348">
        <v>0</v>
      </c>
      <c r="G233" s="283"/>
      <c r="H233" s="249"/>
      <c r="I233" s="250"/>
      <c r="J233" s="348">
        <v>0</v>
      </c>
      <c r="K233" s="250">
        <v>100</v>
      </c>
      <c r="L233" s="250">
        <f t="shared" si="40"/>
        <v>100</v>
      </c>
      <c r="M233" s="250">
        <v>0</v>
      </c>
      <c r="N233" s="250">
        <f t="shared" si="39"/>
        <v>100</v>
      </c>
      <c r="O233" s="251">
        <v>0</v>
      </c>
      <c r="P233" s="251">
        <f t="shared" si="52"/>
        <v>100</v>
      </c>
      <c r="Q233" s="251">
        <v>0</v>
      </c>
      <c r="R233" s="251">
        <f t="shared" si="51"/>
        <v>100</v>
      </c>
      <c r="S233" s="252">
        <v>0</v>
      </c>
      <c r="T233" s="252">
        <f t="shared" si="50"/>
        <v>100</v>
      </c>
      <c r="U233" s="252">
        <v>0</v>
      </c>
      <c r="V233" s="252">
        <f t="shared" si="49"/>
        <v>100</v>
      </c>
      <c r="W233" s="194"/>
    </row>
    <row r="234" spans="1:23" s="67" customFormat="1" ht="22.5" hidden="1" x14ac:dyDescent="0.2">
      <c r="A234" s="329" t="s">
        <v>15</v>
      </c>
      <c r="B234" s="349" t="s">
        <v>245</v>
      </c>
      <c r="C234" s="331" t="s">
        <v>16</v>
      </c>
      <c r="D234" s="330" t="s">
        <v>16</v>
      </c>
      <c r="E234" s="332" t="s">
        <v>246</v>
      </c>
      <c r="F234" s="345">
        <v>0</v>
      </c>
      <c r="G234" s="283"/>
      <c r="H234" s="249"/>
      <c r="I234" s="250"/>
      <c r="J234" s="345">
        <v>0</v>
      </c>
      <c r="K234" s="266">
        <f t="shared" ref="K234" si="57">+K235</f>
        <v>90</v>
      </c>
      <c r="L234" s="266">
        <f t="shared" si="40"/>
        <v>90</v>
      </c>
      <c r="M234" s="266">
        <v>0</v>
      </c>
      <c r="N234" s="266">
        <f t="shared" si="39"/>
        <v>90</v>
      </c>
      <c r="O234" s="267">
        <v>0</v>
      </c>
      <c r="P234" s="267">
        <f t="shared" si="52"/>
        <v>90</v>
      </c>
      <c r="Q234" s="267">
        <v>0</v>
      </c>
      <c r="R234" s="267">
        <f t="shared" si="51"/>
        <v>90</v>
      </c>
      <c r="S234" s="261">
        <v>0</v>
      </c>
      <c r="T234" s="261">
        <f t="shared" si="50"/>
        <v>90</v>
      </c>
      <c r="U234" s="261">
        <v>0</v>
      </c>
      <c r="V234" s="261">
        <f t="shared" si="49"/>
        <v>90</v>
      </c>
      <c r="W234" s="194"/>
    </row>
    <row r="235" spans="1:23" s="67" customFormat="1" hidden="1" x14ac:dyDescent="0.2">
      <c r="A235" s="334"/>
      <c r="B235" s="349"/>
      <c r="C235" s="336" t="s">
        <v>119</v>
      </c>
      <c r="D235" s="350" t="s">
        <v>120</v>
      </c>
      <c r="E235" s="337" t="s">
        <v>72</v>
      </c>
      <c r="F235" s="348">
        <v>0</v>
      </c>
      <c r="G235" s="283"/>
      <c r="H235" s="249"/>
      <c r="I235" s="250"/>
      <c r="J235" s="348">
        <v>0</v>
      </c>
      <c r="K235" s="250">
        <v>90</v>
      </c>
      <c r="L235" s="250">
        <f t="shared" si="40"/>
        <v>90</v>
      </c>
      <c r="M235" s="250">
        <v>0</v>
      </c>
      <c r="N235" s="250">
        <f t="shared" si="39"/>
        <v>90</v>
      </c>
      <c r="O235" s="251">
        <v>0</v>
      </c>
      <c r="P235" s="251">
        <f t="shared" si="52"/>
        <v>90</v>
      </c>
      <c r="Q235" s="251">
        <v>0</v>
      </c>
      <c r="R235" s="251">
        <f t="shared" si="51"/>
        <v>90</v>
      </c>
      <c r="S235" s="252">
        <v>0</v>
      </c>
      <c r="T235" s="252">
        <f t="shared" si="50"/>
        <v>90</v>
      </c>
      <c r="U235" s="252">
        <v>0</v>
      </c>
      <c r="V235" s="252">
        <f t="shared" si="49"/>
        <v>90</v>
      </c>
      <c r="W235" s="194"/>
    </row>
    <row r="236" spans="1:23" s="67" customFormat="1" ht="22.5" hidden="1" x14ac:dyDescent="0.2">
      <c r="A236" s="329" t="s">
        <v>15</v>
      </c>
      <c r="B236" s="349" t="s">
        <v>247</v>
      </c>
      <c r="C236" s="331" t="s">
        <v>16</v>
      </c>
      <c r="D236" s="330" t="s">
        <v>16</v>
      </c>
      <c r="E236" s="332" t="s">
        <v>248</v>
      </c>
      <c r="F236" s="345">
        <v>0</v>
      </c>
      <c r="G236" s="283"/>
      <c r="H236" s="249"/>
      <c r="I236" s="250"/>
      <c r="J236" s="345">
        <v>0</v>
      </c>
      <c r="K236" s="266">
        <f t="shared" ref="K236" si="58">+K237</f>
        <v>300</v>
      </c>
      <c r="L236" s="266">
        <f t="shared" si="40"/>
        <v>300</v>
      </c>
      <c r="M236" s="266">
        <v>0</v>
      </c>
      <c r="N236" s="266">
        <f t="shared" si="39"/>
        <v>300</v>
      </c>
      <c r="O236" s="267">
        <v>0</v>
      </c>
      <c r="P236" s="267">
        <f t="shared" si="52"/>
        <v>300</v>
      </c>
      <c r="Q236" s="267">
        <v>0</v>
      </c>
      <c r="R236" s="267">
        <f t="shared" si="51"/>
        <v>300</v>
      </c>
      <c r="S236" s="261">
        <v>0</v>
      </c>
      <c r="T236" s="261">
        <f t="shared" si="50"/>
        <v>300</v>
      </c>
      <c r="U236" s="261">
        <v>0</v>
      </c>
      <c r="V236" s="261">
        <f t="shared" si="49"/>
        <v>300</v>
      </c>
      <c r="W236" s="194"/>
    </row>
    <row r="237" spans="1:23" s="67" customFormat="1" hidden="1" x14ac:dyDescent="0.2">
      <c r="A237" s="334"/>
      <c r="B237" s="349"/>
      <c r="C237" s="336" t="s">
        <v>119</v>
      </c>
      <c r="D237" s="350" t="s">
        <v>120</v>
      </c>
      <c r="E237" s="337" t="s">
        <v>72</v>
      </c>
      <c r="F237" s="348">
        <v>0</v>
      </c>
      <c r="G237" s="283"/>
      <c r="H237" s="249"/>
      <c r="I237" s="250"/>
      <c r="J237" s="348">
        <v>0</v>
      </c>
      <c r="K237" s="250">
        <v>300</v>
      </c>
      <c r="L237" s="250">
        <f t="shared" si="40"/>
        <v>300</v>
      </c>
      <c r="M237" s="250">
        <v>0</v>
      </c>
      <c r="N237" s="250">
        <f t="shared" si="39"/>
        <v>300</v>
      </c>
      <c r="O237" s="251">
        <v>0</v>
      </c>
      <c r="P237" s="251">
        <f t="shared" si="52"/>
        <v>300</v>
      </c>
      <c r="Q237" s="251">
        <v>0</v>
      </c>
      <c r="R237" s="251">
        <f t="shared" si="51"/>
        <v>300</v>
      </c>
      <c r="S237" s="252">
        <v>0</v>
      </c>
      <c r="T237" s="252">
        <f t="shared" si="50"/>
        <v>300</v>
      </c>
      <c r="U237" s="252">
        <v>0</v>
      </c>
      <c r="V237" s="252">
        <f t="shared" si="49"/>
        <v>300</v>
      </c>
      <c r="W237" s="194"/>
    </row>
    <row r="238" spans="1:23" s="67" customFormat="1" ht="33.75" hidden="1" x14ac:dyDescent="0.2">
      <c r="A238" s="329" t="s">
        <v>15</v>
      </c>
      <c r="B238" s="349" t="s">
        <v>249</v>
      </c>
      <c r="C238" s="331" t="s">
        <v>16</v>
      </c>
      <c r="D238" s="330" t="s">
        <v>16</v>
      </c>
      <c r="E238" s="332" t="s">
        <v>250</v>
      </c>
      <c r="F238" s="345">
        <v>0</v>
      </c>
      <c r="G238" s="283"/>
      <c r="H238" s="249"/>
      <c r="I238" s="250"/>
      <c r="J238" s="345">
        <v>0</v>
      </c>
      <c r="K238" s="266">
        <f t="shared" ref="K238" si="59">+K239</f>
        <v>50</v>
      </c>
      <c r="L238" s="266">
        <f t="shared" si="40"/>
        <v>50</v>
      </c>
      <c r="M238" s="266">
        <v>0</v>
      </c>
      <c r="N238" s="266">
        <f t="shared" si="39"/>
        <v>50</v>
      </c>
      <c r="O238" s="267">
        <v>0</v>
      </c>
      <c r="P238" s="267">
        <f t="shared" si="52"/>
        <v>50</v>
      </c>
      <c r="Q238" s="267">
        <v>0</v>
      </c>
      <c r="R238" s="267">
        <f t="shared" si="51"/>
        <v>50</v>
      </c>
      <c r="S238" s="261">
        <v>0</v>
      </c>
      <c r="T238" s="261">
        <f t="shared" si="50"/>
        <v>50</v>
      </c>
      <c r="U238" s="261">
        <v>0</v>
      </c>
      <c r="V238" s="261">
        <f t="shared" si="49"/>
        <v>50</v>
      </c>
      <c r="W238" s="194"/>
    </row>
    <row r="239" spans="1:23" s="67" customFormat="1" hidden="1" x14ac:dyDescent="0.2">
      <c r="A239" s="334"/>
      <c r="B239" s="349"/>
      <c r="C239" s="336" t="s">
        <v>119</v>
      </c>
      <c r="D239" s="350" t="s">
        <v>120</v>
      </c>
      <c r="E239" s="337" t="s">
        <v>72</v>
      </c>
      <c r="F239" s="348">
        <v>0</v>
      </c>
      <c r="G239" s="283"/>
      <c r="H239" s="249"/>
      <c r="I239" s="250"/>
      <c r="J239" s="348">
        <v>0</v>
      </c>
      <c r="K239" s="250">
        <v>50</v>
      </c>
      <c r="L239" s="250">
        <f t="shared" si="40"/>
        <v>50</v>
      </c>
      <c r="M239" s="250">
        <v>0</v>
      </c>
      <c r="N239" s="250">
        <f t="shared" ref="N239:N262" si="60">+L239+M239</f>
        <v>50</v>
      </c>
      <c r="O239" s="251">
        <v>0</v>
      </c>
      <c r="P239" s="251">
        <f t="shared" si="52"/>
        <v>50</v>
      </c>
      <c r="Q239" s="251">
        <v>0</v>
      </c>
      <c r="R239" s="251">
        <f t="shared" si="51"/>
        <v>50</v>
      </c>
      <c r="S239" s="252">
        <v>0</v>
      </c>
      <c r="T239" s="252">
        <f t="shared" si="50"/>
        <v>50</v>
      </c>
      <c r="U239" s="252">
        <v>0</v>
      </c>
      <c r="V239" s="252">
        <f t="shared" si="49"/>
        <v>50</v>
      </c>
      <c r="W239" s="194"/>
    </row>
    <row r="240" spans="1:23" s="67" customFormat="1" ht="22.5" hidden="1" x14ac:dyDescent="0.2">
      <c r="A240" s="329" t="s">
        <v>15</v>
      </c>
      <c r="B240" s="349" t="s">
        <v>251</v>
      </c>
      <c r="C240" s="331" t="s">
        <v>16</v>
      </c>
      <c r="D240" s="330" t="s">
        <v>16</v>
      </c>
      <c r="E240" s="332" t="s">
        <v>252</v>
      </c>
      <c r="F240" s="345">
        <v>0</v>
      </c>
      <c r="G240" s="283"/>
      <c r="H240" s="249"/>
      <c r="I240" s="250"/>
      <c r="J240" s="345">
        <v>0</v>
      </c>
      <c r="K240" s="266">
        <f t="shared" ref="K240" si="61">+K241</f>
        <v>100</v>
      </c>
      <c r="L240" s="266">
        <f t="shared" si="40"/>
        <v>100</v>
      </c>
      <c r="M240" s="266">
        <v>0</v>
      </c>
      <c r="N240" s="266">
        <f t="shared" si="60"/>
        <v>100</v>
      </c>
      <c r="O240" s="267">
        <v>0</v>
      </c>
      <c r="P240" s="267">
        <f t="shared" si="52"/>
        <v>100</v>
      </c>
      <c r="Q240" s="267">
        <v>0</v>
      </c>
      <c r="R240" s="267">
        <f t="shared" si="51"/>
        <v>100</v>
      </c>
      <c r="S240" s="261">
        <v>0</v>
      </c>
      <c r="T240" s="261">
        <f t="shared" si="50"/>
        <v>100</v>
      </c>
      <c r="U240" s="261">
        <v>0</v>
      </c>
      <c r="V240" s="261">
        <f t="shared" si="49"/>
        <v>100</v>
      </c>
      <c r="W240" s="194"/>
    </row>
    <row r="241" spans="1:23" s="67" customFormat="1" hidden="1" x14ac:dyDescent="0.2">
      <c r="A241" s="334"/>
      <c r="B241" s="349"/>
      <c r="C241" s="336" t="s">
        <v>119</v>
      </c>
      <c r="D241" s="350" t="s">
        <v>120</v>
      </c>
      <c r="E241" s="337" t="s">
        <v>72</v>
      </c>
      <c r="F241" s="348">
        <v>0</v>
      </c>
      <c r="G241" s="283"/>
      <c r="H241" s="249"/>
      <c r="I241" s="250"/>
      <c r="J241" s="348">
        <v>0</v>
      </c>
      <c r="K241" s="250">
        <v>100</v>
      </c>
      <c r="L241" s="250">
        <f t="shared" si="40"/>
        <v>100</v>
      </c>
      <c r="M241" s="250">
        <v>0</v>
      </c>
      <c r="N241" s="250">
        <f t="shared" si="60"/>
        <v>100</v>
      </c>
      <c r="O241" s="251">
        <v>0</v>
      </c>
      <c r="P241" s="251">
        <f t="shared" si="52"/>
        <v>100</v>
      </c>
      <c r="Q241" s="251">
        <v>0</v>
      </c>
      <c r="R241" s="251">
        <f t="shared" si="51"/>
        <v>100</v>
      </c>
      <c r="S241" s="252">
        <v>0</v>
      </c>
      <c r="T241" s="252">
        <f t="shared" si="50"/>
        <v>100</v>
      </c>
      <c r="U241" s="252">
        <v>0</v>
      </c>
      <c r="V241" s="252">
        <f t="shared" si="49"/>
        <v>100</v>
      </c>
      <c r="W241" s="194"/>
    </row>
    <row r="242" spans="1:23" s="67" customFormat="1" ht="33.75" hidden="1" x14ac:dyDescent="0.2">
      <c r="A242" s="329" t="s">
        <v>15</v>
      </c>
      <c r="B242" s="349" t="s">
        <v>253</v>
      </c>
      <c r="C242" s="331" t="s">
        <v>16</v>
      </c>
      <c r="D242" s="330" t="s">
        <v>16</v>
      </c>
      <c r="E242" s="332" t="s">
        <v>254</v>
      </c>
      <c r="F242" s="345">
        <v>0</v>
      </c>
      <c r="G242" s="283"/>
      <c r="H242" s="249"/>
      <c r="I242" s="250"/>
      <c r="J242" s="345">
        <v>0</v>
      </c>
      <c r="K242" s="266">
        <f t="shared" ref="K242" si="62">+K243</f>
        <v>100</v>
      </c>
      <c r="L242" s="266">
        <f t="shared" si="40"/>
        <v>100</v>
      </c>
      <c r="M242" s="266">
        <v>0</v>
      </c>
      <c r="N242" s="266">
        <f t="shared" si="60"/>
        <v>100</v>
      </c>
      <c r="O242" s="267">
        <v>0</v>
      </c>
      <c r="P242" s="267">
        <f t="shared" si="52"/>
        <v>100</v>
      </c>
      <c r="Q242" s="267">
        <v>0</v>
      </c>
      <c r="R242" s="267">
        <f t="shared" si="51"/>
        <v>100</v>
      </c>
      <c r="S242" s="261">
        <v>0</v>
      </c>
      <c r="T242" s="261">
        <f t="shared" si="50"/>
        <v>100</v>
      </c>
      <c r="U242" s="261">
        <v>0</v>
      </c>
      <c r="V242" s="261">
        <f t="shared" si="49"/>
        <v>100</v>
      </c>
      <c r="W242" s="194"/>
    </row>
    <row r="243" spans="1:23" s="67" customFormat="1" ht="23.25" hidden="1" thickBot="1" x14ac:dyDescent="0.25">
      <c r="A243" s="334"/>
      <c r="B243" s="349"/>
      <c r="C243" s="336" t="s">
        <v>119</v>
      </c>
      <c r="D243" s="350" t="s">
        <v>255</v>
      </c>
      <c r="E243" s="337" t="s">
        <v>256</v>
      </c>
      <c r="F243" s="338">
        <v>0</v>
      </c>
      <c r="G243" s="339"/>
      <c r="H243" s="60"/>
      <c r="I243" s="61"/>
      <c r="J243" s="338">
        <v>0</v>
      </c>
      <c r="K243" s="61">
        <v>100</v>
      </c>
      <c r="L243" s="61">
        <f t="shared" ref="L243:L262" si="63">+J243+K243</f>
        <v>100</v>
      </c>
      <c r="M243" s="61">
        <v>0</v>
      </c>
      <c r="N243" s="61">
        <f t="shared" si="60"/>
        <v>100</v>
      </c>
      <c r="O243" s="62">
        <v>0</v>
      </c>
      <c r="P243" s="62">
        <f t="shared" si="52"/>
        <v>100</v>
      </c>
      <c r="Q243" s="62">
        <v>0</v>
      </c>
      <c r="R243" s="62">
        <f t="shared" si="51"/>
        <v>100</v>
      </c>
      <c r="S243" s="63">
        <v>0</v>
      </c>
      <c r="T243" s="63">
        <f t="shared" si="50"/>
        <v>100</v>
      </c>
      <c r="U243" s="63">
        <v>0</v>
      </c>
      <c r="V243" s="63">
        <f t="shared" si="49"/>
        <v>100</v>
      </c>
      <c r="W243" s="194"/>
    </row>
    <row r="244" spans="1:23" s="67" customFormat="1" ht="13.5" hidden="1" thickBot="1" x14ac:dyDescent="0.25">
      <c r="A244" s="316" t="s">
        <v>15</v>
      </c>
      <c r="B244" s="317" t="s">
        <v>16</v>
      </c>
      <c r="C244" s="318" t="s">
        <v>16</v>
      </c>
      <c r="D244" s="318" t="s">
        <v>16</v>
      </c>
      <c r="E244" s="319" t="s">
        <v>257</v>
      </c>
      <c r="F244" s="320">
        <v>750</v>
      </c>
      <c r="G244" s="340">
        <f>+G245+G247+G249+G251+G253+G255+G257+G259+G261</f>
        <v>0</v>
      </c>
      <c r="H244" s="321">
        <f>+F244+G244</f>
        <v>750</v>
      </c>
      <c r="I244" s="322">
        <v>0</v>
      </c>
      <c r="J244" s="322">
        <f t="shared" si="41"/>
        <v>750</v>
      </c>
      <c r="K244" s="322">
        <v>0</v>
      </c>
      <c r="L244" s="322">
        <f t="shared" si="63"/>
        <v>750</v>
      </c>
      <c r="M244" s="322">
        <v>0</v>
      </c>
      <c r="N244" s="322">
        <f t="shared" si="60"/>
        <v>750</v>
      </c>
      <c r="O244" s="323">
        <v>0</v>
      </c>
      <c r="P244" s="323">
        <f t="shared" si="52"/>
        <v>750</v>
      </c>
      <c r="Q244" s="323">
        <v>0</v>
      </c>
      <c r="R244" s="323">
        <f t="shared" si="51"/>
        <v>750</v>
      </c>
      <c r="S244" s="324">
        <v>0</v>
      </c>
      <c r="T244" s="324">
        <f t="shared" si="50"/>
        <v>750</v>
      </c>
      <c r="U244" s="324">
        <v>0</v>
      </c>
      <c r="V244" s="324">
        <f t="shared" si="49"/>
        <v>750</v>
      </c>
      <c r="W244" s="194"/>
    </row>
    <row r="245" spans="1:23" s="67" customFormat="1" hidden="1" x14ac:dyDescent="0.2">
      <c r="A245" s="253" t="s">
        <v>15</v>
      </c>
      <c r="B245" s="254" t="s">
        <v>258</v>
      </c>
      <c r="C245" s="255" t="s">
        <v>16</v>
      </c>
      <c r="D245" s="256" t="s">
        <v>16</v>
      </c>
      <c r="E245" s="351" t="s">
        <v>257</v>
      </c>
      <c r="F245" s="258">
        <f>+F246</f>
        <v>750</v>
      </c>
      <c r="G245" s="325">
        <f>+G246</f>
        <v>-750</v>
      </c>
      <c r="H245" s="258">
        <f t="shared" si="43"/>
        <v>0</v>
      </c>
      <c r="I245" s="259">
        <v>0</v>
      </c>
      <c r="J245" s="259">
        <f t="shared" si="41"/>
        <v>0</v>
      </c>
      <c r="K245" s="259">
        <v>0</v>
      </c>
      <c r="L245" s="259">
        <f t="shared" si="63"/>
        <v>0</v>
      </c>
      <c r="M245" s="259">
        <v>0</v>
      </c>
      <c r="N245" s="259">
        <f t="shared" si="60"/>
        <v>0</v>
      </c>
      <c r="O245" s="260">
        <v>0</v>
      </c>
      <c r="P245" s="260">
        <f t="shared" si="52"/>
        <v>0</v>
      </c>
      <c r="Q245" s="260">
        <v>0</v>
      </c>
      <c r="R245" s="260">
        <f t="shared" si="51"/>
        <v>0</v>
      </c>
      <c r="S245" s="245">
        <v>0</v>
      </c>
      <c r="T245" s="245">
        <f t="shared" si="50"/>
        <v>0</v>
      </c>
      <c r="U245" s="245">
        <v>0</v>
      </c>
      <c r="V245" s="245">
        <f t="shared" si="49"/>
        <v>0</v>
      </c>
      <c r="W245" s="194"/>
    </row>
    <row r="246" spans="1:23" s="67" customFormat="1" hidden="1" x14ac:dyDescent="0.2">
      <c r="A246" s="154"/>
      <c r="B246" s="155" t="s">
        <v>21</v>
      </c>
      <c r="C246" s="264">
        <v>3419</v>
      </c>
      <c r="D246" s="268">
        <v>5222</v>
      </c>
      <c r="E246" s="161" t="s">
        <v>72</v>
      </c>
      <c r="F246" s="249">
        <v>750</v>
      </c>
      <c r="G246" s="283">
        <v>-750</v>
      </c>
      <c r="H246" s="249">
        <f t="shared" si="43"/>
        <v>0</v>
      </c>
      <c r="I246" s="250">
        <v>0</v>
      </c>
      <c r="J246" s="250">
        <f t="shared" si="41"/>
        <v>0</v>
      </c>
      <c r="K246" s="250">
        <v>0</v>
      </c>
      <c r="L246" s="250">
        <f t="shared" si="63"/>
        <v>0</v>
      </c>
      <c r="M246" s="250">
        <v>0</v>
      </c>
      <c r="N246" s="250">
        <f t="shared" si="60"/>
        <v>0</v>
      </c>
      <c r="O246" s="251">
        <v>0</v>
      </c>
      <c r="P246" s="251">
        <f t="shared" si="52"/>
        <v>0</v>
      </c>
      <c r="Q246" s="251">
        <v>0</v>
      </c>
      <c r="R246" s="251">
        <f t="shared" si="51"/>
        <v>0</v>
      </c>
      <c r="S246" s="252">
        <v>0</v>
      </c>
      <c r="T246" s="252">
        <f t="shared" si="50"/>
        <v>0</v>
      </c>
      <c r="U246" s="252">
        <v>0</v>
      </c>
      <c r="V246" s="252">
        <f t="shared" si="49"/>
        <v>0</v>
      </c>
      <c r="W246" s="194"/>
    </row>
    <row r="247" spans="1:23" s="67" customFormat="1" ht="33.75" hidden="1" x14ac:dyDescent="0.2">
      <c r="A247" s="352" t="s">
        <v>116</v>
      </c>
      <c r="B247" s="353" t="s">
        <v>259</v>
      </c>
      <c r="C247" s="354" t="s">
        <v>16</v>
      </c>
      <c r="D247" s="354" t="s">
        <v>16</v>
      </c>
      <c r="E247" s="355" t="s">
        <v>260</v>
      </c>
      <c r="F247" s="356">
        <v>0</v>
      </c>
      <c r="G247" s="325">
        <f t="shared" ref="G247" si="64">+G248</f>
        <v>100</v>
      </c>
      <c r="H247" s="258">
        <f t="shared" si="43"/>
        <v>100</v>
      </c>
      <c r="I247" s="266">
        <v>0</v>
      </c>
      <c r="J247" s="266">
        <f t="shared" si="41"/>
        <v>100</v>
      </c>
      <c r="K247" s="266">
        <v>0</v>
      </c>
      <c r="L247" s="266">
        <f t="shared" si="63"/>
        <v>100</v>
      </c>
      <c r="M247" s="266">
        <v>0</v>
      </c>
      <c r="N247" s="266">
        <f t="shared" si="60"/>
        <v>100</v>
      </c>
      <c r="O247" s="267">
        <v>0</v>
      </c>
      <c r="P247" s="267">
        <f t="shared" si="52"/>
        <v>100</v>
      </c>
      <c r="Q247" s="267">
        <v>0</v>
      </c>
      <c r="R247" s="267">
        <f t="shared" si="51"/>
        <v>100</v>
      </c>
      <c r="S247" s="261">
        <v>0</v>
      </c>
      <c r="T247" s="261">
        <f t="shared" si="50"/>
        <v>100</v>
      </c>
      <c r="U247" s="261">
        <v>0</v>
      </c>
      <c r="V247" s="261">
        <f t="shared" si="49"/>
        <v>100</v>
      </c>
      <c r="W247" s="194"/>
    </row>
    <row r="248" spans="1:23" hidden="1" x14ac:dyDescent="0.2">
      <c r="A248" s="346"/>
      <c r="B248" s="357"/>
      <c r="C248" s="247" t="s">
        <v>119</v>
      </c>
      <c r="D248" s="247" t="s">
        <v>120</v>
      </c>
      <c r="E248" s="248" t="s">
        <v>72</v>
      </c>
      <c r="F248" s="283">
        <v>0</v>
      </c>
      <c r="G248" s="283">
        <v>100</v>
      </c>
      <c r="H248" s="249">
        <f t="shared" si="43"/>
        <v>100</v>
      </c>
      <c r="I248" s="250">
        <v>0</v>
      </c>
      <c r="J248" s="250">
        <f t="shared" si="41"/>
        <v>100</v>
      </c>
      <c r="K248" s="250">
        <v>0</v>
      </c>
      <c r="L248" s="250">
        <f t="shared" si="63"/>
        <v>100</v>
      </c>
      <c r="M248" s="250">
        <v>0</v>
      </c>
      <c r="N248" s="250">
        <f t="shared" si="60"/>
        <v>100</v>
      </c>
      <c r="O248" s="251">
        <v>0</v>
      </c>
      <c r="P248" s="251">
        <f t="shared" si="52"/>
        <v>100</v>
      </c>
      <c r="Q248" s="251">
        <v>0</v>
      </c>
      <c r="R248" s="251">
        <f t="shared" si="51"/>
        <v>100</v>
      </c>
      <c r="S248" s="252">
        <v>0</v>
      </c>
      <c r="T248" s="252">
        <f t="shared" si="50"/>
        <v>100</v>
      </c>
      <c r="U248" s="252">
        <v>0</v>
      </c>
      <c r="V248" s="252">
        <f t="shared" si="49"/>
        <v>100</v>
      </c>
    </row>
    <row r="249" spans="1:23" ht="45" hidden="1" x14ac:dyDescent="0.2">
      <c r="A249" s="341" t="s">
        <v>116</v>
      </c>
      <c r="B249" s="342" t="s">
        <v>261</v>
      </c>
      <c r="C249" s="343" t="s">
        <v>16</v>
      </c>
      <c r="D249" s="343" t="s">
        <v>16</v>
      </c>
      <c r="E249" s="344" t="s">
        <v>262</v>
      </c>
      <c r="F249" s="345">
        <v>0</v>
      </c>
      <c r="G249" s="276">
        <f t="shared" ref="G249" si="65">+G250</f>
        <v>60</v>
      </c>
      <c r="H249" s="265">
        <f t="shared" si="43"/>
        <v>60</v>
      </c>
      <c r="I249" s="266">
        <v>0</v>
      </c>
      <c r="J249" s="266">
        <f t="shared" si="41"/>
        <v>60</v>
      </c>
      <c r="K249" s="266">
        <v>0</v>
      </c>
      <c r="L249" s="266">
        <f t="shared" si="63"/>
        <v>60</v>
      </c>
      <c r="M249" s="266">
        <v>0</v>
      </c>
      <c r="N249" s="266">
        <f t="shared" si="60"/>
        <v>60</v>
      </c>
      <c r="O249" s="267">
        <v>0</v>
      </c>
      <c r="P249" s="267">
        <f t="shared" si="52"/>
        <v>60</v>
      </c>
      <c r="Q249" s="267">
        <v>0</v>
      </c>
      <c r="R249" s="267">
        <f t="shared" si="51"/>
        <v>60</v>
      </c>
      <c r="S249" s="261">
        <v>0</v>
      </c>
      <c r="T249" s="261">
        <f t="shared" si="50"/>
        <v>60</v>
      </c>
      <c r="U249" s="261">
        <v>0</v>
      </c>
      <c r="V249" s="261">
        <f t="shared" si="49"/>
        <v>60</v>
      </c>
    </row>
    <row r="250" spans="1:23" hidden="1" x14ac:dyDescent="0.2">
      <c r="A250" s="346"/>
      <c r="B250" s="357"/>
      <c r="C250" s="247" t="s">
        <v>119</v>
      </c>
      <c r="D250" s="247" t="s">
        <v>120</v>
      </c>
      <c r="E250" s="248" t="s">
        <v>72</v>
      </c>
      <c r="F250" s="283">
        <v>0</v>
      </c>
      <c r="G250" s="283">
        <v>60</v>
      </c>
      <c r="H250" s="249">
        <f t="shared" si="43"/>
        <v>60</v>
      </c>
      <c r="I250" s="250">
        <v>0</v>
      </c>
      <c r="J250" s="250">
        <f t="shared" si="41"/>
        <v>60</v>
      </c>
      <c r="K250" s="250">
        <v>0</v>
      </c>
      <c r="L250" s="250">
        <f t="shared" si="63"/>
        <v>60</v>
      </c>
      <c r="M250" s="250">
        <v>0</v>
      </c>
      <c r="N250" s="250">
        <f t="shared" si="60"/>
        <v>60</v>
      </c>
      <c r="O250" s="251">
        <v>0</v>
      </c>
      <c r="P250" s="251">
        <f t="shared" si="52"/>
        <v>60</v>
      </c>
      <c r="Q250" s="251">
        <v>0</v>
      </c>
      <c r="R250" s="251">
        <f t="shared" si="51"/>
        <v>60</v>
      </c>
      <c r="S250" s="252">
        <v>0</v>
      </c>
      <c r="T250" s="252">
        <f t="shared" si="50"/>
        <v>60</v>
      </c>
      <c r="U250" s="252">
        <v>0</v>
      </c>
      <c r="V250" s="252">
        <f t="shared" si="49"/>
        <v>60</v>
      </c>
    </row>
    <row r="251" spans="1:23" ht="45" hidden="1" x14ac:dyDescent="0.2">
      <c r="A251" s="341" t="s">
        <v>116</v>
      </c>
      <c r="B251" s="342" t="s">
        <v>263</v>
      </c>
      <c r="C251" s="343" t="s">
        <v>16</v>
      </c>
      <c r="D251" s="343" t="s">
        <v>16</v>
      </c>
      <c r="E251" s="344" t="s">
        <v>264</v>
      </c>
      <c r="F251" s="345">
        <v>0</v>
      </c>
      <c r="G251" s="276">
        <f t="shared" ref="G251" si="66">+G252</f>
        <v>100</v>
      </c>
      <c r="H251" s="265">
        <f t="shared" si="43"/>
        <v>100</v>
      </c>
      <c r="I251" s="266">
        <v>0</v>
      </c>
      <c r="J251" s="266">
        <f t="shared" si="41"/>
        <v>100</v>
      </c>
      <c r="K251" s="266">
        <v>0</v>
      </c>
      <c r="L251" s="266">
        <f t="shared" si="63"/>
        <v>100</v>
      </c>
      <c r="M251" s="266">
        <v>0</v>
      </c>
      <c r="N251" s="266">
        <f t="shared" si="60"/>
        <v>100</v>
      </c>
      <c r="O251" s="267">
        <v>0</v>
      </c>
      <c r="P251" s="267">
        <f t="shared" si="52"/>
        <v>100</v>
      </c>
      <c r="Q251" s="267">
        <v>0</v>
      </c>
      <c r="R251" s="267">
        <f t="shared" si="51"/>
        <v>100</v>
      </c>
      <c r="S251" s="261">
        <v>0</v>
      </c>
      <c r="T251" s="261">
        <f t="shared" si="50"/>
        <v>100</v>
      </c>
      <c r="U251" s="261">
        <v>0</v>
      </c>
      <c r="V251" s="261">
        <f t="shared" si="49"/>
        <v>100</v>
      </c>
    </row>
    <row r="252" spans="1:23" hidden="1" x14ac:dyDescent="0.2">
      <c r="A252" s="346"/>
      <c r="B252" s="357"/>
      <c r="C252" s="247" t="s">
        <v>119</v>
      </c>
      <c r="D252" s="247" t="s">
        <v>120</v>
      </c>
      <c r="E252" s="248" t="s">
        <v>72</v>
      </c>
      <c r="F252" s="283">
        <v>0</v>
      </c>
      <c r="G252" s="283">
        <v>100</v>
      </c>
      <c r="H252" s="249">
        <f t="shared" si="43"/>
        <v>100</v>
      </c>
      <c r="I252" s="250">
        <v>0</v>
      </c>
      <c r="J252" s="250">
        <f t="shared" si="41"/>
        <v>100</v>
      </c>
      <c r="K252" s="250">
        <v>0</v>
      </c>
      <c r="L252" s="250">
        <f t="shared" si="63"/>
        <v>100</v>
      </c>
      <c r="M252" s="250">
        <v>0</v>
      </c>
      <c r="N252" s="250">
        <f t="shared" si="60"/>
        <v>100</v>
      </c>
      <c r="O252" s="251">
        <v>0</v>
      </c>
      <c r="P252" s="251">
        <f t="shared" si="52"/>
        <v>100</v>
      </c>
      <c r="Q252" s="251">
        <v>0</v>
      </c>
      <c r="R252" s="251">
        <f t="shared" si="51"/>
        <v>100</v>
      </c>
      <c r="S252" s="252">
        <v>0</v>
      </c>
      <c r="T252" s="252">
        <f t="shared" si="50"/>
        <v>100</v>
      </c>
      <c r="U252" s="252">
        <v>0</v>
      </c>
      <c r="V252" s="252">
        <f t="shared" si="49"/>
        <v>100</v>
      </c>
    </row>
    <row r="253" spans="1:23" ht="45" hidden="1" x14ac:dyDescent="0.2">
      <c r="A253" s="341" t="s">
        <v>116</v>
      </c>
      <c r="B253" s="342" t="s">
        <v>265</v>
      </c>
      <c r="C253" s="343" t="s">
        <v>16</v>
      </c>
      <c r="D253" s="343" t="s">
        <v>16</v>
      </c>
      <c r="E253" s="344" t="s">
        <v>266</v>
      </c>
      <c r="F253" s="345">
        <v>0</v>
      </c>
      <c r="G253" s="276">
        <f t="shared" ref="G253" si="67">+G254</f>
        <v>100</v>
      </c>
      <c r="H253" s="265">
        <f t="shared" si="43"/>
        <v>100</v>
      </c>
      <c r="I253" s="266">
        <v>0</v>
      </c>
      <c r="J253" s="266">
        <f t="shared" si="41"/>
        <v>100</v>
      </c>
      <c r="K253" s="266">
        <v>0</v>
      </c>
      <c r="L253" s="266">
        <f t="shared" si="63"/>
        <v>100</v>
      </c>
      <c r="M253" s="266">
        <v>0</v>
      </c>
      <c r="N253" s="266">
        <f t="shared" si="60"/>
        <v>100</v>
      </c>
      <c r="O253" s="267">
        <v>0</v>
      </c>
      <c r="P253" s="267">
        <f t="shared" si="52"/>
        <v>100</v>
      </c>
      <c r="Q253" s="267">
        <v>0</v>
      </c>
      <c r="R253" s="267">
        <f t="shared" si="51"/>
        <v>100</v>
      </c>
      <c r="S253" s="261">
        <v>0</v>
      </c>
      <c r="T253" s="261">
        <f t="shared" si="50"/>
        <v>100</v>
      </c>
      <c r="U253" s="261">
        <v>0</v>
      </c>
      <c r="V253" s="261">
        <f t="shared" si="49"/>
        <v>100</v>
      </c>
    </row>
    <row r="254" spans="1:23" hidden="1" x14ac:dyDescent="0.2">
      <c r="A254" s="346"/>
      <c r="B254" s="357"/>
      <c r="C254" s="247" t="s">
        <v>119</v>
      </c>
      <c r="D254" s="247" t="s">
        <v>120</v>
      </c>
      <c r="E254" s="248" t="s">
        <v>72</v>
      </c>
      <c r="F254" s="283">
        <v>0</v>
      </c>
      <c r="G254" s="283">
        <v>100</v>
      </c>
      <c r="H254" s="249">
        <f t="shared" si="43"/>
        <v>100</v>
      </c>
      <c r="I254" s="250">
        <v>0</v>
      </c>
      <c r="J254" s="250">
        <f t="shared" si="41"/>
        <v>100</v>
      </c>
      <c r="K254" s="250">
        <v>0</v>
      </c>
      <c r="L254" s="250">
        <f t="shared" si="63"/>
        <v>100</v>
      </c>
      <c r="M254" s="250">
        <v>0</v>
      </c>
      <c r="N254" s="250">
        <f t="shared" si="60"/>
        <v>100</v>
      </c>
      <c r="O254" s="251">
        <v>0</v>
      </c>
      <c r="P254" s="251">
        <f t="shared" si="52"/>
        <v>100</v>
      </c>
      <c r="Q254" s="251">
        <v>0</v>
      </c>
      <c r="R254" s="251">
        <f t="shared" si="51"/>
        <v>100</v>
      </c>
      <c r="S254" s="252">
        <v>0</v>
      </c>
      <c r="T254" s="252">
        <f t="shared" si="50"/>
        <v>100</v>
      </c>
      <c r="U254" s="252">
        <v>0</v>
      </c>
      <c r="V254" s="252">
        <f t="shared" si="49"/>
        <v>100</v>
      </c>
    </row>
    <row r="255" spans="1:23" ht="33.75" hidden="1" x14ac:dyDescent="0.2">
      <c r="A255" s="341" t="s">
        <v>116</v>
      </c>
      <c r="B255" s="342" t="s">
        <v>267</v>
      </c>
      <c r="C255" s="343" t="s">
        <v>16</v>
      </c>
      <c r="D255" s="343" t="s">
        <v>16</v>
      </c>
      <c r="E255" s="344" t="s">
        <v>268</v>
      </c>
      <c r="F255" s="345">
        <v>0</v>
      </c>
      <c r="G255" s="276">
        <f t="shared" ref="G255" si="68">+G256</f>
        <v>200</v>
      </c>
      <c r="H255" s="265">
        <f t="shared" si="43"/>
        <v>200</v>
      </c>
      <c r="I255" s="266">
        <v>0</v>
      </c>
      <c r="J255" s="266">
        <f t="shared" si="41"/>
        <v>200</v>
      </c>
      <c r="K255" s="266">
        <v>0</v>
      </c>
      <c r="L255" s="266">
        <f t="shared" si="63"/>
        <v>200</v>
      </c>
      <c r="M255" s="266">
        <v>0</v>
      </c>
      <c r="N255" s="266">
        <f t="shared" si="60"/>
        <v>200</v>
      </c>
      <c r="O255" s="267">
        <v>0</v>
      </c>
      <c r="P255" s="267">
        <f t="shared" si="52"/>
        <v>200</v>
      </c>
      <c r="Q255" s="267">
        <v>0</v>
      </c>
      <c r="R255" s="267">
        <f t="shared" si="51"/>
        <v>200</v>
      </c>
      <c r="S255" s="261">
        <v>0</v>
      </c>
      <c r="T255" s="261">
        <f t="shared" si="50"/>
        <v>200</v>
      </c>
      <c r="U255" s="261">
        <v>0</v>
      </c>
      <c r="V255" s="261">
        <f t="shared" si="49"/>
        <v>200</v>
      </c>
    </row>
    <row r="256" spans="1:23" hidden="1" x14ac:dyDescent="0.2">
      <c r="A256" s="346"/>
      <c r="B256" s="357"/>
      <c r="C256" s="247" t="s">
        <v>119</v>
      </c>
      <c r="D256" s="247" t="s">
        <v>120</v>
      </c>
      <c r="E256" s="248" t="s">
        <v>72</v>
      </c>
      <c r="F256" s="283">
        <v>0</v>
      </c>
      <c r="G256" s="283">
        <v>200</v>
      </c>
      <c r="H256" s="249">
        <f t="shared" si="43"/>
        <v>200</v>
      </c>
      <c r="I256" s="250">
        <v>0</v>
      </c>
      <c r="J256" s="250">
        <f t="shared" si="41"/>
        <v>200</v>
      </c>
      <c r="K256" s="250">
        <v>0</v>
      </c>
      <c r="L256" s="250">
        <f t="shared" si="63"/>
        <v>200</v>
      </c>
      <c r="M256" s="250">
        <v>0</v>
      </c>
      <c r="N256" s="250">
        <f t="shared" si="60"/>
        <v>200</v>
      </c>
      <c r="O256" s="251">
        <v>0</v>
      </c>
      <c r="P256" s="251">
        <f t="shared" si="52"/>
        <v>200</v>
      </c>
      <c r="Q256" s="251">
        <v>0</v>
      </c>
      <c r="R256" s="251">
        <f t="shared" si="51"/>
        <v>200</v>
      </c>
      <c r="S256" s="252">
        <v>0</v>
      </c>
      <c r="T256" s="252">
        <f t="shared" si="50"/>
        <v>200</v>
      </c>
      <c r="U256" s="252">
        <v>0</v>
      </c>
      <c r="V256" s="252">
        <f t="shared" si="49"/>
        <v>200</v>
      </c>
    </row>
    <row r="257" spans="1:22" ht="33.75" hidden="1" x14ac:dyDescent="0.2">
      <c r="A257" s="341" t="s">
        <v>116</v>
      </c>
      <c r="B257" s="342" t="s">
        <v>269</v>
      </c>
      <c r="C257" s="343" t="s">
        <v>16</v>
      </c>
      <c r="D257" s="343" t="s">
        <v>16</v>
      </c>
      <c r="E257" s="344" t="s">
        <v>270</v>
      </c>
      <c r="F257" s="345">
        <v>0</v>
      </c>
      <c r="G257" s="276">
        <f t="shared" ref="G257" si="69">+G258</f>
        <v>100</v>
      </c>
      <c r="H257" s="265">
        <f t="shared" si="43"/>
        <v>100</v>
      </c>
      <c r="I257" s="266">
        <v>0</v>
      </c>
      <c r="J257" s="266">
        <f t="shared" si="41"/>
        <v>100</v>
      </c>
      <c r="K257" s="266">
        <v>0</v>
      </c>
      <c r="L257" s="266">
        <f t="shared" si="63"/>
        <v>100</v>
      </c>
      <c r="M257" s="266">
        <v>0</v>
      </c>
      <c r="N257" s="266">
        <f t="shared" si="60"/>
        <v>100</v>
      </c>
      <c r="O257" s="267">
        <v>0</v>
      </c>
      <c r="P257" s="267">
        <f t="shared" si="52"/>
        <v>100</v>
      </c>
      <c r="Q257" s="267">
        <v>0</v>
      </c>
      <c r="R257" s="267">
        <f t="shared" si="51"/>
        <v>100</v>
      </c>
      <c r="S257" s="261">
        <v>0</v>
      </c>
      <c r="T257" s="261">
        <f t="shared" si="50"/>
        <v>100</v>
      </c>
      <c r="U257" s="261">
        <v>0</v>
      </c>
      <c r="V257" s="261">
        <f t="shared" si="49"/>
        <v>100</v>
      </c>
    </row>
    <row r="258" spans="1:22" hidden="1" x14ac:dyDescent="0.2">
      <c r="A258" s="346"/>
      <c r="B258" s="357"/>
      <c r="C258" s="247" t="s">
        <v>119</v>
      </c>
      <c r="D258" s="247" t="s">
        <v>120</v>
      </c>
      <c r="E258" s="248" t="s">
        <v>72</v>
      </c>
      <c r="F258" s="283">
        <v>0</v>
      </c>
      <c r="G258" s="283">
        <v>100</v>
      </c>
      <c r="H258" s="249">
        <f t="shared" si="43"/>
        <v>100</v>
      </c>
      <c r="I258" s="250">
        <v>0</v>
      </c>
      <c r="J258" s="250">
        <f t="shared" si="41"/>
        <v>100</v>
      </c>
      <c r="K258" s="250">
        <v>0</v>
      </c>
      <c r="L258" s="250">
        <f t="shared" si="63"/>
        <v>100</v>
      </c>
      <c r="M258" s="250">
        <v>0</v>
      </c>
      <c r="N258" s="250">
        <f t="shared" si="60"/>
        <v>100</v>
      </c>
      <c r="O258" s="251">
        <v>0</v>
      </c>
      <c r="P258" s="251">
        <f t="shared" si="52"/>
        <v>100</v>
      </c>
      <c r="Q258" s="251">
        <v>0</v>
      </c>
      <c r="R258" s="251">
        <f t="shared" si="51"/>
        <v>100</v>
      </c>
      <c r="S258" s="252">
        <v>0</v>
      </c>
      <c r="T258" s="252">
        <f t="shared" si="50"/>
        <v>100</v>
      </c>
      <c r="U258" s="252">
        <v>0</v>
      </c>
      <c r="V258" s="252">
        <f t="shared" si="49"/>
        <v>100</v>
      </c>
    </row>
    <row r="259" spans="1:22" ht="33.75" hidden="1" x14ac:dyDescent="0.2">
      <c r="A259" s="341" t="s">
        <v>116</v>
      </c>
      <c r="B259" s="342" t="s">
        <v>271</v>
      </c>
      <c r="C259" s="343" t="s">
        <v>16</v>
      </c>
      <c r="D259" s="343" t="s">
        <v>16</v>
      </c>
      <c r="E259" s="344" t="s">
        <v>272</v>
      </c>
      <c r="F259" s="345">
        <v>0</v>
      </c>
      <c r="G259" s="276">
        <f t="shared" ref="G259" si="70">+G260</f>
        <v>30</v>
      </c>
      <c r="H259" s="265">
        <f t="shared" si="43"/>
        <v>30</v>
      </c>
      <c r="I259" s="266">
        <v>0</v>
      </c>
      <c r="J259" s="266">
        <f t="shared" si="41"/>
        <v>30</v>
      </c>
      <c r="K259" s="266">
        <v>0</v>
      </c>
      <c r="L259" s="266">
        <f t="shared" si="63"/>
        <v>30</v>
      </c>
      <c r="M259" s="266">
        <v>0</v>
      </c>
      <c r="N259" s="266">
        <f t="shared" si="60"/>
        <v>30</v>
      </c>
      <c r="O259" s="267">
        <v>0</v>
      </c>
      <c r="P259" s="267">
        <f t="shared" si="52"/>
        <v>30</v>
      </c>
      <c r="Q259" s="267">
        <v>0</v>
      </c>
      <c r="R259" s="267">
        <f t="shared" si="51"/>
        <v>30</v>
      </c>
      <c r="S259" s="261">
        <v>0</v>
      </c>
      <c r="T259" s="261">
        <f t="shared" si="50"/>
        <v>30</v>
      </c>
      <c r="U259" s="261">
        <v>0</v>
      </c>
      <c r="V259" s="261">
        <f t="shared" si="49"/>
        <v>30</v>
      </c>
    </row>
    <row r="260" spans="1:22" hidden="1" x14ac:dyDescent="0.2">
      <c r="A260" s="346"/>
      <c r="B260" s="357"/>
      <c r="C260" s="247" t="s">
        <v>119</v>
      </c>
      <c r="D260" s="247" t="s">
        <v>120</v>
      </c>
      <c r="E260" s="248" t="s">
        <v>72</v>
      </c>
      <c r="F260" s="283">
        <v>0</v>
      </c>
      <c r="G260" s="283">
        <v>30</v>
      </c>
      <c r="H260" s="249">
        <f t="shared" si="43"/>
        <v>30</v>
      </c>
      <c r="I260" s="250">
        <v>0</v>
      </c>
      <c r="J260" s="250">
        <f t="shared" si="41"/>
        <v>30</v>
      </c>
      <c r="K260" s="250">
        <v>0</v>
      </c>
      <c r="L260" s="250">
        <f t="shared" si="63"/>
        <v>30</v>
      </c>
      <c r="M260" s="250">
        <v>0</v>
      </c>
      <c r="N260" s="250">
        <f t="shared" si="60"/>
        <v>30</v>
      </c>
      <c r="O260" s="251">
        <v>0</v>
      </c>
      <c r="P260" s="251">
        <f t="shared" si="52"/>
        <v>30</v>
      </c>
      <c r="Q260" s="251">
        <v>0</v>
      </c>
      <c r="R260" s="251">
        <f t="shared" si="51"/>
        <v>30</v>
      </c>
      <c r="S260" s="252">
        <v>0</v>
      </c>
      <c r="T260" s="252">
        <f t="shared" si="50"/>
        <v>30</v>
      </c>
      <c r="U260" s="252">
        <v>0</v>
      </c>
      <c r="V260" s="252">
        <f t="shared" si="49"/>
        <v>30</v>
      </c>
    </row>
    <row r="261" spans="1:22" ht="33.75" hidden="1" x14ac:dyDescent="0.2">
      <c r="A261" s="341" t="s">
        <v>116</v>
      </c>
      <c r="B261" s="342" t="s">
        <v>273</v>
      </c>
      <c r="C261" s="343" t="s">
        <v>16</v>
      </c>
      <c r="D261" s="343" t="s">
        <v>16</v>
      </c>
      <c r="E261" s="344" t="s">
        <v>274</v>
      </c>
      <c r="F261" s="345">
        <v>0</v>
      </c>
      <c r="G261" s="276">
        <f t="shared" ref="G261" si="71">+G262</f>
        <v>60</v>
      </c>
      <c r="H261" s="265">
        <f t="shared" si="43"/>
        <v>60</v>
      </c>
      <c r="I261" s="266">
        <v>0</v>
      </c>
      <c r="J261" s="266">
        <f t="shared" si="41"/>
        <v>60</v>
      </c>
      <c r="K261" s="266">
        <v>0</v>
      </c>
      <c r="L261" s="266">
        <f t="shared" si="63"/>
        <v>60</v>
      </c>
      <c r="M261" s="266">
        <v>0</v>
      </c>
      <c r="N261" s="266">
        <f t="shared" si="60"/>
        <v>60</v>
      </c>
      <c r="O261" s="267">
        <v>0</v>
      </c>
      <c r="P261" s="267">
        <f t="shared" si="52"/>
        <v>60</v>
      </c>
      <c r="Q261" s="267">
        <v>0</v>
      </c>
      <c r="R261" s="267">
        <f t="shared" si="51"/>
        <v>60</v>
      </c>
      <c r="S261" s="261">
        <v>0</v>
      </c>
      <c r="T261" s="261">
        <f t="shared" si="50"/>
        <v>60</v>
      </c>
      <c r="U261" s="261">
        <v>0</v>
      </c>
      <c r="V261" s="261">
        <f t="shared" si="49"/>
        <v>60</v>
      </c>
    </row>
    <row r="262" spans="1:22" ht="13.5" hidden="1" thickBot="1" x14ac:dyDescent="0.25">
      <c r="A262" s="358"/>
      <c r="B262" s="359"/>
      <c r="C262" s="360" t="s">
        <v>119</v>
      </c>
      <c r="D262" s="360" t="s">
        <v>120</v>
      </c>
      <c r="E262" s="361" t="s">
        <v>72</v>
      </c>
      <c r="F262" s="362">
        <v>0</v>
      </c>
      <c r="G262" s="362">
        <v>60</v>
      </c>
      <c r="H262" s="363">
        <f t="shared" si="43"/>
        <v>60</v>
      </c>
      <c r="I262" s="364">
        <v>0</v>
      </c>
      <c r="J262" s="364">
        <f t="shared" si="41"/>
        <v>60</v>
      </c>
      <c r="K262" s="364">
        <v>0</v>
      </c>
      <c r="L262" s="364">
        <f t="shared" si="63"/>
        <v>60</v>
      </c>
      <c r="M262" s="364">
        <v>0</v>
      </c>
      <c r="N262" s="364">
        <f t="shared" si="60"/>
        <v>60</v>
      </c>
      <c r="O262" s="365">
        <v>0</v>
      </c>
      <c r="P262" s="365">
        <f t="shared" si="52"/>
        <v>60</v>
      </c>
      <c r="Q262" s="62">
        <v>0</v>
      </c>
      <c r="R262" s="62">
        <f t="shared" si="51"/>
        <v>60</v>
      </c>
      <c r="S262" s="63">
        <v>0</v>
      </c>
      <c r="T262" s="63">
        <f t="shared" si="50"/>
        <v>60</v>
      </c>
      <c r="U262" s="63">
        <v>0</v>
      </c>
      <c r="V262" s="63">
        <f t="shared" si="49"/>
        <v>60</v>
      </c>
    </row>
    <row r="263" spans="1:22" ht="27" hidden="1" customHeight="1" thickBot="1" x14ac:dyDescent="0.25">
      <c r="A263" s="366" t="s">
        <v>15</v>
      </c>
      <c r="B263" s="367" t="s">
        <v>16</v>
      </c>
      <c r="C263" s="368" t="s">
        <v>16</v>
      </c>
      <c r="D263" s="368" t="s">
        <v>16</v>
      </c>
      <c r="E263" s="369" t="s">
        <v>275</v>
      </c>
      <c r="F263" s="370">
        <v>0</v>
      </c>
      <c r="G263" s="371"/>
      <c r="H263" s="371"/>
      <c r="I263" s="371"/>
      <c r="J263" s="371"/>
      <c r="K263" s="371"/>
      <c r="L263" s="371"/>
      <c r="M263" s="371"/>
      <c r="N263" s="370">
        <v>0</v>
      </c>
      <c r="O263" s="372">
        <f>+O264</f>
        <v>500</v>
      </c>
      <c r="P263" s="372">
        <f t="shared" ref="P263:P265" si="72">N263+O263</f>
        <v>500</v>
      </c>
      <c r="Q263" s="372">
        <f>+Q264+Q266</f>
        <v>0</v>
      </c>
      <c r="R263" s="372">
        <f t="shared" si="51"/>
        <v>500</v>
      </c>
      <c r="S263" s="324">
        <v>0</v>
      </c>
      <c r="T263" s="324">
        <f t="shared" si="50"/>
        <v>500</v>
      </c>
      <c r="U263" s="324">
        <v>0</v>
      </c>
      <c r="V263" s="324">
        <f t="shared" si="49"/>
        <v>500</v>
      </c>
    </row>
    <row r="264" spans="1:22" ht="22.5" hidden="1" x14ac:dyDescent="0.2">
      <c r="A264" s="341" t="s">
        <v>15</v>
      </c>
      <c r="B264" s="342" t="s">
        <v>276</v>
      </c>
      <c r="C264" s="343" t="s">
        <v>16</v>
      </c>
      <c r="D264" s="343" t="s">
        <v>16</v>
      </c>
      <c r="E264" s="373" t="s">
        <v>275</v>
      </c>
      <c r="F264" s="266">
        <v>0</v>
      </c>
      <c r="G264" s="374"/>
      <c r="H264" s="374"/>
      <c r="I264" s="374"/>
      <c r="J264" s="374"/>
      <c r="K264" s="374"/>
      <c r="L264" s="374"/>
      <c r="M264" s="374"/>
      <c r="N264" s="266">
        <v>0</v>
      </c>
      <c r="O264" s="267">
        <f>O265</f>
        <v>500</v>
      </c>
      <c r="P264" s="267">
        <f t="shared" si="72"/>
        <v>500</v>
      </c>
      <c r="Q264" s="267">
        <f>+Q265</f>
        <v>-500</v>
      </c>
      <c r="R264" s="267">
        <f t="shared" si="51"/>
        <v>0</v>
      </c>
      <c r="S264" s="245">
        <v>0</v>
      </c>
      <c r="T264" s="245">
        <f t="shared" si="50"/>
        <v>0</v>
      </c>
      <c r="U264" s="245">
        <v>0</v>
      </c>
      <c r="V264" s="245">
        <f t="shared" si="49"/>
        <v>0</v>
      </c>
    </row>
    <row r="265" spans="1:22" hidden="1" x14ac:dyDescent="0.2">
      <c r="A265" s="375"/>
      <c r="B265" s="342"/>
      <c r="C265" s="247" t="s">
        <v>119</v>
      </c>
      <c r="D265" s="247" t="s">
        <v>120</v>
      </c>
      <c r="E265" s="376" t="s">
        <v>72</v>
      </c>
      <c r="F265" s="250">
        <v>0</v>
      </c>
      <c r="G265" s="374"/>
      <c r="H265" s="374"/>
      <c r="I265" s="374"/>
      <c r="J265" s="374"/>
      <c r="K265" s="377"/>
      <c r="L265" s="374"/>
      <c r="M265" s="377"/>
      <c r="N265" s="250">
        <v>0</v>
      </c>
      <c r="O265" s="251">
        <v>500</v>
      </c>
      <c r="P265" s="251">
        <f t="shared" si="72"/>
        <v>500</v>
      </c>
      <c r="Q265" s="251">
        <v>-500</v>
      </c>
      <c r="R265" s="251">
        <f t="shared" si="51"/>
        <v>0</v>
      </c>
      <c r="S265" s="252">
        <v>0</v>
      </c>
      <c r="T265" s="252">
        <f t="shared" si="50"/>
        <v>0</v>
      </c>
      <c r="U265" s="252">
        <v>0</v>
      </c>
      <c r="V265" s="252">
        <f t="shared" si="49"/>
        <v>0</v>
      </c>
    </row>
    <row r="266" spans="1:22" ht="33.75" hidden="1" x14ac:dyDescent="0.2">
      <c r="A266" s="341" t="s">
        <v>15</v>
      </c>
      <c r="B266" s="342" t="s">
        <v>289</v>
      </c>
      <c r="C266" s="343" t="s">
        <v>16</v>
      </c>
      <c r="D266" s="343" t="s">
        <v>16</v>
      </c>
      <c r="E266" s="373" t="s">
        <v>290</v>
      </c>
      <c r="F266" s="250">
        <v>0</v>
      </c>
      <c r="G266" s="374"/>
      <c r="H266" s="374"/>
      <c r="I266" s="374"/>
      <c r="J266" s="374"/>
      <c r="K266" s="377"/>
      <c r="L266" s="374"/>
      <c r="M266" s="377"/>
      <c r="N266" s="250"/>
      <c r="O266" s="251"/>
      <c r="P266" s="251">
        <v>0</v>
      </c>
      <c r="Q266" s="261">
        <f>+Q267</f>
        <v>500</v>
      </c>
      <c r="R266" s="261">
        <f t="shared" si="51"/>
        <v>500</v>
      </c>
      <c r="S266" s="261">
        <v>0</v>
      </c>
      <c r="T266" s="261">
        <f t="shared" si="50"/>
        <v>500</v>
      </c>
      <c r="U266" s="261">
        <v>0</v>
      </c>
      <c r="V266" s="261">
        <f t="shared" si="49"/>
        <v>500</v>
      </c>
    </row>
    <row r="267" spans="1:22" ht="23.25" hidden="1" thickBot="1" x14ac:dyDescent="0.25">
      <c r="A267" s="378"/>
      <c r="B267" s="379"/>
      <c r="C267" s="380" t="s">
        <v>119</v>
      </c>
      <c r="D267" s="380" t="s">
        <v>143</v>
      </c>
      <c r="E267" s="381" t="s">
        <v>113</v>
      </c>
      <c r="F267" s="382">
        <v>0</v>
      </c>
      <c r="G267" s="383"/>
      <c r="H267" s="383"/>
      <c r="I267" s="383"/>
      <c r="J267" s="383"/>
      <c r="K267" s="384"/>
      <c r="L267" s="383"/>
      <c r="M267" s="384"/>
      <c r="N267" s="382"/>
      <c r="O267" s="385"/>
      <c r="P267" s="385">
        <v>0</v>
      </c>
      <c r="Q267" s="386">
        <v>500</v>
      </c>
      <c r="R267" s="386">
        <f t="shared" si="51"/>
        <v>500</v>
      </c>
      <c r="S267" s="63">
        <v>0</v>
      </c>
      <c r="T267" s="63">
        <f t="shared" si="50"/>
        <v>500</v>
      </c>
      <c r="U267" s="63">
        <v>0</v>
      </c>
      <c r="V267" s="63">
        <f t="shared" si="49"/>
        <v>500</v>
      </c>
    </row>
    <row r="268" spans="1:22" ht="27" hidden="1" customHeight="1" thickBot="1" x14ac:dyDescent="0.25">
      <c r="A268" s="316" t="s">
        <v>15</v>
      </c>
      <c r="B268" s="317" t="s">
        <v>16</v>
      </c>
      <c r="C268" s="318" t="s">
        <v>16</v>
      </c>
      <c r="D268" s="318" t="s">
        <v>16</v>
      </c>
      <c r="E268" s="387" t="s">
        <v>277</v>
      </c>
      <c r="F268" s="322">
        <v>0</v>
      </c>
      <c r="G268" s="388"/>
      <c r="H268" s="388"/>
      <c r="I268" s="388"/>
      <c r="J268" s="388"/>
      <c r="K268" s="388"/>
      <c r="L268" s="388"/>
      <c r="M268" s="388"/>
      <c r="N268" s="322">
        <v>0</v>
      </c>
      <c r="O268" s="323">
        <f>+O269</f>
        <v>2178.7640000000001</v>
      </c>
      <c r="P268" s="389">
        <f t="shared" si="52"/>
        <v>2178.7640000000001</v>
      </c>
      <c r="Q268" s="323">
        <v>0</v>
      </c>
      <c r="R268" s="323">
        <f t="shared" si="51"/>
        <v>2178.7640000000001</v>
      </c>
      <c r="S268" s="324">
        <v>0</v>
      </c>
      <c r="T268" s="324">
        <f t="shared" si="50"/>
        <v>2178.7640000000001</v>
      </c>
      <c r="U268" s="324">
        <v>0</v>
      </c>
      <c r="V268" s="324">
        <f t="shared" si="49"/>
        <v>2178.7640000000001</v>
      </c>
    </row>
    <row r="269" spans="1:22" ht="22.5" hidden="1" x14ac:dyDescent="0.2">
      <c r="A269" s="390" t="s">
        <v>15</v>
      </c>
      <c r="B269" s="391" t="s">
        <v>278</v>
      </c>
      <c r="C269" s="392"/>
      <c r="D269" s="392"/>
      <c r="E269" s="393" t="s">
        <v>277</v>
      </c>
      <c r="F269" s="224">
        <v>0</v>
      </c>
      <c r="G269" s="371"/>
      <c r="H269" s="371"/>
      <c r="I269" s="371"/>
      <c r="J269" s="371"/>
      <c r="K269" s="371"/>
      <c r="L269" s="371"/>
      <c r="M269" s="371"/>
      <c r="N269" s="224">
        <v>0</v>
      </c>
      <c r="O269" s="225">
        <f>+O270</f>
        <v>2178.7640000000001</v>
      </c>
      <c r="P269" s="308">
        <f t="shared" si="52"/>
        <v>2178.7640000000001</v>
      </c>
      <c r="Q269" s="260">
        <v>0</v>
      </c>
      <c r="R269" s="260">
        <f t="shared" si="51"/>
        <v>2178.7640000000001</v>
      </c>
      <c r="S269" s="245">
        <v>0</v>
      </c>
      <c r="T269" s="245">
        <f t="shared" si="50"/>
        <v>2178.7640000000001</v>
      </c>
      <c r="U269" s="245">
        <v>0</v>
      </c>
      <c r="V269" s="245">
        <f t="shared" si="49"/>
        <v>2178.7640000000001</v>
      </c>
    </row>
    <row r="270" spans="1:22" ht="13.5" hidden="1" thickBot="1" x14ac:dyDescent="0.25">
      <c r="A270" s="394"/>
      <c r="B270" s="395"/>
      <c r="C270" s="360" t="s">
        <v>119</v>
      </c>
      <c r="D270" s="360" t="s">
        <v>120</v>
      </c>
      <c r="E270" s="396" t="s">
        <v>72</v>
      </c>
      <c r="F270" s="364">
        <v>0</v>
      </c>
      <c r="G270" s="397"/>
      <c r="H270" s="397"/>
      <c r="I270" s="397"/>
      <c r="J270" s="397"/>
      <c r="K270" s="398"/>
      <c r="L270" s="397"/>
      <c r="M270" s="398"/>
      <c r="N270" s="364">
        <v>0</v>
      </c>
      <c r="O270" s="365">
        <v>2178.7640000000001</v>
      </c>
      <c r="P270" s="365">
        <f t="shared" si="52"/>
        <v>2178.7640000000001</v>
      </c>
      <c r="Q270" s="365">
        <v>0</v>
      </c>
      <c r="R270" s="365">
        <f t="shared" si="51"/>
        <v>2178.7640000000001</v>
      </c>
      <c r="S270" s="399">
        <v>0</v>
      </c>
      <c r="T270" s="399">
        <f t="shared" si="50"/>
        <v>2178.7640000000001</v>
      </c>
      <c r="U270" s="399">
        <v>0</v>
      </c>
      <c r="V270" s="399">
        <f t="shared" si="49"/>
        <v>2178.7640000000001</v>
      </c>
    </row>
    <row r="271" spans="1:22" x14ac:dyDescent="0.2">
      <c r="E271" s="400"/>
      <c r="R271" s="401"/>
      <c r="T271" s="198"/>
    </row>
    <row r="272" spans="1:22" x14ac:dyDescent="0.2">
      <c r="E272" s="400"/>
      <c r="S272" s="195"/>
      <c r="U272" s="402">
        <v>42313</v>
      </c>
    </row>
    <row r="273" spans="2:19" x14ac:dyDescent="0.2">
      <c r="S273" s="195"/>
    </row>
    <row r="274" spans="2:19" x14ac:dyDescent="0.2">
      <c r="B274" s="454"/>
      <c r="C274" s="451"/>
      <c r="D274" s="451"/>
      <c r="E274" s="403"/>
      <c r="S274" s="195"/>
    </row>
    <row r="275" spans="2:19" x14ac:dyDescent="0.2">
      <c r="B275" s="198"/>
      <c r="C275" s="198"/>
      <c r="D275" s="198"/>
      <c r="E275" s="198"/>
      <c r="S275" s="195"/>
    </row>
    <row r="276" spans="2:19" x14ac:dyDescent="0.2">
      <c r="B276" s="454"/>
      <c r="C276" s="451"/>
      <c r="D276" s="451"/>
      <c r="E276" s="404"/>
      <c r="S276" s="195"/>
    </row>
    <row r="277" spans="2:19" x14ac:dyDescent="0.2">
      <c r="B277" s="404"/>
      <c r="C277" s="404"/>
      <c r="D277" s="404"/>
      <c r="E277" s="404"/>
      <c r="S277" s="195"/>
    </row>
    <row r="278" spans="2:19" x14ac:dyDescent="0.2">
      <c r="B278" s="454"/>
      <c r="C278" s="451"/>
      <c r="D278" s="451"/>
      <c r="E278" s="455"/>
      <c r="S278" s="195"/>
    </row>
    <row r="279" spans="2:19" x14ac:dyDescent="0.2">
      <c r="B279" s="404"/>
      <c r="C279" s="404"/>
      <c r="D279" s="404"/>
      <c r="E279" s="455"/>
      <c r="S279" s="195"/>
    </row>
    <row r="280" spans="2:19" x14ac:dyDescent="0.2">
      <c r="B280" s="454"/>
      <c r="C280" s="451"/>
      <c r="D280" s="451"/>
      <c r="E280" s="455"/>
      <c r="S280" s="195"/>
    </row>
    <row r="281" spans="2:19" x14ac:dyDescent="0.2">
      <c r="B281" s="404"/>
      <c r="C281" s="404"/>
      <c r="D281" s="404"/>
      <c r="E281" s="455"/>
      <c r="S281" s="195"/>
    </row>
    <row r="282" spans="2:19" x14ac:dyDescent="0.2">
      <c r="B282" s="450"/>
      <c r="C282" s="451"/>
      <c r="D282" s="451"/>
      <c r="E282" s="405"/>
      <c r="S282" s="195"/>
    </row>
  </sheetData>
  <mergeCells count="16">
    <mergeCell ref="B282:D282"/>
    <mergeCell ref="O8:O9"/>
    <mergeCell ref="B274:D274"/>
    <mergeCell ref="B276:D276"/>
    <mergeCell ref="B278:D278"/>
    <mergeCell ref="E278:E279"/>
    <mergeCell ref="B280:D280"/>
    <mergeCell ref="E280:E281"/>
    <mergeCell ref="G1:H1"/>
    <mergeCell ref="A2:H2"/>
    <mergeCell ref="A4:H4"/>
    <mergeCell ref="A6:H6"/>
    <mergeCell ref="M6:M9"/>
    <mergeCell ref="G8:G9"/>
    <mergeCell ref="I8:I9"/>
    <mergeCell ref="K8:K9"/>
  </mergeCells>
  <pageMargins left="0.7" right="0.7" top="0.78740157499999996" bottom="0.78740157499999996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4" workbookViewId="0">
      <selection activeCell="D26" sqref="D26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5703125" bestFit="1" customWidth="1"/>
  </cols>
  <sheetData>
    <row r="1" spans="1:10" ht="13.5" thickBot="1" x14ac:dyDescent="0.25">
      <c r="A1" s="456" t="s">
        <v>291</v>
      </c>
      <c r="B1" s="456"/>
      <c r="C1" s="198" t="s">
        <v>426</v>
      </c>
      <c r="D1" s="419"/>
      <c r="E1" s="420" t="s">
        <v>292</v>
      </c>
    </row>
    <row r="2" spans="1:10" ht="24.75" thickBot="1" x14ac:dyDescent="0.25">
      <c r="A2" s="38" t="s">
        <v>293</v>
      </c>
      <c r="B2" s="39" t="s">
        <v>294</v>
      </c>
      <c r="C2" s="421" t="s">
        <v>295</v>
      </c>
      <c r="D2" s="421" t="s">
        <v>432</v>
      </c>
      <c r="E2" s="421" t="s">
        <v>295</v>
      </c>
    </row>
    <row r="3" spans="1:10" ht="15" customHeight="1" x14ac:dyDescent="0.2">
      <c r="A3" s="40" t="s">
        <v>296</v>
      </c>
      <c r="B3" s="41" t="s">
        <v>297</v>
      </c>
      <c r="C3" s="422">
        <f>C4+C5+C6</f>
        <v>2394572.06</v>
      </c>
      <c r="D3" s="422">
        <f>D4+D5+D6</f>
        <v>0</v>
      </c>
      <c r="E3" s="423">
        <f t="shared" ref="E3:E23" si="0">C3+D3</f>
        <v>2394572.06</v>
      </c>
    </row>
    <row r="4" spans="1:10" ht="15" customHeight="1" x14ac:dyDescent="0.2">
      <c r="A4" s="42" t="s">
        <v>298</v>
      </c>
      <c r="B4" s="43" t="s">
        <v>299</v>
      </c>
      <c r="C4" s="424">
        <v>2220280.09</v>
      </c>
      <c r="D4" s="425">
        <v>0</v>
      </c>
      <c r="E4" s="426">
        <f t="shared" si="0"/>
        <v>2220280.09</v>
      </c>
      <c r="J4" s="44"/>
    </row>
    <row r="5" spans="1:10" ht="15" customHeight="1" x14ac:dyDescent="0.2">
      <c r="A5" s="42" t="s">
        <v>300</v>
      </c>
      <c r="B5" s="43" t="s">
        <v>301</v>
      </c>
      <c r="C5" s="424">
        <v>172766.41000000003</v>
      </c>
      <c r="D5" s="427">
        <v>0</v>
      </c>
      <c r="E5" s="426">
        <f t="shared" si="0"/>
        <v>172766.41000000003</v>
      </c>
    </row>
    <row r="6" spans="1:10" ht="15" customHeight="1" x14ac:dyDescent="0.2">
      <c r="A6" s="42" t="s">
        <v>302</v>
      </c>
      <c r="B6" s="43" t="s">
        <v>303</v>
      </c>
      <c r="C6" s="424">
        <v>1525.56</v>
      </c>
      <c r="D6" s="424">
        <v>0</v>
      </c>
      <c r="E6" s="426">
        <f t="shared" si="0"/>
        <v>1525.56</v>
      </c>
    </row>
    <row r="7" spans="1:10" ht="15" customHeight="1" x14ac:dyDescent="0.2">
      <c r="A7" s="45" t="s">
        <v>304</v>
      </c>
      <c r="B7" s="43" t="s">
        <v>305</v>
      </c>
      <c r="C7" s="428">
        <f>C8+C13</f>
        <v>5039975.1058100015</v>
      </c>
      <c r="D7" s="428">
        <f>D8+D13</f>
        <v>0</v>
      </c>
      <c r="E7" s="429">
        <f t="shared" si="0"/>
        <v>5039975.1058100015</v>
      </c>
    </row>
    <row r="8" spans="1:10" ht="15" customHeight="1" x14ac:dyDescent="0.2">
      <c r="A8" s="42" t="s">
        <v>306</v>
      </c>
      <c r="B8" s="43" t="s">
        <v>307</v>
      </c>
      <c r="C8" s="424">
        <f>C9+C10+C11+C12</f>
        <v>4251542.4602600019</v>
      </c>
      <c r="D8" s="424">
        <f>D9+D10+D11+D12</f>
        <v>0</v>
      </c>
      <c r="E8" s="430">
        <f t="shared" si="0"/>
        <v>4251542.4602600019</v>
      </c>
    </row>
    <row r="9" spans="1:10" ht="15" customHeight="1" x14ac:dyDescent="0.2">
      <c r="A9" s="42" t="s">
        <v>308</v>
      </c>
      <c r="B9" s="43" t="s">
        <v>309</v>
      </c>
      <c r="C9" s="424">
        <v>61072</v>
      </c>
      <c r="D9" s="424">
        <v>0</v>
      </c>
      <c r="E9" s="430">
        <f t="shared" si="0"/>
        <v>61072</v>
      </c>
    </row>
    <row r="10" spans="1:10" ht="15" customHeight="1" x14ac:dyDescent="0.2">
      <c r="A10" s="42" t="s">
        <v>310</v>
      </c>
      <c r="B10" s="43" t="s">
        <v>307</v>
      </c>
      <c r="C10" s="424">
        <v>4153669.3902600012</v>
      </c>
      <c r="D10" s="424">
        <v>0</v>
      </c>
      <c r="E10" s="430">
        <f t="shared" si="0"/>
        <v>4153669.3902600012</v>
      </c>
    </row>
    <row r="11" spans="1:10" ht="15" customHeight="1" x14ac:dyDescent="0.2">
      <c r="A11" s="42" t="s">
        <v>311</v>
      </c>
      <c r="B11" s="43" t="s">
        <v>312</v>
      </c>
      <c r="C11" s="424">
        <v>11228.86</v>
      </c>
      <c r="D11" s="424">
        <v>0</v>
      </c>
      <c r="E11" s="430">
        <f>SUM(C11:D11)</f>
        <v>11228.86</v>
      </c>
    </row>
    <row r="12" spans="1:10" ht="15" customHeight="1" x14ac:dyDescent="0.2">
      <c r="A12" s="42" t="s">
        <v>313</v>
      </c>
      <c r="B12" s="43">
        <v>4121</v>
      </c>
      <c r="C12" s="424">
        <v>25572.21</v>
      </c>
      <c r="D12" s="424">
        <v>0</v>
      </c>
      <c r="E12" s="430">
        <f>SUM(C12:D12)</f>
        <v>25572.21</v>
      </c>
    </row>
    <row r="13" spans="1:10" ht="15" customHeight="1" x14ac:dyDescent="0.2">
      <c r="A13" s="42" t="s">
        <v>314</v>
      </c>
      <c r="B13" s="43" t="s">
        <v>315</v>
      </c>
      <c r="C13" s="424">
        <f>C14+C15+C16</f>
        <v>788432.64555000002</v>
      </c>
      <c r="D13" s="424">
        <f>D14+D15+D16</f>
        <v>0</v>
      </c>
      <c r="E13" s="430">
        <f t="shared" si="0"/>
        <v>788432.64555000002</v>
      </c>
    </row>
    <row r="14" spans="1:10" ht="15" customHeight="1" x14ac:dyDescent="0.2">
      <c r="A14" s="42" t="s">
        <v>316</v>
      </c>
      <c r="B14" s="43" t="s">
        <v>315</v>
      </c>
      <c r="C14" s="424">
        <v>780525.10554999998</v>
      </c>
      <c r="D14" s="424">
        <v>0</v>
      </c>
      <c r="E14" s="430">
        <f t="shared" si="0"/>
        <v>780525.10554999998</v>
      </c>
    </row>
    <row r="15" spans="1:10" ht="15" customHeight="1" x14ac:dyDescent="0.2">
      <c r="A15" s="42" t="s">
        <v>317</v>
      </c>
      <c r="B15" s="43">
        <v>4221</v>
      </c>
      <c r="C15" s="424">
        <v>6412.8700000000008</v>
      </c>
      <c r="D15" s="424">
        <v>0</v>
      </c>
      <c r="E15" s="430">
        <f>SUM(C15:D15)</f>
        <v>6412.8700000000008</v>
      </c>
    </row>
    <row r="16" spans="1:10" ht="15" customHeight="1" x14ac:dyDescent="0.2">
      <c r="A16" s="42" t="s">
        <v>318</v>
      </c>
      <c r="B16" s="43">
        <v>4232</v>
      </c>
      <c r="C16" s="424">
        <v>1494.67</v>
      </c>
      <c r="D16" s="424">
        <v>0</v>
      </c>
      <c r="E16" s="430">
        <f>SUM(C16:D16)</f>
        <v>1494.67</v>
      </c>
    </row>
    <row r="17" spans="1:5" ht="15" customHeight="1" x14ac:dyDescent="0.2">
      <c r="A17" s="45" t="s">
        <v>319</v>
      </c>
      <c r="B17" s="46" t="s">
        <v>320</v>
      </c>
      <c r="C17" s="428">
        <f>C3+C7</f>
        <v>7434547.165810002</v>
      </c>
      <c r="D17" s="428">
        <f>D3+D7</f>
        <v>0</v>
      </c>
      <c r="E17" s="429">
        <f t="shared" si="0"/>
        <v>7434547.165810002</v>
      </c>
    </row>
    <row r="18" spans="1:5" ht="15" customHeight="1" x14ac:dyDescent="0.2">
      <c r="A18" s="45" t="s">
        <v>321</v>
      </c>
      <c r="B18" s="46" t="s">
        <v>322</v>
      </c>
      <c r="C18" s="428">
        <f>SUM(C19:C22)</f>
        <v>999724.52</v>
      </c>
      <c r="D18" s="428">
        <f>SUM(D19:D22)</f>
        <v>0</v>
      </c>
      <c r="E18" s="429">
        <f t="shared" si="0"/>
        <v>999724.52</v>
      </c>
    </row>
    <row r="19" spans="1:5" ht="15" customHeight="1" x14ac:dyDescent="0.2">
      <c r="A19" s="42" t="s">
        <v>323</v>
      </c>
      <c r="B19" s="43" t="s">
        <v>324</v>
      </c>
      <c r="C19" s="424">
        <v>84875.51</v>
      </c>
      <c r="D19" s="424">
        <v>0</v>
      </c>
      <c r="E19" s="430">
        <f t="shared" si="0"/>
        <v>84875.51</v>
      </c>
    </row>
    <row r="20" spans="1:5" ht="15" customHeight="1" x14ac:dyDescent="0.2">
      <c r="A20" s="42" t="s">
        <v>325</v>
      </c>
      <c r="B20" s="43">
        <v>8115</v>
      </c>
      <c r="C20" s="424">
        <v>1011724.01</v>
      </c>
      <c r="D20" s="424">
        <v>0</v>
      </c>
      <c r="E20" s="430">
        <f>SUM(C20:D20)</f>
        <v>1011724.01</v>
      </c>
    </row>
    <row r="21" spans="1:5" ht="15" customHeight="1" x14ac:dyDescent="0.2">
      <c r="A21" s="42" t="s">
        <v>326</v>
      </c>
      <c r="B21" s="43">
        <v>8123</v>
      </c>
      <c r="C21" s="424">
        <v>0</v>
      </c>
      <c r="D21" s="424">
        <v>0</v>
      </c>
      <c r="E21" s="430">
        <f>C21+D21</f>
        <v>0</v>
      </c>
    </row>
    <row r="22" spans="1:5" ht="15" customHeight="1" thickBot="1" x14ac:dyDescent="0.25">
      <c r="A22" s="47" t="s">
        <v>327</v>
      </c>
      <c r="B22" s="48">
        <v>-8124</v>
      </c>
      <c r="C22" s="431">
        <v>-96875</v>
      </c>
      <c r="D22" s="431">
        <v>0</v>
      </c>
      <c r="E22" s="432">
        <f>C22+D22</f>
        <v>-96875</v>
      </c>
    </row>
    <row r="23" spans="1:5" ht="15" customHeight="1" thickBot="1" x14ac:dyDescent="0.25">
      <c r="A23" s="49" t="s">
        <v>328</v>
      </c>
      <c r="B23" s="50"/>
      <c r="C23" s="433">
        <f>C3+C7+C18</f>
        <v>8434271.6858100016</v>
      </c>
      <c r="D23" s="433">
        <f>D17+D18</f>
        <v>0</v>
      </c>
      <c r="E23" s="434">
        <f t="shared" si="0"/>
        <v>8434271.6858100016</v>
      </c>
    </row>
    <row r="24" spans="1:5" ht="13.5" thickBot="1" x14ac:dyDescent="0.25">
      <c r="A24" s="456" t="s">
        <v>329</v>
      </c>
      <c r="B24" s="456"/>
      <c r="C24" s="435"/>
      <c r="D24" s="435"/>
      <c r="E24" s="436" t="s">
        <v>292</v>
      </c>
    </row>
    <row r="25" spans="1:5" ht="24.75" thickBot="1" x14ac:dyDescent="0.25">
      <c r="A25" s="38" t="s">
        <v>330</v>
      </c>
      <c r="B25" s="39" t="s">
        <v>0</v>
      </c>
      <c r="C25" s="421" t="s">
        <v>295</v>
      </c>
      <c r="D25" s="421" t="s">
        <v>432</v>
      </c>
      <c r="E25" s="421" t="s">
        <v>295</v>
      </c>
    </row>
    <row r="26" spans="1:5" ht="15" customHeight="1" x14ac:dyDescent="0.2">
      <c r="A26" s="51" t="s">
        <v>331</v>
      </c>
      <c r="B26" s="52" t="s">
        <v>332</v>
      </c>
      <c r="C26" s="427">
        <v>26192.5</v>
      </c>
      <c r="D26" s="427">
        <v>0</v>
      </c>
      <c r="E26" s="437">
        <f>C26+D26</f>
        <v>26192.5</v>
      </c>
    </row>
    <row r="27" spans="1:5" ht="15" customHeight="1" x14ac:dyDescent="0.2">
      <c r="A27" s="53" t="s">
        <v>333</v>
      </c>
      <c r="B27" s="43" t="s">
        <v>332</v>
      </c>
      <c r="C27" s="424">
        <v>242789.92</v>
      </c>
      <c r="D27" s="427">
        <v>0</v>
      </c>
      <c r="E27" s="437">
        <f t="shared" ref="E27:E41" si="1">C27+D27</f>
        <v>242789.92</v>
      </c>
    </row>
    <row r="28" spans="1:5" ht="15" customHeight="1" x14ac:dyDescent="0.2">
      <c r="A28" s="53" t="s">
        <v>334</v>
      </c>
      <c r="B28" s="43" t="s">
        <v>332</v>
      </c>
      <c r="C28" s="424">
        <v>883235.68</v>
      </c>
      <c r="D28" s="427">
        <v>0</v>
      </c>
      <c r="E28" s="437">
        <f t="shared" si="1"/>
        <v>883235.68</v>
      </c>
    </row>
    <row r="29" spans="1:5" ht="15" customHeight="1" x14ac:dyDescent="0.2">
      <c r="A29" s="53" t="s">
        <v>335</v>
      </c>
      <c r="B29" s="43" t="s">
        <v>332</v>
      </c>
      <c r="C29" s="424">
        <v>696254.43</v>
      </c>
      <c r="D29" s="427">
        <v>-100</v>
      </c>
      <c r="E29" s="437">
        <f t="shared" si="1"/>
        <v>696154.43</v>
      </c>
    </row>
    <row r="30" spans="1:5" ht="15" customHeight="1" x14ac:dyDescent="0.2">
      <c r="A30" s="53" t="s">
        <v>336</v>
      </c>
      <c r="B30" s="43" t="s">
        <v>332</v>
      </c>
      <c r="C30" s="424">
        <v>3691457.3100000005</v>
      </c>
      <c r="D30" s="427">
        <v>0</v>
      </c>
      <c r="E30" s="437">
        <f>C30+D30</f>
        <v>3691457.3100000005</v>
      </c>
    </row>
    <row r="31" spans="1:5" ht="15" customHeight="1" x14ac:dyDescent="0.2">
      <c r="A31" s="53" t="s">
        <v>337</v>
      </c>
      <c r="B31" s="43" t="s">
        <v>338</v>
      </c>
      <c r="C31" s="424">
        <v>490766.2099999999</v>
      </c>
      <c r="D31" s="427">
        <v>100</v>
      </c>
      <c r="E31" s="437">
        <f t="shared" si="1"/>
        <v>490866.2099999999</v>
      </c>
    </row>
    <row r="32" spans="1:5" ht="15" customHeight="1" x14ac:dyDescent="0.2">
      <c r="A32" s="53" t="s">
        <v>339</v>
      </c>
      <c r="B32" s="43" t="s">
        <v>332</v>
      </c>
      <c r="C32" s="424">
        <v>56770.82</v>
      </c>
      <c r="D32" s="427">
        <v>0</v>
      </c>
      <c r="E32" s="437">
        <f t="shared" si="1"/>
        <v>56770.82</v>
      </c>
    </row>
    <row r="33" spans="1:5" ht="15" customHeight="1" x14ac:dyDescent="0.2">
      <c r="A33" s="53" t="s">
        <v>340</v>
      </c>
      <c r="B33" s="43" t="s">
        <v>341</v>
      </c>
      <c r="C33" s="424">
        <v>955027.2</v>
      </c>
      <c r="D33" s="427">
        <v>0</v>
      </c>
      <c r="E33" s="437">
        <f t="shared" si="1"/>
        <v>955027.2</v>
      </c>
    </row>
    <row r="34" spans="1:5" ht="15" customHeight="1" x14ac:dyDescent="0.2">
      <c r="A34" s="53" t="s">
        <v>342</v>
      </c>
      <c r="B34" s="43" t="s">
        <v>341</v>
      </c>
      <c r="C34" s="424">
        <v>0</v>
      </c>
      <c r="D34" s="427">
        <v>0</v>
      </c>
      <c r="E34" s="437">
        <f t="shared" si="1"/>
        <v>0</v>
      </c>
    </row>
    <row r="35" spans="1:5" ht="15" customHeight="1" x14ac:dyDescent="0.2">
      <c r="A35" s="53" t="s">
        <v>343</v>
      </c>
      <c r="B35" s="43" t="s">
        <v>338</v>
      </c>
      <c r="C35" s="424">
        <v>1172460.9799999995</v>
      </c>
      <c r="D35" s="427">
        <v>0</v>
      </c>
      <c r="E35" s="437">
        <f t="shared" si="1"/>
        <v>1172460.9799999995</v>
      </c>
    </row>
    <row r="36" spans="1:5" ht="15" customHeight="1" x14ac:dyDescent="0.2">
      <c r="A36" s="53" t="s">
        <v>344</v>
      </c>
      <c r="B36" s="43" t="s">
        <v>338</v>
      </c>
      <c r="C36" s="424">
        <v>22000</v>
      </c>
      <c r="D36" s="427">
        <v>0</v>
      </c>
      <c r="E36" s="437">
        <f t="shared" si="1"/>
        <v>22000</v>
      </c>
    </row>
    <row r="37" spans="1:5" ht="15" customHeight="1" x14ac:dyDescent="0.2">
      <c r="A37" s="53" t="s">
        <v>345</v>
      </c>
      <c r="B37" s="43" t="s">
        <v>332</v>
      </c>
      <c r="C37" s="424">
        <v>5434.02</v>
      </c>
      <c r="D37" s="427">
        <v>0</v>
      </c>
      <c r="E37" s="437">
        <f t="shared" si="1"/>
        <v>5434.02</v>
      </c>
    </row>
    <row r="38" spans="1:5" ht="15" customHeight="1" x14ac:dyDescent="0.2">
      <c r="A38" s="53" t="s">
        <v>346</v>
      </c>
      <c r="B38" s="43" t="s">
        <v>338</v>
      </c>
      <c r="C38" s="424">
        <v>108923.1</v>
      </c>
      <c r="D38" s="427">
        <v>0</v>
      </c>
      <c r="E38" s="437">
        <f>C38+D38</f>
        <v>108923.1</v>
      </c>
    </row>
    <row r="39" spans="1:5" ht="15" customHeight="1" x14ac:dyDescent="0.2">
      <c r="A39" s="53" t="s">
        <v>347</v>
      </c>
      <c r="B39" s="43" t="s">
        <v>338</v>
      </c>
      <c r="C39" s="424">
        <v>5317.28</v>
      </c>
      <c r="D39" s="427">
        <v>0</v>
      </c>
      <c r="E39" s="437">
        <f t="shared" si="1"/>
        <v>5317.28</v>
      </c>
    </row>
    <row r="40" spans="1:5" ht="15" customHeight="1" x14ac:dyDescent="0.2">
      <c r="A40" s="53" t="s">
        <v>348</v>
      </c>
      <c r="B40" s="43" t="s">
        <v>338</v>
      </c>
      <c r="C40" s="424">
        <v>73602.25</v>
      </c>
      <c r="D40" s="427">
        <v>0</v>
      </c>
      <c r="E40" s="437">
        <f t="shared" si="1"/>
        <v>73602.25</v>
      </c>
    </row>
    <row r="41" spans="1:5" ht="15" customHeight="1" thickBot="1" x14ac:dyDescent="0.25">
      <c r="A41" s="53" t="s">
        <v>349</v>
      </c>
      <c r="B41" s="43" t="s">
        <v>338</v>
      </c>
      <c r="C41" s="424">
        <v>4039.9870000000001</v>
      </c>
      <c r="D41" s="427">
        <v>0</v>
      </c>
      <c r="E41" s="437">
        <f t="shared" si="1"/>
        <v>4039.9870000000001</v>
      </c>
    </row>
    <row r="42" spans="1:5" ht="15" customHeight="1" thickBot="1" x14ac:dyDescent="0.25">
      <c r="A42" s="54" t="s">
        <v>350</v>
      </c>
      <c r="B42" s="50"/>
      <c r="C42" s="433">
        <f>C26+C27+C28+C29+C30+C31+C32+C33+C34+C35+C36+C37+C38+C39+C40+C41</f>
        <v>8434271.686999999</v>
      </c>
      <c r="D42" s="433">
        <f>SUM(D26:D41)</f>
        <v>0</v>
      </c>
      <c r="E42" s="434">
        <f>SUM(E26:E41)</f>
        <v>8434271.686999999</v>
      </c>
    </row>
    <row r="43" spans="1:5" x14ac:dyDescent="0.2">
      <c r="C43" s="44"/>
      <c r="E43" s="44"/>
    </row>
  </sheetData>
  <mergeCells count="2">
    <mergeCell ref="A1:B1"/>
    <mergeCell ref="A24:B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914 04</vt:lpstr>
      <vt:lpstr>917 04</vt:lpstr>
      <vt:lpstr>Bilance P a V</vt:lpstr>
      <vt:lpstr>'914 04'!Oblast_tisku</vt:lpstr>
      <vt:lpstr>'917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2015-11-05T09:22:13Z</cp:lastPrinted>
  <dcterms:created xsi:type="dcterms:W3CDTF">2007-12-18T12:40:54Z</dcterms:created>
  <dcterms:modified xsi:type="dcterms:W3CDTF">2015-12-08T13:36:14Z</dcterms:modified>
</cp:coreProperties>
</file>