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1900" windowHeight="10230"/>
  </bookViews>
  <sheets>
    <sheet name="914 04" sheetId="1" r:id="rId1"/>
    <sheet name="917 04" sheetId="2" r:id="rId2"/>
    <sheet name="ZR 307 bilance PV" sheetId="3" r:id="rId3"/>
  </sheets>
  <definedNames>
    <definedName name="_xlnm.Print_Area" localSheetId="0">'914 04'!$A$1:$AA$85</definedName>
  </definedNames>
  <calcPr calcId="145621"/>
</workbook>
</file>

<file path=xl/calcChain.xml><?xml version="1.0" encoding="utf-8"?>
<calcChain xmlns="http://schemas.openxmlformats.org/spreadsheetml/2006/main">
  <c r="D42" i="3" l="1"/>
  <c r="C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2" i="3"/>
  <c r="E21" i="3"/>
  <c r="E20" i="3"/>
  <c r="E19" i="3"/>
  <c r="D18" i="3"/>
  <c r="C18" i="3"/>
  <c r="E18" i="3" s="1"/>
  <c r="E16" i="3"/>
  <c r="E15" i="3"/>
  <c r="E14" i="3"/>
  <c r="D13" i="3"/>
  <c r="C13" i="3"/>
  <c r="E13" i="3" s="1"/>
  <c r="E12" i="3"/>
  <c r="E11" i="3"/>
  <c r="E10" i="3"/>
  <c r="E9" i="3"/>
  <c r="D8" i="3"/>
  <c r="C8" i="3"/>
  <c r="E8" i="3" s="1"/>
  <c r="D7" i="3"/>
  <c r="E6" i="3"/>
  <c r="E5" i="3"/>
  <c r="E4" i="3"/>
  <c r="D3" i="3"/>
  <c r="D17" i="3" s="1"/>
  <c r="D23" i="3" s="1"/>
  <c r="C3" i="3"/>
  <c r="E42" i="3" l="1"/>
  <c r="E3" i="3"/>
  <c r="C7" i="3"/>
  <c r="E7" i="3" s="1"/>
  <c r="V546" i="2"/>
  <c r="X546" i="2" s="1"/>
  <c r="W545" i="2"/>
  <c r="U545" i="2"/>
  <c r="V545" i="2" s="1"/>
  <c r="X545" i="2" s="1"/>
  <c r="V544" i="2"/>
  <c r="X544" i="2" s="1"/>
  <c r="W543" i="2"/>
  <c r="U543" i="2"/>
  <c r="V543" i="2" s="1"/>
  <c r="X543" i="2" s="1"/>
  <c r="V542" i="2"/>
  <c r="X542" i="2" s="1"/>
  <c r="W541" i="2"/>
  <c r="U541" i="2"/>
  <c r="V541" i="2" s="1"/>
  <c r="X541" i="2" s="1"/>
  <c r="V540" i="2"/>
  <c r="X540" i="2" s="1"/>
  <c r="W539" i="2"/>
  <c r="U539" i="2"/>
  <c r="V539" i="2" s="1"/>
  <c r="X539" i="2" s="1"/>
  <c r="V538" i="2"/>
  <c r="X538" i="2" s="1"/>
  <c r="W537" i="2"/>
  <c r="U537" i="2"/>
  <c r="V537" i="2" s="1"/>
  <c r="V536" i="2"/>
  <c r="X536" i="2" s="1"/>
  <c r="W535" i="2"/>
  <c r="U535" i="2"/>
  <c r="V535" i="2" s="1"/>
  <c r="V534" i="2"/>
  <c r="X534" i="2" s="1"/>
  <c r="W533" i="2"/>
  <c r="U533" i="2"/>
  <c r="V533" i="2" s="1"/>
  <c r="X533" i="2" s="1"/>
  <c r="V532" i="2"/>
  <c r="X532" i="2" s="1"/>
  <c r="W531" i="2"/>
  <c r="U531" i="2"/>
  <c r="V531" i="2" s="1"/>
  <c r="V530" i="2"/>
  <c r="X530" i="2" s="1"/>
  <c r="W529" i="2"/>
  <c r="U529" i="2"/>
  <c r="V529" i="2" s="1"/>
  <c r="X529" i="2" s="1"/>
  <c r="V528" i="2"/>
  <c r="X528" i="2" s="1"/>
  <c r="W527" i="2"/>
  <c r="U527" i="2"/>
  <c r="V527" i="2" s="1"/>
  <c r="X527" i="2" s="1"/>
  <c r="V526" i="2"/>
  <c r="X526" i="2" s="1"/>
  <c r="W525" i="2"/>
  <c r="U525" i="2"/>
  <c r="V525" i="2" s="1"/>
  <c r="X525" i="2" s="1"/>
  <c r="V524" i="2"/>
  <c r="X524" i="2" s="1"/>
  <c r="W523" i="2"/>
  <c r="U523" i="2"/>
  <c r="V523" i="2" s="1"/>
  <c r="X523" i="2" s="1"/>
  <c r="V522" i="2"/>
  <c r="X522" i="2" s="1"/>
  <c r="W521" i="2"/>
  <c r="U521" i="2"/>
  <c r="V521" i="2" s="1"/>
  <c r="X521" i="2" s="1"/>
  <c r="V520" i="2"/>
  <c r="X520" i="2" s="1"/>
  <c r="W519" i="2"/>
  <c r="U519" i="2"/>
  <c r="V519" i="2" s="1"/>
  <c r="X519" i="2" s="1"/>
  <c r="V518" i="2"/>
  <c r="X518" i="2" s="1"/>
  <c r="W517" i="2"/>
  <c r="U517" i="2"/>
  <c r="V517" i="2" s="1"/>
  <c r="X517" i="2" s="1"/>
  <c r="V516" i="2"/>
  <c r="X516" i="2" s="1"/>
  <c r="W515" i="2"/>
  <c r="U515" i="2"/>
  <c r="V515" i="2" s="1"/>
  <c r="X515" i="2" s="1"/>
  <c r="V514" i="2"/>
  <c r="X514" i="2" s="1"/>
  <c r="W513" i="2"/>
  <c r="U513" i="2"/>
  <c r="V513" i="2" s="1"/>
  <c r="X513" i="2" s="1"/>
  <c r="V512" i="2"/>
  <c r="X512" i="2" s="1"/>
  <c r="W511" i="2"/>
  <c r="U511" i="2"/>
  <c r="V511" i="2" s="1"/>
  <c r="X511" i="2" s="1"/>
  <c r="V510" i="2"/>
  <c r="X510" i="2" s="1"/>
  <c r="W509" i="2"/>
  <c r="U509" i="2"/>
  <c r="V509" i="2" s="1"/>
  <c r="X509" i="2" s="1"/>
  <c r="V508" i="2"/>
  <c r="X508" i="2" s="1"/>
  <c r="W507" i="2"/>
  <c r="U507" i="2"/>
  <c r="V507" i="2" s="1"/>
  <c r="X507" i="2" s="1"/>
  <c r="V506" i="2"/>
  <c r="X506" i="2" s="1"/>
  <c r="W505" i="2"/>
  <c r="U505" i="2"/>
  <c r="V505" i="2" s="1"/>
  <c r="X505" i="2" s="1"/>
  <c r="V504" i="2"/>
  <c r="X504" i="2" s="1"/>
  <c r="W503" i="2"/>
  <c r="U503" i="2"/>
  <c r="V503" i="2" s="1"/>
  <c r="X503" i="2" s="1"/>
  <c r="V502" i="2"/>
  <c r="X502" i="2" s="1"/>
  <c r="W501" i="2"/>
  <c r="U501" i="2"/>
  <c r="V501" i="2" s="1"/>
  <c r="X501" i="2" s="1"/>
  <c r="V500" i="2"/>
  <c r="X500" i="2" s="1"/>
  <c r="W499" i="2"/>
  <c r="U499" i="2"/>
  <c r="V499" i="2" s="1"/>
  <c r="X499" i="2" s="1"/>
  <c r="V498" i="2"/>
  <c r="X498" i="2" s="1"/>
  <c r="W497" i="2"/>
  <c r="U497" i="2"/>
  <c r="V497" i="2" s="1"/>
  <c r="X497" i="2" s="1"/>
  <c r="V496" i="2"/>
  <c r="X496" i="2" s="1"/>
  <c r="W495" i="2"/>
  <c r="U495" i="2"/>
  <c r="V495" i="2" s="1"/>
  <c r="X495" i="2" s="1"/>
  <c r="V494" i="2"/>
  <c r="X494" i="2" s="1"/>
  <c r="W493" i="2"/>
  <c r="U493" i="2"/>
  <c r="V493" i="2" s="1"/>
  <c r="X493" i="2" s="1"/>
  <c r="V492" i="2"/>
  <c r="X492" i="2" s="1"/>
  <c r="W491" i="2"/>
  <c r="U491" i="2"/>
  <c r="V491" i="2" s="1"/>
  <c r="X491" i="2" s="1"/>
  <c r="V490" i="2"/>
  <c r="X490" i="2" s="1"/>
  <c r="W489" i="2"/>
  <c r="U489" i="2"/>
  <c r="V489" i="2" s="1"/>
  <c r="X489" i="2" s="1"/>
  <c r="V488" i="2"/>
  <c r="X488" i="2" s="1"/>
  <c r="W487" i="2"/>
  <c r="V487" i="2"/>
  <c r="X487" i="2" s="1"/>
  <c r="U487" i="2"/>
  <c r="X486" i="2"/>
  <c r="V486" i="2"/>
  <c r="W485" i="2"/>
  <c r="U485" i="2"/>
  <c r="V485" i="2" s="1"/>
  <c r="X485" i="2" s="1"/>
  <c r="V484" i="2"/>
  <c r="X484" i="2" s="1"/>
  <c r="W483" i="2"/>
  <c r="V483" i="2"/>
  <c r="X483" i="2" s="1"/>
  <c r="U483" i="2"/>
  <c r="X482" i="2"/>
  <c r="V482" i="2"/>
  <c r="W481" i="2"/>
  <c r="U481" i="2"/>
  <c r="V481" i="2" s="1"/>
  <c r="X481" i="2" s="1"/>
  <c r="V480" i="2"/>
  <c r="X480" i="2" s="1"/>
  <c r="W479" i="2"/>
  <c r="U479" i="2"/>
  <c r="V479" i="2" s="1"/>
  <c r="X479" i="2" s="1"/>
  <c r="V478" i="2"/>
  <c r="X478" i="2" s="1"/>
  <c r="W477" i="2"/>
  <c r="U477" i="2"/>
  <c r="V477" i="2" s="1"/>
  <c r="X477" i="2" s="1"/>
  <c r="V476" i="2"/>
  <c r="X476" i="2" s="1"/>
  <c r="W475" i="2"/>
  <c r="V475" i="2"/>
  <c r="X475" i="2" s="1"/>
  <c r="U475" i="2"/>
  <c r="X474" i="2"/>
  <c r="V474" i="2"/>
  <c r="W473" i="2"/>
  <c r="U473" i="2"/>
  <c r="V473" i="2" s="1"/>
  <c r="X473" i="2" s="1"/>
  <c r="V472" i="2"/>
  <c r="X472" i="2" s="1"/>
  <c r="W471" i="2"/>
  <c r="V471" i="2"/>
  <c r="X471" i="2" s="1"/>
  <c r="U471" i="2"/>
  <c r="X470" i="2"/>
  <c r="V470" i="2"/>
  <c r="W469" i="2"/>
  <c r="U469" i="2"/>
  <c r="V469" i="2" s="1"/>
  <c r="X469" i="2" s="1"/>
  <c r="V468" i="2"/>
  <c r="X468" i="2" s="1"/>
  <c r="W467" i="2"/>
  <c r="V467" i="2"/>
  <c r="X467" i="2" s="1"/>
  <c r="U467" i="2"/>
  <c r="X466" i="2"/>
  <c r="V466" i="2"/>
  <c r="W465" i="2"/>
  <c r="U465" i="2"/>
  <c r="V465" i="2" s="1"/>
  <c r="X465" i="2" s="1"/>
  <c r="V464" i="2"/>
  <c r="X464" i="2" s="1"/>
  <c r="W463" i="2"/>
  <c r="V463" i="2"/>
  <c r="X463" i="2" s="1"/>
  <c r="U463" i="2"/>
  <c r="X462" i="2"/>
  <c r="V462" i="2"/>
  <c r="W461" i="2"/>
  <c r="U461" i="2"/>
  <c r="V461" i="2" s="1"/>
  <c r="X461" i="2" s="1"/>
  <c r="V460" i="2"/>
  <c r="X460" i="2" s="1"/>
  <c r="W459" i="2"/>
  <c r="V459" i="2"/>
  <c r="X459" i="2" s="1"/>
  <c r="U459" i="2"/>
  <c r="X458" i="2"/>
  <c r="V458" i="2"/>
  <c r="W457" i="2"/>
  <c r="U457" i="2"/>
  <c r="V457" i="2" s="1"/>
  <c r="X457" i="2" s="1"/>
  <c r="V456" i="2"/>
  <c r="X456" i="2" s="1"/>
  <c r="W455" i="2"/>
  <c r="V455" i="2"/>
  <c r="X455" i="2" s="1"/>
  <c r="U455" i="2"/>
  <c r="X454" i="2"/>
  <c r="V454" i="2"/>
  <c r="W453" i="2"/>
  <c r="U453" i="2"/>
  <c r="V453" i="2" s="1"/>
  <c r="X453" i="2" s="1"/>
  <c r="V452" i="2"/>
  <c r="X452" i="2" s="1"/>
  <c r="W451" i="2"/>
  <c r="V451" i="2"/>
  <c r="X451" i="2" s="1"/>
  <c r="U451" i="2"/>
  <c r="X450" i="2"/>
  <c r="V450" i="2"/>
  <c r="W449" i="2"/>
  <c r="U449" i="2"/>
  <c r="V449" i="2" s="1"/>
  <c r="X449" i="2" s="1"/>
  <c r="V448" i="2"/>
  <c r="X448" i="2" s="1"/>
  <c r="W447" i="2"/>
  <c r="V447" i="2"/>
  <c r="X447" i="2" s="1"/>
  <c r="U447" i="2"/>
  <c r="V446" i="2"/>
  <c r="X446" i="2" s="1"/>
  <c r="W445" i="2"/>
  <c r="U445" i="2"/>
  <c r="V445" i="2" s="1"/>
  <c r="X445" i="2" s="1"/>
  <c r="V444" i="2"/>
  <c r="X444" i="2" s="1"/>
  <c r="W443" i="2"/>
  <c r="U443" i="2"/>
  <c r="V443" i="2" s="1"/>
  <c r="V442" i="2"/>
  <c r="X442" i="2" s="1"/>
  <c r="W441" i="2"/>
  <c r="V441" i="2"/>
  <c r="X441" i="2" s="1"/>
  <c r="U441" i="2"/>
  <c r="X440" i="2"/>
  <c r="V440" i="2"/>
  <c r="W439" i="2"/>
  <c r="U439" i="2"/>
  <c r="V439" i="2" s="1"/>
  <c r="X439" i="2" s="1"/>
  <c r="V438" i="2"/>
  <c r="X438" i="2" s="1"/>
  <c r="W437" i="2"/>
  <c r="V437" i="2"/>
  <c r="X437" i="2" s="1"/>
  <c r="U437" i="2"/>
  <c r="X436" i="2"/>
  <c r="V436" i="2"/>
  <c r="W435" i="2"/>
  <c r="U435" i="2"/>
  <c r="V435" i="2" s="1"/>
  <c r="X435" i="2" s="1"/>
  <c r="V434" i="2"/>
  <c r="X434" i="2" s="1"/>
  <c r="W433" i="2"/>
  <c r="V433" i="2"/>
  <c r="X433" i="2" s="1"/>
  <c r="U433" i="2"/>
  <c r="X432" i="2"/>
  <c r="V432" i="2"/>
  <c r="W431" i="2"/>
  <c r="U431" i="2"/>
  <c r="V431" i="2" s="1"/>
  <c r="X431" i="2" s="1"/>
  <c r="V430" i="2"/>
  <c r="X430" i="2" s="1"/>
  <c r="W429" i="2"/>
  <c r="V429" i="2"/>
  <c r="X429" i="2" s="1"/>
  <c r="U429" i="2"/>
  <c r="X428" i="2"/>
  <c r="V428" i="2"/>
  <c r="W427" i="2"/>
  <c r="U427" i="2"/>
  <c r="V427" i="2" s="1"/>
  <c r="X427" i="2" s="1"/>
  <c r="V426" i="2"/>
  <c r="X426" i="2" s="1"/>
  <c r="W425" i="2"/>
  <c r="V425" i="2"/>
  <c r="X425" i="2" s="1"/>
  <c r="U425" i="2"/>
  <c r="X424" i="2"/>
  <c r="V424" i="2"/>
  <c r="W423" i="2"/>
  <c r="U423" i="2"/>
  <c r="V423" i="2" s="1"/>
  <c r="X423" i="2" s="1"/>
  <c r="V422" i="2"/>
  <c r="X422" i="2" s="1"/>
  <c r="W421" i="2"/>
  <c r="V421" i="2"/>
  <c r="X421" i="2" s="1"/>
  <c r="U421" i="2"/>
  <c r="X420" i="2"/>
  <c r="V420" i="2"/>
  <c r="W419" i="2"/>
  <c r="U419" i="2"/>
  <c r="V419" i="2" s="1"/>
  <c r="X419" i="2" s="1"/>
  <c r="V418" i="2"/>
  <c r="X418" i="2" s="1"/>
  <c r="W417" i="2"/>
  <c r="V417" i="2"/>
  <c r="X417" i="2" s="1"/>
  <c r="U417" i="2"/>
  <c r="X416" i="2"/>
  <c r="V416" i="2"/>
  <c r="W415" i="2"/>
  <c r="U415" i="2"/>
  <c r="V415" i="2" s="1"/>
  <c r="X415" i="2" s="1"/>
  <c r="V414" i="2"/>
  <c r="X414" i="2" s="1"/>
  <c r="W413" i="2"/>
  <c r="V413" i="2"/>
  <c r="X413" i="2" s="1"/>
  <c r="U413" i="2"/>
  <c r="X412" i="2"/>
  <c r="V412" i="2"/>
  <c r="W411" i="2"/>
  <c r="U411" i="2"/>
  <c r="V411" i="2" s="1"/>
  <c r="X411" i="2" s="1"/>
  <c r="V410" i="2"/>
  <c r="X410" i="2" s="1"/>
  <c r="W409" i="2"/>
  <c r="V409" i="2"/>
  <c r="X409" i="2" s="1"/>
  <c r="U409" i="2"/>
  <c r="X408" i="2"/>
  <c r="V408" i="2"/>
  <c r="W407" i="2"/>
  <c r="U407" i="2"/>
  <c r="V407" i="2" s="1"/>
  <c r="X407" i="2" s="1"/>
  <c r="V406" i="2"/>
  <c r="X406" i="2" s="1"/>
  <c r="W405" i="2"/>
  <c r="V405" i="2"/>
  <c r="X405" i="2" s="1"/>
  <c r="U405" i="2"/>
  <c r="X404" i="2"/>
  <c r="V404" i="2"/>
  <c r="W403" i="2"/>
  <c r="U403" i="2"/>
  <c r="V403" i="2" s="1"/>
  <c r="X403" i="2" s="1"/>
  <c r="V402" i="2"/>
  <c r="X402" i="2" s="1"/>
  <c r="W401" i="2"/>
  <c r="V401" i="2"/>
  <c r="X401" i="2" s="1"/>
  <c r="U401" i="2"/>
  <c r="X400" i="2"/>
  <c r="V400" i="2"/>
  <c r="W399" i="2"/>
  <c r="U399" i="2"/>
  <c r="V399" i="2" s="1"/>
  <c r="X399" i="2" s="1"/>
  <c r="V398" i="2"/>
  <c r="X398" i="2" s="1"/>
  <c r="W397" i="2"/>
  <c r="V397" i="2"/>
  <c r="X397" i="2" s="1"/>
  <c r="U397" i="2"/>
  <c r="X396" i="2"/>
  <c r="V396" i="2"/>
  <c r="W395" i="2"/>
  <c r="U395" i="2"/>
  <c r="V395" i="2" s="1"/>
  <c r="X395" i="2" s="1"/>
  <c r="V394" i="2"/>
  <c r="X394" i="2" s="1"/>
  <c r="W393" i="2"/>
  <c r="V393" i="2"/>
  <c r="X393" i="2" s="1"/>
  <c r="U393" i="2"/>
  <c r="X392" i="2"/>
  <c r="V392" i="2"/>
  <c r="W391" i="2"/>
  <c r="U391" i="2"/>
  <c r="V391" i="2" s="1"/>
  <c r="X391" i="2" s="1"/>
  <c r="V390" i="2"/>
  <c r="X390" i="2" s="1"/>
  <c r="W389" i="2"/>
  <c r="V389" i="2"/>
  <c r="X389" i="2" s="1"/>
  <c r="U389" i="2"/>
  <c r="X388" i="2"/>
  <c r="V388" i="2"/>
  <c r="W387" i="2"/>
  <c r="U387" i="2"/>
  <c r="V387" i="2" s="1"/>
  <c r="X387" i="2" s="1"/>
  <c r="V386" i="2"/>
  <c r="X386" i="2" s="1"/>
  <c r="W385" i="2"/>
  <c r="V385" i="2"/>
  <c r="X385" i="2" s="1"/>
  <c r="U385" i="2"/>
  <c r="X384" i="2"/>
  <c r="V384" i="2"/>
  <c r="W383" i="2"/>
  <c r="V383" i="2"/>
  <c r="X383" i="2" s="1"/>
  <c r="U383" i="2"/>
  <c r="X382" i="2"/>
  <c r="V382" i="2"/>
  <c r="W381" i="2"/>
  <c r="U381" i="2"/>
  <c r="V381" i="2" s="1"/>
  <c r="X381" i="2" s="1"/>
  <c r="V380" i="2"/>
  <c r="X380" i="2" s="1"/>
  <c r="W379" i="2"/>
  <c r="U379" i="2"/>
  <c r="V379" i="2" s="1"/>
  <c r="X379" i="2" s="1"/>
  <c r="V378" i="2"/>
  <c r="X378" i="2" s="1"/>
  <c r="W377" i="2"/>
  <c r="V377" i="2"/>
  <c r="X377" i="2" s="1"/>
  <c r="U377" i="2"/>
  <c r="X376" i="2"/>
  <c r="V376" i="2"/>
  <c r="W375" i="2"/>
  <c r="U375" i="2"/>
  <c r="V375" i="2" s="1"/>
  <c r="X375" i="2" s="1"/>
  <c r="V374" i="2"/>
  <c r="X374" i="2" s="1"/>
  <c r="W373" i="2"/>
  <c r="V373" i="2"/>
  <c r="X373" i="2" s="1"/>
  <c r="U373" i="2"/>
  <c r="X372" i="2"/>
  <c r="V372" i="2"/>
  <c r="W371" i="2"/>
  <c r="U371" i="2"/>
  <c r="V371" i="2" s="1"/>
  <c r="X371" i="2" s="1"/>
  <c r="V370" i="2"/>
  <c r="X370" i="2" s="1"/>
  <c r="W369" i="2"/>
  <c r="V369" i="2"/>
  <c r="X369" i="2" s="1"/>
  <c r="U369" i="2"/>
  <c r="X368" i="2"/>
  <c r="V368" i="2"/>
  <c r="W367" i="2"/>
  <c r="U367" i="2"/>
  <c r="V367" i="2" s="1"/>
  <c r="X367" i="2" s="1"/>
  <c r="V366" i="2"/>
  <c r="X366" i="2" s="1"/>
  <c r="W365" i="2"/>
  <c r="U365" i="2"/>
  <c r="V365" i="2" s="1"/>
  <c r="X365" i="2" s="1"/>
  <c r="V364" i="2"/>
  <c r="X364" i="2" s="1"/>
  <c r="W363" i="2"/>
  <c r="U363" i="2"/>
  <c r="V363" i="2" s="1"/>
  <c r="X363" i="2" s="1"/>
  <c r="V362" i="2"/>
  <c r="X362" i="2" s="1"/>
  <c r="W361" i="2"/>
  <c r="V361" i="2"/>
  <c r="X361" i="2" s="1"/>
  <c r="U361" i="2"/>
  <c r="X360" i="2"/>
  <c r="V360" i="2"/>
  <c r="W359" i="2"/>
  <c r="U359" i="2"/>
  <c r="V359" i="2" s="1"/>
  <c r="X359" i="2" s="1"/>
  <c r="V358" i="2"/>
  <c r="X358" i="2" s="1"/>
  <c r="W357" i="2"/>
  <c r="V357" i="2"/>
  <c r="X357" i="2" s="1"/>
  <c r="U357" i="2"/>
  <c r="X356" i="2"/>
  <c r="V356" i="2"/>
  <c r="W355" i="2"/>
  <c r="U355" i="2"/>
  <c r="V355" i="2" s="1"/>
  <c r="X355" i="2" s="1"/>
  <c r="V354" i="2"/>
  <c r="X354" i="2" s="1"/>
  <c r="W353" i="2"/>
  <c r="V353" i="2"/>
  <c r="X353" i="2" s="1"/>
  <c r="U353" i="2"/>
  <c r="P352" i="2"/>
  <c r="R352" i="2" s="1"/>
  <c r="T352" i="2" s="1"/>
  <c r="V352" i="2" s="1"/>
  <c r="X352" i="2" s="1"/>
  <c r="W351" i="2"/>
  <c r="U351" i="2"/>
  <c r="O351" i="2"/>
  <c r="P351" i="2" s="1"/>
  <c r="R351" i="2" s="1"/>
  <c r="T351" i="2" s="1"/>
  <c r="O350" i="2"/>
  <c r="P350" i="2" s="1"/>
  <c r="R350" i="2" s="1"/>
  <c r="T350" i="2" s="1"/>
  <c r="V350" i="2" s="1"/>
  <c r="X350" i="2" s="1"/>
  <c r="R349" i="2"/>
  <c r="T349" i="2" s="1"/>
  <c r="V349" i="2" s="1"/>
  <c r="X349" i="2" s="1"/>
  <c r="Q348" i="2"/>
  <c r="R348" i="2" s="1"/>
  <c r="T348" i="2" s="1"/>
  <c r="V348" i="2" s="1"/>
  <c r="X348" i="2" s="1"/>
  <c r="P347" i="2"/>
  <c r="R347" i="2" s="1"/>
  <c r="T347" i="2" s="1"/>
  <c r="V347" i="2" s="1"/>
  <c r="X347" i="2" s="1"/>
  <c r="Q346" i="2"/>
  <c r="O346" i="2"/>
  <c r="P346" i="2" s="1"/>
  <c r="R346" i="2" s="1"/>
  <c r="T346" i="2" s="1"/>
  <c r="V346" i="2" s="1"/>
  <c r="X346" i="2" s="1"/>
  <c r="Q345" i="2"/>
  <c r="O345" i="2"/>
  <c r="P345" i="2" s="1"/>
  <c r="H344" i="2"/>
  <c r="J344" i="2" s="1"/>
  <c r="L344" i="2" s="1"/>
  <c r="N344" i="2" s="1"/>
  <c r="P344" i="2" s="1"/>
  <c r="R344" i="2" s="1"/>
  <c r="T344" i="2" s="1"/>
  <c r="V344" i="2" s="1"/>
  <c r="X344" i="2" s="1"/>
  <c r="H343" i="2"/>
  <c r="J343" i="2" s="1"/>
  <c r="L343" i="2" s="1"/>
  <c r="N343" i="2" s="1"/>
  <c r="P343" i="2" s="1"/>
  <c r="R343" i="2" s="1"/>
  <c r="T343" i="2" s="1"/>
  <c r="V343" i="2" s="1"/>
  <c r="X343" i="2" s="1"/>
  <c r="G343" i="2"/>
  <c r="H342" i="2"/>
  <c r="J342" i="2" s="1"/>
  <c r="L342" i="2" s="1"/>
  <c r="N342" i="2" s="1"/>
  <c r="P342" i="2" s="1"/>
  <c r="R342" i="2" s="1"/>
  <c r="T342" i="2" s="1"/>
  <c r="V342" i="2" s="1"/>
  <c r="X342" i="2" s="1"/>
  <c r="G341" i="2"/>
  <c r="H341" i="2" s="1"/>
  <c r="J341" i="2" s="1"/>
  <c r="L341" i="2" s="1"/>
  <c r="N341" i="2" s="1"/>
  <c r="P341" i="2" s="1"/>
  <c r="R341" i="2" s="1"/>
  <c r="T341" i="2" s="1"/>
  <c r="V341" i="2" s="1"/>
  <c r="X341" i="2" s="1"/>
  <c r="J340" i="2"/>
  <c r="L340" i="2" s="1"/>
  <c r="N340" i="2" s="1"/>
  <c r="P340" i="2" s="1"/>
  <c r="R340" i="2" s="1"/>
  <c r="T340" i="2" s="1"/>
  <c r="V340" i="2" s="1"/>
  <c r="X340" i="2" s="1"/>
  <c r="H340" i="2"/>
  <c r="H339" i="2"/>
  <c r="J339" i="2" s="1"/>
  <c r="L339" i="2" s="1"/>
  <c r="N339" i="2" s="1"/>
  <c r="P339" i="2" s="1"/>
  <c r="R339" i="2" s="1"/>
  <c r="T339" i="2" s="1"/>
  <c r="V339" i="2" s="1"/>
  <c r="X339" i="2" s="1"/>
  <c r="G339" i="2"/>
  <c r="H338" i="2"/>
  <c r="J338" i="2" s="1"/>
  <c r="L338" i="2" s="1"/>
  <c r="N338" i="2" s="1"/>
  <c r="P338" i="2" s="1"/>
  <c r="R338" i="2" s="1"/>
  <c r="T338" i="2" s="1"/>
  <c r="V338" i="2" s="1"/>
  <c r="X338" i="2" s="1"/>
  <c r="G337" i="2"/>
  <c r="H337" i="2" s="1"/>
  <c r="J337" i="2" s="1"/>
  <c r="L337" i="2" s="1"/>
  <c r="N337" i="2" s="1"/>
  <c r="P337" i="2" s="1"/>
  <c r="R337" i="2" s="1"/>
  <c r="T337" i="2" s="1"/>
  <c r="V337" i="2" s="1"/>
  <c r="X337" i="2" s="1"/>
  <c r="J336" i="2"/>
  <c r="L336" i="2" s="1"/>
  <c r="N336" i="2" s="1"/>
  <c r="P336" i="2" s="1"/>
  <c r="R336" i="2" s="1"/>
  <c r="T336" i="2" s="1"/>
  <c r="V336" i="2" s="1"/>
  <c r="X336" i="2" s="1"/>
  <c r="H336" i="2"/>
  <c r="H335" i="2"/>
  <c r="J335" i="2" s="1"/>
  <c r="L335" i="2" s="1"/>
  <c r="N335" i="2" s="1"/>
  <c r="P335" i="2" s="1"/>
  <c r="R335" i="2" s="1"/>
  <c r="T335" i="2" s="1"/>
  <c r="V335" i="2" s="1"/>
  <c r="X335" i="2" s="1"/>
  <c r="G335" i="2"/>
  <c r="H334" i="2"/>
  <c r="J334" i="2" s="1"/>
  <c r="L334" i="2" s="1"/>
  <c r="N334" i="2" s="1"/>
  <c r="P334" i="2" s="1"/>
  <c r="R334" i="2" s="1"/>
  <c r="T334" i="2" s="1"/>
  <c r="V334" i="2" s="1"/>
  <c r="X334" i="2" s="1"/>
  <c r="G333" i="2"/>
  <c r="H333" i="2" s="1"/>
  <c r="J333" i="2" s="1"/>
  <c r="L333" i="2" s="1"/>
  <c r="N333" i="2" s="1"/>
  <c r="P333" i="2" s="1"/>
  <c r="R333" i="2" s="1"/>
  <c r="T333" i="2" s="1"/>
  <c r="V333" i="2" s="1"/>
  <c r="X333" i="2" s="1"/>
  <c r="J332" i="2"/>
  <c r="L332" i="2" s="1"/>
  <c r="N332" i="2" s="1"/>
  <c r="P332" i="2" s="1"/>
  <c r="R332" i="2" s="1"/>
  <c r="T332" i="2" s="1"/>
  <c r="V332" i="2" s="1"/>
  <c r="X332" i="2" s="1"/>
  <c r="H332" i="2"/>
  <c r="H331" i="2"/>
  <c r="J331" i="2" s="1"/>
  <c r="L331" i="2" s="1"/>
  <c r="N331" i="2" s="1"/>
  <c r="P331" i="2" s="1"/>
  <c r="R331" i="2" s="1"/>
  <c r="T331" i="2" s="1"/>
  <c r="V331" i="2" s="1"/>
  <c r="X331" i="2" s="1"/>
  <c r="G331" i="2"/>
  <c r="H330" i="2"/>
  <c r="J330" i="2" s="1"/>
  <c r="L330" i="2" s="1"/>
  <c r="N330" i="2" s="1"/>
  <c r="P330" i="2" s="1"/>
  <c r="R330" i="2" s="1"/>
  <c r="T330" i="2" s="1"/>
  <c r="V330" i="2" s="1"/>
  <c r="X330" i="2" s="1"/>
  <c r="G329" i="2"/>
  <c r="H329" i="2" s="1"/>
  <c r="J329" i="2" s="1"/>
  <c r="L329" i="2" s="1"/>
  <c r="N329" i="2" s="1"/>
  <c r="P329" i="2" s="1"/>
  <c r="R329" i="2" s="1"/>
  <c r="T329" i="2" s="1"/>
  <c r="V329" i="2" s="1"/>
  <c r="X329" i="2" s="1"/>
  <c r="J328" i="2"/>
  <c r="L328" i="2" s="1"/>
  <c r="N328" i="2" s="1"/>
  <c r="P328" i="2" s="1"/>
  <c r="R328" i="2" s="1"/>
  <c r="T328" i="2" s="1"/>
  <c r="V328" i="2" s="1"/>
  <c r="X328" i="2" s="1"/>
  <c r="H328" i="2"/>
  <c r="G327" i="2"/>
  <c r="F327" i="2"/>
  <c r="G326" i="2"/>
  <c r="H326" i="2" s="1"/>
  <c r="J326" i="2" s="1"/>
  <c r="L326" i="2" s="1"/>
  <c r="N326" i="2" s="1"/>
  <c r="P326" i="2" s="1"/>
  <c r="R326" i="2" s="1"/>
  <c r="T326" i="2" s="1"/>
  <c r="V326" i="2" s="1"/>
  <c r="X326" i="2" s="1"/>
  <c r="L325" i="2"/>
  <c r="N325" i="2" s="1"/>
  <c r="P325" i="2" s="1"/>
  <c r="R325" i="2" s="1"/>
  <c r="T325" i="2" s="1"/>
  <c r="V325" i="2" s="1"/>
  <c r="X325" i="2" s="1"/>
  <c r="L324" i="2"/>
  <c r="N324" i="2" s="1"/>
  <c r="P324" i="2" s="1"/>
  <c r="R324" i="2" s="1"/>
  <c r="T324" i="2" s="1"/>
  <c r="V324" i="2" s="1"/>
  <c r="X324" i="2" s="1"/>
  <c r="K324" i="2"/>
  <c r="L323" i="2"/>
  <c r="N323" i="2" s="1"/>
  <c r="P323" i="2" s="1"/>
  <c r="R323" i="2" s="1"/>
  <c r="T323" i="2" s="1"/>
  <c r="V323" i="2" s="1"/>
  <c r="X323" i="2" s="1"/>
  <c r="K322" i="2"/>
  <c r="L322" i="2" s="1"/>
  <c r="N322" i="2" s="1"/>
  <c r="P322" i="2" s="1"/>
  <c r="R322" i="2" s="1"/>
  <c r="T322" i="2" s="1"/>
  <c r="V322" i="2" s="1"/>
  <c r="X322" i="2" s="1"/>
  <c r="N321" i="2"/>
  <c r="P321" i="2" s="1"/>
  <c r="R321" i="2" s="1"/>
  <c r="T321" i="2" s="1"/>
  <c r="V321" i="2" s="1"/>
  <c r="X321" i="2" s="1"/>
  <c r="L321" i="2"/>
  <c r="L320" i="2"/>
  <c r="N320" i="2" s="1"/>
  <c r="P320" i="2" s="1"/>
  <c r="R320" i="2" s="1"/>
  <c r="T320" i="2" s="1"/>
  <c r="V320" i="2" s="1"/>
  <c r="X320" i="2" s="1"/>
  <c r="K320" i="2"/>
  <c r="L319" i="2"/>
  <c r="N319" i="2" s="1"/>
  <c r="P319" i="2" s="1"/>
  <c r="R319" i="2" s="1"/>
  <c r="T319" i="2" s="1"/>
  <c r="V319" i="2" s="1"/>
  <c r="X319" i="2" s="1"/>
  <c r="K318" i="2"/>
  <c r="L318" i="2" s="1"/>
  <c r="N318" i="2" s="1"/>
  <c r="P318" i="2" s="1"/>
  <c r="R318" i="2" s="1"/>
  <c r="T318" i="2" s="1"/>
  <c r="V318" i="2" s="1"/>
  <c r="X318" i="2" s="1"/>
  <c r="L317" i="2"/>
  <c r="N317" i="2" s="1"/>
  <c r="P317" i="2" s="1"/>
  <c r="R317" i="2" s="1"/>
  <c r="T317" i="2" s="1"/>
  <c r="V317" i="2" s="1"/>
  <c r="X317" i="2" s="1"/>
  <c r="L316" i="2"/>
  <c r="N316" i="2" s="1"/>
  <c r="P316" i="2" s="1"/>
  <c r="R316" i="2" s="1"/>
  <c r="T316" i="2" s="1"/>
  <c r="V316" i="2" s="1"/>
  <c r="X316" i="2" s="1"/>
  <c r="K316" i="2"/>
  <c r="L315" i="2"/>
  <c r="N315" i="2" s="1"/>
  <c r="P315" i="2" s="1"/>
  <c r="R315" i="2" s="1"/>
  <c r="T315" i="2" s="1"/>
  <c r="V315" i="2" s="1"/>
  <c r="X315" i="2" s="1"/>
  <c r="K314" i="2"/>
  <c r="L314" i="2" s="1"/>
  <c r="N314" i="2" s="1"/>
  <c r="P314" i="2" s="1"/>
  <c r="R314" i="2" s="1"/>
  <c r="T314" i="2" s="1"/>
  <c r="V314" i="2" s="1"/>
  <c r="X314" i="2" s="1"/>
  <c r="L313" i="2"/>
  <c r="N313" i="2" s="1"/>
  <c r="P313" i="2" s="1"/>
  <c r="R313" i="2" s="1"/>
  <c r="T313" i="2" s="1"/>
  <c r="V313" i="2" s="1"/>
  <c r="X313" i="2" s="1"/>
  <c r="K312" i="2"/>
  <c r="L312" i="2" s="1"/>
  <c r="N312" i="2" s="1"/>
  <c r="P312" i="2" s="1"/>
  <c r="R312" i="2" s="1"/>
  <c r="T312" i="2" s="1"/>
  <c r="V312" i="2" s="1"/>
  <c r="X312" i="2" s="1"/>
  <c r="L311" i="2"/>
  <c r="N311" i="2" s="1"/>
  <c r="P311" i="2" s="1"/>
  <c r="R311" i="2" s="1"/>
  <c r="T311" i="2" s="1"/>
  <c r="V311" i="2" s="1"/>
  <c r="X311" i="2" s="1"/>
  <c r="K310" i="2"/>
  <c r="L310" i="2" s="1"/>
  <c r="N310" i="2" s="1"/>
  <c r="P310" i="2" s="1"/>
  <c r="R310" i="2" s="1"/>
  <c r="T310" i="2" s="1"/>
  <c r="V310" i="2" s="1"/>
  <c r="X310" i="2" s="1"/>
  <c r="H309" i="2"/>
  <c r="J309" i="2" s="1"/>
  <c r="L309" i="2" s="1"/>
  <c r="N309" i="2" s="1"/>
  <c r="P309" i="2" s="1"/>
  <c r="R309" i="2" s="1"/>
  <c r="T309" i="2" s="1"/>
  <c r="V309" i="2" s="1"/>
  <c r="X309" i="2" s="1"/>
  <c r="G308" i="2"/>
  <c r="H308" i="2" s="1"/>
  <c r="J308" i="2" s="1"/>
  <c r="L308" i="2" s="1"/>
  <c r="N308" i="2" s="1"/>
  <c r="P308" i="2" s="1"/>
  <c r="R308" i="2" s="1"/>
  <c r="T308" i="2" s="1"/>
  <c r="V308" i="2" s="1"/>
  <c r="X308" i="2" s="1"/>
  <c r="H307" i="2"/>
  <c r="J307" i="2" s="1"/>
  <c r="L307" i="2" s="1"/>
  <c r="N307" i="2" s="1"/>
  <c r="P307" i="2" s="1"/>
  <c r="R307" i="2" s="1"/>
  <c r="T307" i="2" s="1"/>
  <c r="V307" i="2" s="1"/>
  <c r="X307" i="2" s="1"/>
  <c r="G306" i="2"/>
  <c r="H306" i="2" s="1"/>
  <c r="J306" i="2" s="1"/>
  <c r="L306" i="2" s="1"/>
  <c r="N306" i="2" s="1"/>
  <c r="P306" i="2" s="1"/>
  <c r="R306" i="2" s="1"/>
  <c r="T306" i="2" s="1"/>
  <c r="V306" i="2" s="1"/>
  <c r="X306" i="2" s="1"/>
  <c r="H305" i="2"/>
  <c r="J305" i="2" s="1"/>
  <c r="L305" i="2" s="1"/>
  <c r="N305" i="2" s="1"/>
  <c r="P305" i="2" s="1"/>
  <c r="R305" i="2" s="1"/>
  <c r="T305" i="2" s="1"/>
  <c r="V305" i="2" s="1"/>
  <c r="X305" i="2" s="1"/>
  <c r="G304" i="2"/>
  <c r="H304" i="2" s="1"/>
  <c r="J304" i="2" s="1"/>
  <c r="L304" i="2" s="1"/>
  <c r="N304" i="2" s="1"/>
  <c r="P304" i="2" s="1"/>
  <c r="R304" i="2" s="1"/>
  <c r="T304" i="2" s="1"/>
  <c r="V304" i="2" s="1"/>
  <c r="X304" i="2" s="1"/>
  <c r="V303" i="2"/>
  <c r="X303" i="2" s="1"/>
  <c r="W302" i="2"/>
  <c r="V302" i="2"/>
  <c r="X302" i="2" s="1"/>
  <c r="U302" i="2"/>
  <c r="H301" i="2"/>
  <c r="J301" i="2" s="1"/>
  <c r="L301" i="2" s="1"/>
  <c r="N301" i="2" s="1"/>
  <c r="P301" i="2" s="1"/>
  <c r="R301" i="2" s="1"/>
  <c r="T301" i="2" s="1"/>
  <c r="V301" i="2" s="1"/>
  <c r="X301" i="2" s="1"/>
  <c r="W300" i="2"/>
  <c r="U300" i="2"/>
  <c r="U299" i="2" s="1"/>
  <c r="U183" i="2" s="1"/>
  <c r="K300" i="2"/>
  <c r="G300" i="2"/>
  <c r="G299" i="2" s="1"/>
  <c r="H299" i="2" s="1"/>
  <c r="J299" i="2" s="1"/>
  <c r="L299" i="2" s="1"/>
  <c r="N299" i="2" s="1"/>
  <c r="P299" i="2" s="1"/>
  <c r="R299" i="2" s="1"/>
  <c r="T299" i="2" s="1"/>
  <c r="V299" i="2" s="1"/>
  <c r="X299" i="2" s="1"/>
  <c r="F300" i="2"/>
  <c r="W299" i="2"/>
  <c r="K299" i="2"/>
  <c r="N298" i="2"/>
  <c r="P298" i="2" s="1"/>
  <c r="R298" i="2" s="1"/>
  <c r="T298" i="2" s="1"/>
  <c r="V298" i="2" s="1"/>
  <c r="X298" i="2" s="1"/>
  <c r="M297" i="2"/>
  <c r="N297" i="2" s="1"/>
  <c r="P297" i="2" s="1"/>
  <c r="R297" i="2" s="1"/>
  <c r="T297" i="2" s="1"/>
  <c r="V297" i="2" s="1"/>
  <c r="X297" i="2" s="1"/>
  <c r="H296" i="2"/>
  <c r="J296" i="2" s="1"/>
  <c r="L296" i="2" s="1"/>
  <c r="N296" i="2" s="1"/>
  <c r="P296" i="2" s="1"/>
  <c r="R296" i="2" s="1"/>
  <c r="T296" i="2" s="1"/>
  <c r="V296" i="2" s="1"/>
  <c r="X296" i="2" s="1"/>
  <c r="G295" i="2"/>
  <c r="H295" i="2" s="1"/>
  <c r="J295" i="2" s="1"/>
  <c r="L295" i="2" s="1"/>
  <c r="N295" i="2" s="1"/>
  <c r="P295" i="2" s="1"/>
  <c r="R295" i="2" s="1"/>
  <c r="T295" i="2" s="1"/>
  <c r="V295" i="2" s="1"/>
  <c r="X295" i="2" s="1"/>
  <c r="H294" i="2"/>
  <c r="J294" i="2" s="1"/>
  <c r="L294" i="2" s="1"/>
  <c r="N294" i="2" s="1"/>
  <c r="P294" i="2" s="1"/>
  <c r="R294" i="2" s="1"/>
  <c r="T294" i="2" s="1"/>
  <c r="V294" i="2" s="1"/>
  <c r="X294" i="2" s="1"/>
  <c r="G293" i="2"/>
  <c r="H293" i="2" s="1"/>
  <c r="J293" i="2" s="1"/>
  <c r="L293" i="2" s="1"/>
  <c r="N293" i="2" s="1"/>
  <c r="P293" i="2" s="1"/>
  <c r="R293" i="2" s="1"/>
  <c r="T293" i="2" s="1"/>
  <c r="V293" i="2" s="1"/>
  <c r="X293" i="2" s="1"/>
  <c r="H292" i="2"/>
  <c r="J292" i="2" s="1"/>
  <c r="L292" i="2" s="1"/>
  <c r="N292" i="2" s="1"/>
  <c r="P292" i="2" s="1"/>
  <c r="R292" i="2" s="1"/>
  <c r="T292" i="2" s="1"/>
  <c r="V292" i="2" s="1"/>
  <c r="X292" i="2" s="1"/>
  <c r="G291" i="2"/>
  <c r="H291" i="2" s="1"/>
  <c r="J291" i="2" s="1"/>
  <c r="L291" i="2" s="1"/>
  <c r="N291" i="2" s="1"/>
  <c r="P291" i="2" s="1"/>
  <c r="R291" i="2" s="1"/>
  <c r="T291" i="2" s="1"/>
  <c r="V291" i="2" s="1"/>
  <c r="X291" i="2" s="1"/>
  <c r="H290" i="2"/>
  <c r="J290" i="2" s="1"/>
  <c r="L290" i="2" s="1"/>
  <c r="N290" i="2" s="1"/>
  <c r="P290" i="2" s="1"/>
  <c r="R290" i="2" s="1"/>
  <c r="T290" i="2" s="1"/>
  <c r="V290" i="2" s="1"/>
  <c r="X290" i="2" s="1"/>
  <c r="G289" i="2"/>
  <c r="H289" i="2" s="1"/>
  <c r="J289" i="2" s="1"/>
  <c r="L289" i="2" s="1"/>
  <c r="N289" i="2" s="1"/>
  <c r="P289" i="2" s="1"/>
  <c r="R289" i="2" s="1"/>
  <c r="T289" i="2" s="1"/>
  <c r="V289" i="2" s="1"/>
  <c r="X289" i="2" s="1"/>
  <c r="H288" i="2"/>
  <c r="J288" i="2" s="1"/>
  <c r="L288" i="2" s="1"/>
  <c r="N288" i="2" s="1"/>
  <c r="P288" i="2" s="1"/>
  <c r="R288" i="2" s="1"/>
  <c r="T288" i="2" s="1"/>
  <c r="V288" i="2" s="1"/>
  <c r="X288" i="2" s="1"/>
  <c r="G287" i="2"/>
  <c r="H287" i="2" s="1"/>
  <c r="J287" i="2" s="1"/>
  <c r="L287" i="2" s="1"/>
  <c r="N287" i="2" s="1"/>
  <c r="P287" i="2" s="1"/>
  <c r="R287" i="2" s="1"/>
  <c r="T287" i="2" s="1"/>
  <c r="V287" i="2" s="1"/>
  <c r="X287" i="2" s="1"/>
  <c r="H286" i="2"/>
  <c r="J286" i="2" s="1"/>
  <c r="L286" i="2" s="1"/>
  <c r="N286" i="2" s="1"/>
  <c r="P286" i="2" s="1"/>
  <c r="R286" i="2" s="1"/>
  <c r="T286" i="2" s="1"/>
  <c r="V286" i="2" s="1"/>
  <c r="X286" i="2" s="1"/>
  <c r="H285" i="2"/>
  <c r="J285" i="2" s="1"/>
  <c r="L285" i="2" s="1"/>
  <c r="N285" i="2" s="1"/>
  <c r="P285" i="2" s="1"/>
  <c r="R285" i="2" s="1"/>
  <c r="T285" i="2" s="1"/>
  <c r="V285" i="2" s="1"/>
  <c r="X285" i="2" s="1"/>
  <c r="G285" i="2"/>
  <c r="H284" i="2"/>
  <c r="J284" i="2" s="1"/>
  <c r="L284" i="2" s="1"/>
  <c r="N284" i="2" s="1"/>
  <c r="P284" i="2" s="1"/>
  <c r="R284" i="2" s="1"/>
  <c r="T284" i="2" s="1"/>
  <c r="V284" i="2" s="1"/>
  <c r="X284" i="2" s="1"/>
  <c r="G283" i="2"/>
  <c r="H283" i="2" s="1"/>
  <c r="J283" i="2" s="1"/>
  <c r="L283" i="2" s="1"/>
  <c r="N283" i="2" s="1"/>
  <c r="P283" i="2" s="1"/>
  <c r="R283" i="2" s="1"/>
  <c r="T283" i="2" s="1"/>
  <c r="V283" i="2" s="1"/>
  <c r="X283" i="2" s="1"/>
  <c r="J282" i="2"/>
  <c r="L282" i="2" s="1"/>
  <c r="N282" i="2" s="1"/>
  <c r="P282" i="2" s="1"/>
  <c r="R282" i="2" s="1"/>
  <c r="T282" i="2" s="1"/>
  <c r="V282" i="2" s="1"/>
  <c r="X282" i="2" s="1"/>
  <c r="H282" i="2"/>
  <c r="H281" i="2"/>
  <c r="J281" i="2" s="1"/>
  <c r="L281" i="2" s="1"/>
  <c r="N281" i="2" s="1"/>
  <c r="P281" i="2" s="1"/>
  <c r="R281" i="2" s="1"/>
  <c r="T281" i="2" s="1"/>
  <c r="V281" i="2" s="1"/>
  <c r="X281" i="2" s="1"/>
  <c r="G281" i="2"/>
  <c r="H280" i="2"/>
  <c r="J280" i="2" s="1"/>
  <c r="L280" i="2" s="1"/>
  <c r="N280" i="2" s="1"/>
  <c r="P280" i="2" s="1"/>
  <c r="R280" i="2" s="1"/>
  <c r="T280" i="2" s="1"/>
  <c r="V280" i="2" s="1"/>
  <c r="X280" i="2" s="1"/>
  <c r="G279" i="2"/>
  <c r="F279" i="2"/>
  <c r="H279" i="2" s="1"/>
  <c r="J279" i="2" s="1"/>
  <c r="L279" i="2" s="1"/>
  <c r="N279" i="2" s="1"/>
  <c r="P279" i="2" s="1"/>
  <c r="R279" i="2" s="1"/>
  <c r="T279" i="2" s="1"/>
  <c r="V279" i="2" s="1"/>
  <c r="X279" i="2" s="1"/>
  <c r="M278" i="2"/>
  <c r="G278" i="2"/>
  <c r="H278" i="2" s="1"/>
  <c r="J278" i="2" s="1"/>
  <c r="L278" i="2" s="1"/>
  <c r="N278" i="2" s="1"/>
  <c r="P278" i="2" s="1"/>
  <c r="R278" i="2" s="1"/>
  <c r="T278" i="2" s="1"/>
  <c r="V278" i="2" s="1"/>
  <c r="X278" i="2" s="1"/>
  <c r="H277" i="2"/>
  <c r="J277" i="2" s="1"/>
  <c r="L277" i="2" s="1"/>
  <c r="N277" i="2" s="1"/>
  <c r="P277" i="2" s="1"/>
  <c r="R277" i="2" s="1"/>
  <c r="T277" i="2" s="1"/>
  <c r="V277" i="2" s="1"/>
  <c r="X277" i="2" s="1"/>
  <c r="G276" i="2"/>
  <c r="H276" i="2" s="1"/>
  <c r="J276" i="2" s="1"/>
  <c r="L276" i="2" s="1"/>
  <c r="N276" i="2" s="1"/>
  <c r="P276" i="2" s="1"/>
  <c r="R276" i="2" s="1"/>
  <c r="T276" i="2" s="1"/>
  <c r="V276" i="2" s="1"/>
  <c r="X276" i="2" s="1"/>
  <c r="H275" i="2"/>
  <c r="J275" i="2" s="1"/>
  <c r="L275" i="2" s="1"/>
  <c r="N275" i="2" s="1"/>
  <c r="P275" i="2" s="1"/>
  <c r="R275" i="2" s="1"/>
  <c r="T275" i="2" s="1"/>
  <c r="V275" i="2" s="1"/>
  <c r="X275" i="2" s="1"/>
  <c r="G274" i="2"/>
  <c r="H274" i="2" s="1"/>
  <c r="J274" i="2" s="1"/>
  <c r="L274" i="2" s="1"/>
  <c r="N274" i="2" s="1"/>
  <c r="P274" i="2" s="1"/>
  <c r="R274" i="2" s="1"/>
  <c r="T274" i="2" s="1"/>
  <c r="V274" i="2" s="1"/>
  <c r="X274" i="2" s="1"/>
  <c r="H273" i="2"/>
  <c r="J273" i="2" s="1"/>
  <c r="L273" i="2" s="1"/>
  <c r="N273" i="2" s="1"/>
  <c r="P273" i="2" s="1"/>
  <c r="R273" i="2" s="1"/>
  <c r="T273" i="2" s="1"/>
  <c r="V273" i="2" s="1"/>
  <c r="X273" i="2" s="1"/>
  <c r="G272" i="2"/>
  <c r="H272" i="2" s="1"/>
  <c r="J272" i="2" s="1"/>
  <c r="L272" i="2" s="1"/>
  <c r="N272" i="2" s="1"/>
  <c r="P272" i="2" s="1"/>
  <c r="R272" i="2" s="1"/>
  <c r="T272" i="2" s="1"/>
  <c r="V272" i="2" s="1"/>
  <c r="X272" i="2" s="1"/>
  <c r="H271" i="2"/>
  <c r="J271" i="2" s="1"/>
  <c r="L271" i="2" s="1"/>
  <c r="N271" i="2" s="1"/>
  <c r="P271" i="2" s="1"/>
  <c r="R271" i="2" s="1"/>
  <c r="T271" i="2" s="1"/>
  <c r="V271" i="2" s="1"/>
  <c r="X271" i="2" s="1"/>
  <c r="G270" i="2"/>
  <c r="H270" i="2" s="1"/>
  <c r="J270" i="2" s="1"/>
  <c r="L270" i="2" s="1"/>
  <c r="N270" i="2" s="1"/>
  <c r="P270" i="2" s="1"/>
  <c r="R270" i="2" s="1"/>
  <c r="T270" i="2" s="1"/>
  <c r="V270" i="2" s="1"/>
  <c r="X270" i="2" s="1"/>
  <c r="H269" i="2"/>
  <c r="J269" i="2" s="1"/>
  <c r="L269" i="2" s="1"/>
  <c r="N269" i="2" s="1"/>
  <c r="P269" i="2" s="1"/>
  <c r="R269" i="2" s="1"/>
  <c r="T269" i="2" s="1"/>
  <c r="V269" i="2" s="1"/>
  <c r="X269" i="2" s="1"/>
  <c r="G268" i="2"/>
  <c r="H268" i="2" s="1"/>
  <c r="J268" i="2" s="1"/>
  <c r="L268" i="2" s="1"/>
  <c r="N268" i="2" s="1"/>
  <c r="P268" i="2" s="1"/>
  <c r="R268" i="2" s="1"/>
  <c r="T268" i="2" s="1"/>
  <c r="V268" i="2" s="1"/>
  <c r="X268" i="2" s="1"/>
  <c r="H267" i="2"/>
  <c r="J267" i="2" s="1"/>
  <c r="L267" i="2" s="1"/>
  <c r="N267" i="2" s="1"/>
  <c r="P267" i="2" s="1"/>
  <c r="R267" i="2" s="1"/>
  <c r="T267" i="2" s="1"/>
  <c r="V267" i="2" s="1"/>
  <c r="X267" i="2" s="1"/>
  <c r="G266" i="2"/>
  <c r="F266" i="2"/>
  <c r="H266" i="2" s="1"/>
  <c r="J266" i="2" s="1"/>
  <c r="L266" i="2" s="1"/>
  <c r="N266" i="2" s="1"/>
  <c r="P266" i="2" s="1"/>
  <c r="R266" i="2" s="1"/>
  <c r="T266" i="2" s="1"/>
  <c r="V266" i="2" s="1"/>
  <c r="X266" i="2" s="1"/>
  <c r="G265" i="2"/>
  <c r="H265" i="2" s="1"/>
  <c r="J265" i="2" s="1"/>
  <c r="L265" i="2" s="1"/>
  <c r="N265" i="2" s="1"/>
  <c r="P265" i="2" s="1"/>
  <c r="R265" i="2" s="1"/>
  <c r="T265" i="2" s="1"/>
  <c r="V265" i="2" s="1"/>
  <c r="X265" i="2" s="1"/>
  <c r="H264" i="2"/>
  <c r="J264" i="2" s="1"/>
  <c r="L264" i="2" s="1"/>
  <c r="N264" i="2" s="1"/>
  <c r="P264" i="2" s="1"/>
  <c r="R264" i="2" s="1"/>
  <c r="T264" i="2" s="1"/>
  <c r="V264" i="2" s="1"/>
  <c r="X264" i="2" s="1"/>
  <c r="G263" i="2"/>
  <c r="H263" i="2" s="1"/>
  <c r="J263" i="2" s="1"/>
  <c r="L263" i="2" s="1"/>
  <c r="N263" i="2" s="1"/>
  <c r="P263" i="2" s="1"/>
  <c r="R263" i="2" s="1"/>
  <c r="T263" i="2" s="1"/>
  <c r="V263" i="2" s="1"/>
  <c r="X263" i="2" s="1"/>
  <c r="H262" i="2"/>
  <c r="J262" i="2" s="1"/>
  <c r="L262" i="2" s="1"/>
  <c r="N262" i="2" s="1"/>
  <c r="P262" i="2" s="1"/>
  <c r="R262" i="2" s="1"/>
  <c r="T262" i="2" s="1"/>
  <c r="V262" i="2" s="1"/>
  <c r="X262" i="2" s="1"/>
  <c r="G261" i="2"/>
  <c r="H261" i="2" s="1"/>
  <c r="J261" i="2" s="1"/>
  <c r="L261" i="2" s="1"/>
  <c r="N261" i="2" s="1"/>
  <c r="P261" i="2" s="1"/>
  <c r="R261" i="2" s="1"/>
  <c r="T261" i="2" s="1"/>
  <c r="V261" i="2" s="1"/>
  <c r="X261" i="2" s="1"/>
  <c r="H260" i="2"/>
  <c r="J260" i="2" s="1"/>
  <c r="L260" i="2" s="1"/>
  <c r="N260" i="2" s="1"/>
  <c r="P260" i="2" s="1"/>
  <c r="R260" i="2" s="1"/>
  <c r="T260" i="2" s="1"/>
  <c r="V260" i="2" s="1"/>
  <c r="X260" i="2" s="1"/>
  <c r="G259" i="2"/>
  <c r="H259" i="2" s="1"/>
  <c r="J259" i="2" s="1"/>
  <c r="L259" i="2" s="1"/>
  <c r="N259" i="2" s="1"/>
  <c r="P259" i="2" s="1"/>
  <c r="R259" i="2" s="1"/>
  <c r="T259" i="2" s="1"/>
  <c r="V259" i="2" s="1"/>
  <c r="X259" i="2" s="1"/>
  <c r="H258" i="2"/>
  <c r="J258" i="2" s="1"/>
  <c r="L258" i="2" s="1"/>
  <c r="N258" i="2" s="1"/>
  <c r="P258" i="2" s="1"/>
  <c r="R258" i="2" s="1"/>
  <c r="T258" i="2" s="1"/>
  <c r="V258" i="2" s="1"/>
  <c r="X258" i="2" s="1"/>
  <c r="G257" i="2"/>
  <c r="H257" i="2" s="1"/>
  <c r="J257" i="2" s="1"/>
  <c r="L257" i="2" s="1"/>
  <c r="N257" i="2" s="1"/>
  <c r="P257" i="2" s="1"/>
  <c r="R257" i="2" s="1"/>
  <c r="T257" i="2" s="1"/>
  <c r="V257" i="2" s="1"/>
  <c r="X257" i="2" s="1"/>
  <c r="H256" i="2"/>
  <c r="J256" i="2" s="1"/>
  <c r="L256" i="2" s="1"/>
  <c r="N256" i="2" s="1"/>
  <c r="P256" i="2" s="1"/>
  <c r="R256" i="2" s="1"/>
  <c r="T256" i="2" s="1"/>
  <c r="V256" i="2" s="1"/>
  <c r="X256" i="2" s="1"/>
  <c r="G255" i="2"/>
  <c r="H255" i="2" s="1"/>
  <c r="J255" i="2" s="1"/>
  <c r="L255" i="2" s="1"/>
  <c r="N255" i="2" s="1"/>
  <c r="P255" i="2" s="1"/>
  <c r="R255" i="2" s="1"/>
  <c r="T255" i="2" s="1"/>
  <c r="V255" i="2" s="1"/>
  <c r="X255" i="2" s="1"/>
  <c r="H254" i="2"/>
  <c r="J254" i="2" s="1"/>
  <c r="L254" i="2" s="1"/>
  <c r="N254" i="2" s="1"/>
  <c r="P254" i="2" s="1"/>
  <c r="R254" i="2" s="1"/>
  <c r="T254" i="2" s="1"/>
  <c r="V254" i="2" s="1"/>
  <c r="X254" i="2" s="1"/>
  <c r="G253" i="2"/>
  <c r="H253" i="2" s="1"/>
  <c r="J253" i="2" s="1"/>
  <c r="L253" i="2" s="1"/>
  <c r="N253" i="2" s="1"/>
  <c r="P253" i="2" s="1"/>
  <c r="R253" i="2" s="1"/>
  <c r="T253" i="2" s="1"/>
  <c r="V253" i="2" s="1"/>
  <c r="X253" i="2" s="1"/>
  <c r="H252" i="2"/>
  <c r="J252" i="2" s="1"/>
  <c r="L252" i="2" s="1"/>
  <c r="N252" i="2" s="1"/>
  <c r="P252" i="2" s="1"/>
  <c r="R252" i="2" s="1"/>
  <c r="T252" i="2" s="1"/>
  <c r="V252" i="2" s="1"/>
  <c r="X252" i="2" s="1"/>
  <c r="G251" i="2"/>
  <c r="H251" i="2" s="1"/>
  <c r="J251" i="2" s="1"/>
  <c r="L251" i="2" s="1"/>
  <c r="N251" i="2" s="1"/>
  <c r="P251" i="2" s="1"/>
  <c r="R251" i="2" s="1"/>
  <c r="T251" i="2" s="1"/>
  <c r="V251" i="2" s="1"/>
  <c r="X251" i="2" s="1"/>
  <c r="H250" i="2"/>
  <c r="J250" i="2" s="1"/>
  <c r="L250" i="2" s="1"/>
  <c r="N250" i="2" s="1"/>
  <c r="P250" i="2" s="1"/>
  <c r="R250" i="2" s="1"/>
  <c r="T250" i="2" s="1"/>
  <c r="V250" i="2" s="1"/>
  <c r="X250" i="2" s="1"/>
  <c r="G249" i="2"/>
  <c r="H249" i="2" s="1"/>
  <c r="J249" i="2" s="1"/>
  <c r="L249" i="2" s="1"/>
  <c r="N249" i="2" s="1"/>
  <c r="P249" i="2" s="1"/>
  <c r="R249" i="2" s="1"/>
  <c r="T249" i="2" s="1"/>
  <c r="V249" i="2" s="1"/>
  <c r="X249" i="2" s="1"/>
  <c r="H248" i="2"/>
  <c r="J248" i="2" s="1"/>
  <c r="L248" i="2" s="1"/>
  <c r="N248" i="2" s="1"/>
  <c r="P248" i="2" s="1"/>
  <c r="R248" i="2" s="1"/>
  <c r="T248" i="2" s="1"/>
  <c r="V248" i="2" s="1"/>
  <c r="X248" i="2" s="1"/>
  <c r="G247" i="2"/>
  <c r="H247" i="2" s="1"/>
  <c r="J247" i="2" s="1"/>
  <c r="L247" i="2" s="1"/>
  <c r="N247" i="2" s="1"/>
  <c r="P247" i="2" s="1"/>
  <c r="R247" i="2" s="1"/>
  <c r="T247" i="2" s="1"/>
  <c r="V247" i="2" s="1"/>
  <c r="X247" i="2" s="1"/>
  <c r="H246" i="2"/>
  <c r="J246" i="2" s="1"/>
  <c r="L246" i="2" s="1"/>
  <c r="N246" i="2" s="1"/>
  <c r="P246" i="2" s="1"/>
  <c r="R246" i="2" s="1"/>
  <c r="T246" i="2" s="1"/>
  <c r="V246" i="2" s="1"/>
  <c r="X246" i="2" s="1"/>
  <c r="G245" i="2"/>
  <c r="H245" i="2" s="1"/>
  <c r="J245" i="2" s="1"/>
  <c r="L245" i="2" s="1"/>
  <c r="N245" i="2" s="1"/>
  <c r="P245" i="2" s="1"/>
  <c r="R245" i="2" s="1"/>
  <c r="T245" i="2" s="1"/>
  <c r="V245" i="2" s="1"/>
  <c r="X245" i="2" s="1"/>
  <c r="H244" i="2"/>
  <c r="J244" i="2" s="1"/>
  <c r="L244" i="2" s="1"/>
  <c r="N244" i="2" s="1"/>
  <c r="P244" i="2" s="1"/>
  <c r="R244" i="2" s="1"/>
  <c r="T244" i="2" s="1"/>
  <c r="V244" i="2" s="1"/>
  <c r="X244" i="2" s="1"/>
  <c r="G243" i="2"/>
  <c r="H243" i="2" s="1"/>
  <c r="J243" i="2" s="1"/>
  <c r="L243" i="2" s="1"/>
  <c r="N243" i="2" s="1"/>
  <c r="P243" i="2" s="1"/>
  <c r="R243" i="2" s="1"/>
  <c r="T243" i="2" s="1"/>
  <c r="V243" i="2" s="1"/>
  <c r="X243" i="2" s="1"/>
  <c r="H242" i="2"/>
  <c r="J242" i="2" s="1"/>
  <c r="L242" i="2" s="1"/>
  <c r="N242" i="2" s="1"/>
  <c r="P242" i="2" s="1"/>
  <c r="R242" i="2" s="1"/>
  <c r="T242" i="2" s="1"/>
  <c r="V242" i="2" s="1"/>
  <c r="X242" i="2" s="1"/>
  <c r="O241" i="2"/>
  <c r="G241" i="2"/>
  <c r="H241" i="2" s="1"/>
  <c r="J241" i="2" s="1"/>
  <c r="L241" i="2" s="1"/>
  <c r="N241" i="2" s="1"/>
  <c r="P241" i="2" s="1"/>
  <c r="R241" i="2" s="1"/>
  <c r="T241" i="2" s="1"/>
  <c r="V241" i="2" s="1"/>
  <c r="X241" i="2" s="1"/>
  <c r="H240" i="2"/>
  <c r="J240" i="2" s="1"/>
  <c r="L240" i="2" s="1"/>
  <c r="N240" i="2" s="1"/>
  <c r="P240" i="2" s="1"/>
  <c r="R240" i="2" s="1"/>
  <c r="T240" i="2" s="1"/>
  <c r="V240" i="2" s="1"/>
  <c r="X240" i="2" s="1"/>
  <c r="O239" i="2"/>
  <c r="G239" i="2"/>
  <c r="H239" i="2" s="1"/>
  <c r="J239" i="2" s="1"/>
  <c r="L239" i="2" s="1"/>
  <c r="N239" i="2" s="1"/>
  <c r="P239" i="2" s="1"/>
  <c r="R239" i="2" s="1"/>
  <c r="T239" i="2" s="1"/>
  <c r="V239" i="2" s="1"/>
  <c r="X239" i="2" s="1"/>
  <c r="H238" i="2"/>
  <c r="J238" i="2" s="1"/>
  <c r="L238" i="2" s="1"/>
  <c r="N238" i="2" s="1"/>
  <c r="P238" i="2" s="1"/>
  <c r="R238" i="2" s="1"/>
  <c r="T238" i="2" s="1"/>
  <c r="V238" i="2" s="1"/>
  <c r="X238" i="2" s="1"/>
  <c r="G237" i="2"/>
  <c r="H237" i="2" s="1"/>
  <c r="J237" i="2" s="1"/>
  <c r="L237" i="2" s="1"/>
  <c r="N237" i="2" s="1"/>
  <c r="P237" i="2" s="1"/>
  <c r="R237" i="2" s="1"/>
  <c r="T237" i="2" s="1"/>
  <c r="V237" i="2" s="1"/>
  <c r="X237" i="2" s="1"/>
  <c r="H236" i="2"/>
  <c r="J236" i="2" s="1"/>
  <c r="L236" i="2" s="1"/>
  <c r="N236" i="2" s="1"/>
  <c r="P236" i="2" s="1"/>
  <c r="R236" i="2" s="1"/>
  <c r="T236" i="2" s="1"/>
  <c r="V236" i="2" s="1"/>
  <c r="X236" i="2" s="1"/>
  <c r="G235" i="2"/>
  <c r="H235" i="2" s="1"/>
  <c r="J235" i="2" s="1"/>
  <c r="L235" i="2" s="1"/>
  <c r="N235" i="2" s="1"/>
  <c r="P235" i="2" s="1"/>
  <c r="R235" i="2" s="1"/>
  <c r="T235" i="2" s="1"/>
  <c r="V235" i="2" s="1"/>
  <c r="X235" i="2" s="1"/>
  <c r="H234" i="2"/>
  <c r="J234" i="2" s="1"/>
  <c r="L234" i="2" s="1"/>
  <c r="N234" i="2" s="1"/>
  <c r="P234" i="2" s="1"/>
  <c r="R234" i="2" s="1"/>
  <c r="T234" i="2" s="1"/>
  <c r="V234" i="2" s="1"/>
  <c r="X234" i="2" s="1"/>
  <c r="G233" i="2"/>
  <c r="H233" i="2" s="1"/>
  <c r="J233" i="2" s="1"/>
  <c r="L233" i="2" s="1"/>
  <c r="N233" i="2" s="1"/>
  <c r="P233" i="2" s="1"/>
  <c r="R233" i="2" s="1"/>
  <c r="T233" i="2" s="1"/>
  <c r="V233" i="2" s="1"/>
  <c r="X233" i="2" s="1"/>
  <c r="H232" i="2"/>
  <c r="J232" i="2" s="1"/>
  <c r="L232" i="2" s="1"/>
  <c r="N232" i="2" s="1"/>
  <c r="P232" i="2" s="1"/>
  <c r="R232" i="2" s="1"/>
  <c r="T232" i="2" s="1"/>
  <c r="V232" i="2" s="1"/>
  <c r="X232" i="2" s="1"/>
  <c r="O231" i="2"/>
  <c r="G231" i="2"/>
  <c r="H231" i="2" s="1"/>
  <c r="J231" i="2" s="1"/>
  <c r="L231" i="2" s="1"/>
  <c r="N231" i="2" s="1"/>
  <c r="P231" i="2" s="1"/>
  <c r="R231" i="2" s="1"/>
  <c r="T231" i="2" s="1"/>
  <c r="V231" i="2" s="1"/>
  <c r="X231" i="2" s="1"/>
  <c r="H230" i="2"/>
  <c r="J230" i="2" s="1"/>
  <c r="L230" i="2" s="1"/>
  <c r="N230" i="2" s="1"/>
  <c r="P230" i="2" s="1"/>
  <c r="R230" i="2" s="1"/>
  <c r="T230" i="2" s="1"/>
  <c r="V230" i="2" s="1"/>
  <c r="X230" i="2" s="1"/>
  <c r="G229" i="2"/>
  <c r="H229" i="2" s="1"/>
  <c r="J229" i="2" s="1"/>
  <c r="L229" i="2" s="1"/>
  <c r="N229" i="2" s="1"/>
  <c r="P229" i="2" s="1"/>
  <c r="R229" i="2" s="1"/>
  <c r="T229" i="2" s="1"/>
  <c r="V229" i="2" s="1"/>
  <c r="X229" i="2" s="1"/>
  <c r="H228" i="2"/>
  <c r="J228" i="2" s="1"/>
  <c r="L228" i="2" s="1"/>
  <c r="N228" i="2" s="1"/>
  <c r="P228" i="2" s="1"/>
  <c r="R228" i="2" s="1"/>
  <c r="T228" i="2" s="1"/>
  <c r="V228" i="2" s="1"/>
  <c r="X228" i="2" s="1"/>
  <c r="O227" i="2"/>
  <c r="G227" i="2"/>
  <c r="H227" i="2" s="1"/>
  <c r="J227" i="2" s="1"/>
  <c r="L227" i="2" s="1"/>
  <c r="N227" i="2" s="1"/>
  <c r="P227" i="2" s="1"/>
  <c r="R227" i="2" s="1"/>
  <c r="T227" i="2" s="1"/>
  <c r="V227" i="2" s="1"/>
  <c r="X227" i="2" s="1"/>
  <c r="H226" i="2"/>
  <c r="J226" i="2" s="1"/>
  <c r="L226" i="2" s="1"/>
  <c r="N226" i="2" s="1"/>
  <c r="P226" i="2" s="1"/>
  <c r="R226" i="2" s="1"/>
  <c r="T226" i="2" s="1"/>
  <c r="V226" i="2" s="1"/>
  <c r="X226" i="2" s="1"/>
  <c r="G225" i="2"/>
  <c r="H225" i="2" s="1"/>
  <c r="J225" i="2" s="1"/>
  <c r="L225" i="2" s="1"/>
  <c r="N225" i="2" s="1"/>
  <c r="P225" i="2" s="1"/>
  <c r="R225" i="2" s="1"/>
  <c r="T225" i="2" s="1"/>
  <c r="V225" i="2" s="1"/>
  <c r="X225" i="2" s="1"/>
  <c r="H224" i="2"/>
  <c r="J224" i="2" s="1"/>
  <c r="L224" i="2" s="1"/>
  <c r="N224" i="2" s="1"/>
  <c r="P224" i="2" s="1"/>
  <c r="R224" i="2" s="1"/>
  <c r="T224" i="2" s="1"/>
  <c r="V224" i="2" s="1"/>
  <c r="X224" i="2" s="1"/>
  <c r="W223" i="2"/>
  <c r="U223" i="2"/>
  <c r="G223" i="2"/>
  <c r="H223" i="2" s="1"/>
  <c r="J223" i="2" s="1"/>
  <c r="L223" i="2" s="1"/>
  <c r="N223" i="2" s="1"/>
  <c r="P223" i="2" s="1"/>
  <c r="R223" i="2" s="1"/>
  <c r="T223" i="2" s="1"/>
  <c r="V223" i="2" s="1"/>
  <c r="X223" i="2" s="1"/>
  <c r="H222" i="2"/>
  <c r="J222" i="2" s="1"/>
  <c r="L222" i="2" s="1"/>
  <c r="N222" i="2" s="1"/>
  <c r="P222" i="2" s="1"/>
  <c r="R222" i="2" s="1"/>
  <c r="T222" i="2" s="1"/>
  <c r="V222" i="2" s="1"/>
  <c r="X222" i="2" s="1"/>
  <c r="G221" i="2"/>
  <c r="H221" i="2" s="1"/>
  <c r="J221" i="2" s="1"/>
  <c r="L221" i="2" s="1"/>
  <c r="N221" i="2" s="1"/>
  <c r="P221" i="2" s="1"/>
  <c r="R221" i="2" s="1"/>
  <c r="T221" i="2" s="1"/>
  <c r="V221" i="2" s="1"/>
  <c r="X221" i="2" s="1"/>
  <c r="H220" i="2"/>
  <c r="J220" i="2" s="1"/>
  <c r="L220" i="2" s="1"/>
  <c r="N220" i="2" s="1"/>
  <c r="P220" i="2" s="1"/>
  <c r="R220" i="2" s="1"/>
  <c r="T220" i="2" s="1"/>
  <c r="V220" i="2" s="1"/>
  <c r="X220" i="2" s="1"/>
  <c r="G219" i="2"/>
  <c r="H219" i="2" s="1"/>
  <c r="J219" i="2" s="1"/>
  <c r="L219" i="2" s="1"/>
  <c r="N219" i="2" s="1"/>
  <c r="P219" i="2" s="1"/>
  <c r="R219" i="2" s="1"/>
  <c r="T219" i="2" s="1"/>
  <c r="V219" i="2" s="1"/>
  <c r="X219" i="2" s="1"/>
  <c r="H218" i="2"/>
  <c r="J218" i="2" s="1"/>
  <c r="L218" i="2" s="1"/>
  <c r="N218" i="2" s="1"/>
  <c r="P218" i="2" s="1"/>
  <c r="R218" i="2" s="1"/>
  <c r="T218" i="2" s="1"/>
  <c r="V218" i="2" s="1"/>
  <c r="X218" i="2" s="1"/>
  <c r="G217" i="2"/>
  <c r="H217" i="2" s="1"/>
  <c r="J217" i="2" s="1"/>
  <c r="L217" i="2" s="1"/>
  <c r="N217" i="2" s="1"/>
  <c r="P217" i="2" s="1"/>
  <c r="R217" i="2" s="1"/>
  <c r="T217" i="2" s="1"/>
  <c r="V217" i="2" s="1"/>
  <c r="X217" i="2" s="1"/>
  <c r="H216" i="2"/>
  <c r="J216" i="2" s="1"/>
  <c r="L216" i="2" s="1"/>
  <c r="N216" i="2" s="1"/>
  <c r="P216" i="2" s="1"/>
  <c r="R216" i="2" s="1"/>
  <c r="T216" i="2" s="1"/>
  <c r="V216" i="2" s="1"/>
  <c r="X216" i="2" s="1"/>
  <c r="O215" i="2"/>
  <c r="G215" i="2"/>
  <c r="H215" i="2" s="1"/>
  <c r="J215" i="2" s="1"/>
  <c r="L215" i="2" s="1"/>
  <c r="N215" i="2" s="1"/>
  <c r="P215" i="2" s="1"/>
  <c r="R215" i="2" s="1"/>
  <c r="T215" i="2" s="1"/>
  <c r="V215" i="2" s="1"/>
  <c r="X215" i="2" s="1"/>
  <c r="H214" i="2"/>
  <c r="J214" i="2" s="1"/>
  <c r="L214" i="2" s="1"/>
  <c r="N214" i="2" s="1"/>
  <c r="P214" i="2" s="1"/>
  <c r="R214" i="2" s="1"/>
  <c r="T214" i="2" s="1"/>
  <c r="V214" i="2" s="1"/>
  <c r="X214" i="2" s="1"/>
  <c r="G213" i="2"/>
  <c r="H213" i="2" s="1"/>
  <c r="J213" i="2" s="1"/>
  <c r="L213" i="2" s="1"/>
  <c r="N213" i="2" s="1"/>
  <c r="P213" i="2" s="1"/>
  <c r="R213" i="2" s="1"/>
  <c r="T213" i="2" s="1"/>
  <c r="V213" i="2" s="1"/>
  <c r="X213" i="2" s="1"/>
  <c r="H212" i="2"/>
  <c r="J212" i="2" s="1"/>
  <c r="L212" i="2" s="1"/>
  <c r="N212" i="2" s="1"/>
  <c r="P212" i="2" s="1"/>
  <c r="R212" i="2" s="1"/>
  <c r="T212" i="2" s="1"/>
  <c r="V212" i="2" s="1"/>
  <c r="X212" i="2" s="1"/>
  <c r="G211" i="2"/>
  <c r="H211" i="2" s="1"/>
  <c r="J211" i="2" s="1"/>
  <c r="L211" i="2" s="1"/>
  <c r="N211" i="2" s="1"/>
  <c r="P211" i="2" s="1"/>
  <c r="R211" i="2" s="1"/>
  <c r="T211" i="2" s="1"/>
  <c r="V211" i="2" s="1"/>
  <c r="X211" i="2" s="1"/>
  <c r="H210" i="2"/>
  <c r="J210" i="2" s="1"/>
  <c r="L210" i="2" s="1"/>
  <c r="N210" i="2" s="1"/>
  <c r="P210" i="2" s="1"/>
  <c r="R210" i="2" s="1"/>
  <c r="T210" i="2" s="1"/>
  <c r="V210" i="2" s="1"/>
  <c r="X210" i="2" s="1"/>
  <c r="G209" i="2"/>
  <c r="H209" i="2" s="1"/>
  <c r="J209" i="2" s="1"/>
  <c r="L209" i="2" s="1"/>
  <c r="N209" i="2" s="1"/>
  <c r="P209" i="2" s="1"/>
  <c r="R209" i="2" s="1"/>
  <c r="T209" i="2" s="1"/>
  <c r="V209" i="2" s="1"/>
  <c r="X209" i="2" s="1"/>
  <c r="H208" i="2"/>
  <c r="J208" i="2" s="1"/>
  <c r="L208" i="2" s="1"/>
  <c r="N208" i="2" s="1"/>
  <c r="P208" i="2" s="1"/>
  <c r="R208" i="2" s="1"/>
  <c r="T208" i="2" s="1"/>
  <c r="V208" i="2" s="1"/>
  <c r="X208" i="2" s="1"/>
  <c r="O207" i="2"/>
  <c r="G207" i="2"/>
  <c r="H207" i="2" s="1"/>
  <c r="J207" i="2" s="1"/>
  <c r="L207" i="2" s="1"/>
  <c r="N207" i="2" s="1"/>
  <c r="P207" i="2" s="1"/>
  <c r="R207" i="2" s="1"/>
  <c r="T207" i="2" s="1"/>
  <c r="V207" i="2" s="1"/>
  <c r="X207" i="2" s="1"/>
  <c r="H206" i="2"/>
  <c r="J206" i="2" s="1"/>
  <c r="L206" i="2" s="1"/>
  <c r="N206" i="2" s="1"/>
  <c r="P206" i="2" s="1"/>
  <c r="R206" i="2" s="1"/>
  <c r="T206" i="2" s="1"/>
  <c r="V206" i="2" s="1"/>
  <c r="X206" i="2" s="1"/>
  <c r="G205" i="2"/>
  <c r="H205" i="2" s="1"/>
  <c r="J205" i="2" s="1"/>
  <c r="L205" i="2" s="1"/>
  <c r="N205" i="2" s="1"/>
  <c r="P205" i="2" s="1"/>
  <c r="R205" i="2" s="1"/>
  <c r="T205" i="2" s="1"/>
  <c r="V205" i="2" s="1"/>
  <c r="X205" i="2" s="1"/>
  <c r="H204" i="2"/>
  <c r="J204" i="2" s="1"/>
  <c r="L204" i="2" s="1"/>
  <c r="N204" i="2" s="1"/>
  <c r="P204" i="2" s="1"/>
  <c r="R204" i="2" s="1"/>
  <c r="T204" i="2" s="1"/>
  <c r="V204" i="2" s="1"/>
  <c r="X204" i="2" s="1"/>
  <c r="G203" i="2"/>
  <c r="H203" i="2" s="1"/>
  <c r="J203" i="2" s="1"/>
  <c r="L203" i="2" s="1"/>
  <c r="N203" i="2" s="1"/>
  <c r="P203" i="2" s="1"/>
  <c r="R203" i="2" s="1"/>
  <c r="T203" i="2" s="1"/>
  <c r="V203" i="2" s="1"/>
  <c r="X203" i="2" s="1"/>
  <c r="H202" i="2"/>
  <c r="J202" i="2" s="1"/>
  <c r="L202" i="2" s="1"/>
  <c r="N202" i="2" s="1"/>
  <c r="P202" i="2" s="1"/>
  <c r="R202" i="2" s="1"/>
  <c r="T202" i="2" s="1"/>
  <c r="V202" i="2" s="1"/>
  <c r="X202" i="2" s="1"/>
  <c r="G201" i="2"/>
  <c r="H201" i="2" s="1"/>
  <c r="J201" i="2" s="1"/>
  <c r="L201" i="2" s="1"/>
  <c r="N201" i="2" s="1"/>
  <c r="P201" i="2" s="1"/>
  <c r="R201" i="2" s="1"/>
  <c r="T201" i="2" s="1"/>
  <c r="V201" i="2" s="1"/>
  <c r="X201" i="2" s="1"/>
  <c r="H200" i="2"/>
  <c r="J200" i="2" s="1"/>
  <c r="L200" i="2" s="1"/>
  <c r="N200" i="2" s="1"/>
  <c r="P200" i="2" s="1"/>
  <c r="R200" i="2" s="1"/>
  <c r="T200" i="2" s="1"/>
  <c r="V200" i="2" s="1"/>
  <c r="X200" i="2" s="1"/>
  <c r="G199" i="2"/>
  <c r="H199" i="2" s="1"/>
  <c r="J199" i="2" s="1"/>
  <c r="L199" i="2" s="1"/>
  <c r="N199" i="2" s="1"/>
  <c r="P199" i="2" s="1"/>
  <c r="R199" i="2" s="1"/>
  <c r="T199" i="2" s="1"/>
  <c r="V199" i="2" s="1"/>
  <c r="X199" i="2" s="1"/>
  <c r="H198" i="2"/>
  <c r="J198" i="2" s="1"/>
  <c r="L198" i="2" s="1"/>
  <c r="N198" i="2" s="1"/>
  <c r="P198" i="2" s="1"/>
  <c r="R198" i="2" s="1"/>
  <c r="T198" i="2" s="1"/>
  <c r="V198" i="2" s="1"/>
  <c r="X198" i="2" s="1"/>
  <c r="G197" i="2"/>
  <c r="H197" i="2" s="1"/>
  <c r="J197" i="2" s="1"/>
  <c r="L197" i="2" s="1"/>
  <c r="N197" i="2" s="1"/>
  <c r="P197" i="2" s="1"/>
  <c r="R197" i="2" s="1"/>
  <c r="T197" i="2" s="1"/>
  <c r="V197" i="2" s="1"/>
  <c r="X197" i="2" s="1"/>
  <c r="N196" i="2"/>
  <c r="P196" i="2" s="1"/>
  <c r="R196" i="2" s="1"/>
  <c r="T196" i="2" s="1"/>
  <c r="V196" i="2" s="1"/>
  <c r="X196" i="2" s="1"/>
  <c r="M195" i="2"/>
  <c r="N195" i="2" s="1"/>
  <c r="P195" i="2" s="1"/>
  <c r="R195" i="2" s="1"/>
  <c r="T195" i="2" s="1"/>
  <c r="V195" i="2" s="1"/>
  <c r="X195" i="2" s="1"/>
  <c r="N194" i="2"/>
  <c r="P194" i="2" s="1"/>
  <c r="R194" i="2" s="1"/>
  <c r="T194" i="2" s="1"/>
  <c r="V194" i="2" s="1"/>
  <c r="X194" i="2" s="1"/>
  <c r="M193" i="2"/>
  <c r="N193" i="2" s="1"/>
  <c r="P193" i="2" s="1"/>
  <c r="R193" i="2" s="1"/>
  <c r="T193" i="2" s="1"/>
  <c r="V193" i="2" s="1"/>
  <c r="X193" i="2" s="1"/>
  <c r="V192" i="2"/>
  <c r="X192" i="2" s="1"/>
  <c r="W191" i="2"/>
  <c r="U191" i="2"/>
  <c r="V191" i="2" s="1"/>
  <c r="X191" i="2" s="1"/>
  <c r="V190" i="2"/>
  <c r="X190" i="2" s="1"/>
  <c r="W189" i="2"/>
  <c r="U189" i="2"/>
  <c r="V189" i="2" s="1"/>
  <c r="X189" i="2" s="1"/>
  <c r="V188" i="2"/>
  <c r="X188" i="2" s="1"/>
  <c r="W187" i="2"/>
  <c r="U187" i="2"/>
  <c r="V187" i="2" s="1"/>
  <c r="X187" i="2" s="1"/>
  <c r="H186" i="2"/>
  <c r="J186" i="2" s="1"/>
  <c r="L186" i="2" s="1"/>
  <c r="N186" i="2" s="1"/>
  <c r="P186" i="2" s="1"/>
  <c r="R186" i="2" s="1"/>
  <c r="T186" i="2" s="1"/>
  <c r="V186" i="2" s="1"/>
  <c r="X186" i="2" s="1"/>
  <c r="W185" i="2"/>
  <c r="U185" i="2"/>
  <c r="O185" i="2"/>
  <c r="M185" i="2"/>
  <c r="G185" i="2"/>
  <c r="F185" i="2"/>
  <c r="H185" i="2" s="1"/>
  <c r="J185" i="2" s="1"/>
  <c r="L185" i="2" s="1"/>
  <c r="N185" i="2" s="1"/>
  <c r="P185" i="2" s="1"/>
  <c r="R185" i="2" s="1"/>
  <c r="T185" i="2" s="1"/>
  <c r="V185" i="2" s="1"/>
  <c r="X185" i="2" s="1"/>
  <c r="W184" i="2"/>
  <c r="U184" i="2"/>
  <c r="O184" i="2"/>
  <c r="O183" i="2" s="1"/>
  <c r="M184" i="2"/>
  <c r="M183" i="2" s="1"/>
  <c r="G184" i="2"/>
  <c r="H184" i="2" s="1"/>
  <c r="W183" i="2"/>
  <c r="Q183" i="2"/>
  <c r="I183" i="2"/>
  <c r="F183" i="2"/>
  <c r="V182" i="2"/>
  <c r="X182" i="2" s="1"/>
  <c r="X181" i="2"/>
  <c r="V181" i="2"/>
  <c r="W180" i="2"/>
  <c r="U180" i="2"/>
  <c r="V180" i="2" s="1"/>
  <c r="X180" i="2" s="1"/>
  <c r="H179" i="2"/>
  <c r="J179" i="2" s="1"/>
  <c r="L179" i="2" s="1"/>
  <c r="N179" i="2" s="1"/>
  <c r="P179" i="2" s="1"/>
  <c r="R179" i="2" s="1"/>
  <c r="T179" i="2" s="1"/>
  <c r="V179" i="2" s="1"/>
  <c r="X179" i="2" s="1"/>
  <c r="G178" i="2"/>
  <c r="H178" i="2" s="1"/>
  <c r="J178" i="2" s="1"/>
  <c r="L178" i="2" s="1"/>
  <c r="N178" i="2" s="1"/>
  <c r="P178" i="2" s="1"/>
  <c r="R178" i="2" s="1"/>
  <c r="T178" i="2" s="1"/>
  <c r="V178" i="2" s="1"/>
  <c r="X178" i="2" s="1"/>
  <c r="H177" i="2"/>
  <c r="J177" i="2" s="1"/>
  <c r="L177" i="2" s="1"/>
  <c r="N177" i="2" s="1"/>
  <c r="P177" i="2" s="1"/>
  <c r="R177" i="2" s="1"/>
  <c r="T177" i="2" s="1"/>
  <c r="V177" i="2" s="1"/>
  <c r="X177" i="2" s="1"/>
  <c r="M176" i="2"/>
  <c r="G176" i="2"/>
  <c r="F176" i="2"/>
  <c r="H176" i="2" s="1"/>
  <c r="J176" i="2" s="1"/>
  <c r="L176" i="2" s="1"/>
  <c r="N176" i="2" s="1"/>
  <c r="P176" i="2" s="1"/>
  <c r="R176" i="2" s="1"/>
  <c r="T176" i="2" s="1"/>
  <c r="V176" i="2" s="1"/>
  <c r="X176" i="2" s="1"/>
  <c r="N175" i="2"/>
  <c r="P175" i="2" s="1"/>
  <c r="R175" i="2" s="1"/>
  <c r="T175" i="2" s="1"/>
  <c r="V175" i="2" s="1"/>
  <c r="X175" i="2" s="1"/>
  <c r="M174" i="2"/>
  <c r="N174" i="2" s="1"/>
  <c r="P174" i="2" s="1"/>
  <c r="R174" i="2" s="1"/>
  <c r="T174" i="2" s="1"/>
  <c r="V174" i="2" s="1"/>
  <c r="X174" i="2" s="1"/>
  <c r="N173" i="2"/>
  <c r="P173" i="2" s="1"/>
  <c r="R173" i="2" s="1"/>
  <c r="T173" i="2" s="1"/>
  <c r="V173" i="2" s="1"/>
  <c r="X173" i="2" s="1"/>
  <c r="N172" i="2"/>
  <c r="P172" i="2" s="1"/>
  <c r="R172" i="2" s="1"/>
  <c r="T172" i="2" s="1"/>
  <c r="V172" i="2" s="1"/>
  <c r="X172" i="2" s="1"/>
  <c r="M172" i="2"/>
  <c r="L171" i="2"/>
  <c r="N171" i="2" s="1"/>
  <c r="P171" i="2" s="1"/>
  <c r="R171" i="2" s="1"/>
  <c r="T171" i="2" s="1"/>
  <c r="V171" i="2" s="1"/>
  <c r="X171" i="2" s="1"/>
  <c r="H171" i="2"/>
  <c r="J171" i="2" s="1"/>
  <c r="M170" i="2"/>
  <c r="H170" i="2"/>
  <c r="J170" i="2" s="1"/>
  <c r="L170" i="2" s="1"/>
  <c r="N170" i="2" s="1"/>
  <c r="P170" i="2" s="1"/>
  <c r="R170" i="2" s="1"/>
  <c r="T170" i="2" s="1"/>
  <c r="V170" i="2" s="1"/>
  <c r="X170" i="2" s="1"/>
  <c r="F170" i="2"/>
  <c r="L169" i="2"/>
  <c r="N169" i="2" s="1"/>
  <c r="P169" i="2" s="1"/>
  <c r="R169" i="2" s="1"/>
  <c r="T169" i="2" s="1"/>
  <c r="V169" i="2" s="1"/>
  <c r="X169" i="2" s="1"/>
  <c r="H169" i="2"/>
  <c r="J169" i="2" s="1"/>
  <c r="F168" i="2"/>
  <c r="H168" i="2" s="1"/>
  <c r="J168" i="2" s="1"/>
  <c r="L168" i="2" s="1"/>
  <c r="N168" i="2" s="1"/>
  <c r="P168" i="2" s="1"/>
  <c r="R168" i="2" s="1"/>
  <c r="T168" i="2" s="1"/>
  <c r="V168" i="2" s="1"/>
  <c r="X168" i="2" s="1"/>
  <c r="N167" i="2"/>
  <c r="P167" i="2" s="1"/>
  <c r="R167" i="2" s="1"/>
  <c r="T167" i="2" s="1"/>
  <c r="V167" i="2" s="1"/>
  <c r="X167" i="2" s="1"/>
  <c r="M166" i="2"/>
  <c r="N166" i="2" s="1"/>
  <c r="P166" i="2" s="1"/>
  <c r="R166" i="2" s="1"/>
  <c r="T166" i="2" s="1"/>
  <c r="V166" i="2" s="1"/>
  <c r="X166" i="2" s="1"/>
  <c r="N165" i="2"/>
  <c r="P165" i="2" s="1"/>
  <c r="R165" i="2" s="1"/>
  <c r="T165" i="2" s="1"/>
  <c r="V165" i="2" s="1"/>
  <c r="X165" i="2" s="1"/>
  <c r="M164" i="2"/>
  <c r="N164" i="2" s="1"/>
  <c r="P164" i="2" s="1"/>
  <c r="R164" i="2" s="1"/>
  <c r="T164" i="2" s="1"/>
  <c r="V164" i="2" s="1"/>
  <c r="X164" i="2" s="1"/>
  <c r="J163" i="2"/>
  <c r="L163" i="2" s="1"/>
  <c r="N163" i="2" s="1"/>
  <c r="P163" i="2" s="1"/>
  <c r="R163" i="2" s="1"/>
  <c r="T163" i="2" s="1"/>
  <c r="V163" i="2" s="1"/>
  <c r="X163" i="2" s="1"/>
  <c r="H163" i="2"/>
  <c r="M162" i="2"/>
  <c r="M159" i="2" s="1"/>
  <c r="F162" i="2"/>
  <c r="J161" i="2"/>
  <c r="L161" i="2" s="1"/>
  <c r="N161" i="2" s="1"/>
  <c r="P161" i="2" s="1"/>
  <c r="R161" i="2" s="1"/>
  <c r="T161" i="2" s="1"/>
  <c r="V161" i="2" s="1"/>
  <c r="X161" i="2" s="1"/>
  <c r="H161" i="2"/>
  <c r="H160" i="2"/>
  <c r="J160" i="2" s="1"/>
  <c r="L160" i="2" s="1"/>
  <c r="N160" i="2" s="1"/>
  <c r="P160" i="2" s="1"/>
  <c r="R160" i="2" s="1"/>
  <c r="T160" i="2" s="1"/>
  <c r="V160" i="2" s="1"/>
  <c r="X160" i="2" s="1"/>
  <c r="F160" i="2"/>
  <c r="G159" i="2"/>
  <c r="X158" i="2"/>
  <c r="W157" i="2"/>
  <c r="X157" i="2" s="1"/>
  <c r="V156" i="2"/>
  <c r="X156" i="2" s="1"/>
  <c r="V155" i="2"/>
  <c r="X155" i="2" s="1"/>
  <c r="W154" i="2"/>
  <c r="U154" i="2"/>
  <c r="V154" i="2" s="1"/>
  <c r="X154" i="2" s="1"/>
  <c r="J153" i="2"/>
  <c r="L153" i="2" s="1"/>
  <c r="N153" i="2" s="1"/>
  <c r="P153" i="2" s="1"/>
  <c r="R153" i="2" s="1"/>
  <c r="T153" i="2" s="1"/>
  <c r="V153" i="2" s="1"/>
  <c r="X153" i="2" s="1"/>
  <c r="H153" i="2"/>
  <c r="M152" i="2"/>
  <c r="F152" i="2"/>
  <c r="H152" i="2" s="1"/>
  <c r="J152" i="2" s="1"/>
  <c r="L152" i="2" s="1"/>
  <c r="N152" i="2" s="1"/>
  <c r="P152" i="2" s="1"/>
  <c r="R152" i="2" s="1"/>
  <c r="T152" i="2" s="1"/>
  <c r="V152" i="2" s="1"/>
  <c r="X152" i="2" s="1"/>
  <c r="N151" i="2"/>
  <c r="P151" i="2" s="1"/>
  <c r="R151" i="2" s="1"/>
  <c r="T151" i="2" s="1"/>
  <c r="V151" i="2" s="1"/>
  <c r="X151" i="2" s="1"/>
  <c r="N150" i="2"/>
  <c r="P150" i="2" s="1"/>
  <c r="R150" i="2" s="1"/>
  <c r="T150" i="2" s="1"/>
  <c r="V150" i="2" s="1"/>
  <c r="X150" i="2" s="1"/>
  <c r="M150" i="2"/>
  <c r="P149" i="2"/>
  <c r="R149" i="2" s="1"/>
  <c r="T149" i="2" s="1"/>
  <c r="V149" i="2" s="1"/>
  <c r="X149" i="2" s="1"/>
  <c r="O148" i="2"/>
  <c r="P148" i="2" s="1"/>
  <c r="R148" i="2" s="1"/>
  <c r="T148" i="2" s="1"/>
  <c r="V148" i="2" s="1"/>
  <c r="X148" i="2" s="1"/>
  <c r="J147" i="2"/>
  <c r="L147" i="2" s="1"/>
  <c r="N147" i="2" s="1"/>
  <c r="P147" i="2" s="1"/>
  <c r="R147" i="2" s="1"/>
  <c r="T147" i="2" s="1"/>
  <c r="V147" i="2" s="1"/>
  <c r="X147" i="2" s="1"/>
  <c r="H147" i="2"/>
  <c r="O146" i="2"/>
  <c r="F146" i="2"/>
  <c r="H146" i="2" s="1"/>
  <c r="J146" i="2" s="1"/>
  <c r="L146" i="2" s="1"/>
  <c r="N146" i="2" s="1"/>
  <c r="P146" i="2" s="1"/>
  <c r="R146" i="2" s="1"/>
  <c r="T146" i="2" s="1"/>
  <c r="V146" i="2" s="1"/>
  <c r="X146" i="2" s="1"/>
  <c r="J145" i="2"/>
  <c r="L145" i="2" s="1"/>
  <c r="N145" i="2" s="1"/>
  <c r="P145" i="2" s="1"/>
  <c r="R145" i="2" s="1"/>
  <c r="T145" i="2" s="1"/>
  <c r="V145" i="2" s="1"/>
  <c r="X145" i="2" s="1"/>
  <c r="H145" i="2"/>
  <c r="H144" i="2"/>
  <c r="J144" i="2" s="1"/>
  <c r="L144" i="2" s="1"/>
  <c r="N144" i="2" s="1"/>
  <c r="P144" i="2" s="1"/>
  <c r="R144" i="2" s="1"/>
  <c r="T144" i="2" s="1"/>
  <c r="V144" i="2" s="1"/>
  <c r="X144" i="2" s="1"/>
  <c r="F144" i="2"/>
  <c r="L143" i="2"/>
  <c r="N143" i="2" s="1"/>
  <c r="P143" i="2" s="1"/>
  <c r="R143" i="2" s="1"/>
  <c r="T143" i="2" s="1"/>
  <c r="V143" i="2" s="1"/>
  <c r="X143" i="2" s="1"/>
  <c r="J143" i="2"/>
  <c r="I142" i="2"/>
  <c r="J142" i="2" s="1"/>
  <c r="L142" i="2" s="1"/>
  <c r="N142" i="2" s="1"/>
  <c r="P142" i="2" s="1"/>
  <c r="R142" i="2" s="1"/>
  <c r="T142" i="2" s="1"/>
  <c r="V142" i="2" s="1"/>
  <c r="X142" i="2" s="1"/>
  <c r="J141" i="2"/>
  <c r="L141" i="2" s="1"/>
  <c r="N141" i="2" s="1"/>
  <c r="P141" i="2" s="1"/>
  <c r="R141" i="2" s="1"/>
  <c r="T141" i="2" s="1"/>
  <c r="V141" i="2" s="1"/>
  <c r="X141" i="2" s="1"/>
  <c r="H141" i="2"/>
  <c r="I140" i="2"/>
  <c r="F140" i="2"/>
  <c r="H140" i="2" s="1"/>
  <c r="J140" i="2" s="1"/>
  <c r="L140" i="2" s="1"/>
  <c r="N140" i="2" s="1"/>
  <c r="P140" i="2" s="1"/>
  <c r="R140" i="2" s="1"/>
  <c r="T140" i="2" s="1"/>
  <c r="V140" i="2" s="1"/>
  <c r="X140" i="2" s="1"/>
  <c r="J139" i="2"/>
  <c r="L139" i="2" s="1"/>
  <c r="N139" i="2" s="1"/>
  <c r="P139" i="2" s="1"/>
  <c r="R139" i="2" s="1"/>
  <c r="T139" i="2" s="1"/>
  <c r="V139" i="2" s="1"/>
  <c r="X139" i="2" s="1"/>
  <c r="H139" i="2"/>
  <c r="W138" i="2"/>
  <c r="U138" i="2"/>
  <c r="H138" i="2"/>
  <c r="J138" i="2" s="1"/>
  <c r="L138" i="2" s="1"/>
  <c r="N138" i="2" s="1"/>
  <c r="P138" i="2" s="1"/>
  <c r="R138" i="2" s="1"/>
  <c r="T138" i="2" s="1"/>
  <c r="V138" i="2" s="1"/>
  <c r="X138" i="2" s="1"/>
  <c r="F138" i="2"/>
  <c r="L137" i="2"/>
  <c r="N137" i="2" s="1"/>
  <c r="P137" i="2" s="1"/>
  <c r="R137" i="2" s="1"/>
  <c r="T137" i="2" s="1"/>
  <c r="V137" i="2" s="1"/>
  <c r="X137" i="2" s="1"/>
  <c r="J137" i="2"/>
  <c r="H136" i="2"/>
  <c r="J136" i="2" s="1"/>
  <c r="L136" i="2" s="1"/>
  <c r="N136" i="2" s="1"/>
  <c r="P136" i="2" s="1"/>
  <c r="R136" i="2" s="1"/>
  <c r="T136" i="2" s="1"/>
  <c r="V136" i="2" s="1"/>
  <c r="X136" i="2" s="1"/>
  <c r="J135" i="2"/>
  <c r="L135" i="2" s="1"/>
  <c r="N135" i="2" s="1"/>
  <c r="P135" i="2" s="1"/>
  <c r="R135" i="2" s="1"/>
  <c r="T135" i="2" s="1"/>
  <c r="V135" i="2" s="1"/>
  <c r="X135" i="2" s="1"/>
  <c r="H135" i="2"/>
  <c r="I134" i="2"/>
  <c r="F134" i="2"/>
  <c r="H134" i="2" s="1"/>
  <c r="J134" i="2" s="1"/>
  <c r="L134" i="2" s="1"/>
  <c r="N134" i="2" s="1"/>
  <c r="P134" i="2" s="1"/>
  <c r="R134" i="2" s="1"/>
  <c r="T134" i="2" s="1"/>
  <c r="V134" i="2" s="1"/>
  <c r="X134" i="2" s="1"/>
  <c r="V133" i="2"/>
  <c r="X133" i="2" s="1"/>
  <c r="W132" i="2"/>
  <c r="U132" i="2"/>
  <c r="V132" i="2" s="1"/>
  <c r="X132" i="2" s="1"/>
  <c r="V131" i="2"/>
  <c r="X131" i="2" s="1"/>
  <c r="W130" i="2"/>
  <c r="U130" i="2"/>
  <c r="V130" i="2" s="1"/>
  <c r="X130" i="2" s="1"/>
  <c r="J129" i="2"/>
  <c r="L129" i="2" s="1"/>
  <c r="N129" i="2" s="1"/>
  <c r="P129" i="2" s="1"/>
  <c r="R129" i="2" s="1"/>
  <c r="T129" i="2" s="1"/>
  <c r="V129" i="2" s="1"/>
  <c r="X129" i="2" s="1"/>
  <c r="H129" i="2"/>
  <c r="W128" i="2"/>
  <c r="U128" i="2"/>
  <c r="H128" i="2"/>
  <c r="J128" i="2" s="1"/>
  <c r="L128" i="2" s="1"/>
  <c r="N128" i="2" s="1"/>
  <c r="P128" i="2" s="1"/>
  <c r="R128" i="2" s="1"/>
  <c r="T128" i="2" s="1"/>
  <c r="V128" i="2" s="1"/>
  <c r="X128" i="2" s="1"/>
  <c r="F128" i="2"/>
  <c r="H127" i="2"/>
  <c r="J127" i="2" s="1"/>
  <c r="L127" i="2" s="1"/>
  <c r="N127" i="2" s="1"/>
  <c r="P127" i="2" s="1"/>
  <c r="R127" i="2" s="1"/>
  <c r="T127" i="2" s="1"/>
  <c r="V127" i="2" s="1"/>
  <c r="X127" i="2" s="1"/>
  <c r="G126" i="2"/>
  <c r="H126" i="2" s="1"/>
  <c r="J126" i="2" s="1"/>
  <c r="L126" i="2" s="1"/>
  <c r="N126" i="2" s="1"/>
  <c r="P126" i="2" s="1"/>
  <c r="R126" i="2" s="1"/>
  <c r="T126" i="2" s="1"/>
  <c r="V126" i="2" s="1"/>
  <c r="X126" i="2" s="1"/>
  <c r="J125" i="2"/>
  <c r="L125" i="2" s="1"/>
  <c r="N125" i="2" s="1"/>
  <c r="P125" i="2" s="1"/>
  <c r="R125" i="2" s="1"/>
  <c r="T125" i="2" s="1"/>
  <c r="V125" i="2" s="1"/>
  <c r="X125" i="2" s="1"/>
  <c r="H125" i="2"/>
  <c r="H124" i="2"/>
  <c r="J124" i="2" s="1"/>
  <c r="L124" i="2" s="1"/>
  <c r="N124" i="2" s="1"/>
  <c r="P124" i="2" s="1"/>
  <c r="R124" i="2" s="1"/>
  <c r="T124" i="2" s="1"/>
  <c r="V124" i="2" s="1"/>
  <c r="X124" i="2" s="1"/>
  <c r="G124" i="2"/>
  <c r="H123" i="2"/>
  <c r="J123" i="2" s="1"/>
  <c r="L123" i="2" s="1"/>
  <c r="N123" i="2" s="1"/>
  <c r="P123" i="2" s="1"/>
  <c r="R123" i="2" s="1"/>
  <c r="T123" i="2" s="1"/>
  <c r="V123" i="2" s="1"/>
  <c r="X123" i="2" s="1"/>
  <c r="G122" i="2"/>
  <c r="H122" i="2" s="1"/>
  <c r="J122" i="2" s="1"/>
  <c r="L122" i="2" s="1"/>
  <c r="N122" i="2" s="1"/>
  <c r="P122" i="2" s="1"/>
  <c r="R122" i="2" s="1"/>
  <c r="T122" i="2" s="1"/>
  <c r="V122" i="2" s="1"/>
  <c r="X122" i="2" s="1"/>
  <c r="J121" i="2"/>
  <c r="L121" i="2" s="1"/>
  <c r="N121" i="2" s="1"/>
  <c r="P121" i="2" s="1"/>
  <c r="R121" i="2" s="1"/>
  <c r="T121" i="2" s="1"/>
  <c r="V121" i="2" s="1"/>
  <c r="X121" i="2" s="1"/>
  <c r="H121" i="2"/>
  <c r="H120" i="2"/>
  <c r="J120" i="2" s="1"/>
  <c r="L120" i="2" s="1"/>
  <c r="N120" i="2" s="1"/>
  <c r="P120" i="2" s="1"/>
  <c r="R120" i="2" s="1"/>
  <c r="T120" i="2" s="1"/>
  <c r="V120" i="2" s="1"/>
  <c r="X120" i="2" s="1"/>
  <c r="G120" i="2"/>
  <c r="H119" i="2"/>
  <c r="J119" i="2" s="1"/>
  <c r="L119" i="2" s="1"/>
  <c r="N119" i="2" s="1"/>
  <c r="P119" i="2" s="1"/>
  <c r="R119" i="2" s="1"/>
  <c r="T119" i="2" s="1"/>
  <c r="V119" i="2" s="1"/>
  <c r="X119" i="2" s="1"/>
  <c r="G118" i="2"/>
  <c r="H118" i="2" s="1"/>
  <c r="J118" i="2" s="1"/>
  <c r="L118" i="2" s="1"/>
  <c r="N118" i="2" s="1"/>
  <c r="P118" i="2" s="1"/>
  <c r="R118" i="2" s="1"/>
  <c r="T118" i="2" s="1"/>
  <c r="V118" i="2" s="1"/>
  <c r="X118" i="2" s="1"/>
  <c r="J117" i="2"/>
  <c r="L117" i="2" s="1"/>
  <c r="N117" i="2" s="1"/>
  <c r="P117" i="2" s="1"/>
  <c r="R117" i="2" s="1"/>
  <c r="T117" i="2" s="1"/>
  <c r="V117" i="2" s="1"/>
  <c r="X117" i="2" s="1"/>
  <c r="H117" i="2"/>
  <c r="H116" i="2"/>
  <c r="J116" i="2" s="1"/>
  <c r="L116" i="2" s="1"/>
  <c r="N116" i="2" s="1"/>
  <c r="P116" i="2" s="1"/>
  <c r="R116" i="2" s="1"/>
  <c r="T116" i="2" s="1"/>
  <c r="V116" i="2" s="1"/>
  <c r="X116" i="2" s="1"/>
  <c r="G116" i="2"/>
  <c r="H115" i="2"/>
  <c r="J115" i="2" s="1"/>
  <c r="L115" i="2" s="1"/>
  <c r="N115" i="2" s="1"/>
  <c r="P115" i="2" s="1"/>
  <c r="R115" i="2" s="1"/>
  <c r="T115" i="2" s="1"/>
  <c r="V115" i="2" s="1"/>
  <c r="X115" i="2" s="1"/>
  <c r="G114" i="2"/>
  <c r="H114" i="2" s="1"/>
  <c r="J114" i="2" s="1"/>
  <c r="L114" i="2" s="1"/>
  <c r="N114" i="2" s="1"/>
  <c r="P114" i="2" s="1"/>
  <c r="R114" i="2" s="1"/>
  <c r="T114" i="2" s="1"/>
  <c r="V114" i="2" s="1"/>
  <c r="X114" i="2" s="1"/>
  <c r="J113" i="2"/>
  <c r="L113" i="2" s="1"/>
  <c r="N113" i="2" s="1"/>
  <c r="P113" i="2" s="1"/>
  <c r="R113" i="2" s="1"/>
  <c r="T113" i="2" s="1"/>
  <c r="V113" i="2" s="1"/>
  <c r="X113" i="2" s="1"/>
  <c r="H113" i="2"/>
  <c r="H112" i="2"/>
  <c r="J112" i="2" s="1"/>
  <c r="L112" i="2" s="1"/>
  <c r="N112" i="2" s="1"/>
  <c r="P112" i="2" s="1"/>
  <c r="R112" i="2" s="1"/>
  <c r="T112" i="2" s="1"/>
  <c r="V112" i="2" s="1"/>
  <c r="X112" i="2" s="1"/>
  <c r="G112" i="2"/>
  <c r="H111" i="2"/>
  <c r="J111" i="2" s="1"/>
  <c r="L111" i="2" s="1"/>
  <c r="N111" i="2" s="1"/>
  <c r="P111" i="2" s="1"/>
  <c r="R111" i="2" s="1"/>
  <c r="T111" i="2" s="1"/>
  <c r="V111" i="2" s="1"/>
  <c r="X111" i="2" s="1"/>
  <c r="G110" i="2"/>
  <c r="H110" i="2" s="1"/>
  <c r="J110" i="2" s="1"/>
  <c r="L110" i="2" s="1"/>
  <c r="N110" i="2" s="1"/>
  <c r="P110" i="2" s="1"/>
  <c r="R110" i="2" s="1"/>
  <c r="T110" i="2" s="1"/>
  <c r="V110" i="2" s="1"/>
  <c r="X110" i="2" s="1"/>
  <c r="J109" i="2"/>
  <c r="L109" i="2" s="1"/>
  <c r="N109" i="2" s="1"/>
  <c r="P109" i="2" s="1"/>
  <c r="R109" i="2" s="1"/>
  <c r="T109" i="2" s="1"/>
  <c r="V109" i="2" s="1"/>
  <c r="X109" i="2" s="1"/>
  <c r="H109" i="2"/>
  <c r="M108" i="2"/>
  <c r="I108" i="2"/>
  <c r="G108" i="2"/>
  <c r="F108" i="2"/>
  <c r="H108" i="2" s="1"/>
  <c r="J108" i="2" s="1"/>
  <c r="L108" i="2" s="1"/>
  <c r="N108" i="2" s="1"/>
  <c r="P108" i="2" s="1"/>
  <c r="R108" i="2" s="1"/>
  <c r="T108" i="2" s="1"/>
  <c r="V108" i="2" s="1"/>
  <c r="X108" i="2" s="1"/>
  <c r="J107" i="2"/>
  <c r="L107" i="2" s="1"/>
  <c r="N107" i="2" s="1"/>
  <c r="P107" i="2" s="1"/>
  <c r="R107" i="2" s="1"/>
  <c r="T107" i="2" s="1"/>
  <c r="V107" i="2" s="1"/>
  <c r="X107" i="2" s="1"/>
  <c r="H107" i="2"/>
  <c r="H106" i="2"/>
  <c r="J106" i="2" s="1"/>
  <c r="L106" i="2" s="1"/>
  <c r="N106" i="2" s="1"/>
  <c r="P106" i="2" s="1"/>
  <c r="R106" i="2" s="1"/>
  <c r="T106" i="2" s="1"/>
  <c r="V106" i="2" s="1"/>
  <c r="X106" i="2" s="1"/>
  <c r="G106" i="2"/>
  <c r="H105" i="2"/>
  <c r="J105" i="2" s="1"/>
  <c r="L105" i="2" s="1"/>
  <c r="N105" i="2" s="1"/>
  <c r="P105" i="2" s="1"/>
  <c r="R105" i="2" s="1"/>
  <c r="T105" i="2" s="1"/>
  <c r="V105" i="2" s="1"/>
  <c r="X105" i="2" s="1"/>
  <c r="G104" i="2"/>
  <c r="H104" i="2" s="1"/>
  <c r="J104" i="2" s="1"/>
  <c r="L104" i="2" s="1"/>
  <c r="N104" i="2" s="1"/>
  <c r="P104" i="2" s="1"/>
  <c r="R104" i="2" s="1"/>
  <c r="T104" i="2" s="1"/>
  <c r="V104" i="2" s="1"/>
  <c r="X104" i="2" s="1"/>
  <c r="J103" i="2"/>
  <c r="L103" i="2" s="1"/>
  <c r="N103" i="2" s="1"/>
  <c r="P103" i="2" s="1"/>
  <c r="R103" i="2" s="1"/>
  <c r="T103" i="2" s="1"/>
  <c r="V103" i="2" s="1"/>
  <c r="X103" i="2" s="1"/>
  <c r="H103" i="2"/>
  <c r="M102" i="2"/>
  <c r="G102" i="2"/>
  <c r="H102" i="2" s="1"/>
  <c r="J102" i="2" s="1"/>
  <c r="L102" i="2" s="1"/>
  <c r="N102" i="2" s="1"/>
  <c r="P102" i="2" s="1"/>
  <c r="R102" i="2" s="1"/>
  <c r="T102" i="2" s="1"/>
  <c r="V102" i="2" s="1"/>
  <c r="X102" i="2" s="1"/>
  <c r="J101" i="2"/>
  <c r="L101" i="2" s="1"/>
  <c r="N101" i="2" s="1"/>
  <c r="P101" i="2" s="1"/>
  <c r="R101" i="2" s="1"/>
  <c r="T101" i="2" s="1"/>
  <c r="V101" i="2" s="1"/>
  <c r="X101" i="2" s="1"/>
  <c r="H101" i="2"/>
  <c r="H100" i="2"/>
  <c r="J100" i="2" s="1"/>
  <c r="L100" i="2" s="1"/>
  <c r="N100" i="2" s="1"/>
  <c r="P100" i="2" s="1"/>
  <c r="R100" i="2" s="1"/>
  <c r="T100" i="2" s="1"/>
  <c r="V100" i="2" s="1"/>
  <c r="X100" i="2" s="1"/>
  <c r="G100" i="2"/>
  <c r="T99" i="2"/>
  <c r="V99" i="2" s="1"/>
  <c r="X99" i="2" s="1"/>
  <c r="R99" i="2"/>
  <c r="Q98" i="2"/>
  <c r="R98" i="2" s="1"/>
  <c r="T98" i="2" s="1"/>
  <c r="V98" i="2" s="1"/>
  <c r="X98" i="2" s="1"/>
  <c r="J97" i="2"/>
  <c r="L97" i="2" s="1"/>
  <c r="N97" i="2" s="1"/>
  <c r="P97" i="2" s="1"/>
  <c r="R97" i="2" s="1"/>
  <c r="T97" i="2" s="1"/>
  <c r="V97" i="2" s="1"/>
  <c r="X97" i="2" s="1"/>
  <c r="H97" i="2"/>
  <c r="H96" i="2"/>
  <c r="J96" i="2" s="1"/>
  <c r="L96" i="2" s="1"/>
  <c r="N96" i="2" s="1"/>
  <c r="P96" i="2" s="1"/>
  <c r="R96" i="2" s="1"/>
  <c r="T96" i="2" s="1"/>
  <c r="V96" i="2" s="1"/>
  <c r="X96" i="2" s="1"/>
  <c r="W95" i="2"/>
  <c r="U95" i="2"/>
  <c r="S95" i="2"/>
  <c r="Q95" i="2"/>
  <c r="M95" i="2"/>
  <c r="G95" i="2"/>
  <c r="F95" i="2"/>
  <c r="H95" i="2" s="1"/>
  <c r="J95" i="2" s="1"/>
  <c r="L95" i="2" s="1"/>
  <c r="N95" i="2" s="1"/>
  <c r="P95" i="2" s="1"/>
  <c r="R95" i="2" s="1"/>
  <c r="T95" i="2" s="1"/>
  <c r="V95" i="2" s="1"/>
  <c r="X95" i="2" s="1"/>
  <c r="V94" i="2"/>
  <c r="X94" i="2" s="1"/>
  <c r="W93" i="2"/>
  <c r="U93" i="2"/>
  <c r="V93" i="2" s="1"/>
  <c r="X93" i="2" s="1"/>
  <c r="V92" i="2"/>
  <c r="X92" i="2" s="1"/>
  <c r="W91" i="2"/>
  <c r="U91" i="2"/>
  <c r="V91" i="2" s="1"/>
  <c r="X91" i="2" s="1"/>
  <c r="V90" i="2"/>
  <c r="X90" i="2" s="1"/>
  <c r="W89" i="2"/>
  <c r="U89" i="2"/>
  <c r="V89" i="2" s="1"/>
  <c r="X89" i="2" s="1"/>
  <c r="V88" i="2"/>
  <c r="X88" i="2" s="1"/>
  <c r="W87" i="2"/>
  <c r="U87" i="2"/>
  <c r="V87" i="2" s="1"/>
  <c r="X87" i="2" s="1"/>
  <c r="V86" i="2"/>
  <c r="X86" i="2" s="1"/>
  <c r="W85" i="2"/>
  <c r="U85" i="2"/>
  <c r="V85" i="2" s="1"/>
  <c r="X85" i="2" s="1"/>
  <c r="V84" i="2"/>
  <c r="X84" i="2" s="1"/>
  <c r="W83" i="2"/>
  <c r="U83" i="2"/>
  <c r="V83" i="2" s="1"/>
  <c r="X83" i="2" s="1"/>
  <c r="V82" i="2"/>
  <c r="X82" i="2" s="1"/>
  <c r="W81" i="2"/>
  <c r="U81" i="2"/>
  <c r="V81" i="2" s="1"/>
  <c r="X81" i="2" s="1"/>
  <c r="V80" i="2"/>
  <c r="X80" i="2" s="1"/>
  <c r="W79" i="2"/>
  <c r="U79" i="2"/>
  <c r="V79" i="2" s="1"/>
  <c r="X79" i="2" s="1"/>
  <c r="V78" i="2"/>
  <c r="X78" i="2" s="1"/>
  <c r="W77" i="2"/>
  <c r="U77" i="2"/>
  <c r="V77" i="2" s="1"/>
  <c r="X77" i="2" s="1"/>
  <c r="V76" i="2"/>
  <c r="X76" i="2" s="1"/>
  <c r="W75" i="2"/>
  <c r="U75" i="2"/>
  <c r="V75" i="2" s="1"/>
  <c r="X75" i="2" s="1"/>
  <c r="V74" i="2"/>
  <c r="X74" i="2" s="1"/>
  <c r="W73" i="2"/>
  <c r="U73" i="2"/>
  <c r="V73" i="2" s="1"/>
  <c r="V72" i="2"/>
  <c r="X72" i="2" s="1"/>
  <c r="W71" i="2"/>
  <c r="U71" i="2"/>
  <c r="V71" i="2" s="1"/>
  <c r="X71" i="2" s="1"/>
  <c r="V70" i="2"/>
  <c r="X70" i="2" s="1"/>
  <c r="W69" i="2"/>
  <c r="U69" i="2"/>
  <c r="V69" i="2" s="1"/>
  <c r="V68" i="2"/>
  <c r="X68" i="2" s="1"/>
  <c r="W67" i="2"/>
  <c r="U67" i="2"/>
  <c r="V67" i="2" s="1"/>
  <c r="X67" i="2" s="1"/>
  <c r="V66" i="2"/>
  <c r="X66" i="2" s="1"/>
  <c r="W65" i="2"/>
  <c r="U65" i="2"/>
  <c r="V65" i="2" s="1"/>
  <c r="V64" i="2"/>
  <c r="X64" i="2" s="1"/>
  <c r="W63" i="2"/>
  <c r="U63" i="2"/>
  <c r="V63" i="2" s="1"/>
  <c r="X63" i="2" s="1"/>
  <c r="V62" i="2"/>
  <c r="X62" i="2" s="1"/>
  <c r="W61" i="2"/>
  <c r="U61" i="2"/>
  <c r="V61" i="2" s="1"/>
  <c r="V60" i="2"/>
  <c r="X60" i="2" s="1"/>
  <c r="W59" i="2"/>
  <c r="U59" i="2"/>
  <c r="V59" i="2" s="1"/>
  <c r="X59" i="2" s="1"/>
  <c r="V58" i="2"/>
  <c r="X58" i="2" s="1"/>
  <c r="W57" i="2"/>
  <c r="U57" i="2"/>
  <c r="V57" i="2" s="1"/>
  <c r="V56" i="2"/>
  <c r="X56" i="2" s="1"/>
  <c r="W55" i="2"/>
  <c r="U55" i="2"/>
  <c r="V55" i="2" s="1"/>
  <c r="X55" i="2" s="1"/>
  <c r="V54" i="2"/>
  <c r="X54" i="2" s="1"/>
  <c r="W53" i="2"/>
  <c r="U53" i="2"/>
  <c r="V53" i="2" s="1"/>
  <c r="V52" i="2"/>
  <c r="X52" i="2" s="1"/>
  <c r="W51" i="2"/>
  <c r="U51" i="2"/>
  <c r="V51" i="2" s="1"/>
  <c r="X51" i="2" s="1"/>
  <c r="V50" i="2"/>
  <c r="X50" i="2" s="1"/>
  <c r="W49" i="2"/>
  <c r="U49" i="2"/>
  <c r="V49" i="2" s="1"/>
  <c r="V48" i="2"/>
  <c r="X48" i="2" s="1"/>
  <c r="W47" i="2"/>
  <c r="U47" i="2"/>
  <c r="V47" i="2" s="1"/>
  <c r="X47" i="2" s="1"/>
  <c r="V46" i="2"/>
  <c r="X46" i="2" s="1"/>
  <c r="W45" i="2"/>
  <c r="U45" i="2"/>
  <c r="V45" i="2" s="1"/>
  <c r="V44" i="2"/>
  <c r="X44" i="2" s="1"/>
  <c r="W43" i="2"/>
  <c r="U43" i="2"/>
  <c r="V43" i="2" s="1"/>
  <c r="X43" i="2" s="1"/>
  <c r="V42" i="2"/>
  <c r="X42" i="2" s="1"/>
  <c r="W41" i="2"/>
  <c r="U41" i="2"/>
  <c r="V41" i="2" s="1"/>
  <c r="V40" i="2"/>
  <c r="X40" i="2" s="1"/>
  <c r="W39" i="2"/>
  <c r="U39" i="2"/>
  <c r="V39" i="2" s="1"/>
  <c r="X39" i="2" s="1"/>
  <c r="V38" i="2"/>
  <c r="X38" i="2" s="1"/>
  <c r="W37" i="2"/>
  <c r="U37" i="2"/>
  <c r="V37" i="2" s="1"/>
  <c r="V36" i="2"/>
  <c r="X36" i="2" s="1"/>
  <c r="W35" i="2"/>
  <c r="U35" i="2"/>
  <c r="V35" i="2" s="1"/>
  <c r="X35" i="2" s="1"/>
  <c r="V34" i="2"/>
  <c r="X34" i="2" s="1"/>
  <c r="W33" i="2"/>
  <c r="U33" i="2"/>
  <c r="V33" i="2" s="1"/>
  <c r="X33" i="2" s="1"/>
  <c r="V32" i="2"/>
  <c r="X32" i="2" s="1"/>
  <c r="W31" i="2"/>
  <c r="U31" i="2"/>
  <c r="V31" i="2" s="1"/>
  <c r="X31" i="2" s="1"/>
  <c r="V30" i="2"/>
  <c r="X30" i="2" s="1"/>
  <c r="W29" i="2"/>
  <c r="U29" i="2"/>
  <c r="V29" i="2" s="1"/>
  <c r="X29" i="2" s="1"/>
  <c r="V28" i="2"/>
  <c r="X28" i="2" s="1"/>
  <c r="W27" i="2"/>
  <c r="U27" i="2"/>
  <c r="V27" i="2" s="1"/>
  <c r="X27" i="2" s="1"/>
  <c r="V26" i="2"/>
  <c r="X26" i="2" s="1"/>
  <c r="W25" i="2"/>
  <c r="U25" i="2"/>
  <c r="V25" i="2" s="1"/>
  <c r="X25" i="2" s="1"/>
  <c r="V24" i="2"/>
  <c r="X24" i="2" s="1"/>
  <c r="W23" i="2"/>
  <c r="U23" i="2"/>
  <c r="V23" i="2" s="1"/>
  <c r="X23" i="2" s="1"/>
  <c r="V22" i="2"/>
  <c r="X22" i="2" s="1"/>
  <c r="W21" i="2"/>
  <c r="U21" i="2"/>
  <c r="V21" i="2" s="1"/>
  <c r="X21" i="2" s="1"/>
  <c r="V20" i="2"/>
  <c r="X20" i="2" s="1"/>
  <c r="W19" i="2"/>
  <c r="U19" i="2"/>
  <c r="V19" i="2" s="1"/>
  <c r="X19" i="2" s="1"/>
  <c r="V18" i="2"/>
  <c r="X18" i="2" s="1"/>
  <c r="W17" i="2"/>
  <c r="U17" i="2"/>
  <c r="V17" i="2" s="1"/>
  <c r="X17" i="2" s="1"/>
  <c r="J16" i="2"/>
  <c r="L16" i="2" s="1"/>
  <c r="N16" i="2" s="1"/>
  <c r="P16" i="2" s="1"/>
  <c r="R16" i="2" s="1"/>
  <c r="T16" i="2" s="1"/>
  <c r="V16" i="2" s="1"/>
  <c r="X16" i="2" s="1"/>
  <c r="H16" i="2"/>
  <c r="H15" i="2"/>
  <c r="J15" i="2" s="1"/>
  <c r="L15" i="2" s="1"/>
  <c r="N15" i="2" s="1"/>
  <c r="P15" i="2" s="1"/>
  <c r="R15" i="2" s="1"/>
  <c r="T15" i="2" s="1"/>
  <c r="V15" i="2" s="1"/>
  <c r="X15" i="2" s="1"/>
  <c r="W14" i="2"/>
  <c r="U14" i="2"/>
  <c r="F14" i="2"/>
  <c r="H14" i="2" s="1"/>
  <c r="J14" i="2" s="1"/>
  <c r="L14" i="2" s="1"/>
  <c r="N14" i="2" s="1"/>
  <c r="P14" i="2" s="1"/>
  <c r="R14" i="2" s="1"/>
  <c r="T14" i="2" s="1"/>
  <c r="V14" i="2" s="1"/>
  <c r="X14" i="2" s="1"/>
  <c r="R13" i="2"/>
  <c r="T13" i="2" s="1"/>
  <c r="V13" i="2" s="1"/>
  <c r="X13" i="2" s="1"/>
  <c r="W12" i="2"/>
  <c r="Q12" i="2"/>
  <c r="R12" i="2" s="1"/>
  <c r="T12" i="2" s="1"/>
  <c r="V12" i="2" s="1"/>
  <c r="X12" i="2" s="1"/>
  <c r="W11" i="2"/>
  <c r="W10" i="2" s="1"/>
  <c r="U11" i="2"/>
  <c r="O11" i="2"/>
  <c r="M11" i="2"/>
  <c r="I11" i="2"/>
  <c r="G11" i="2"/>
  <c r="F11" i="2"/>
  <c r="H11" i="2" s="1"/>
  <c r="O10" i="2"/>
  <c r="M10" i="2"/>
  <c r="K10" i="2"/>
  <c r="I10" i="2"/>
  <c r="C17" i="3" l="1"/>
  <c r="E17" i="3" s="1"/>
  <c r="C23" i="3"/>
  <c r="E23" i="3" s="1"/>
  <c r="X531" i="2"/>
  <c r="X535" i="2"/>
  <c r="V351" i="2"/>
  <c r="X351" i="2" s="1"/>
  <c r="X443" i="2"/>
  <c r="X537" i="2"/>
  <c r="H327" i="2"/>
  <c r="J327" i="2" s="1"/>
  <c r="L327" i="2" s="1"/>
  <c r="N327" i="2" s="1"/>
  <c r="P327" i="2" s="1"/>
  <c r="R327" i="2" s="1"/>
  <c r="T327" i="2" s="1"/>
  <c r="V327" i="2" s="1"/>
  <c r="X327" i="2" s="1"/>
  <c r="H300" i="2"/>
  <c r="J300" i="2" s="1"/>
  <c r="L300" i="2" s="1"/>
  <c r="N300" i="2" s="1"/>
  <c r="P300" i="2" s="1"/>
  <c r="R300" i="2" s="1"/>
  <c r="T300" i="2" s="1"/>
  <c r="V300" i="2" s="1"/>
  <c r="X300" i="2" s="1"/>
  <c r="U10" i="2"/>
  <c r="G183" i="2"/>
  <c r="G10" i="2" s="1"/>
  <c r="J11" i="2"/>
  <c r="Q11" i="2"/>
  <c r="Q10" i="2" s="1"/>
  <c r="X37" i="2"/>
  <c r="X41" i="2"/>
  <c r="X45" i="2"/>
  <c r="X49" i="2"/>
  <c r="X53" i="2"/>
  <c r="X57" i="2"/>
  <c r="X61" i="2"/>
  <c r="X65" i="2"/>
  <c r="X69" i="2"/>
  <c r="X73" i="2"/>
  <c r="H162" i="2"/>
  <c r="J162" i="2" s="1"/>
  <c r="L162" i="2" s="1"/>
  <c r="N162" i="2" s="1"/>
  <c r="P162" i="2" s="1"/>
  <c r="R162" i="2" s="1"/>
  <c r="T162" i="2" s="1"/>
  <c r="V162" i="2" s="1"/>
  <c r="X162" i="2" s="1"/>
  <c r="F159" i="2"/>
  <c r="J184" i="2"/>
  <c r="H183" i="2"/>
  <c r="R345" i="2"/>
  <c r="T345" i="2" s="1"/>
  <c r="V345" i="2" s="1"/>
  <c r="X345" i="2" s="1"/>
  <c r="L184" i="2" l="1"/>
  <c r="N184" i="2" s="1"/>
  <c r="P184" i="2" s="1"/>
  <c r="R184" i="2" s="1"/>
  <c r="T184" i="2" s="1"/>
  <c r="V184" i="2" s="1"/>
  <c r="X184" i="2" s="1"/>
  <c r="J183" i="2"/>
  <c r="L183" i="2" s="1"/>
  <c r="N183" i="2" s="1"/>
  <c r="P183" i="2" s="1"/>
  <c r="R183" i="2" s="1"/>
  <c r="T183" i="2" s="1"/>
  <c r="V183" i="2" s="1"/>
  <c r="X183" i="2" s="1"/>
  <c r="H159" i="2"/>
  <c r="F10" i="2"/>
  <c r="L11" i="2"/>
  <c r="N11" i="2" s="1"/>
  <c r="P11" i="2" s="1"/>
  <c r="R11" i="2" s="1"/>
  <c r="T11" i="2" s="1"/>
  <c r="V11" i="2" s="1"/>
  <c r="X11" i="2" s="1"/>
  <c r="J159" i="2" l="1"/>
  <c r="H10" i="2"/>
  <c r="L159" i="2" l="1"/>
  <c r="N159" i="2" s="1"/>
  <c r="P159" i="2" s="1"/>
  <c r="R159" i="2" s="1"/>
  <c r="T159" i="2" s="1"/>
  <c r="V159" i="2" s="1"/>
  <c r="X159" i="2" s="1"/>
  <c r="J10" i="2"/>
  <c r="L10" i="2" s="1"/>
  <c r="N10" i="2" s="1"/>
  <c r="P10" i="2" s="1"/>
  <c r="R10" i="2" s="1"/>
  <c r="T10" i="2" s="1"/>
  <c r="V10" i="2" s="1"/>
  <c r="X10" i="2" s="1"/>
  <c r="H81" i="1" l="1"/>
  <c r="J81" i="1" s="1"/>
  <c r="L81" i="1" s="1"/>
  <c r="N81" i="1" s="1"/>
  <c r="P81" i="1" s="1"/>
  <c r="R81" i="1" s="1"/>
  <c r="T81" i="1" s="1"/>
  <c r="V81" i="1" s="1"/>
  <c r="X81" i="1" s="1"/>
  <c r="Z81" i="1" s="1"/>
  <c r="L80" i="1"/>
  <c r="N80" i="1" s="1"/>
  <c r="P80" i="1" s="1"/>
  <c r="R80" i="1" s="1"/>
  <c r="T80" i="1" s="1"/>
  <c r="V80" i="1" s="1"/>
  <c r="X80" i="1" s="1"/>
  <c r="Z80" i="1" s="1"/>
  <c r="J80" i="1"/>
  <c r="R79" i="1"/>
  <c r="T79" i="1" s="1"/>
  <c r="V79" i="1" s="1"/>
  <c r="X79" i="1" s="1"/>
  <c r="Z79" i="1" s="1"/>
  <c r="H79" i="1"/>
  <c r="J79" i="1" s="1"/>
  <c r="L79" i="1" s="1"/>
  <c r="N79" i="1" s="1"/>
  <c r="T78" i="1"/>
  <c r="V78" i="1" s="1"/>
  <c r="X78" i="1" s="1"/>
  <c r="Z78" i="1" s="1"/>
  <c r="R78" i="1"/>
  <c r="H77" i="1"/>
  <c r="J77" i="1" s="1"/>
  <c r="L77" i="1" s="1"/>
  <c r="N77" i="1" s="1"/>
  <c r="P77" i="1" s="1"/>
  <c r="R77" i="1" s="1"/>
  <c r="T77" i="1" s="1"/>
  <c r="V77" i="1" s="1"/>
  <c r="X77" i="1" s="1"/>
  <c r="Z77" i="1" s="1"/>
  <c r="T76" i="1"/>
  <c r="V76" i="1" s="1"/>
  <c r="X76" i="1" s="1"/>
  <c r="Z76" i="1" s="1"/>
  <c r="H75" i="1"/>
  <c r="J75" i="1" s="1"/>
  <c r="L75" i="1" s="1"/>
  <c r="N75" i="1" s="1"/>
  <c r="P75" i="1" s="1"/>
  <c r="R75" i="1" s="1"/>
  <c r="T75" i="1" s="1"/>
  <c r="V75" i="1" s="1"/>
  <c r="X75" i="1" s="1"/>
  <c r="Z75" i="1" s="1"/>
  <c r="H74" i="1"/>
  <c r="J74" i="1" s="1"/>
  <c r="Y73" i="1"/>
  <c r="W73" i="1"/>
  <c r="U73" i="1"/>
  <c r="S73" i="1"/>
  <c r="Q73" i="1"/>
  <c r="O73" i="1"/>
  <c r="M73" i="1"/>
  <c r="K73" i="1"/>
  <c r="I73" i="1"/>
  <c r="H73" i="1"/>
  <c r="G73" i="1"/>
  <c r="F73" i="1"/>
  <c r="Y72" i="1"/>
  <c r="W72" i="1"/>
  <c r="U72" i="1"/>
  <c r="H72" i="1"/>
  <c r="J72" i="1" s="1"/>
  <c r="L72" i="1" s="1"/>
  <c r="N72" i="1" s="1"/>
  <c r="P72" i="1" s="1"/>
  <c r="R72" i="1" s="1"/>
  <c r="T72" i="1" s="1"/>
  <c r="V72" i="1" s="1"/>
  <c r="X72" i="1" s="1"/>
  <c r="Z72" i="1" s="1"/>
  <c r="F72" i="1"/>
  <c r="J71" i="1"/>
  <c r="L71" i="1" s="1"/>
  <c r="N71" i="1" s="1"/>
  <c r="P71" i="1" s="1"/>
  <c r="R71" i="1" s="1"/>
  <c r="T71" i="1" s="1"/>
  <c r="V71" i="1" s="1"/>
  <c r="X71" i="1" s="1"/>
  <c r="Z71" i="1" s="1"/>
  <c r="H71" i="1"/>
  <c r="J70" i="1"/>
  <c r="L70" i="1" s="1"/>
  <c r="N70" i="1" s="1"/>
  <c r="P70" i="1" s="1"/>
  <c r="R70" i="1" s="1"/>
  <c r="T70" i="1" s="1"/>
  <c r="V70" i="1" s="1"/>
  <c r="X70" i="1" s="1"/>
  <c r="Z70" i="1" s="1"/>
  <c r="H70" i="1"/>
  <c r="J69" i="1"/>
  <c r="L69" i="1" s="1"/>
  <c r="N69" i="1" s="1"/>
  <c r="P69" i="1" s="1"/>
  <c r="R69" i="1" s="1"/>
  <c r="T69" i="1" s="1"/>
  <c r="V69" i="1" s="1"/>
  <c r="X69" i="1" s="1"/>
  <c r="Z69" i="1" s="1"/>
  <c r="H69" i="1"/>
  <c r="F68" i="1"/>
  <c r="H68" i="1" s="1"/>
  <c r="J68" i="1" s="1"/>
  <c r="L68" i="1" s="1"/>
  <c r="N68" i="1" s="1"/>
  <c r="P68" i="1" s="1"/>
  <c r="R68" i="1" s="1"/>
  <c r="T68" i="1" s="1"/>
  <c r="V68" i="1" s="1"/>
  <c r="X68" i="1" s="1"/>
  <c r="Z68" i="1" s="1"/>
  <c r="H67" i="1"/>
  <c r="J67" i="1" s="1"/>
  <c r="L67" i="1" s="1"/>
  <c r="N67" i="1" s="1"/>
  <c r="P67" i="1" s="1"/>
  <c r="R67" i="1" s="1"/>
  <c r="T67" i="1" s="1"/>
  <c r="V67" i="1" s="1"/>
  <c r="X67" i="1" s="1"/>
  <c r="Z67" i="1" s="1"/>
  <c r="H66" i="1"/>
  <c r="J66" i="1" s="1"/>
  <c r="L66" i="1" s="1"/>
  <c r="N66" i="1" s="1"/>
  <c r="P66" i="1" s="1"/>
  <c r="R66" i="1" s="1"/>
  <c r="T66" i="1" s="1"/>
  <c r="V66" i="1" s="1"/>
  <c r="X66" i="1" s="1"/>
  <c r="Z66" i="1" s="1"/>
  <c r="H65" i="1"/>
  <c r="J65" i="1" s="1"/>
  <c r="L65" i="1" s="1"/>
  <c r="N65" i="1" s="1"/>
  <c r="P65" i="1" s="1"/>
  <c r="R65" i="1" s="1"/>
  <c r="T65" i="1" s="1"/>
  <c r="V65" i="1" s="1"/>
  <c r="X65" i="1" s="1"/>
  <c r="Z65" i="1" s="1"/>
  <c r="H64" i="1"/>
  <c r="J64" i="1" s="1"/>
  <c r="L64" i="1" s="1"/>
  <c r="N64" i="1" s="1"/>
  <c r="P64" i="1" s="1"/>
  <c r="R64" i="1" s="1"/>
  <c r="T64" i="1" s="1"/>
  <c r="V64" i="1" s="1"/>
  <c r="X64" i="1" s="1"/>
  <c r="Z64" i="1" s="1"/>
  <c r="H63" i="1"/>
  <c r="J63" i="1" s="1"/>
  <c r="L63" i="1" s="1"/>
  <c r="N63" i="1" s="1"/>
  <c r="P63" i="1" s="1"/>
  <c r="R63" i="1" s="1"/>
  <c r="T63" i="1" s="1"/>
  <c r="V63" i="1" s="1"/>
  <c r="X63" i="1" s="1"/>
  <c r="Z63" i="1" s="1"/>
  <c r="F63" i="1"/>
  <c r="J62" i="1"/>
  <c r="L62" i="1" s="1"/>
  <c r="N62" i="1" s="1"/>
  <c r="P62" i="1" s="1"/>
  <c r="R62" i="1" s="1"/>
  <c r="T62" i="1" s="1"/>
  <c r="V62" i="1" s="1"/>
  <c r="X62" i="1" s="1"/>
  <c r="Z62" i="1" s="1"/>
  <c r="H62" i="1"/>
  <c r="F61" i="1"/>
  <c r="H61" i="1" s="1"/>
  <c r="J61" i="1" s="1"/>
  <c r="L61" i="1" s="1"/>
  <c r="N61" i="1" s="1"/>
  <c r="P61" i="1" s="1"/>
  <c r="R61" i="1" s="1"/>
  <c r="T61" i="1" s="1"/>
  <c r="V61" i="1" s="1"/>
  <c r="X61" i="1" s="1"/>
  <c r="Z61" i="1" s="1"/>
  <c r="H60" i="1"/>
  <c r="J60" i="1" s="1"/>
  <c r="L60" i="1" s="1"/>
  <c r="N60" i="1" s="1"/>
  <c r="P60" i="1" s="1"/>
  <c r="R60" i="1" s="1"/>
  <c r="T60" i="1" s="1"/>
  <c r="V60" i="1" s="1"/>
  <c r="X60" i="1" s="1"/>
  <c r="Z60" i="1" s="1"/>
  <c r="H59" i="1"/>
  <c r="J59" i="1" s="1"/>
  <c r="L59" i="1" s="1"/>
  <c r="N59" i="1" s="1"/>
  <c r="P59" i="1" s="1"/>
  <c r="R59" i="1" s="1"/>
  <c r="T59" i="1" s="1"/>
  <c r="V59" i="1" s="1"/>
  <c r="X59" i="1" s="1"/>
  <c r="Z59" i="1" s="1"/>
  <c r="F59" i="1"/>
  <c r="J58" i="1"/>
  <c r="L58" i="1" s="1"/>
  <c r="N58" i="1" s="1"/>
  <c r="P58" i="1" s="1"/>
  <c r="R58" i="1" s="1"/>
  <c r="T58" i="1" s="1"/>
  <c r="V58" i="1" s="1"/>
  <c r="X58" i="1" s="1"/>
  <c r="Z58" i="1" s="1"/>
  <c r="H58" i="1"/>
  <c r="H57" i="1"/>
  <c r="J57" i="1" s="1"/>
  <c r="L57" i="1" s="1"/>
  <c r="N57" i="1" s="1"/>
  <c r="P57" i="1" s="1"/>
  <c r="R57" i="1" s="1"/>
  <c r="T57" i="1" s="1"/>
  <c r="V57" i="1" s="1"/>
  <c r="X57" i="1" s="1"/>
  <c r="Z57" i="1" s="1"/>
  <c r="H56" i="1"/>
  <c r="J56" i="1" s="1"/>
  <c r="L56" i="1" s="1"/>
  <c r="N56" i="1" s="1"/>
  <c r="P56" i="1" s="1"/>
  <c r="R56" i="1" s="1"/>
  <c r="T56" i="1" s="1"/>
  <c r="V56" i="1" s="1"/>
  <c r="X56" i="1" s="1"/>
  <c r="Z56" i="1" s="1"/>
  <c r="F55" i="1"/>
  <c r="H55" i="1" s="1"/>
  <c r="J55" i="1" s="1"/>
  <c r="L55" i="1" s="1"/>
  <c r="N55" i="1" s="1"/>
  <c r="P55" i="1" s="1"/>
  <c r="R55" i="1" s="1"/>
  <c r="T55" i="1" s="1"/>
  <c r="V55" i="1" s="1"/>
  <c r="X55" i="1" s="1"/>
  <c r="Z55" i="1" s="1"/>
  <c r="Y54" i="1"/>
  <c r="W54" i="1"/>
  <c r="U54" i="1"/>
  <c r="F54" i="1"/>
  <c r="H54" i="1" s="1"/>
  <c r="J54" i="1" s="1"/>
  <c r="L54" i="1" s="1"/>
  <c r="N54" i="1" s="1"/>
  <c r="P54" i="1" s="1"/>
  <c r="R54" i="1" s="1"/>
  <c r="T54" i="1" s="1"/>
  <c r="V54" i="1" s="1"/>
  <c r="X54" i="1" s="1"/>
  <c r="Z54" i="1" s="1"/>
  <c r="H53" i="1"/>
  <c r="J53" i="1" s="1"/>
  <c r="L53" i="1" s="1"/>
  <c r="N53" i="1" s="1"/>
  <c r="P53" i="1" s="1"/>
  <c r="R53" i="1" s="1"/>
  <c r="T53" i="1" s="1"/>
  <c r="V53" i="1" s="1"/>
  <c r="X53" i="1" s="1"/>
  <c r="Z53" i="1" s="1"/>
  <c r="H52" i="1"/>
  <c r="J52" i="1" s="1"/>
  <c r="L52" i="1" s="1"/>
  <c r="N52" i="1" s="1"/>
  <c r="P52" i="1" s="1"/>
  <c r="R52" i="1" s="1"/>
  <c r="T52" i="1" s="1"/>
  <c r="V52" i="1" s="1"/>
  <c r="X52" i="1" s="1"/>
  <c r="Z52" i="1" s="1"/>
  <c r="F52" i="1"/>
  <c r="Z51" i="1"/>
  <c r="X51" i="1"/>
  <c r="J50" i="1"/>
  <c r="L50" i="1" s="1"/>
  <c r="N50" i="1" s="1"/>
  <c r="P50" i="1" s="1"/>
  <c r="R50" i="1" s="1"/>
  <c r="T50" i="1" s="1"/>
  <c r="V50" i="1" s="1"/>
  <c r="X50" i="1" s="1"/>
  <c r="Z50" i="1" s="1"/>
  <c r="H50" i="1"/>
  <c r="Y49" i="1"/>
  <c r="W49" i="1"/>
  <c r="F49" i="1"/>
  <c r="H49" i="1" s="1"/>
  <c r="J49" i="1" s="1"/>
  <c r="L49" i="1" s="1"/>
  <c r="N49" i="1" s="1"/>
  <c r="P49" i="1" s="1"/>
  <c r="R49" i="1" s="1"/>
  <c r="T49" i="1" s="1"/>
  <c r="V49" i="1" s="1"/>
  <c r="X49" i="1" s="1"/>
  <c r="Z49" i="1" s="1"/>
  <c r="H48" i="1"/>
  <c r="J48" i="1" s="1"/>
  <c r="L48" i="1" s="1"/>
  <c r="N48" i="1" s="1"/>
  <c r="P48" i="1" s="1"/>
  <c r="R48" i="1" s="1"/>
  <c r="T48" i="1" s="1"/>
  <c r="V48" i="1" s="1"/>
  <c r="X48" i="1" s="1"/>
  <c r="Z48" i="1" s="1"/>
  <c r="H47" i="1"/>
  <c r="J47" i="1" s="1"/>
  <c r="L47" i="1" s="1"/>
  <c r="N47" i="1" s="1"/>
  <c r="P47" i="1" s="1"/>
  <c r="R47" i="1" s="1"/>
  <c r="T47" i="1" s="1"/>
  <c r="V47" i="1" s="1"/>
  <c r="X47" i="1" s="1"/>
  <c r="Z47" i="1" s="1"/>
  <c r="H46" i="1"/>
  <c r="J46" i="1" s="1"/>
  <c r="L46" i="1" s="1"/>
  <c r="N46" i="1" s="1"/>
  <c r="P46" i="1" s="1"/>
  <c r="R46" i="1" s="1"/>
  <c r="T46" i="1" s="1"/>
  <c r="V46" i="1" s="1"/>
  <c r="X46" i="1" s="1"/>
  <c r="Z46" i="1" s="1"/>
  <c r="Y45" i="1"/>
  <c r="W45" i="1"/>
  <c r="U45" i="1"/>
  <c r="F45" i="1"/>
  <c r="H45" i="1" s="1"/>
  <c r="J45" i="1" s="1"/>
  <c r="L45" i="1" s="1"/>
  <c r="N45" i="1" s="1"/>
  <c r="P45" i="1" s="1"/>
  <c r="R45" i="1" s="1"/>
  <c r="T45" i="1" s="1"/>
  <c r="V45" i="1" s="1"/>
  <c r="X45" i="1" s="1"/>
  <c r="Z45" i="1" s="1"/>
  <c r="H44" i="1"/>
  <c r="J44" i="1" s="1"/>
  <c r="L44" i="1" s="1"/>
  <c r="N44" i="1" s="1"/>
  <c r="P44" i="1" s="1"/>
  <c r="R44" i="1" s="1"/>
  <c r="T44" i="1" s="1"/>
  <c r="V44" i="1" s="1"/>
  <c r="X44" i="1" s="1"/>
  <c r="Z44" i="1" s="1"/>
  <c r="H43" i="1"/>
  <c r="J43" i="1" s="1"/>
  <c r="L43" i="1" s="1"/>
  <c r="N43" i="1" s="1"/>
  <c r="P43" i="1" s="1"/>
  <c r="R43" i="1" s="1"/>
  <c r="T43" i="1" s="1"/>
  <c r="V43" i="1" s="1"/>
  <c r="X43" i="1" s="1"/>
  <c r="Z43" i="1" s="1"/>
  <c r="F43" i="1"/>
  <c r="H42" i="1"/>
  <c r="J42" i="1" s="1"/>
  <c r="L42" i="1" s="1"/>
  <c r="N42" i="1" s="1"/>
  <c r="P42" i="1" s="1"/>
  <c r="R42" i="1" s="1"/>
  <c r="T42" i="1" s="1"/>
  <c r="V42" i="1" s="1"/>
  <c r="X42" i="1" s="1"/>
  <c r="Z42" i="1" s="1"/>
  <c r="Y41" i="1"/>
  <c r="F41" i="1"/>
  <c r="H41" i="1" s="1"/>
  <c r="J41" i="1" s="1"/>
  <c r="L41" i="1" s="1"/>
  <c r="N41" i="1" s="1"/>
  <c r="P41" i="1" s="1"/>
  <c r="R41" i="1" s="1"/>
  <c r="T41" i="1" s="1"/>
  <c r="V41" i="1" s="1"/>
  <c r="X41" i="1" s="1"/>
  <c r="Z41" i="1" s="1"/>
  <c r="H40" i="1"/>
  <c r="J40" i="1" s="1"/>
  <c r="L40" i="1" s="1"/>
  <c r="N40" i="1" s="1"/>
  <c r="P40" i="1" s="1"/>
  <c r="R40" i="1" s="1"/>
  <c r="T40" i="1" s="1"/>
  <c r="V40" i="1" s="1"/>
  <c r="X40" i="1" s="1"/>
  <c r="Z40" i="1" s="1"/>
  <c r="H39" i="1"/>
  <c r="J39" i="1" s="1"/>
  <c r="L39" i="1" s="1"/>
  <c r="N39" i="1" s="1"/>
  <c r="P39" i="1" s="1"/>
  <c r="R39" i="1" s="1"/>
  <c r="T39" i="1" s="1"/>
  <c r="V39" i="1" s="1"/>
  <c r="X39" i="1" s="1"/>
  <c r="Z39" i="1" s="1"/>
  <c r="H38" i="1"/>
  <c r="J38" i="1" s="1"/>
  <c r="L38" i="1" s="1"/>
  <c r="N38" i="1" s="1"/>
  <c r="P38" i="1" s="1"/>
  <c r="R38" i="1" s="1"/>
  <c r="T38" i="1" s="1"/>
  <c r="V38" i="1" s="1"/>
  <c r="X38" i="1" s="1"/>
  <c r="Z38" i="1" s="1"/>
  <c r="H37" i="1"/>
  <c r="J37" i="1" s="1"/>
  <c r="L37" i="1" s="1"/>
  <c r="N37" i="1" s="1"/>
  <c r="P37" i="1" s="1"/>
  <c r="R37" i="1" s="1"/>
  <c r="T37" i="1" s="1"/>
  <c r="V37" i="1" s="1"/>
  <c r="X37" i="1" s="1"/>
  <c r="Z37" i="1" s="1"/>
  <c r="H36" i="1"/>
  <c r="J36" i="1" s="1"/>
  <c r="L36" i="1" s="1"/>
  <c r="N36" i="1" s="1"/>
  <c r="P36" i="1" s="1"/>
  <c r="R36" i="1" s="1"/>
  <c r="T36" i="1" s="1"/>
  <c r="V36" i="1" s="1"/>
  <c r="X36" i="1" s="1"/>
  <c r="Z36" i="1" s="1"/>
  <c r="F36" i="1"/>
  <c r="Y35" i="1"/>
  <c r="W35" i="1"/>
  <c r="U35" i="1"/>
  <c r="G35" i="1"/>
  <c r="F35" i="1"/>
  <c r="H35" i="1" s="1"/>
  <c r="J35" i="1" s="1"/>
  <c r="L35" i="1" s="1"/>
  <c r="N35" i="1" s="1"/>
  <c r="P35" i="1" s="1"/>
  <c r="R35" i="1" s="1"/>
  <c r="T35" i="1" s="1"/>
  <c r="V35" i="1" s="1"/>
  <c r="X35" i="1" s="1"/>
  <c r="Z35" i="1" s="1"/>
  <c r="H34" i="1"/>
  <c r="J34" i="1" s="1"/>
  <c r="L34" i="1" s="1"/>
  <c r="N34" i="1" s="1"/>
  <c r="P34" i="1" s="1"/>
  <c r="R34" i="1" s="1"/>
  <c r="T34" i="1" s="1"/>
  <c r="V34" i="1" s="1"/>
  <c r="X34" i="1" s="1"/>
  <c r="Z34" i="1" s="1"/>
  <c r="H33" i="1"/>
  <c r="J33" i="1" s="1"/>
  <c r="L33" i="1" s="1"/>
  <c r="N33" i="1" s="1"/>
  <c r="P33" i="1" s="1"/>
  <c r="R33" i="1" s="1"/>
  <c r="T33" i="1" s="1"/>
  <c r="V33" i="1" s="1"/>
  <c r="X33" i="1" s="1"/>
  <c r="Z33" i="1" s="1"/>
  <c r="F33" i="1"/>
  <c r="J32" i="1"/>
  <c r="L32" i="1" s="1"/>
  <c r="N32" i="1" s="1"/>
  <c r="P32" i="1" s="1"/>
  <c r="R32" i="1" s="1"/>
  <c r="T32" i="1" s="1"/>
  <c r="V32" i="1" s="1"/>
  <c r="X32" i="1" s="1"/>
  <c r="Z32" i="1" s="1"/>
  <c r="H32" i="1"/>
  <c r="F31" i="1"/>
  <c r="H31" i="1" s="1"/>
  <c r="J31" i="1" s="1"/>
  <c r="L31" i="1" s="1"/>
  <c r="N31" i="1" s="1"/>
  <c r="P31" i="1" s="1"/>
  <c r="R31" i="1" s="1"/>
  <c r="T31" i="1" s="1"/>
  <c r="V31" i="1" s="1"/>
  <c r="X31" i="1" s="1"/>
  <c r="Z31" i="1" s="1"/>
  <c r="H30" i="1"/>
  <c r="J30" i="1" s="1"/>
  <c r="L30" i="1" s="1"/>
  <c r="N30" i="1" s="1"/>
  <c r="P30" i="1" s="1"/>
  <c r="R30" i="1" s="1"/>
  <c r="T30" i="1" s="1"/>
  <c r="V30" i="1" s="1"/>
  <c r="X30" i="1" s="1"/>
  <c r="Z30" i="1" s="1"/>
  <c r="H29" i="1"/>
  <c r="J29" i="1" s="1"/>
  <c r="L29" i="1" s="1"/>
  <c r="N29" i="1" s="1"/>
  <c r="P29" i="1" s="1"/>
  <c r="R29" i="1" s="1"/>
  <c r="T29" i="1" s="1"/>
  <c r="V29" i="1" s="1"/>
  <c r="X29" i="1" s="1"/>
  <c r="Z29" i="1" s="1"/>
  <c r="P28" i="1"/>
  <c r="R28" i="1" s="1"/>
  <c r="T28" i="1" s="1"/>
  <c r="V28" i="1" s="1"/>
  <c r="X28" i="1" s="1"/>
  <c r="Z28" i="1" s="1"/>
  <c r="N28" i="1"/>
  <c r="N27" i="1"/>
  <c r="P27" i="1" s="1"/>
  <c r="R27" i="1" s="1"/>
  <c r="T27" i="1" s="1"/>
  <c r="V27" i="1" s="1"/>
  <c r="X27" i="1" s="1"/>
  <c r="Z27" i="1" s="1"/>
  <c r="L27" i="1"/>
  <c r="V26" i="1"/>
  <c r="X26" i="1" s="1"/>
  <c r="Z26" i="1" s="1"/>
  <c r="T26" i="1"/>
  <c r="S25" i="1"/>
  <c r="O25" i="1"/>
  <c r="M25" i="1"/>
  <c r="K25" i="1"/>
  <c r="F25" i="1"/>
  <c r="H25" i="1" s="1"/>
  <c r="J25" i="1" s="1"/>
  <c r="L25" i="1" s="1"/>
  <c r="N25" i="1" s="1"/>
  <c r="P25" i="1" s="1"/>
  <c r="R25" i="1" s="1"/>
  <c r="T25" i="1" s="1"/>
  <c r="V25" i="1" s="1"/>
  <c r="X25" i="1" s="1"/>
  <c r="Z25" i="1" s="1"/>
  <c r="H24" i="1"/>
  <c r="J24" i="1" s="1"/>
  <c r="L24" i="1" s="1"/>
  <c r="N24" i="1" s="1"/>
  <c r="P24" i="1" s="1"/>
  <c r="R24" i="1" s="1"/>
  <c r="T24" i="1" s="1"/>
  <c r="V24" i="1" s="1"/>
  <c r="X24" i="1" s="1"/>
  <c r="Z24" i="1" s="1"/>
  <c r="H23" i="1"/>
  <c r="J23" i="1" s="1"/>
  <c r="L23" i="1" s="1"/>
  <c r="N23" i="1" s="1"/>
  <c r="P23" i="1" s="1"/>
  <c r="R23" i="1" s="1"/>
  <c r="T23" i="1" s="1"/>
  <c r="V23" i="1" s="1"/>
  <c r="X23" i="1" s="1"/>
  <c r="Z23" i="1" s="1"/>
  <c r="G22" i="1"/>
  <c r="F22" i="1"/>
  <c r="H22" i="1" s="1"/>
  <c r="J22" i="1" s="1"/>
  <c r="L22" i="1" s="1"/>
  <c r="N22" i="1" s="1"/>
  <c r="P22" i="1" s="1"/>
  <c r="R22" i="1" s="1"/>
  <c r="T22" i="1" s="1"/>
  <c r="V22" i="1" s="1"/>
  <c r="X22" i="1" s="1"/>
  <c r="Z22" i="1" s="1"/>
  <c r="H21" i="1"/>
  <c r="J21" i="1" s="1"/>
  <c r="L21" i="1" s="1"/>
  <c r="N21" i="1" s="1"/>
  <c r="P21" i="1" s="1"/>
  <c r="R21" i="1" s="1"/>
  <c r="T21" i="1" s="1"/>
  <c r="V21" i="1" s="1"/>
  <c r="X21" i="1" s="1"/>
  <c r="Z21" i="1" s="1"/>
  <c r="H20" i="1"/>
  <c r="J20" i="1" s="1"/>
  <c r="L20" i="1" s="1"/>
  <c r="N20" i="1" s="1"/>
  <c r="P20" i="1" s="1"/>
  <c r="R20" i="1" s="1"/>
  <c r="T20" i="1" s="1"/>
  <c r="V20" i="1" s="1"/>
  <c r="X20" i="1" s="1"/>
  <c r="Z20" i="1" s="1"/>
  <c r="X19" i="1"/>
  <c r="Z19" i="1" s="1"/>
  <c r="W18" i="1"/>
  <c r="J18" i="1"/>
  <c r="L18" i="1" s="1"/>
  <c r="N18" i="1" s="1"/>
  <c r="P18" i="1" s="1"/>
  <c r="R18" i="1" s="1"/>
  <c r="T18" i="1" s="1"/>
  <c r="V18" i="1" s="1"/>
  <c r="X18" i="1" s="1"/>
  <c r="Z18" i="1" s="1"/>
  <c r="H18" i="1"/>
  <c r="J17" i="1"/>
  <c r="L17" i="1" s="1"/>
  <c r="N17" i="1" s="1"/>
  <c r="P17" i="1" s="1"/>
  <c r="R17" i="1" s="1"/>
  <c r="T17" i="1" s="1"/>
  <c r="V17" i="1" s="1"/>
  <c r="X17" i="1" s="1"/>
  <c r="Z17" i="1" s="1"/>
  <c r="H17" i="1"/>
  <c r="V16" i="1"/>
  <c r="X16" i="1" s="1"/>
  <c r="Z16" i="1" s="1"/>
  <c r="H15" i="1"/>
  <c r="J15" i="1" s="1"/>
  <c r="L15" i="1" s="1"/>
  <c r="N15" i="1" s="1"/>
  <c r="P15" i="1" s="1"/>
  <c r="R15" i="1" s="1"/>
  <c r="T15" i="1" s="1"/>
  <c r="V15" i="1" s="1"/>
  <c r="X15" i="1" s="1"/>
  <c r="Z15" i="1" s="1"/>
  <c r="L14" i="1"/>
  <c r="N14" i="1" s="1"/>
  <c r="P14" i="1" s="1"/>
  <c r="R14" i="1" s="1"/>
  <c r="T14" i="1" s="1"/>
  <c r="V14" i="1" s="1"/>
  <c r="X14" i="1" s="1"/>
  <c r="Z14" i="1" s="1"/>
  <c r="J14" i="1"/>
  <c r="Y13" i="1"/>
  <c r="W13" i="1"/>
  <c r="U13" i="1"/>
  <c r="I13" i="1"/>
  <c r="F13" i="1"/>
  <c r="H13" i="1" s="1"/>
  <c r="J13" i="1" s="1"/>
  <c r="L13" i="1" s="1"/>
  <c r="N13" i="1" s="1"/>
  <c r="P13" i="1" s="1"/>
  <c r="R13" i="1" s="1"/>
  <c r="T13" i="1" s="1"/>
  <c r="V13" i="1" s="1"/>
  <c r="X13" i="1" s="1"/>
  <c r="Z13" i="1" s="1"/>
  <c r="Y12" i="1"/>
  <c r="Y11" i="1" s="1"/>
  <c r="Y10" i="1" s="1"/>
  <c r="Y9" i="1" s="1"/>
  <c r="Y8" i="1" s="1"/>
  <c r="W12" i="1"/>
  <c r="W11" i="1" s="1"/>
  <c r="W10" i="1" s="1"/>
  <c r="W9" i="1" s="1"/>
  <c r="W8" i="1" s="1"/>
  <c r="U12" i="1"/>
  <c r="U11" i="1" s="1"/>
  <c r="U10" i="1" s="1"/>
  <c r="U9" i="1" s="1"/>
  <c r="U8" i="1" s="1"/>
  <c r="J12" i="1"/>
  <c r="L12" i="1" s="1"/>
  <c r="N12" i="1" s="1"/>
  <c r="P12" i="1" s="1"/>
  <c r="R12" i="1" s="1"/>
  <c r="T12" i="1" s="1"/>
  <c r="V12" i="1" s="1"/>
  <c r="X12" i="1" s="1"/>
  <c r="Z12" i="1" s="1"/>
  <c r="H12" i="1"/>
  <c r="H11" i="1"/>
  <c r="J11" i="1" s="1"/>
  <c r="L11" i="1" s="1"/>
  <c r="N11" i="1" s="1"/>
  <c r="P11" i="1" s="1"/>
  <c r="R11" i="1" s="1"/>
  <c r="T11" i="1" s="1"/>
  <c r="V11" i="1" s="1"/>
  <c r="X11" i="1" s="1"/>
  <c r="Z11" i="1" s="1"/>
  <c r="F10" i="1"/>
  <c r="H10" i="1" s="1"/>
  <c r="J10" i="1" s="1"/>
  <c r="L10" i="1" s="1"/>
  <c r="N10" i="1" s="1"/>
  <c r="P10" i="1" s="1"/>
  <c r="R10" i="1" s="1"/>
  <c r="T10" i="1" s="1"/>
  <c r="V10" i="1" s="1"/>
  <c r="X10" i="1" s="1"/>
  <c r="Z10" i="1" s="1"/>
  <c r="F9" i="1"/>
  <c r="H9" i="1" s="1"/>
  <c r="J9" i="1" s="1"/>
  <c r="L9" i="1" s="1"/>
  <c r="N9" i="1" s="1"/>
  <c r="P9" i="1" s="1"/>
  <c r="R9" i="1" s="1"/>
  <c r="T9" i="1" s="1"/>
  <c r="V9" i="1" s="1"/>
  <c r="X9" i="1" s="1"/>
  <c r="Z9" i="1" s="1"/>
  <c r="K8" i="1"/>
  <c r="I8" i="1"/>
  <c r="G8" i="1"/>
  <c r="F8" i="1" l="1"/>
  <c r="H8" i="1" s="1"/>
  <c r="J8" i="1" s="1"/>
  <c r="L8" i="1" s="1"/>
  <c r="N8" i="1" s="1"/>
  <c r="P8" i="1" s="1"/>
  <c r="R8" i="1" s="1"/>
  <c r="T8" i="1" s="1"/>
  <c r="V8" i="1" s="1"/>
  <c r="X8" i="1" s="1"/>
  <c r="Z8" i="1" s="1"/>
  <c r="L74" i="1"/>
  <c r="J73" i="1"/>
  <c r="N74" i="1" l="1"/>
  <c r="L73" i="1"/>
  <c r="P74" i="1" l="1"/>
  <c r="N73" i="1"/>
  <c r="R74" i="1" l="1"/>
  <c r="P73" i="1"/>
  <c r="T74" i="1" l="1"/>
  <c r="R73" i="1"/>
  <c r="V74" i="1" l="1"/>
  <c r="X74" i="1" s="1"/>
  <c r="Z74" i="1" s="1"/>
  <c r="T73" i="1"/>
  <c r="V73" i="1" s="1"/>
  <c r="X73" i="1" s="1"/>
  <c r="Z73" i="1" s="1"/>
</calcChain>
</file>

<file path=xl/sharedStrings.xml><?xml version="1.0" encoding="utf-8"?>
<sst xmlns="http://schemas.openxmlformats.org/spreadsheetml/2006/main" count="2367" uniqueCount="707">
  <si>
    <t>Změna rozpočtu - rozpočtové opatření č. 307 /15</t>
  </si>
  <si>
    <t>nové číslo akce: 048700xxxx</t>
  </si>
  <si>
    <t>Odbor školství, mládeže, tělovýchovy a sportu</t>
  </si>
  <si>
    <t>KAPITOLA 914 04 - PŮSOBNOSTI</t>
  </si>
  <si>
    <t>tis. Kč</t>
  </si>
  <si>
    <t>uk.</t>
  </si>
  <si>
    <t>č.a.</t>
  </si>
  <si>
    <t>§</t>
  </si>
  <si>
    <t>pol.</t>
  </si>
  <si>
    <t>91404 - P Ů S O B N O S T I</t>
  </si>
  <si>
    <t>SR 2015</t>
  </si>
  <si>
    <t>RU č. 1/15</t>
  </si>
  <si>
    <t>UR 2015</t>
  </si>
  <si>
    <t>RU č. 2/15</t>
  </si>
  <si>
    <t>RU č. 3/15</t>
  </si>
  <si>
    <t>RU č. 4/15</t>
  </si>
  <si>
    <t>RU č. 5/15</t>
  </si>
  <si>
    <t>RU č. 6/15</t>
  </si>
  <si>
    <t>RU č. 7/15</t>
  </si>
  <si>
    <t>RU č. 8/15, ZR 244/15</t>
  </si>
  <si>
    <t>RU č. 9/15</t>
  </si>
  <si>
    <t>ZR-RO č.307/15</t>
  </si>
  <si>
    <t>SU</t>
  </si>
  <si>
    <t>x</t>
  </si>
  <si>
    <t>Běžné (neinvestiční) výdaje resortu celkem</t>
  </si>
  <si>
    <t>ZR č. 307/15</t>
  </si>
  <si>
    <t>DU</t>
  </si>
  <si>
    <t>Výkon působností dle zákona č. 561/04 Sb.</t>
  </si>
  <si>
    <t>RU</t>
  </si>
  <si>
    <t>0411000000</t>
  </si>
  <si>
    <t>jmenování a odvolání ředitelů krajských škol</t>
  </si>
  <si>
    <t/>
  </si>
  <si>
    <t>nákup ostatních služeb</t>
  </si>
  <si>
    <t>pohoštění</t>
  </si>
  <si>
    <t>0413000000</t>
  </si>
  <si>
    <t>metodická pomoc školám</t>
  </si>
  <si>
    <t>ostatní osobní výdaje</t>
  </si>
  <si>
    <t>nákup materiálu jinde nezařazený</t>
  </si>
  <si>
    <t>konzultační, poradenské a právní služby</t>
  </si>
  <si>
    <t>služby školení a vzdělávání</t>
  </si>
  <si>
    <t>nájemné</t>
  </si>
  <si>
    <t>cestovné</t>
  </si>
  <si>
    <t>0419000000</t>
  </si>
  <si>
    <t>posudky</t>
  </si>
  <si>
    <t>ostatní neinvestiční výdaje jinde nezařazené</t>
  </si>
  <si>
    <t>0420000000</t>
  </si>
  <si>
    <t>koncepční materiály</t>
  </si>
  <si>
    <t>0425000000</t>
  </si>
  <si>
    <t>testování</t>
  </si>
  <si>
    <t>0430000000</t>
  </si>
  <si>
    <t>zpracování výroční zprávy</t>
  </si>
  <si>
    <t xml:space="preserve">Ostatní činnosti </t>
  </si>
  <si>
    <t>0449000000</t>
  </si>
  <si>
    <t>primární prevence rizikového chování</t>
  </si>
  <si>
    <t>knihy, učební  pomůcky a tisk</t>
  </si>
  <si>
    <t>0459000000</t>
  </si>
  <si>
    <t>podpora odborného vzdělávání</t>
  </si>
  <si>
    <t>0465000000</t>
  </si>
  <si>
    <t>Veletrh vzdělávání a pracov. příležitostí</t>
  </si>
  <si>
    <t>0481010000</t>
  </si>
  <si>
    <t>Soutěže - podpora talentovaných dětí a mládeže</t>
  </si>
  <si>
    <t>dary obyvatelstvu</t>
  </si>
  <si>
    <t>0481020000</t>
  </si>
  <si>
    <t>propagace školství a podpora regionálních aktivit</t>
  </si>
  <si>
    <t>0482390000</t>
  </si>
  <si>
    <t>nostrifikace</t>
  </si>
  <si>
    <t>udržitelnost projektů spolufinancovaných z prostředků EU</t>
  </si>
  <si>
    <t>0440050000</t>
  </si>
  <si>
    <t>EHP/Norsko - Revitalizace hřišť - 2. etapa - udržitelnost projektu</t>
  </si>
  <si>
    <t>služby peněžních ústavů</t>
  </si>
  <si>
    <t>0440070000</t>
  </si>
  <si>
    <t>Informační a vzdělávací portál LK - udržitelnost</t>
  </si>
  <si>
    <t>0440080000</t>
  </si>
  <si>
    <t>Hodnocení kvality vzdělávání v LK - udržitelnost</t>
  </si>
  <si>
    <t>0450100000</t>
  </si>
  <si>
    <t>Poradenství v LK - udržitelnost</t>
  </si>
  <si>
    <t>0450140000</t>
  </si>
  <si>
    <t>Podpora přírodovědného a technického vzdělávání v LK</t>
  </si>
  <si>
    <t>sport v regionu</t>
  </si>
  <si>
    <t>0486990000</t>
  </si>
  <si>
    <t>Hry olympiád dětí a mládeže</t>
  </si>
  <si>
    <t>pohonné hmoty a maziva</t>
  </si>
  <si>
    <t>Příloha č.1 - tab. ZR-RO č. 307/15</t>
  </si>
  <si>
    <t>Změna rozpočtu - rozpočtové opatření č. 307/15</t>
  </si>
  <si>
    <t>KAPITOLA 917 04 - TRANSFERY</t>
  </si>
  <si>
    <t>ZR-RO č. 133,134,138,147,158,159/15</t>
  </si>
  <si>
    <t xml:space="preserve">ZR-RO č.246, 244,261opravená,249, 266 </t>
  </si>
  <si>
    <t>ZR č. 1,2,17,24/15</t>
  </si>
  <si>
    <t>ZR-RO č. 76,80/15</t>
  </si>
  <si>
    <t>ZR-RO č. 120/15</t>
  </si>
  <si>
    <t>ZR-RO č. 192,191,200/15</t>
  </si>
  <si>
    <t>v tis. Kč</t>
  </si>
  <si>
    <t>par.</t>
  </si>
  <si>
    <t>91704 - T R A N S F E R Y</t>
  </si>
  <si>
    <t>ZR-RO č. 229,233,257/15</t>
  </si>
  <si>
    <t>RU č.1/15</t>
  </si>
  <si>
    <t>ZR-RO č. 307/15</t>
  </si>
  <si>
    <t>Výdajový limit resortu v kapitole</t>
  </si>
  <si>
    <t>ZR 307/15</t>
  </si>
  <si>
    <t>Ostatní činnosti ve školství</t>
  </si>
  <si>
    <t>04802020000</t>
  </si>
  <si>
    <t>Sdružení pro rozvoj Libereckého kraje z.s., Liberec - Pakt zaměstnanosti Libereckého kraje</t>
  </si>
  <si>
    <t>5222</t>
  </si>
  <si>
    <t>neinvestiční transfery spolkům</t>
  </si>
  <si>
    <t>04700010000</t>
  </si>
  <si>
    <t>neinvestiční transfery obcím</t>
  </si>
  <si>
    <t>neinvestiční příspěvky zřízeným příspěvkovým organizacím</t>
  </si>
  <si>
    <t>04700011424</t>
  </si>
  <si>
    <t>VOŠ a SŠ Nový Bor, Wolkerova 316, p.o.- Doprava žáků na veletrh EDUCA</t>
  </si>
  <si>
    <t>04700014442</t>
  </si>
  <si>
    <t>ZŠ Česká Lípa, Pátova 406,p.o.- Doprava žáků na veletrh EDUCA</t>
  </si>
  <si>
    <t>04700015443</t>
  </si>
  <si>
    <t>ZŠ Dr. Františka Ladislava Riegra Semily, Jizerská 564- Doprava žáků na veletrh EDUCA</t>
  </si>
  <si>
    <t>04700014443</t>
  </si>
  <si>
    <t>ZŠ Česká Lípa, 28. října 2733, p.o.- Doprava žáků na veletrh EDUCA 2015</t>
  </si>
  <si>
    <t>04700014438</t>
  </si>
  <si>
    <t>ZŠ Slovanka, Česká Lípa, Antonína Sovy 3056, p.o.- Doprava žáků na veletrh EDUCA</t>
  </si>
  <si>
    <t>04700012491</t>
  </si>
  <si>
    <t>ZŠ Lidická, Hrádek nad Nisou, Školní ul. 325, okres Liberec- Doprava žáků na veletrh EDUCA 2015</t>
  </si>
  <si>
    <t>04700011463</t>
  </si>
  <si>
    <t>ZŠ, Údolí Kamenice 238, Tanvald- Doprava žáků ze školy ZŠ Tanvald, Údolí Kamenice 238, na veletrh EDUCA 2015 LIBEREC</t>
  </si>
  <si>
    <t>04700014436</t>
  </si>
  <si>
    <t>ZŠ, Česká Lípa, Školní 2520, p.o.- Doprava žáků va veletrh EDUCA 2015</t>
  </si>
  <si>
    <t>04700013436</t>
  </si>
  <si>
    <t xml:space="preserve">ZŠ Smržovka, okres Jablonec nad Nisou, p.o., Komenského 964, Smržovka 468 51- Doprava žáků na veletrh vzdělávání EDUCA 2015 </t>
  </si>
  <si>
    <t>04700015471</t>
  </si>
  <si>
    <t>ZŠ Vysoké nad Jizerou, okres Semily- Doprava žáků na veletrh EDUCA</t>
  </si>
  <si>
    <t>04700013416</t>
  </si>
  <si>
    <t>ZŠ Jablonec nad Nisou - Mšeno, Mozartova 24- Doprava žáků na veletrh EDUCA 2015</t>
  </si>
  <si>
    <t>04700014451</t>
  </si>
  <si>
    <t>ZŠ a MŠ, Kamenický Šenov, náměstí Míru 616, p.o.- Doprava žáků na veletrh EDUCA</t>
  </si>
  <si>
    <t>04700014467</t>
  </si>
  <si>
    <t>ZŠ a MŠ, Mimoň, Mírová 81, okres Česká Lípa- Doprava žáků na veletrh EDUCA</t>
  </si>
  <si>
    <t>04700013441</t>
  </si>
  <si>
    <t>ZŠ Velké Hamry, Školní 541 - p.o. - EDUCA 2015 - doprava žáků ze ZŠ Velké Hamry</t>
  </si>
  <si>
    <t>04700013447</t>
  </si>
  <si>
    <t>ZŠ Železný Brod, Pelechovská 800, p.o.- Doprava žáků na veletrh EDUCA</t>
  </si>
  <si>
    <t>04700014481</t>
  </si>
  <si>
    <t>ZŠ a MŠ Bohumila Hynka Cvikov, p.o.- Doprava žáků na veletrh EDUCA</t>
  </si>
  <si>
    <t>04700015408</t>
  </si>
  <si>
    <t>ZŠ Dr. h. c. Jana Masaryka Harrachov- Doprava žáků na veletrh EDUCA 2015 LIBEREC</t>
  </si>
  <si>
    <t>04700012494</t>
  </si>
  <si>
    <t>ZŠ Nové Město pod Smrkem, p.o.- Doprava žáků na veletrh EDUCA 2015</t>
  </si>
  <si>
    <t>04700011438</t>
  </si>
  <si>
    <t>SŠ technická, Jablonec nad Nisou, Belgická 4852, p.o.- Doprava žáků na veletrh EDUCA</t>
  </si>
  <si>
    <t>04700014455</t>
  </si>
  <si>
    <t>ZŠ Dr.Miroslava Tyrše, Česká Lípa, Mánesova 1526, p.o.- Doprava žáků na veletrh EDUCA 2015</t>
  </si>
  <si>
    <t>04700015479</t>
  </si>
  <si>
    <t>ZŠ, Rokytnice nad Jizerou, okres Semily- Doprava žáků na veletrh EDUCA</t>
  </si>
  <si>
    <t>04700011448</t>
  </si>
  <si>
    <t>SŠ hospodářská a lesnická, Frýdlant, Bělíkova 1387, p.o.- Doprava žáků na veletrh EDUCA</t>
  </si>
  <si>
    <t>04700013446</t>
  </si>
  <si>
    <t>ZŠ Železný Brod, Školní 700, p.o.- Zajištění dopravy žáků 9.tříd na veletrh EDUCA LIBEREC 16.10. 2015</t>
  </si>
  <si>
    <t>04700014439</t>
  </si>
  <si>
    <t>ZŠ a MŠ, Česká Lípa, Jižní 1903, p.o.- Doprava žáků na veletrh EDUCA</t>
  </si>
  <si>
    <t>04700014452</t>
  </si>
  <si>
    <t>ZŠ K.H.Máchy Doksy, Valdštejnská 253, okres Česká Lípa- Doprava žáků na veletrh EDUCA 2015</t>
  </si>
  <si>
    <t>04700014434</t>
  </si>
  <si>
    <t>ZŠ a MŠ Skalice u České Lípy okres Česká Lípa, p.o.- Doprava žáků na veletrh EDUCA</t>
  </si>
  <si>
    <t>04700015456</t>
  </si>
  <si>
    <t>ZŠ Turnov, Skálova 600, okres Semily- Doprava žáků na veletrh EDUCA</t>
  </si>
  <si>
    <t>04700012460</t>
  </si>
  <si>
    <t>ZŠ Chrastava, náměstí 1. máje 228, okres Liberec-p.o.- Doprava žáků na veletrh EDUCA</t>
  </si>
  <si>
    <t>04700015457</t>
  </si>
  <si>
    <t>Základní škola Turnov, Žižkova 518, okres Semily- Doprava žáků na veletrh EDUCA 2015</t>
  </si>
  <si>
    <t>04700015416</t>
  </si>
  <si>
    <t>Základní škola Jilemnice, Jana Harracha 97, okres Semily- Doprava žáků na veletrh Educa</t>
  </si>
  <si>
    <t>04700012314</t>
  </si>
  <si>
    <t>ZŠ praktická a ZŠ speciální, Frýdlant, okres Liberec- Doprava žáků na veletrh EDUCA 2015</t>
  </si>
  <si>
    <t>04700013412</t>
  </si>
  <si>
    <t>ZŠ Jablonec nad Nisou, Liberecká 26, p.o.- Doprava žáků na veletrh EDUCA 2015</t>
  </si>
  <si>
    <t>04700012495</t>
  </si>
  <si>
    <t>Základní škola Český Dub, okres Liberec, p.o.- Doprava žáků na veletrh EDUCA</t>
  </si>
  <si>
    <t>04700012325</t>
  </si>
  <si>
    <t>ZŠ a ZUŠ Jablonné v Podještědí, p.o.- EDUCA 2015 MY JOB LIBEREC</t>
  </si>
  <si>
    <t>04700013404</t>
  </si>
  <si>
    <t>ZŠ a MŠ Desná, okres Jablonec nad Nisou, p.o.- Veletrh vzdělávání EDUCA LIBEREC</t>
  </si>
  <si>
    <t>04700013415</t>
  </si>
  <si>
    <t>ZŠ Jablonec nad Nisou - Mšeno, Arbesova 30, p.o.- Doprava žáků na veletrh EDUCA</t>
  </si>
  <si>
    <t>04700014449</t>
  </si>
  <si>
    <t>ZŠ a MŠ Jestřebí, p.o.- Doprava žáků na veletrh EDUCA</t>
  </si>
  <si>
    <t>04700015476</t>
  </si>
  <si>
    <t>ZŠ, MŠ a ZUŠ, Jablonec nad Jizerou- Doprava žáků na veletrh EDUCA</t>
  </si>
  <si>
    <t>ZŠ a MŠ, Osečná, okres Liberec, p.o. - Doprava žáků na veletrh EDUCA</t>
  </si>
  <si>
    <t>04700020000</t>
  </si>
  <si>
    <t>soutěže-podpora talentovaných dětí a mládeže</t>
  </si>
  <si>
    <t>04801980000</t>
  </si>
  <si>
    <t>Student Cyber Games, Veveří 24, Brno - pIšQworky 2015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</si>
  <si>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</si>
  <si>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</si>
  <si>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</si>
  <si>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</si>
  <si>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</si>
  <si>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</si>
  <si>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</si>
  <si>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</si>
  <si>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</si>
  <si>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</si>
  <si>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</si>
  <si>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</si>
  <si>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</si>
  <si>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</si>
  <si>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</si>
  <si>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</si>
  <si>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</si>
  <si>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</si>
  <si>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</si>
  <si>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</si>
  <si>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</si>
  <si>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</si>
  <si>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</si>
  <si>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</si>
  <si>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</si>
  <si>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</si>
  <si>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</si>
  <si>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</si>
  <si>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</si>
  <si>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</si>
  <si>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</si>
  <si>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</si>
  <si>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</si>
  <si>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04803011437</t>
  </si>
  <si>
    <t>SOŠ a SOU, Česká Lípa, 28.října 2707, p.o. - Burza středních škol QUO VADIS 2015</t>
  </si>
  <si>
    <t>04803021452</t>
  </si>
  <si>
    <t>OA, HŠ a SOŠ, Turnov, Zborovská 519, p.o. - 21. BURZA STŘEDNÍCH ŠKOL 2015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</si>
  <si>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</si>
  <si>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</si>
  <si>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</si>
  <si>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</si>
  <si>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</si>
  <si>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</si>
  <si>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</si>
  <si>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</si>
  <si>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</si>
  <si>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</si>
  <si>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</si>
  <si>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</si>
  <si>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</si>
  <si>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</si>
  <si>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</si>
  <si>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</si>
  <si>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</si>
  <si>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</si>
  <si>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</si>
  <si>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</si>
  <si>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</si>
  <si>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</si>
  <si>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</si>
  <si>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04802030000</t>
  </si>
  <si>
    <t>Finanční dary žákům základních a středních škol za reprezentaci LK</t>
  </si>
  <si>
    <t>04803210000</t>
  </si>
  <si>
    <t>Evropský parlament mládeže v ČR, z.s.-Národní výběrová konference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</si>
  <si>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</si>
  <si>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</si>
  <si>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</si>
  <si>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</si>
  <si>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</si>
  <si>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</si>
  <si>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</si>
  <si>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</si>
  <si>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</si>
  <si>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</si>
  <si>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</si>
  <si>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</si>
  <si>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</si>
  <si>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</si>
  <si>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</si>
  <si>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</si>
  <si>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</si>
  <si>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</si>
  <si>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</si>
  <si>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</si>
  <si>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</si>
  <si>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</si>
  <si>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Vybrané sportovní akce</t>
  </si>
  <si>
    <t>04700210000</t>
  </si>
  <si>
    <t>vybrané sportovní akce</t>
  </si>
  <si>
    <t>04803030000</t>
  </si>
  <si>
    <t>Český tenisový svaz, Štvanice 38, Praha 7 - Významné turnaje ČTS v Libereckém kraji</t>
  </si>
  <si>
    <t>04803050000</t>
  </si>
  <si>
    <t>Svaz lyžařů ČR, Praha, Cukrovarnická 483/42, Praha - FIS CUP ve skoku na lyžích mužů a žen 2015</t>
  </si>
  <si>
    <t>04803060000</t>
  </si>
  <si>
    <t>1. Novoborský šachový klub, z.s., Nový Bor, Sklářská 705 - Mistrovství ČR v rapid šachu dětí do 14 let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</si>
  <si>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</si>
  <si>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</si>
  <si>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</si>
  <si>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</si>
  <si>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</si>
  <si>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</si>
  <si>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</si>
  <si>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</si>
  <si>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</si>
  <si>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</si>
  <si>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</si>
  <si>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</si>
  <si>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</si>
  <si>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</si>
  <si>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</si>
  <si>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</si>
  <si>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</si>
  <si>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</si>
  <si>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</si>
  <si>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</si>
  <si>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</si>
  <si>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</si>
  <si>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</si>
  <si>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</si>
  <si>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</si>
  <si>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</si>
  <si>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</si>
  <si>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</si>
  <si>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</si>
  <si>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</si>
  <si>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</si>
  <si>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</si>
  <si>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</si>
  <si>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</si>
  <si>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</si>
  <si>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</si>
  <si>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</si>
  <si>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</si>
  <si>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</si>
  <si>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</si>
  <si>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</si>
  <si>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</si>
  <si>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</si>
  <si>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</si>
  <si>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</si>
  <si>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</si>
  <si>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</si>
  <si>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</si>
  <si>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</si>
  <si>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</si>
  <si>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</si>
  <si>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</si>
  <si>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</si>
  <si>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</si>
  <si>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</si>
  <si>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</si>
  <si>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</si>
  <si>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</si>
  <si>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</si>
  <si>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</si>
  <si>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</si>
  <si>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</si>
  <si>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</si>
  <si>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</si>
  <si>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</si>
  <si>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</si>
  <si>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</si>
  <si>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</si>
  <si>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</si>
  <si>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</si>
  <si>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</si>
  <si>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</si>
  <si>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</si>
  <si>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</si>
  <si>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</si>
  <si>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</si>
  <si>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</si>
  <si>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</si>
  <si>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</si>
  <si>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</si>
  <si>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</si>
  <si>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</si>
  <si>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</si>
  <si>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</si>
  <si>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</si>
  <si>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</si>
  <si>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</si>
  <si>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</si>
  <si>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</si>
  <si>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</si>
  <si>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</si>
  <si>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</si>
  <si>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</si>
  <si>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</si>
  <si>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</si>
  <si>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</si>
  <si>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</si>
  <si>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</si>
  <si>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</si>
  <si>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</si>
  <si>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</si>
  <si>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</si>
  <si>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</si>
  <si>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</si>
  <si>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</si>
  <si>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</si>
  <si>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</si>
  <si>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</si>
  <si>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</si>
  <si>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</si>
  <si>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</si>
  <si>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</si>
  <si>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</si>
  <si>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</si>
  <si>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</si>
  <si>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</si>
  <si>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</si>
  <si>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</si>
  <si>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</si>
  <si>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04803040000</t>
  </si>
  <si>
    <t>VK Dukla Liberec, Jeronýmova 522/14, Liberec - Liga mistrů ve volejbale mužů - Home Credit Aréna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</si>
  <si>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</si>
  <si>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</si>
  <si>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</si>
  <si>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</si>
  <si>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</si>
  <si>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</si>
  <si>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</si>
  <si>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</si>
  <si>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</si>
  <si>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</si>
  <si>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</si>
  <si>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</si>
  <si>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</si>
  <si>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</si>
  <si>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</si>
  <si>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</si>
  <si>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</si>
  <si>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</si>
  <si>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</si>
  <si>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</si>
  <si>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</si>
  <si>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</si>
  <si>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</si>
  <si>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</si>
  <si>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</si>
  <si>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</si>
  <si>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</si>
  <si>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</si>
  <si>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</si>
  <si>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</si>
  <si>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</si>
  <si>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</si>
  <si>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</si>
  <si>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</si>
  <si>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</si>
  <si>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</si>
  <si>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</si>
  <si>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</si>
  <si>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</si>
  <si>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</si>
  <si>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</si>
  <si>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</si>
  <si>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Olympijský víceboj, odznak všestrannosti olympijských vítězů</t>
  </si>
  <si>
    <t>04801950000</t>
  </si>
  <si>
    <t>04801990000</t>
  </si>
  <si>
    <t>Česká olympijská a.s., Praha, Benešovská 1925/6 - Olympijský víceboj, Odznak všestrannosti olympijských vítězů</t>
  </si>
  <si>
    <t xml:space="preserve">Program na podporu sportovních činností dětí a mládeže </t>
  </si>
  <si>
    <t>04801960000</t>
  </si>
  <si>
    <t>04802040000</t>
  </si>
  <si>
    <t>Tenisový klub Slovanka Česká Lípa - Celý rok TK Slovanka Č. Lípa</t>
  </si>
  <si>
    <t>04802050000</t>
  </si>
  <si>
    <t>Klub mládeže stolního tenisu Liberec - Pravidelná sport.čin.dětí a mládeže klubu KMST Liberec</t>
  </si>
  <si>
    <t>04802060000</t>
  </si>
  <si>
    <t xml:space="preserve">Sportovní klub stolního tenisu Liberec - Pravidelná činnosti dětí a mládeže </t>
  </si>
  <si>
    <t>04802070000</t>
  </si>
  <si>
    <t>TJ SLOVAN VESEC, Liberec - Celoroční činnosti TJ Slovan Vesec</t>
  </si>
  <si>
    <t>04802080000</t>
  </si>
  <si>
    <t>FC Nový Bor o.s. - Celoroční činnosti FC Nový Bor o.s.</t>
  </si>
  <si>
    <t>04802090000</t>
  </si>
  <si>
    <t>TJ Sokol Paseky nad Jizerou - Celoroční činnosti TJ. Sokol Paseky nad Jizerou</t>
  </si>
  <si>
    <t>04802100000</t>
  </si>
  <si>
    <t xml:space="preserve">Sportovní klub OK Jiskra Nový Bor - Pravidelná sport.činnost dětí a mládeže v OK Jiskra Nový Bor </t>
  </si>
  <si>
    <t>04802110000</t>
  </si>
  <si>
    <t>FK-Cvikov - Nákup hliníkových fotbalových branek pro mládež</t>
  </si>
  <si>
    <t>04802120000</t>
  </si>
  <si>
    <t>TJ Desná - Zlepšení podmínek pro sportování mládeže v TJ Desná</t>
  </si>
  <si>
    <t>04802130000</t>
  </si>
  <si>
    <t>Tělovýchovná jednota Sokol Horní Branná - Celoroční činnost TJ Sokol Horní Branná</t>
  </si>
  <si>
    <t>04802140000</t>
  </si>
  <si>
    <t>Novoborské mažoretky o. s. , Nový Bor- Celoroční činnost souboru mažoretek</t>
  </si>
  <si>
    <t>04802150000</t>
  </si>
  <si>
    <t>SPORTOVNÍ KLUB NOVÝ BOR - Celoroční činnost SK Nový Bor</t>
  </si>
  <si>
    <t>04802160000</t>
  </si>
  <si>
    <t>Český krkonošský spolek SKI Jilemnice o.s. - Celoroční činnost ČKS SKI Jilemnice</t>
  </si>
  <si>
    <t>04802170000</t>
  </si>
  <si>
    <t>Tělovýchovná jednota Semily - Celoroční činnost oddílů mládeže TJ Semily</t>
  </si>
  <si>
    <t>04802180000</t>
  </si>
  <si>
    <t>Vem Camará Capoeira Jablonec n/N o.s. - Celoroční činnost Vem Camará Capoeira Jablonec n/N o.s.</t>
  </si>
  <si>
    <t>04802190000</t>
  </si>
  <si>
    <t>OK JILEMNICE - Celoroční činnost dětí a mládeže v orientačním běhu v OK JILEMNICE</t>
  </si>
  <si>
    <t>04802200000</t>
  </si>
  <si>
    <t>Tělovýchovně sportovní club Turnov, o.s. - Celoroční činnost oddílů</t>
  </si>
  <si>
    <t>04802210000</t>
  </si>
  <si>
    <t>Sport Aerobic Liberec o.s. - Zkvalitnění trénin.podmínek dětí a mládeže ve Sport Aerobic Liberec</t>
  </si>
  <si>
    <t>04802220000</t>
  </si>
  <si>
    <t>AC SYNER Turnov - Celoroční činnost mládeže AC SYNER Turnov</t>
  </si>
  <si>
    <t>04802230000</t>
  </si>
  <si>
    <t xml:space="preserve">TJ Delfín Jablonec n/N- Materiálové vybavení mládeže v oddílech kanoistiky, jachtingu, vodní turistiky </t>
  </si>
  <si>
    <t>04802240000</t>
  </si>
  <si>
    <t>Jiskra Raspenava o.s. - Celoroční sportovní činnost JISKRA RASPENAVA o.s.</t>
  </si>
  <si>
    <t>04802250000</t>
  </si>
  <si>
    <t>FBC Lomnice n. P. - Celoroční činnost FBC Lomnice n.P. -od náboru po soustředění.</t>
  </si>
  <si>
    <t>04802260000</t>
  </si>
  <si>
    <t>SKP KORNSPITZ Jablonec z.s. - Sportovní činnost dětí a mládeže</t>
  </si>
  <si>
    <t>04802270000</t>
  </si>
  <si>
    <t>TJ DUKLA Liberec, občanské sdružení - Podpora celoroční sport.činnosti mlád.při TJ DUKLA Liberec</t>
  </si>
  <si>
    <t>04802280000</t>
  </si>
  <si>
    <t>Patriots Liberec - Celoroční činnost Patriots Liberec</t>
  </si>
  <si>
    <t>04802290000</t>
  </si>
  <si>
    <t>SPORT RELAX, Česká Lípa - Činností k úspěchům</t>
  </si>
  <si>
    <t>04802300000</t>
  </si>
  <si>
    <t>HC Frýdlant - Činnost oddílu ledního hokeje HC Frýdlant</t>
  </si>
  <si>
    <t>04802310000</t>
  </si>
  <si>
    <t>TJ SOKOL Ruprechtice, Liberec - Činnost dětí a mládeže 2015</t>
  </si>
  <si>
    <t>04802320000</t>
  </si>
  <si>
    <t>TJ Jiskra Josefův Důl - Zintenzivnění činnosti mládeže lyžařského a fotbalového oddílu</t>
  </si>
  <si>
    <t>04802330000</t>
  </si>
  <si>
    <t>Badmintonový klub TU v Liberci - Celoroční činnost Badmintonového klubu TU v Liberci</t>
  </si>
  <si>
    <t>04802340000</t>
  </si>
  <si>
    <t>TJ JO NISA JABLONEC NAD NISOU, o.s. - Celoroční činnost TJ JO NISA</t>
  </si>
  <si>
    <t>04802350000</t>
  </si>
  <si>
    <t>TJ Elektro-Praga, o.s., Jablonec n/N - Celor.činnost mlad.házenkářů v TJ Elektro-Praga, Jablonec n.N.</t>
  </si>
  <si>
    <t>04802360000</t>
  </si>
  <si>
    <t>TJ SOKOL Liberec 3-Františkov-Celoroční činnost TJ Sokol Liberec 3-Františkov (všestrannost)</t>
  </si>
  <si>
    <t>04802370000</t>
  </si>
  <si>
    <t>FK HEJNICE - Celoroční činnost FK HEJNICE</t>
  </si>
  <si>
    <t>04802380000</t>
  </si>
  <si>
    <t>TJ Spartak Smržovka - Podpora sportovní činnosti dětí a mládeže v TJ Spartak Smržovka</t>
  </si>
  <si>
    <t>04802390000</t>
  </si>
  <si>
    <t xml:space="preserve">TJ Fotbalový klub ŽBS Železný Brod - Sportovní činnost mládeže </t>
  </si>
  <si>
    <t>04802400000</t>
  </si>
  <si>
    <t>TJ Sokol Jablonec nad Jizerou - Celoroční činnost TJ Sokol Jablonec nad Jizerou</t>
  </si>
  <si>
    <t>04802410000</t>
  </si>
  <si>
    <t>TJ Jilemnice - Celoroční činnost Tělovýchovné jednoty Jilemnice</t>
  </si>
  <si>
    <t>04802420000</t>
  </si>
  <si>
    <t>Athletic Club Česká Lípa - Celoroční činnost AC Česká Lípa</t>
  </si>
  <si>
    <t>04802430000</t>
  </si>
  <si>
    <t>TJ Start Liberec - Rozvoj, údržba a zlepšování podmínek tenisového areálu TJ Start Liberec</t>
  </si>
  <si>
    <t>04802440000</t>
  </si>
  <si>
    <t>TJ Saně Smržovka z.s. - Podpora trénikové činnosti mládeže</t>
  </si>
  <si>
    <t>04802450000</t>
  </si>
  <si>
    <t>TJ LOKOMOTIVA Liberec I, občanské sdružení - Celoroční činnost mládež.družstev TJ Lokomotiva</t>
  </si>
  <si>
    <t>04802460000</t>
  </si>
  <si>
    <t xml:space="preserve">TJ Jiskra Višňová - Celoroční sportovní činnost dětí a mládeže ve fotbalovém klubu TJ Jiskra Višňová </t>
  </si>
  <si>
    <t>04802470000</t>
  </si>
  <si>
    <t>Sportovní klub moderní gymnastiky Liberec - Celoroční činnost SK moderní gymnastiky Liberec</t>
  </si>
  <si>
    <t>04802480000</t>
  </si>
  <si>
    <t>TJ Spartak Rokytnice nad Jizerou, o.s.  - Celoroční činnost TJ Spartak</t>
  </si>
  <si>
    <t>04802490000</t>
  </si>
  <si>
    <t>FK Jiskra Mšeno-Jablonec n.N. - Celoroční činnost FK Jiskra Mšeno-Jablonec n.N.</t>
  </si>
  <si>
    <t>04802500000</t>
  </si>
  <si>
    <t>Vem Camará Capoeira Liberec o.s. - Celoroční činnost Vem Camará Capoeira Libereco.s.</t>
  </si>
  <si>
    <t>04802510000</t>
  </si>
  <si>
    <t>TJ Spartak Chrastava - Celoroční činnost TJ Spartaku Chrastava</t>
  </si>
  <si>
    <t>04802520000</t>
  </si>
  <si>
    <t>Atletický klub AC Slovan Liberec, o.s. - Celoroční čínnost atletického klubu AC Slovan Liberec</t>
  </si>
  <si>
    <t>04802530000</t>
  </si>
  <si>
    <t>Hokejový klub Česká Lípa - Celoroční činnost HC ČESKÁ LÍPA o.s.</t>
  </si>
  <si>
    <t>04802540000</t>
  </si>
  <si>
    <t>AC Jablonec nad Nisou, o.s. - Celoroční činnost atletického klubu - AC Jablonec nad Nisou, o. s.</t>
  </si>
  <si>
    <t>04802550000</t>
  </si>
  <si>
    <t>Klub biatlonu Jilemnice, z.s. - Celoroční činnost Klubu biatlonu Jilemnice, z.s.</t>
  </si>
  <si>
    <t>04802560000</t>
  </si>
  <si>
    <t>Sportovní plavecký klub Liberec - Celoroční tréninková činnost dětí a mládeže SPKLi</t>
  </si>
  <si>
    <t>04802570000</t>
  </si>
  <si>
    <t>TJ Sokol Martinice - Zajištění činnosti fotbalové mládeže v TJ Sokol Martinice</t>
  </si>
  <si>
    <t>04802580000</t>
  </si>
  <si>
    <t>AQUA KLUB Liberec - Celoroční činnost</t>
  </si>
  <si>
    <t>04802590000</t>
  </si>
  <si>
    <t>Orientační klub Chrastava - Podpora tréninkové a závodní činnosti mládeže OK Chrastava</t>
  </si>
  <si>
    <t>04802600000</t>
  </si>
  <si>
    <t>TJ Lokomotiva Česká Lípa, o.s.  - Celoroční činnost dětí a mládeže v oddílech TJ Lokomotiva Česká Lípa</t>
  </si>
  <si>
    <t>04802610000</t>
  </si>
  <si>
    <t>Tělocvičná jednota Sokol Chotyně - FK Chotyně 2012 - starší a mladší žáci</t>
  </si>
  <si>
    <t>04802620000</t>
  </si>
  <si>
    <t>Slavia Liberec orienteering - Celoroční činnost dětí a mládeže SK Slavia Liberec orienteering</t>
  </si>
  <si>
    <t>04802630000</t>
  </si>
  <si>
    <t>Sportovní klub JEŠTĚD,Liberec - Celoroční činnost Sportovního klubu JEŠTĚD</t>
  </si>
  <si>
    <t>04802640000</t>
  </si>
  <si>
    <t>Gymnastika Liberec, z.s. - PRUŽNÁ GYMNASTICKÁ PODLAHA - PROSTNÁ</t>
  </si>
  <si>
    <t>04802650000</t>
  </si>
  <si>
    <t>A-STYL o.s., Liberec - Celoroční sportovní činnost A-STYL Centra</t>
  </si>
  <si>
    <t>04802660000</t>
  </si>
  <si>
    <t>Gryf z.s., Liberec - Celoroční činnost Gryf z.s.</t>
  </si>
  <si>
    <t>04802670000</t>
  </si>
  <si>
    <t>Judo klub Jablonec nad Nisou, z.s. - Celoroční činnosti judo klubu</t>
  </si>
  <si>
    <t>04802680000</t>
  </si>
  <si>
    <t>TJ LIAZ Jablonec nad Nisou, o.s. - Celoroční činnost dětí a mládeže atletického oddílu TJ LIAZ Jablonec n.N.</t>
  </si>
  <si>
    <t>04802690000</t>
  </si>
  <si>
    <t>LIBEREC HANDBALL - Celoroční činnost sportovního klubu Liberec Handball</t>
  </si>
  <si>
    <t>04802700000</t>
  </si>
  <si>
    <t>Tělovýchovná jednota SLAVIA Liberec - Celoroční činnost TJ Slavia Liberec</t>
  </si>
  <si>
    <t>04802710000</t>
  </si>
  <si>
    <t>Tělovýchovná jednota Jiskra Nový Bor, o.s. - Celoroční činnost mládežnických družstev TJ Jiskra Nový Bor</t>
  </si>
  <si>
    <t>04802720000</t>
  </si>
  <si>
    <t>Floorball Club Česká Lípa z.s. - Celoroční činnost sport.výchovy ve spolku Floorball Club Česká Lípa</t>
  </si>
  <si>
    <t>04802730000</t>
  </si>
  <si>
    <t>Baseball Club Blesk Jablonec nad Nisou  - Celoroční činnost Baseball Clubu Blesk Jablonec n/N</t>
  </si>
  <si>
    <t>04802740000</t>
  </si>
  <si>
    <t>Lyžařský sportovní klub Lomnice nad Popelkou - Celoroční činnost LSK Lomnice</t>
  </si>
  <si>
    <t>04802750000</t>
  </si>
  <si>
    <t>Sportovní klub Studenec - Celoroční činnost sportovních oddílů SK Studenec</t>
  </si>
  <si>
    <t>04802760000</t>
  </si>
  <si>
    <t>Tělovýchovná jednota Sokol Rozstání o.s. - Celoroční činnost TJ Sokol Rozstání o.s.</t>
  </si>
  <si>
    <t>04802770000</t>
  </si>
  <si>
    <t>Sportovní klub NIKÉ Jilemnice - PLAVEME CELÝ ROK</t>
  </si>
  <si>
    <t>04802780000</t>
  </si>
  <si>
    <t>TJ Stadion Nový Bor - Celoroční činnost TJ Stadion Nový Bor</t>
  </si>
  <si>
    <t>04802790000</t>
  </si>
  <si>
    <t>MMA Liberec o.s. - Celoroční činnost MMA Liberec o.s.</t>
  </si>
  <si>
    <t>04802800000</t>
  </si>
  <si>
    <t>FC Lomnice nad Popelkou - Pravidelná sportovní činnost dětí a mládeže.</t>
  </si>
  <si>
    <t>04802810000</t>
  </si>
  <si>
    <t>Sbor dobrovolných hasičů Semily I. - Sportovní vybavení SDH Semily 1</t>
  </si>
  <si>
    <t>04802820000</t>
  </si>
  <si>
    <t>TJ Sokol Nová Ves nad Popelkou, z.s. - Celoroční činnost oddílu stolního tenisu</t>
  </si>
  <si>
    <t>04802830000</t>
  </si>
  <si>
    <t>Sportovní klub Hodkovice n/M o.s. - Celoroční činnost Sportovního klubu Hodkovice n/M</t>
  </si>
  <si>
    <t>04802840000</t>
  </si>
  <si>
    <t>Hokejový klub Lomnice nad Popelkou - Celoroční činnost Hokejové klubu Lomnice n/P</t>
  </si>
  <si>
    <t>04802850000</t>
  </si>
  <si>
    <t>TJ Doksy - Zlepšení podmínek sportovní přípravy mládeže TJ Doksy</t>
  </si>
  <si>
    <t>04802860000</t>
  </si>
  <si>
    <t>Tenisový klub Frýdlant o.s. - Celoroční činnost mládeže Tenisového klubu Frýdlant</t>
  </si>
  <si>
    <t>04802870000</t>
  </si>
  <si>
    <t>TJ Slovan Hrádek nad Nisou  - Celoroční činnost - TJ Slovan Hrádek nad Nisou</t>
  </si>
  <si>
    <t>04802880000</t>
  </si>
  <si>
    <t>TJ Sokol Rovensko pod Troskami - Podpora sportovní činnosti dětí v TJ Sokol Rovensko p/T</t>
  </si>
  <si>
    <t>04802890000</t>
  </si>
  <si>
    <t>TJ Bižuterie, o.s., Jablonec n/N - Pravidelná sportovní činnost dětí a mládeže v oddílu moderní gymnastiky.</t>
  </si>
  <si>
    <t>04802900000</t>
  </si>
  <si>
    <t>Shotokan Sport Centrum Česká Lípa - Celoroční činnost Shotokan Sport Centrum Česká Lípa</t>
  </si>
  <si>
    <t>04802910000</t>
  </si>
  <si>
    <t>FBC Panthers Liberec, z.s. - Celoroční činnost mládeže v klubu FBC Panthers Liberec</t>
  </si>
  <si>
    <t>04802920000</t>
  </si>
  <si>
    <t>Vysokoškolský sportovní klub Slavia TU Liberec o.s. - Celor.činnost oddílu volejbalu mládeže - dívky</t>
  </si>
  <si>
    <t>04802930000</t>
  </si>
  <si>
    <t>Ski klub Jablonec nad Nisou o.s. - Celor.činnost žákov.a dorosten. družstev Ski klubu Jablonec n/N</t>
  </si>
  <si>
    <t>04802940000</t>
  </si>
  <si>
    <t>"kulturní ŠUM", Česká Lípa - Celoroční činnost mažoretky Rytmic Česká Lípa</t>
  </si>
  <si>
    <t>04802950000</t>
  </si>
  <si>
    <t>Občanské sdružení Fit Studio Aerobiku J.Boučkové, Železný Brod-Celor.činn.projektuDěti na startu FSA J.Boučkové</t>
  </si>
  <si>
    <t>04802960000</t>
  </si>
  <si>
    <t>Tělocvičná jednota Sokol Bozkov - Celoroční činnost TJ Sokol Bozkov</t>
  </si>
  <si>
    <t>04802970000</t>
  </si>
  <si>
    <t>Basketbalový klub Kondoři Liberec - Celoroční činnost Basketbalového klubu Kondoři Liberec</t>
  </si>
  <si>
    <t>04802980000</t>
  </si>
  <si>
    <t>1. FbK Jablonec n./N. - Celoroční činnost mládežnických kategorií 1. FbK Jablonec nad Nisou</t>
  </si>
  <si>
    <t>04802990000</t>
  </si>
  <si>
    <t>TJ Turnov, o.s. - Podpora sportovní činnosti dětí a mládeže sportovních oddílů TJ Turnov</t>
  </si>
  <si>
    <t>04803000000</t>
  </si>
  <si>
    <t>ČLTK Bižuterie JABLONEC n.N. - Celoroční činnost ČLTK Bižuterie JABLONEC n.N.</t>
  </si>
  <si>
    <t>Příloha č.2 - tab. ZR-RO č. 307/15</t>
  </si>
  <si>
    <t>Zdrojová část rozpočtu LK 2015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</si>
  <si>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</si>
  <si>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</si>
  <si>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</si>
  <si>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</si>
  <si>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</si>
  <si>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</si>
  <si>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</si>
  <si>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</si>
  <si>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</si>
  <si>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</si>
  <si>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</si>
  <si>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</si>
  <si>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</si>
  <si>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</si>
  <si>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</si>
  <si>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</si>
  <si>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</si>
  <si>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</si>
  <si>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</si>
  <si>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</si>
  <si>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</si>
  <si>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</si>
  <si>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</si>
  <si>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</si>
  <si>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</si>
  <si>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</si>
  <si>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</si>
  <si>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</si>
  <si>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</si>
  <si>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</si>
  <si>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</si>
  <si>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</si>
  <si>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</si>
  <si>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</si>
  <si>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</si>
  <si>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</si>
  <si>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</si>
  <si>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</si>
  <si>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</si>
  <si>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</si>
  <si>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</si>
  <si>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</si>
  <si>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</si>
  <si>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</si>
  <si>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</si>
  <si>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</si>
  <si>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</si>
  <si>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</si>
  <si>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</si>
  <si>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</si>
  <si>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</si>
  <si>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</si>
  <si>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</si>
  <si>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</si>
  <si>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</si>
  <si>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</si>
  <si>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</si>
  <si>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</si>
  <si>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č.3 - tab. ZR-RO č. 307/15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</si>
</sst>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theme="3"/>
      <name val="Arial"/>
      <family val="2"/>
      <charset val="238"/>
    </font>
    <font>
      <b/>
      <sz val="8"/>
      <color rgb="FF002060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sz val="9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color rgb="FF0070C0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456">
    <xf numFmtId="0" fontId="0" fillId="0" borderId="0" xfId="0"/>
    <xf numFmtId="0" fontId="4" fillId="0" borderId="0" xfId="2" applyFont="1" applyFill="1"/>
    <xf numFmtId="0" fontId="3" fillId="0" borderId="0" xfId="2" applyFill="1"/>
    <xf numFmtId="0" fontId="5" fillId="0" borderId="0" xfId="2" applyFont="1" applyFill="1"/>
    <xf numFmtId="0" fontId="0" fillId="0" borderId="0" xfId="0" applyFill="1"/>
    <xf numFmtId="0" fontId="0" fillId="0" borderId="0" xfId="2" applyFont="1" applyFill="1"/>
    <xf numFmtId="0" fontId="1" fillId="0" borderId="0" xfId="1" applyFill="1"/>
    <xf numFmtId="0" fontId="0" fillId="0" borderId="0" xfId="3" applyFont="1" applyFill="1"/>
    <xf numFmtId="0" fontId="3" fillId="0" borderId="0" xfId="3" applyFill="1"/>
    <xf numFmtId="14" fontId="3" fillId="0" borderId="0" xfId="2" applyNumberFormat="1" applyFill="1"/>
    <xf numFmtId="0" fontId="3" fillId="0" borderId="0" xfId="4" applyFill="1"/>
    <xf numFmtId="0" fontId="9" fillId="0" borderId="0" xfId="4" applyFont="1" applyFill="1" applyAlignment="1">
      <alignment horizontal="center"/>
    </xf>
    <xf numFmtId="0" fontId="4" fillId="0" borderId="0" xfId="4" applyFont="1" applyFill="1"/>
    <xf numFmtId="0" fontId="8" fillId="0" borderId="0" xfId="3" applyFont="1" applyFill="1" applyAlignment="1">
      <alignment horizontal="center"/>
    </xf>
    <xf numFmtId="0" fontId="10" fillId="0" borderId="1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12" fillId="0" borderId="6" xfId="6" applyFont="1" applyFill="1" applyBorder="1" applyAlignment="1">
      <alignment horizontal="center" vertical="center"/>
    </xf>
    <xf numFmtId="0" fontId="12" fillId="0" borderId="7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left" vertical="center"/>
    </xf>
    <xf numFmtId="4" fontId="9" fillId="0" borderId="5" xfId="6" applyNumberFormat="1" applyFont="1" applyFill="1" applyBorder="1" applyAlignment="1"/>
    <xf numFmtId="4" fontId="9" fillId="0" borderId="8" xfId="2" applyNumberFormat="1" applyFont="1" applyFill="1" applyBorder="1" applyAlignment="1"/>
    <xf numFmtId="4" fontId="9" fillId="0" borderId="8" xfId="2" applyNumberFormat="1" applyFont="1" applyFill="1" applyBorder="1"/>
    <xf numFmtId="4" fontId="9" fillId="0" borderId="9" xfId="2" applyNumberFormat="1" applyFont="1" applyFill="1" applyBorder="1"/>
    <xf numFmtId="4" fontId="9" fillId="0" borderId="2" xfId="2" applyNumberFormat="1" applyFont="1" applyFill="1" applyBorder="1"/>
    <xf numFmtId="0" fontId="4" fillId="0" borderId="0" xfId="0" applyFont="1" applyFill="1"/>
    <xf numFmtId="0" fontId="13" fillId="0" borderId="10" xfId="6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13" fillId="0" borderId="7" xfId="6" applyFont="1" applyFill="1" applyBorder="1" applyAlignment="1">
      <alignment horizontal="center" vertical="center"/>
    </xf>
    <xf numFmtId="0" fontId="13" fillId="0" borderId="4" xfId="6" applyFont="1" applyFill="1" applyBorder="1" applyAlignment="1">
      <alignment horizontal="center" vertical="center"/>
    </xf>
    <xf numFmtId="0" fontId="13" fillId="0" borderId="4" xfId="6" applyFont="1" applyFill="1" applyBorder="1" applyAlignment="1">
      <alignment vertical="center"/>
    </xf>
    <xf numFmtId="4" fontId="13" fillId="0" borderId="5" xfId="6" applyNumberFormat="1" applyFont="1" applyFill="1" applyBorder="1" applyAlignment="1"/>
    <xf numFmtId="4" fontId="13" fillId="0" borderId="5" xfId="2" applyNumberFormat="1" applyFont="1" applyFill="1" applyBorder="1" applyAlignment="1"/>
    <xf numFmtId="4" fontId="13" fillId="0" borderId="5" xfId="2" applyNumberFormat="1" applyFont="1" applyFill="1" applyBorder="1"/>
    <xf numFmtId="4" fontId="14" fillId="0" borderId="5" xfId="2" applyNumberFormat="1" applyFont="1" applyFill="1" applyBorder="1"/>
    <xf numFmtId="4" fontId="14" fillId="0" borderId="6" xfId="2" applyNumberFormat="1" applyFont="1" applyFill="1" applyBorder="1"/>
    <xf numFmtId="4" fontId="14" fillId="0" borderId="7" xfId="2" applyNumberFormat="1" applyFont="1" applyFill="1" applyBorder="1"/>
    <xf numFmtId="0" fontId="9" fillId="0" borderId="11" xfId="6" applyFont="1" applyFill="1" applyBorder="1" applyAlignment="1">
      <alignment horizontal="center" vertical="center"/>
    </xf>
    <xf numFmtId="49" fontId="9" fillId="0" borderId="12" xfId="6" applyNumberFormat="1" applyFont="1" applyFill="1" applyBorder="1" applyAlignment="1">
      <alignment horizontal="center" vertical="center"/>
    </xf>
    <xf numFmtId="0" fontId="9" fillId="0" borderId="12" xfId="6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vertical="center"/>
    </xf>
    <xf numFmtId="4" fontId="9" fillId="0" borderId="14" xfId="6" applyNumberFormat="1" applyFont="1" applyFill="1" applyBorder="1" applyAlignment="1"/>
    <xf numFmtId="4" fontId="9" fillId="0" borderId="8" xfId="6" applyNumberFormat="1" applyFont="1" applyFill="1" applyBorder="1" applyAlignment="1"/>
    <xf numFmtId="4" fontId="9" fillId="0" borderId="14" xfId="2" applyNumberFormat="1" applyFont="1" applyFill="1" applyBorder="1" applyAlignment="1"/>
    <xf numFmtId="4" fontId="9" fillId="0" borderId="14" xfId="2" applyNumberFormat="1" applyFont="1" applyFill="1" applyBorder="1"/>
    <xf numFmtId="4" fontId="9" fillId="0" borderId="15" xfId="2" applyNumberFormat="1" applyFont="1" applyFill="1" applyBorder="1"/>
    <xf numFmtId="4" fontId="9" fillId="0" borderId="12" xfId="2" applyNumberFormat="1" applyFont="1" applyFill="1" applyBorder="1"/>
    <xf numFmtId="0" fontId="4" fillId="0" borderId="16" xfId="6" applyFont="1" applyFill="1" applyBorder="1" applyAlignment="1">
      <alignment horizontal="center" vertical="center"/>
    </xf>
    <xf numFmtId="49" fontId="4" fillId="0" borderId="17" xfId="6" applyNumberFormat="1" applyFont="1" applyFill="1" applyBorder="1" applyAlignment="1">
      <alignment horizontal="center" vertical="center"/>
    </xf>
    <xf numFmtId="0" fontId="4" fillId="0" borderId="17" xfId="6" applyFont="1" applyFill="1" applyBorder="1" applyAlignment="1">
      <alignment horizontal="center" vertical="center"/>
    </xf>
    <xf numFmtId="0" fontId="4" fillId="0" borderId="18" xfId="6" applyFont="1" applyFill="1" applyBorder="1" applyAlignment="1">
      <alignment horizontal="center" vertical="center"/>
    </xf>
    <xf numFmtId="0" fontId="4" fillId="0" borderId="18" xfId="6" applyFont="1" applyFill="1" applyBorder="1" applyAlignment="1">
      <alignment vertical="center"/>
    </xf>
    <xf numFmtId="4" fontId="4" fillId="0" borderId="19" xfId="6" applyNumberFormat="1" applyFont="1" applyFill="1" applyBorder="1" applyAlignment="1"/>
    <xf numFmtId="4" fontId="4" fillId="0" borderId="19" xfId="2" applyNumberFormat="1" applyFont="1" applyFill="1" applyBorder="1" applyAlignment="1"/>
    <xf numFmtId="4" fontId="4" fillId="0" borderId="19" xfId="2" applyNumberFormat="1" applyFont="1" applyFill="1" applyBorder="1"/>
    <xf numFmtId="4" fontId="4" fillId="0" borderId="20" xfId="2" applyNumberFormat="1" applyFont="1" applyFill="1" applyBorder="1"/>
    <xf numFmtId="4" fontId="4" fillId="0" borderId="17" xfId="2" applyNumberFormat="1" applyFont="1" applyFill="1" applyBorder="1"/>
    <xf numFmtId="0" fontId="9" fillId="0" borderId="16" xfId="6" applyFont="1" applyFill="1" applyBorder="1" applyAlignment="1">
      <alignment horizontal="center" vertical="center"/>
    </xf>
    <xf numFmtId="49" fontId="9" fillId="0" borderId="17" xfId="6" applyNumberFormat="1" applyFont="1" applyFill="1" applyBorder="1" applyAlignment="1">
      <alignment horizontal="center" vertical="center"/>
    </xf>
    <xf numFmtId="0" fontId="9" fillId="0" borderId="17" xfId="6" applyFont="1" applyFill="1" applyBorder="1" applyAlignment="1">
      <alignment horizontal="center" vertical="center"/>
    </xf>
    <xf numFmtId="0" fontId="9" fillId="0" borderId="18" xfId="6" applyFont="1" applyFill="1" applyBorder="1" applyAlignment="1">
      <alignment horizontal="center" vertical="center"/>
    </xf>
    <xf numFmtId="0" fontId="9" fillId="0" borderId="18" xfId="6" applyFont="1" applyFill="1" applyBorder="1" applyAlignment="1">
      <alignment vertical="center"/>
    </xf>
    <xf numFmtId="4" fontId="9" fillId="0" borderId="19" xfId="6" applyNumberFormat="1" applyFont="1" applyFill="1" applyBorder="1" applyAlignment="1"/>
    <xf numFmtId="4" fontId="9" fillId="0" borderId="19" xfId="2" applyNumberFormat="1" applyFont="1" applyFill="1" applyBorder="1" applyAlignment="1"/>
    <xf numFmtId="4" fontId="9" fillId="0" borderId="19" xfId="2" applyNumberFormat="1" applyFont="1" applyFill="1" applyBorder="1"/>
    <xf numFmtId="4" fontId="9" fillId="0" borderId="20" xfId="2" applyNumberFormat="1" applyFont="1" applyFill="1" applyBorder="1"/>
    <xf numFmtId="4" fontId="9" fillId="0" borderId="17" xfId="2" applyNumberFormat="1" applyFont="1" applyFill="1" applyBorder="1"/>
    <xf numFmtId="4" fontId="4" fillId="0" borderId="14" xfId="6" applyNumberFormat="1" applyFont="1" applyFill="1" applyBorder="1" applyAlignment="1"/>
    <xf numFmtId="0" fontId="4" fillId="0" borderId="21" xfId="6" applyFont="1" applyFill="1" applyBorder="1" applyAlignment="1">
      <alignment horizontal="center" vertical="center"/>
    </xf>
    <xf numFmtId="49" fontId="4" fillId="0" borderId="22" xfId="6" applyNumberFormat="1" applyFont="1" applyFill="1" applyBorder="1" applyAlignment="1">
      <alignment horizontal="center" vertical="center"/>
    </xf>
    <xf numFmtId="0" fontId="4" fillId="0" borderId="22" xfId="6" applyFont="1" applyFill="1" applyBorder="1" applyAlignment="1">
      <alignment horizontal="center" vertical="center"/>
    </xf>
    <xf numFmtId="0" fontId="4" fillId="0" borderId="23" xfId="6" applyFont="1" applyFill="1" applyBorder="1" applyAlignment="1">
      <alignment horizontal="center" vertical="center"/>
    </xf>
    <xf numFmtId="0" fontId="4" fillId="0" borderId="23" xfId="6" applyFont="1" applyFill="1" applyBorder="1" applyAlignment="1">
      <alignment vertical="center"/>
    </xf>
    <xf numFmtId="0" fontId="4" fillId="0" borderId="24" xfId="6" applyFont="1" applyFill="1" applyBorder="1" applyAlignment="1">
      <alignment horizontal="center" vertical="center"/>
    </xf>
    <xf numFmtId="49" fontId="4" fillId="0" borderId="25" xfId="6" applyNumberFormat="1" applyFont="1" applyFill="1" applyBorder="1" applyAlignment="1">
      <alignment horizontal="center" vertical="center"/>
    </xf>
    <xf numFmtId="0" fontId="4" fillId="0" borderId="25" xfId="6" applyFont="1" applyFill="1" applyBorder="1" applyAlignment="1">
      <alignment horizontal="center" vertical="center"/>
    </xf>
    <xf numFmtId="0" fontId="4" fillId="0" borderId="26" xfId="6" applyFont="1" applyFill="1" applyBorder="1" applyAlignment="1">
      <alignment horizontal="center" vertical="center"/>
    </xf>
    <xf numFmtId="0" fontId="4" fillId="0" borderId="26" xfId="6" applyFont="1" applyFill="1" applyBorder="1" applyAlignment="1">
      <alignment vertical="center"/>
    </xf>
    <xf numFmtId="4" fontId="4" fillId="0" borderId="27" xfId="6" applyNumberFormat="1" applyFont="1" applyFill="1" applyBorder="1" applyAlignment="1"/>
    <xf numFmtId="4" fontId="4" fillId="0" borderId="28" xfId="6" applyNumberFormat="1" applyFont="1" applyFill="1" applyBorder="1" applyAlignment="1"/>
    <xf numFmtId="4" fontId="4" fillId="0" borderId="29" xfId="2" applyNumberFormat="1" applyFont="1" applyFill="1" applyBorder="1" applyAlignment="1"/>
    <xf numFmtId="4" fontId="4" fillId="0" borderId="29" xfId="2" applyNumberFormat="1" applyFont="1" applyFill="1" applyBorder="1"/>
    <xf numFmtId="4" fontId="4" fillId="0" borderId="30" xfId="2" applyNumberFormat="1" applyFont="1" applyFill="1" applyBorder="1"/>
    <xf numFmtId="4" fontId="4" fillId="0" borderId="22" xfId="2" applyNumberFormat="1" applyFont="1" applyFill="1" applyBorder="1"/>
    <xf numFmtId="0" fontId="15" fillId="0" borderId="7" xfId="4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vertical="center" wrapText="1"/>
    </xf>
    <xf numFmtId="164" fontId="9" fillId="0" borderId="14" xfId="6" applyNumberFormat="1" applyFont="1" applyFill="1" applyBorder="1" applyAlignment="1"/>
    <xf numFmtId="4" fontId="4" fillId="0" borderId="29" xfId="6" applyNumberFormat="1" applyFont="1" applyFill="1" applyBorder="1" applyAlignment="1"/>
    <xf numFmtId="164" fontId="4" fillId="0" borderId="29" xfId="6" applyNumberFormat="1" applyFont="1" applyFill="1" applyBorder="1" applyAlignment="1"/>
    <xf numFmtId="0" fontId="16" fillId="0" borderId="16" xfId="6" applyFont="1" applyFill="1" applyBorder="1" applyAlignment="1">
      <alignment horizontal="center" vertical="center"/>
    </xf>
    <xf numFmtId="49" fontId="16" fillId="0" borderId="17" xfId="6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9" fillId="0" borderId="18" xfId="6" applyFont="1" applyFill="1" applyBorder="1" applyAlignment="1">
      <alignment vertical="center" wrapText="1"/>
    </xf>
    <xf numFmtId="164" fontId="9" fillId="0" borderId="29" xfId="6" applyNumberFormat="1" applyFont="1" applyFill="1" applyBorder="1" applyAlignment="1"/>
    <xf numFmtId="0" fontId="16" fillId="0" borderId="17" xfId="6" applyFont="1" applyFill="1" applyBorder="1" applyAlignment="1">
      <alignment horizontal="center" vertical="center"/>
    </xf>
    <xf numFmtId="49" fontId="9" fillId="0" borderId="31" xfId="6" applyNumberFormat="1" applyFont="1" applyFill="1" applyBorder="1" applyAlignment="1">
      <alignment horizontal="center" vertical="center"/>
    </xf>
    <xf numFmtId="0" fontId="16" fillId="0" borderId="31" xfId="6" applyFont="1" applyFill="1" applyBorder="1" applyAlignment="1">
      <alignment horizontal="center" vertical="center"/>
    </xf>
    <xf numFmtId="0" fontId="4" fillId="0" borderId="32" xfId="6" applyFont="1" applyFill="1" applyBorder="1" applyAlignment="1">
      <alignment horizontal="center" vertical="center"/>
    </xf>
    <xf numFmtId="0" fontId="4" fillId="0" borderId="32" xfId="6" applyFont="1" applyFill="1" applyBorder="1" applyAlignment="1">
      <alignment vertical="center"/>
    </xf>
    <xf numFmtId="0" fontId="9" fillId="0" borderId="33" xfId="6" applyFont="1" applyFill="1" applyBorder="1" applyAlignment="1">
      <alignment horizontal="center" vertical="center"/>
    </xf>
    <xf numFmtId="49" fontId="9" fillId="0" borderId="34" xfId="6" applyNumberFormat="1" applyFont="1" applyFill="1" applyBorder="1" applyAlignment="1">
      <alignment horizontal="center" vertical="center"/>
    </xf>
    <xf numFmtId="0" fontId="4" fillId="0" borderId="34" xfId="6" applyFont="1" applyFill="1" applyBorder="1" applyAlignment="1">
      <alignment horizontal="center" vertical="center"/>
    </xf>
    <xf numFmtId="0" fontId="4" fillId="0" borderId="35" xfId="6" applyFont="1" applyFill="1" applyBorder="1" applyAlignment="1">
      <alignment horizontal="center" vertical="center"/>
    </xf>
    <xf numFmtId="0" fontId="4" fillId="0" borderId="35" xfId="6" applyFont="1" applyFill="1" applyBorder="1" applyAlignment="1">
      <alignment vertical="center" wrapText="1"/>
    </xf>
    <xf numFmtId="0" fontId="13" fillId="0" borderId="1" xfId="6" applyFont="1" applyFill="1" applyBorder="1" applyAlignment="1">
      <alignment horizontal="center" vertical="center"/>
    </xf>
    <xf numFmtId="0" fontId="15" fillId="0" borderId="2" xfId="4" applyFont="1" applyFill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3" xfId="6" applyFont="1" applyFill="1" applyBorder="1" applyAlignment="1">
      <alignment horizontal="center" vertical="center"/>
    </xf>
    <xf numFmtId="0" fontId="13" fillId="0" borderId="3" xfId="6" applyFont="1" applyFill="1" applyBorder="1" applyAlignment="1" applyProtection="1">
      <alignment vertical="center" wrapText="1"/>
      <protection locked="0"/>
    </xf>
    <xf numFmtId="4" fontId="13" fillId="0" borderId="8" xfId="6" applyNumberFormat="1" applyFont="1" applyFill="1" applyBorder="1" applyAlignment="1"/>
    <xf numFmtId="164" fontId="13" fillId="0" borderId="8" xfId="6" applyNumberFormat="1" applyFont="1" applyFill="1" applyBorder="1" applyAlignment="1"/>
    <xf numFmtId="0" fontId="9" fillId="0" borderId="36" xfId="6" applyFont="1" applyFill="1" applyBorder="1" applyAlignment="1">
      <alignment horizontal="center" vertical="center"/>
    </xf>
    <xf numFmtId="49" fontId="9" fillId="0" borderId="37" xfId="6" applyNumberFormat="1" applyFont="1" applyFill="1" applyBorder="1" applyAlignment="1">
      <alignment horizontal="center" vertical="center"/>
    </xf>
    <xf numFmtId="0" fontId="9" fillId="0" borderId="37" xfId="6" applyFont="1" applyFill="1" applyBorder="1" applyAlignment="1">
      <alignment horizontal="center" vertical="center"/>
    </xf>
    <xf numFmtId="0" fontId="9" fillId="0" borderId="38" xfId="6" applyFont="1" applyFill="1" applyBorder="1" applyAlignment="1">
      <alignment horizontal="center" vertical="center"/>
    </xf>
    <xf numFmtId="0" fontId="9" fillId="0" borderId="38" xfId="6" applyFont="1" applyFill="1" applyBorder="1" applyAlignment="1">
      <alignment vertical="center" wrapText="1"/>
    </xf>
    <xf numFmtId="4" fontId="9" fillId="0" borderId="39" xfId="6" applyNumberFormat="1" applyFont="1" applyFill="1" applyBorder="1" applyAlignment="1"/>
    <xf numFmtId="164" fontId="9" fillId="0" borderId="39" xfId="6" applyNumberFormat="1" applyFont="1" applyFill="1" applyBorder="1" applyAlignment="1"/>
    <xf numFmtId="164" fontId="4" fillId="0" borderId="19" xfId="6" applyNumberFormat="1" applyFont="1" applyFill="1" applyBorder="1" applyAlignment="1"/>
    <xf numFmtId="164" fontId="9" fillId="0" borderId="19" xfId="6" applyNumberFormat="1" applyFont="1" applyFill="1" applyBorder="1" applyAlignment="1"/>
    <xf numFmtId="0" fontId="16" fillId="0" borderId="34" xfId="6" applyFont="1" applyFill="1" applyBorder="1" applyAlignment="1">
      <alignment horizontal="center" vertical="center"/>
    </xf>
    <xf numFmtId="0" fontId="4" fillId="0" borderId="35" xfId="6" applyFont="1" applyFill="1" applyBorder="1" applyAlignment="1">
      <alignment vertical="center"/>
    </xf>
    <xf numFmtId="4" fontId="4" fillId="0" borderId="40" xfId="6" applyNumberFormat="1" applyFont="1" applyFill="1" applyBorder="1" applyAlignment="1"/>
    <xf numFmtId="49" fontId="13" fillId="0" borderId="7" xfId="6" applyNumberFormat="1" applyFont="1" applyFill="1" applyBorder="1" applyAlignment="1">
      <alignment horizontal="center" vertical="center"/>
    </xf>
    <xf numFmtId="164" fontId="13" fillId="0" borderId="5" xfId="6" applyNumberFormat="1" applyFont="1" applyFill="1" applyBorder="1" applyAlignment="1"/>
    <xf numFmtId="0" fontId="4" fillId="0" borderId="13" xfId="6" applyFont="1" applyFill="1" applyBorder="1" applyAlignment="1">
      <alignment vertical="center"/>
    </xf>
    <xf numFmtId="0" fontId="9" fillId="0" borderId="41" xfId="6" applyFont="1" applyFill="1" applyBorder="1" applyAlignment="1">
      <alignment horizontal="center" vertical="center"/>
    </xf>
    <xf numFmtId="0" fontId="4" fillId="0" borderId="31" xfId="6" applyFont="1" applyFill="1" applyBorder="1" applyAlignment="1">
      <alignment horizontal="center" vertical="center"/>
    </xf>
    <xf numFmtId="0" fontId="4" fillId="0" borderId="42" xfId="6" applyFont="1" applyFill="1" applyBorder="1" applyAlignment="1">
      <alignment vertical="center"/>
    </xf>
    <xf numFmtId="164" fontId="4" fillId="0" borderId="40" xfId="6" applyNumberFormat="1" applyFont="1" applyFill="1" applyBorder="1" applyAlignment="1"/>
    <xf numFmtId="4" fontId="4" fillId="0" borderId="40" xfId="2" applyNumberFormat="1" applyFont="1" applyFill="1" applyBorder="1" applyAlignment="1"/>
    <xf numFmtId="4" fontId="4" fillId="0" borderId="40" xfId="2" applyNumberFormat="1" applyFont="1" applyFill="1" applyBorder="1"/>
    <xf numFmtId="0" fontId="9" fillId="0" borderId="24" xfId="6" applyFont="1" applyFill="1" applyBorder="1" applyAlignment="1">
      <alignment horizontal="center" vertical="center"/>
    </xf>
    <xf numFmtId="49" fontId="9" fillId="0" borderId="25" xfId="6" applyNumberFormat="1" applyFont="1" applyFill="1" applyBorder="1" applyAlignment="1">
      <alignment horizontal="center" vertical="center"/>
    </xf>
    <xf numFmtId="164" fontId="4" fillId="0" borderId="27" xfId="6" applyNumberFormat="1" applyFont="1" applyFill="1" applyBorder="1" applyAlignment="1"/>
    <xf numFmtId="4" fontId="4" fillId="0" borderId="27" xfId="2" applyNumberFormat="1" applyFont="1" applyFill="1" applyBorder="1" applyAlignment="1"/>
    <xf numFmtId="4" fontId="4" fillId="0" borderId="27" xfId="2" applyNumberFormat="1" applyFont="1" applyFill="1" applyBorder="1"/>
    <xf numFmtId="4" fontId="4" fillId="0" borderId="43" xfId="2" applyNumberFormat="1" applyFont="1" applyFill="1" applyBorder="1"/>
    <xf numFmtId="4" fontId="4" fillId="0" borderId="25" xfId="2" applyNumberFormat="1" applyFont="1" applyFill="1" applyBorder="1"/>
    <xf numFmtId="14" fontId="17" fillId="0" borderId="0" xfId="0" applyNumberFormat="1" applyFont="1" applyFill="1"/>
    <xf numFmtId="4" fontId="3" fillId="0" borderId="0" xfId="2" applyNumberFormat="1" applyFill="1"/>
    <xf numFmtId="0" fontId="4" fillId="0" borderId="0" xfId="2" applyFont="1" applyFill="1" applyAlignment="1">
      <alignment horizontal="right"/>
    </xf>
    <xf numFmtId="0" fontId="9" fillId="0" borderId="0" xfId="6" applyFont="1" applyFill="1" applyBorder="1" applyAlignment="1">
      <alignment horizontal="center"/>
    </xf>
    <xf numFmtId="49" fontId="9" fillId="0" borderId="0" xfId="6" applyNumberFormat="1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0" fontId="4" fillId="0" borderId="0" xfId="6" applyFont="1" applyFill="1" applyBorder="1"/>
    <xf numFmtId="4" fontId="4" fillId="0" borderId="0" xfId="6" applyNumberFormat="1" applyFont="1" applyFill="1" applyBorder="1"/>
    <xf numFmtId="164" fontId="4" fillId="0" borderId="0" xfId="6" applyNumberFormat="1" applyFont="1" applyFill="1" applyBorder="1"/>
    <xf numFmtId="0" fontId="3" fillId="0" borderId="0" xfId="2" applyFill="1" applyBorder="1"/>
    <xf numFmtId="0" fontId="4" fillId="0" borderId="0" xfId="2" applyFont="1" applyFill="1" applyBorder="1"/>
    <xf numFmtId="0" fontId="9" fillId="0" borderId="0" xfId="5" applyFont="1" applyFill="1" applyBorder="1" applyAlignment="1">
      <alignment vertical="center"/>
    </xf>
    <xf numFmtId="0" fontId="3" fillId="0" borderId="0" xfId="6" applyFill="1"/>
    <xf numFmtId="4" fontId="3" fillId="0" borderId="0" xfId="6" applyNumberFormat="1" applyFill="1"/>
    <xf numFmtId="0" fontId="9" fillId="0" borderId="0" xfId="6" applyFont="1" applyFill="1" applyAlignment="1">
      <alignment horizontal="center"/>
    </xf>
    <xf numFmtId="0" fontId="0" fillId="0" borderId="0" xfId="2" applyFont="1" applyFill="1" applyBorder="1"/>
    <xf numFmtId="0" fontId="12" fillId="0" borderId="1" xfId="6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horizontal="center" vertical="center"/>
    </xf>
    <xf numFmtId="0" fontId="12" fillId="0" borderId="3" xfId="6" applyFont="1" applyFill="1" applyBorder="1" applyAlignment="1">
      <alignment horizontal="center" vertical="center"/>
    </xf>
    <xf numFmtId="0" fontId="9" fillId="0" borderId="44" xfId="5" applyFont="1" applyFill="1" applyBorder="1" applyAlignment="1">
      <alignment horizontal="center" vertical="center"/>
    </xf>
    <xf numFmtId="0" fontId="9" fillId="0" borderId="45" xfId="5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0" xfId="5" applyFont="1" applyFill="1" applyBorder="1" applyAlignment="1">
      <alignment horizontal="center" vertical="center"/>
    </xf>
    <xf numFmtId="0" fontId="12" fillId="0" borderId="10" xfId="6" applyFont="1" applyFill="1" applyBorder="1" applyAlignment="1">
      <alignment horizontal="center" vertical="center"/>
    </xf>
    <xf numFmtId="0" fontId="12" fillId="0" borderId="45" xfId="6" applyFont="1" applyFill="1" applyBorder="1" applyAlignment="1">
      <alignment horizontal="center" vertical="center"/>
    </xf>
    <xf numFmtId="4" fontId="12" fillId="0" borderId="5" xfId="6" applyNumberFormat="1" applyFont="1" applyFill="1" applyBorder="1" applyAlignment="1">
      <alignment horizontal="right"/>
    </xf>
    <xf numFmtId="4" fontId="9" fillId="0" borderId="5" xfId="6" applyNumberFormat="1" applyFont="1" applyFill="1" applyBorder="1" applyAlignment="1">
      <alignment horizontal="right"/>
    </xf>
    <xf numFmtId="164" fontId="9" fillId="0" borderId="8" xfId="2" applyNumberFormat="1" applyFont="1" applyFill="1" applyBorder="1" applyAlignment="1"/>
    <xf numFmtId="164" fontId="9" fillId="0" borderId="8" xfId="2" applyNumberFormat="1" applyFont="1" applyFill="1" applyBorder="1"/>
    <xf numFmtId="164" fontId="9" fillId="0" borderId="40" xfId="2" applyNumberFormat="1" applyFont="1" applyFill="1" applyBorder="1"/>
    <xf numFmtId="49" fontId="9" fillId="0" borderId="51" xfId="6" applyNumberFormat="1" applyFont="1" applyFill="1" applyBorder="1" applyAlignment="1">
      <alignment horizontal="center" vertical="center"/>
    </xf>
    <xf numFmtId="4" fontId="9" fillId="0" borderId="14" xfId="6" applyNumberFormat="1" applyFont="1" applyFill="1" applyBorder="1" applyAlignment="1">
      <alignment horizontal="right"/>
    </xf>
    <xf numFmtId="164" fontId="9" fillId="0" borderId="14" xfId="2" applyNumberFormat="1" applyFont="1" applyFill="1" applyBorder="1" applyAlignment="1"/>
    <xf numFmtId="164" fontId="9" fillId="0" borderId="19" xfId="2" applyNumberFormat="1" applyFont="1" applyFill="1" applyBorder="1"/>
    <xf numFmtId="49" fontId="16" fillId="0" borderId="50" xfId="6" applyNumberFormat="1" applyFont="1" applyFill="1" applyBorder="1" applyAlignment="1">
      <alignment horizontal="center" vertical="center"/>
    </xf>
    <xf numFmtId="4" fontId="4" fillId="0" borderId="29" xfId="6" applyNumberFormat="1" applyFont="1" applyFill="1" applyBorder="1" applyAlignment="1">
      <alignment horizontal="right"/>
    </xf>
    <xf numFmtId="4" fontId="4" fillId="0" borderId="19" xfId="6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/>
    <xf numFmtId="164" fontId="4" fillId="0" borderId="19" xfId="2" applyNumberFormat="1" applyFont="1" applyFill="1" applyBorder="1"/>
    <xf numFmtId="49" fontId="9" fillId="0" borderId="50" xfId="6" applyNumberFormat="1" applyFont="1" applyFill="1" applyBorder="1" applyAlignment="1">
      <alignment horizontal="center" vertical="center"/>
    </xf>
    <xf numFmtId="4" fontId="4" fillId="0" borderId="14" xfId="6" applyNumberFormat="1" applyFont="1" applyFill="1" applyBorder="1" applyAlignment="1">
      <alignment horizontal="right"/>
    </xf>
    <xf numFmtId="0" fontId="4" fillId="0" borderId="18" xfId="6" applyFont="1" applyFill="1" applyBorder="1" applyAlignment="1">
      <alignment vertical="center" wrapText="1"/>
    </xf>
    <xf numFmtId="4" fontId="9" fillId="0" borderId="19" xfId="6" applyNumberFormat="1" applyFont="1" applyFill="1" applyBorder="1" applyAlignment="1">
      <alignment horizontal="right"/>
    </xf>
    <xf numFmtId="164" fontId="9" fillId="0" borderId="19" xfId="2" applyNumberFormat="1" applyFont="1" applyFill="1" applyBorder="1" applyAlignment="1"/>
    <xf numFmtId="0" fontId="4" fillId="0" borderId="13" xfId="6" applyFont="1" applyFill="1" applyBorder="1" applyAlignment="1">
      <alignment horizontal="center" vertical="center"/>
    </xf>
    <xf numFmtId="0" fontId="9" fillId="0" borderId="16" xfId="6" applyFont="1" applyFill="1" applyBorder="1" applyAlignment="1">
      <alignment horizontal="center"/>
    </xf>
    <xf numFmtId="49" fontId="9" fillId="0" borderId="17" xfId="6" applyNumberFormat="1" applyFont="1" applyFill="1" applyBorder="1" applyAlignment="1">
      <alignment horizontal="center"/>
    </xf>
    <xf numFmtId="0" fontId="9" fillId="0" borderId="17" xfId="6" applyFont="1" applyFill="1" applyBorder="1" applyAlignment="1">
      <alignment horizontal="center"/>
    </xf>
    <xf numFmtId="0" fontId="9" fillId="0" borderId="18" xfId="6" applyFont="1" applyFill="1" applyBorder="1" applyAlignment="1">
      <alignment wrapText="1"/>
    </xf>
    <xf numFmtId="4" fontId="9" fillId="0" borderId="19" xfId="0" applyNumberFormat="1" applyFont="1" applyFill="1" applyBorder="1" applyAlignment="1">
      <alignment horizontal="right" wrapText="1"/>
    </xf>
    <xf numFmtId="4" fontId="9" fillId="0" borderId="19" xfId="0" applyNumberFormat="1" applyFont="1" applyFill="1" applyBorder="1" applyAlignment="1">
      <alignment horizontal="right"/>
    </xf>
    <xf numFmtId="0" fontId="16" fillId="0" borderId="16" xfId="6" applyFont="1" applyFill="1" applyBorder="1" applyAlignment="1">
      <alignment horizontal="center"/>
    </xf>
    <xf numFmtId="49" fontId="4" fillId="0" borderId="17" xfId="6" applyNumberFormat="1" applyFont="1" applyFill="1" applyBorder="1" applyAlignment="1">
      <alignment horizontal="center"/>
    </xf>
    <xf numFmtId="0" fontId="16" fillId="0" borderId="17" xfId="6" applyFont="1" applyFill="1" applyBorder="1" applyAlignment="1">
      <alignment horizontal="center"/>
    </xf>
    <xf numFmtId="0" fontId="4" fillId="0" borderId="17" xfId="6" applyFont="1" applyFill="1" applyBorder="1" applyAlignment="1">
      <alignment horizontal="center"/>
    </xf>
    <xf numFmtId="0" fontId="4" fillId="0" borderId="18" xfId="6" applyFont="1" applyFill="1" applyBorder="1" applyAlignment="1">
      <alignment wrapText="1"/>
    </xf>
    <xf numFmtId="4" fontId="4" fillId="0" borderId="19" xfId="0" applyNumberFormat="1" applyFont="1" applyFill="1" applyBorder="1" applyAlignment="1">
      <alignment horizontal="right" wrapText="1"/>
    </xf>
    <xf numFmtId="4" fontId="4" fillId="0" borderId="19" xfId="0" applyNumberFormat="1" applyFont="1" applyFill="1" applyBorder="1" applyAlignment="1">
      <alignment horizontal="right"/>
    </xf>
    <xf numFmtId="49" fontId="16" fillId="0" borderId="17" xfId="6" applyNumberFormat="1" applyFont="1" applyFill="1" applyBorder="1" applyAlignment="1">
      <alignment horizontal="center"/>
    </xf>
    <xf numFmtId="49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vertical="center" wrapText="1"/>
    </xf>
    <xf numFmtId="0" fontId="4" fillId="0" borderId="16" xfId="2" applyFont="1" applyFill="1" applyBorder="1" applyAlignment="1">
      <alignment horizontal="center" vertical="center" wrapText="1"/>
    </xf>
    <xf numFmtId="49" fontId="4" fillId="0" borderId="18" xfId="2" applyNumberFormat="1" applyFont="1" applyFill="1" applyBorder="1" applyAlignment="1">
      <alignment horizontal="center" vertical="center" wrapText="1"/>
    </xf>
    <xf numFmtId="4" fontId="9" fillId="0" borderId="19" xfId="0" applyNumberFormat="1" applyFont="1" applyFill="1" applyBorder="1" applyAlignment="1"/>
    <xf numFmtId="0" fontId="16" fillId="0" borderId="18" xfId="6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/>
    <xf numFmtId="0" fontId="9" fillId="0" borderId="20" xfId="2" applyFont="1" applyFill="1" applyBorder="1" applyAlignment="1">
      <alignment horizontal="center" vertical="center" wrapText="1"/>
    </xf>
    <xf numFmtId="49" fontId="9" fillId="0" borderId="17" xfId="2" applyNumberFormat="1" applyFont="1" applyFill="1" applyBorder="1" applyAlignment="1">
      <alignment horizontal="center" vertical="center" wrapText="1"/>
    </xf>
    <xf numFmtId="0" fontId="9" fillId="0" borderId="52" xfId="2" applyFont="1" applyFill="1" applyBorder="1" applyAlignment="1">
      <alignment vertical="center" wrapText="1"/>
    </xf>
    <xf numFmtId="0" fontId="4" fillId="0" borderId="20" xfId="2" applyFont="1" applyFill="1" applyBorder="1" applyAlignment="1">
      <alignment horizontal="center" vertical="center" wrapText="1"/>
    </xf>
    <xf numFmtId="49" fontId="4" fillId="0" borderId="17" xfId="2" applyNumberFormat="1" applyFont="1" applyFill="1" applyBorder="1" applyAlignment="1">
      <alignment horizontal="center" vertical="center" wrapText="1"/>
    </xf>
    <xf numFmtId="0" fontId="4" fillId="0" borderId="52" xfId="6" applyFont="1" applyFill="1" applyBorder="1" applyAlignment="1">
      <alignment wrapText="1"/>
    </xf>
    <xf numFmtId="49" fontId="16" fillId="0" borderId="52" xfId="6" applyNumberFormat="1" applyFont="1" applyFill="1" applyBorder="1" applyAlignment="1">
      <alignment horizontal="center" vertical="center"/>
    </xf>
    <xf numFmtId="0" fontId="16" fillId="0" borderId="21" xfId="6" applyFont="1" applyFill="1" applyBorder="1" applyAlignment="1">
      <alignment horizontal="center" vertical="center"/>
    </xf>
    <xf numFmtId="49" fontId="16" fillId="0" borderId="53" xfId="6" applyNumberFormat="1" applyFont="1" applyFill="1" applyBorder="1" applyAlignment="1">
      <alignment horizontal="center" vertical="center"/>
    </xf>
    <xf numFmtId="0" fontId="16" fillId="0" borderId="22" xfId="6" applyFont="1" applyFill="1" applyBorder="1" applyAlignment="1">
      <alignment horizontal="center" vertical="center"/>
    </xf>
    <xf numFmtId="0" fontId="9" fillId="0" borderId="21" xfId="6" applyFont="1" applyFill="1" applyBorder="1" applyAlignment="1">
      <alignment horizontal="center" vertical="center"/>
    </xf>
    <xf numFmtId="49" fontId="9" fillId="0" borderId="53" xfId="6" applyNumberFormat="1" applyFont="1" applyFill="1" applyBorder="1" applyAlignment="1">
      <alignment horizontal="center" vertical="center"/>
    </xf>
    <xf numFmtId="0" fontId="9" fillId="0" borderId="22" xfId="6" applyFont="1" applyFill="1" applyBorder="1" applyAlignment="1">
      <alignment horizontal="center" vertical="center"/>
    </xf>
    <xf numFmtId="0" fontId="9" fillId="0" borderId="23" xfId="6" applyFont="1" applyFill="1" applyBorder="1" applyAlignment="1">
      <alignment horizontal="center" vertical="center"/>
    </xf>
    <xf numFmtId="0" fontId="9" fillId="0" borderId="23" xfId="6" applyFont="1" applyFill="1" applyBorder="1" applyAlignment="1">
      <alignment vertical="center" wrapText="1"/>
    </xf>
    <xf numFmtId="4" fontId="9" fillId="0" borderId="29" xfId="6" applyNumberFormat="1" applyFont="1" applyFill="1" applyBorder="1" applyAlignment="1">
      <alignment horizontal="right"/>
    </xf>
    <xf numFmtId="4" fontId="9" fillId="0" borderId="29" xfId="2" applyNumberFormat="1" applyFont="1" applyFill="1" applyBorder="1" applyAlignment="1"/>
    <xf numFmtId="164" fontId="4" fillId="0" borderId="29" xfId="2" applyNumberFormat="1" applyFont="1" applyFill="1" applyBorder="1" applyAlignment="1"/>
    <xf numFmtId="164" fontId="4" fillId="0" borderId="29" xfId="2" applyNumberFormat="1" applyFont="1" applyFill="1" applyBorder="1"/>
    <xf numFmtId="164" fontId="9" fillId="0" borderId="29" xfId="2" applyNumberFormat="1" applyFont="1" applyFill="1" applyBorder="1" applyAlignment="1"/>
    <xf numFmtId="164" fontId="9" fillId="0" borderId="29" xfId="2" applyNumberFormat="1" applyFont="1" applyFill="1" applyBorder="1"/>
    <xf numFmtId="0" fontId="16" fillId="0" borderId="41" xfId="6" applyFont="1" applyFill="1" applyBorder="1" applyAlignment="1">
      <alignment horizontal="center" vertical="center"/>
    </xf>
    <xf numFmtId="49" fontId="16" fillId="0" borderId="54" xfId="6" applyNumberFormat="1" applyFont="1" applyFill="1" applyBorder="1" applyAlignment="1">
      <alignment horizontal="center" vertical="center"/>
    </xf>
    <xf numFmtId="0" fontId="4" fillId="0" borderId="55" xfId="6" applyFont="1" applyFill="1" applyBorder="1" applyAlignment="1">
      <alignment vertical="center"/>
    </xf>
    <xf numFmtId="4" fontId="4" fillId="0" borderId="40" xfId="6" applyNumberFormat="1" applyFont="1" applyFill="1" applyBorder="1" applyAlignment="1">
      <alignment horizontal="right"/>
    </xf>
    <xf numFmtId="164" fontId="4" fillId="0" borderId="40" xfId="2" applyNumberFormat="1" applyFont="1" applyFill="1" applyBorder="1"/>
    <xf numFmtId="164" fontId="9" fillId="0" borderId="14" xfId="2" applyNumberFormat="1" applyFont="1" applyFill="1" applyBorder="1"/>
    <xf numFmtId="0" fontId="20" fillId="0" borderId="10" xfId="9" applyFont="1" applyFill="1" applyBorder="1" applyAlignment="1">
      <alignment horizontal="center" wrapText="1"/>
    </xf>
    <xf numFmtId="49" fontId="20" fillId="0" borderId="4" xfId="8" applyNumberFormat="1" applyFont="1" applyFill="1" applyBorder="1" applyAlignment="1">
      <alignment horizontal="center" wrapText="1"/>
    </xf>
    <xf numFmtId="49" fontId="20" fillId="0" borderId="7" xfId="8" applyNumberFormat="1" applyFont="1" applyFill="1" applyBorder="1" applyAlignment="1">
      <alignment horizontal="center" wrapText="1"/>
    </xf>
    <xf numFmtId="0" fontId="20" fillId="0" borderId="47" xfId="8" applyFont="1" applyFill="1" applyBorder="1" applyAlignment="1">
      <alignment wrapText="1"/>
    </xf>
    <xf numFmtId="4" fontId="20" fillId="0" borderId="6" xfId="8" applyNumberFormat="1" applyFont="1" applyFill="1" applyBorder="1" applyAlignment="1">
      <alignment wrapText="1"/>
    </xf>
    <xf numFmtId="4" fontId="20" fillId="0" borderId="5" xfId="6" applyNumberFormat="1" applyFont="1" applyFill="1" applyBorder="1" applyAlignment="1">
      <alignment horizontal="right"/>
    </xf>
    <xf numFmtId="4" fontId="20" fillId="0" borderId="5" xfId="2" applyNumberFormat="1" applyFont="1" applyFill="1" applyBorder="1" applyAlignment="1"/>
    <xf numFmtId="164" fontId="20" fillId="0" borderId="5" xfId="2" applyNumberFormat="1" applyFont="1" applyFill="1" applyBorder="1" applyAlignment="1"/>
    <xf numFmtId="164" fontId="20" fillId="0" borderId="5" xfId="2" applyNumberFormat="1" applyFont="1" applyFill="1" applyBorder="1"/>
    <xf numFmtId="4" fontId="9" fillId="0" borderId="14" xfId="0" applyNumberFormat="1" applyFont="1" applyFill="1" applyBorder="1" applyAlignment="1">
      <alignment horizontal="right"/>
    </xf>
    <xf numFmtId="0" fontId="16" fillId="0" borderId="11" xfId="6" applyFont="1" applyFill="1" applyBorder="1" applyAlignment="1">
      <alignment horizontal="center" vertical="center"/>
    </xf>
    <xf numFmtId="49" fontId="16" fillId="0" borderId="51" xfId="6" applyNumberFormat="1" applyFont="1" applyFill="1" applyBorder="1" applyAlignment="1">
      <alignment horizontal="center" vertical="center"/>
    </xf>
    <xf numFmtId="0" fontId="9" fillId="0" borderId="21" xfId="9" applyFont="1" applyFill="1" applyBorder="1" applyAlignment="1">
      <alignment horizontal="center" wrapText="1"/>
    </xf>
    <xf numFmtId="49" fontId="9" fillId="0" borderId="23" xfId="8" applyNumberFormat="1" applyFont="1" applyFill="1" applyBorder="1" applyAlignment="1">
      <alignment horizontal="center" wrapText="1"/>
    </xf>
    <xf numFmtId="49" fontId="9" fillId="0" borderId="22" xfId="8" applyNumberFormat="1" applyFont="1" applyFill="1" applyBorder="1" applyAlignment="1">
      <alignment horizontal="center" wrapText="1"/>
    </xf>
    <xf numFmtId="0" fontId="9" fillId="0" borderId="23" xfId="8" applyFont="1" applyFill="1" applyBorder="1" applyAlignment="1">
      <alignment wrapText="1"/>
    </xf>
    <xf numFmtId="4" fontId="9" fillId="0" borderId="29" xfId="8" applyNumberFormat="1" applyFont="1" applyFill="1" applyBorder="1" applyAlignment="1">
      <alignment horizontal="right" wrapText="1"/>
    </xf>
    <xf numFmtId="0" fontId="19" fillId="0" borderId="21" xfId="9" applyFont="1" applyFill="1" applyBorder="1" applyAlignment="1">
      <alignment horizontal="center" wrapText="1"/>
    </xf>
    <xf numFmtId="49" fontId="19" fillId="0" borderId="23" xfId="8" applyNumberFormat="1" applyFont="1" applyFill="1" applyBorder="1" applyAlignment="1">
      <alignment horizontal="center" wrapText="1"/>
    </xf>
    <xf numFmtId="49" fontId="4" fillId="0" borderId="22" xfId="8" applyNumberFormat="1" applyFont="1" applyFill="1" applyBorder="1" applyAlignment="1">
      <alignment horizontal="center" wrapText="1"/>
    </xf>
    <xf numFmtId="0" fontId="4" fillId="0" borderId="23" xfId="8" applyFont="1" applyFill="1" applyBorder="1" applyAlignment="1">
      <alignment wrapText="1"/>
    </xf>
    <xf numFmtId="4" fontId="4" fillId="0" borderId="29" xfId="8" applyNumberFormat="1" applyFont="1" applyFill="1" applyBorder="1" applyAlignment="1">
      <alignment horizontal="right" wrapText="1"/>
    </xf>
    <xf numFmtId="4" fontId="4" fillId="0" borderId="29" xfId="0" applyNumberFormat="1" applyFont="1" applyFill="1" applyBorder="1" applyAlignment="1">
      <alignment horizontal="right"/>
    </xf>
    <xf numFmtId="4" fontId="20" fillId="0" borderId="5" xfId="0" applyNumberFormat="1" applyFont="1" applyFill="1" applyBorder="1" applyAlignment="1">
      <alignment horizontal="right"/>
    </xf>
    <xf numFmtId="0" fontId="9" fillId="0" borderId="16" xfId="9" applyFont="1" applyFill="1" applyBorder="1" applyAlignment="1">
      <alignment horizontal="center" wrapText="1"/>
    </xf>
    <xf numFmtId="49" fontId="9" fillId="0" borderId="18" xfId="8" applyNumberFormat="1" applyFont="1" applyFill="1" applyBorder="1" applyAlignment="1">
      <alignment horizontal="center" wrapText="1"/>
    </xf>
    <xf numFmtId="49" fontId="9" fillId="0" borderId="17" xfId="8" applyNumberFormat="1" applyFont="1" applyFill="1" applyBorder="1" applyAlignment="1">
      <alignment horizontal="center" wrapText="1"/>
    </xf>
    <xf numFmtId="0" fontId="9" fillId="0" borderId="18" xfId="8" applyFont="1" applyFill="1" applyBorder="1" applyAlignment="1">
      <alignment wrapText="1"/>
    </xf>
    <xf numFmtId="4" fontId="9" fillId="0" borderId="19" xfId="8" applyNumberFormat="1" applyFont="1" applyFill="1" applyBorder="1" applyAlignment="1">
      <alignment horizontal="right" wrapText="1"/>
    </xf>
    <xf numFmtId="0" fontId="19" fillId="0" borderId="16" xfId="9" applyFont="1" applyFill="1" applyBorder="1" applyAlignment="1">
      <alignment horizontal="center" wrapText="1"/>
    </xf>
    <xf numFmtId="49" fontId="19" fillId="0" borderId="18" xfId="8" applyNumberFormat="1" applyFont="1" applyFill="1" applyBorder="1" applyAlignment="1">
      <alignment horizontal="center" wrapText="1"/>
    </xf>
    <xf numFmtId="49" fontId="4" fillId="0" borderId="17" xfId="8" applyNumberFormat="1" applyFont="1" applyFill="1" applyBorder="1" applyAlignment="1">
      <alignment horizontal="center" wrapText="1"/>
    </xf>
    <xf numFmtId="0" fontId="4" fillId="0" borderId="18" xfId="8" applyFont="1" applyFill="1" applyBorder="1" applyAlignment="1">
      <alignment wrapText="1"/>
    </xf>
    <xf numFmtId="4" fontId="4" fillId="0" borderId="19" xfId="8" applyNumberFormat="1" applyFont="1" applyFill="1" applyBorder="1" applyAlignment="1">
      <alignment horizontal="right" wrapText="1"/>
    </xf>
    <xf numFmtId="49" fontId="9" fillId="0" borderId="58" xfId="8" applyNumberFormat="1" applyFont="1" applyFill="1" applyBorder="1" applyAlignment="1">
      <alignment horizontal="center" wrapText="1"/>
    </xf>
    <xf numFmtId="49" fontId="4" fillId="0" borderId="23" xfId="8" applyNumberFormat="1" applyFont="1" applyFill="1" applyBorder="1" applyAlignment="1">
      <alignment horizontal="center" wrapText="1"/>
    </xf>
    <xf numFmtId="0" fontId="9" fillId="0" borderId="11" xfId="9" applyFont="1" applyFill="1" applyBorder="1" applyAlignment="1">
      <alignment horizontal="center" wrapText="1"/>
    </xf>
    <xf numFmtId="49" fontId="9" fillId="0" borderId="13" xfId="8" applyNumberFormat="1" applyFont="1" applyFill="1" applyBorder="1" applyAlignment="1">
      <alignment horizontal="center" wrapText="1"/>
    </xf>
    <xf numFmtId="49" fontId="9" fillId="0" borderId="12" xfId="8" applyNumberFormat="1" applyFont="1" applyFill="1" applyBorder="1" applyAlignment="1">
      <alignment horizontal="center" wrapText="1"/>
    </xf>
    <xf numFmtId="0" fontId="9" fillId="0" borderId="13" xfId="8" applyFont="1" applyFill="1" applyBorder="1" applyAlignment="1">
      <alignment wrapText="1"/>
    </xf>
    <xf numFmtId="4" fontId="9" fillId="0" borderId="14" xfId="8" applyNumberFormat="1" applyFont="1" applyFill="1" applyBorder="1" applyAlignment="1">
      <alignment horizontal="right" wrapText="1"/>
    </xf>
    <xf numFmtId="0" fontId="4" fillId="0" borderId="52" xfId="0" applyFont="1" applyFill="1" applyBorder="1" applyAlignment="1"/>
    <xf numFmtId="0" fontId="19" fillId="0" borderId="24" xfId="9" applyFont="1" applyFill="1" applyBorder="1" applyAlignment="1">
      <alignment horizontal="center" wrapText="1"/>
    </xf>
    <xf numFmtId="0" fontId="4" fillId="0" borderId="26" xfId="0" applyFont="1" applyFill="1" applyBorder="1" applyAlignment="1"/>
    <xf numFmtId="49" fontId="4" fillId="0" borderId="25" xfId="8" applyNumberFormat="1" applyFont="1" applyFill="1" applyBorder="1" applyAlignment="1">
      <alignment horizontal="center" wrapText="1"/>
    </xf>
    <xf numFmtId="0" fontId="4" fillId="0" borderId="26" xfId="8" applyFont="1" applyFill="1" applyBorder="1" applyAlignment="1">
      <alignment wrapText="1"/>
    </xf>
    <xf numFmtId="4" fontId="4" fillId="0" borderId="27" xfId="0" applyNumberFormat="1" applyFont="1" applyFill="1" applyBorder="1" applyAlignment="1">
      <alignment horizontal="right"/>
    </xf>
    <xf numFmtId="4" fontId="4" fillId="0" borderId="27" xfId="6" applyNumberFormat="1" applyFont="1" applyFill="1" applyBorder="1" applyAlignment="1">
      <alignment horizontal="right"/>
    </xf>
    <xf numFmtId="164" fontId="4" fillId="0" borderId="27" xfId="2" applyNumberFormat="1" applyFont="1" applyFill="1" applyBorder="1" applyAlignment="1"/>
    <xf numFmtId="0" fontId="20" fillId="0" borderId="1" xfId="9" applyFont="1" applyFill="1" applyBorder="1" applyAlignment="1">
      <alignment horizontal="center" wrapText="1"/>
    </xf>
    <xf numFmtId="49" fontId="20" fillId="0" borderId="3" xfId="8" applyNumberFormat="1" applyFont="1" applyFill="1" applyBorder="1" applyAlignment="1">
      <alignment horizontal="center" wrapText="1"/>
    </xf>
    <xf numFmtId="49" fontId="20" fillId="0" borderId="2" xfId="8" applyNumberFormat="1" applyFont="1" applyFill="1" applyBorder="1" applyAlignment="1">
      <alignment horizontal="center" wrapText="1"/>
    </xf>
    <xf numFmtId="0" fontId="20" fillId="0" borderId="59" xfId="2" applyFont="1" applyFill="1" applyBorder="1" applyAlignment="1">
      <alignment wrapText="1"/>
    </xf>
    <xf numFmtId="4" fontId="20" fillId="0" borderId="8" xfId="2" applyNumberFormat="1" applyFont="1" applyFill="1" applyBorder="1" applyAlignment="1"/>
    <xf numFmtId="0" fontId="3" fillId="0" borderId="8" xfId="2" applyFill="1" applyBorder="1" applyAlignment="1"/>
    <xf numFmtId="164" fontId="20" fillId="0" borderId="8" xfId="2" applyNumberFormat="1" applyFont="1" applyFill="1" applyBorder="1" applyAlignment="1"/>
    <xf numFmtId="0" fontId="9" fillId="0" borderId="56" xfId="2" applyFont="1" applyFill="1" applyBorder="1" applyAlignment="1">
      <alignment wrapText="1"/>
    </xf>
    <xf numFmtId="0" fontId="3" fillId="0" borderId="19" xfId="2" applyFill="1" applyBorder="1" applyAlignment="1"/>
    <xf numFmtId="0" fontId="20" fillId="0" borderId="16" xfId="9" applyFont="1" applyFill="1" applyBorder="1" applyAlignment="1">
      <alignment horizontal="center" wrapText="1"/>
    </xf>
    <xf numFmtId="0" fontId="4" fillId="0" borderId="52" xfId="8" applyFont="1" applyFill="1" applyBorder="1" applyAlignment="1">
      <alignment wrapText="1"/>
    </xf>
    <xf numFmtId="0" fontId="4" fillId="0" borderId="19" xfId="2" applyFont="1" applyFill="1" applyBorder="1" applyAlignment="1"/>
    <xf numFmtId="0" fontId="20" fillId="0" borderId="33" xfId="9" applyFont="1" applyFill="1" applyBorder="1" applyAlignment="1">
      <alignment horizontal="center" wrapText="1"/>
    </xf>
    <xf numFmtId="49" fontId="9" fillId="0" borderId="35" xfId="8" applyNumberFormat="1" applyFont="1" applyFill="1" applyBorder="1" applyAlignment="1">
      <alignment horizontal="center" wrapText="1"/>
    </xf>
    <xf numFmtId="49" fontId="4" fillId="0" borderId="34" xfId="8" applyNumberFormat="1" applyFont="1" applyFill="1" applyBorder="1" applyAlignment="1">
      <alignment horizontal="center" wrapText="1"/>
    </xf>
    <xf numFmtId="0" fontId="4" fillId="0" borderId="0" xfId="8" applyFont="1" applyFill="1" applyBorder="1" applyAlignment="1">
      <alignment wrapText="1"/>
    </xf>
    <xf numFmtId="4" fontId="4" fillId="0" borderId="28" xfId="2" applyNumberFormat="1" applyFont="1" applyFill="1" applyBorder="1" applyAlignment="1"/>
    <xf numFmtId="0" fontId="3" fillId="0" borderId="28" xfId="2" applyFill="1" applyBorder="1" applyAlignment="1"/>
    <xf numFmtId="0" fontId="4" fillId="0" borderId="28" xfId="2" applyFont="1" applyFill="1" applyBorder="1" applyAlignment="1"/>
    <xf numFmtId="164" fontId="4" fillId="0" borderId="28" xfId="2" applyNumberFormat="1" applyFont="1" applyFill="1" applyBorder="1" applyAlignment="1"/>
    <xf numFmtId="0" fontId="20" fillId="0" borderId="47" xfId="2" applyFont="1" applyFill="1" applyBorder="1" applyAlignment="1">
      <alignment wrapText="1"/>
    </xf>
    <xf numFmtId="0" fontId="3" fillId="0" borderId="5" xfId="2" applyFill="1" applyBorder="1" applyAlignment="1"/>
    <xf numFmtId="164" fontId="20" fillId="0" borderId="27" xfId="2" applyNumberFormat="1" applyFont="1" applyFill="1" applyBorder="1" applyAlignment="1"/>
    <xf numFmtId="0" fontId="9" fillId="0" borderId="1" xfId="9" applyFont="1" applyFill="1" applyBorder="1" applyAlignment="1">
      <alignment horizontal="center" wrapText="1"/>
    </xf>
    <xf numFmtId="49" fontId="9" fillId="0" borderId="3" xfId="8" applyNumberFormat="1" applyFont="1" applyFill="1" applyBorder="1" applyAlignment="1">
      <alignment horizontal="center" wrapText="1"/>
    </xf>
    <xf numFmtId="49" fontId="9" fillId="0" borderId="2" xfId="8" applyNumberFormat="1" applyFont="1" applyFill="1" applyBorder="1" applyAlignment="1">
      <alignment horizontal="center" wrapText="1"/>
    </xf>
    <xf numFmtId="0" fontId="9" fillId="0" borderId="60" xfId="2" applyFont="1" applyFill="1" applyBorder="1" applyAlignment="1">
      <alignment wrapText="1"/>
    </xf>
    <xf numFmtId="0" fontId="9" fillId="0" borderId="39" xfId="2" applyFont="1" applyFill="1" applyBorder="1"/>
    <xf numFmtId="164" fontId="9" fillId="0" borderId="39" xfId="2" applyNumberFormat="1" applyFont="1" applyFill="1" applyBorder="1"/>
    <xf numFmtId="0" fontId="20" fillId="0" borderId="24" xfId="9" applyFont="1" applyFill="1" applyBorder="1" applyAlignment="1">
      <alignment horizontal="center" wrapText="1"/>
    </xf>
    <xf numFmtId="49" fontId="9" fillId="0" borderId="26" xfId="8" applyNumberFormat="1" applyFont="1" applyFill="1" applyBorder="1" applyAlignment="1">
      <alignment horizontal="center" wrapText="1"/>
    </xf>
    <xf numFmtId="0" fontId="4" fillId="0" borderId="61" xfId="8" applyFont="1" applyFill="1" applyBorder="1" applyAlignment="1">
      <alignment wrapText="1"/>
    </xf>
    <xf numFmtId="0" fontId="3" fillId="0" borderId="27" xfId="2" applyFill="1" applyBorder="1" applyAlignment="1"/>
    <xf numFmtId="0" fontId="4" fillId="0" borderId="27" xfId="2" applyFont="1" applyFill="1" applyBorder="1" applyAlignment="1"/>
    <xf numFmtId="164" fontId="4" fillId="0" borderId="27" xfId="2" applyNumberFormat="1" applyFont="1" applyFill="1" applyBorder="1"/>
    <xf numFmtId="0" fontId="4" fillId="0" borderId="19" xfId="2" applyFont="1" applyFill="1" applyBorder="1"/>
    <xf numFmtId="0" fontId="9" fillId="0" borderId="52" xfId="2" applyFont="1" applyFill="1" applyBorder="1" applyAlignment="1">
      <alignment wrapText="1"/>
    </xf>
    <xf numFmtId="0" fontId="9" fillId="0" borderId="19" xfId="2" applyFont="1" applyFill="1" applyBorder="1"/>
    <xf numFmtId="0" fontId="4" fillId="0" borderId="27" xfId="2" applyFont="1" applyFill="1" applyBorder="1"/>
    <xf numFmtId="0" fontId="3" fillId="0" borderId="0" xfId="2" applyFont="1" applyFill="1"/>
    <xf numFmtId="0" fontId="3" fillId="0" borderId="0" xfId="0" applyFont="1" applyFill="1"/>
    <xf numFmtId="0" fontId="9" fillId="0" borderId="47" xfId="5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/>
    </xf>
    <xf numFmtId="49" fontId="9" fillId="0" borderId="49" xfId="6" applyNumberFormat="1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3" xfId="6" applyFont="1" applyFill="1" applyBorder="1" applyAlignment="1">
      <alignment vertical="center" wrapText="1"/>
    </xf>
    <xf numFmtId="4" fontId="9" fillId="0" borderId="40" xfId="6" applyNumberFormat="1" applyFont="1" applyFill="1" applyBorder="1" applyAlignment="1">
      <alignment horizontal="right"/>
    </xf>
    <xf numFmtId="4" fontId="9" fillId="0" borderId="40" xfId="2" applyNumberFormat="1" applyFont="1" applyFill="1" applyBorder="1" applyAlignment="1"/>
    <xf numFmtId="164" fontId="9" fillId="0" borderId="40" xfId="2" applyNumberFormat="1" applyFont="1" applyFill="1" applyBorder="1" applyAlignment="1"/>
    <xf numFmtId="49" fontId="4" fillId="0" borderId="50" xfId="6" applyNumberFormat="1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wrapText="1"/>
    </xf>
    <xf numFmtId="164" fontId="0" fillId="0" borderId="0" xfId="0" applyNumberFormat="1" applyFill="1"/>
    <xf numFmtId="0" fontId="21" fillId="0" borderId="10" xfId="6" applyFont="1" applyFill="1" applyBorder="1" applyAlignment="1">
      <alignment horizontal="center" vertical="center"/>
    </xf>
    <xf numFmtId="49" fontId="21" fillId="0" borderId="48" xfId="6" applyNumberFormat="1" applyFont="1" applyFill="1" applyBorder="1" applyAlignment="1">
      <alignment horizontal="center" vertical="center"/>
    </xf>
    <xf numFmtId="0" fontId="21" fillId="0" borderId="7" xfId="6" applyFont="1" applyFill="1" applyBorder="1" applyAlignment="1">
      <alignment horizontal="center" vertical="center"/>
    </xf>
    <xf numFmtId="0" fontId="21" fillId="0" borderId="4" xfId="6" applyFont="1" applyFill="1" applyBorder="1" applyAlignment="1">
      <alignment horizontal="center" vertical="center"/>
    </xf>
    <xf numFmtId="0" fontId="21" fillId="0" borderId="4" xfId="6" applyFont="1" applyFill="1" applyBorder="1" applyAlignment="1">
      <alignment vertical="center"/>
    </xf>
    <xf numFmtId="4" fontId="21" fillId="0" borderId="5" xfId="6" applyNumberFormat="1" applyFont="1" applyFill="1" applyBorder="1" applyAlignment="1">
      <alignment horizontal="right"/>
    </xf>
    <xf numFmtId="4" fontId="21" fillId="0" borderId="5" xfId="2" applyNumberFormat="1" applyFont="1" applyFill="1" applyBorder="1" applyAlignment="1"/>
    <xf numFmtId="164" fontId="21" fillId="0" borderId="5" xfId="2" applyNumberFormat="1" applyFont="1" applyFill="1" applyBorder="1" applyAlignment="1"/>
    <xf numFmtId="164" fontId="21" fillId="0" borderId="5" xfId="2" applyNumberFormat="1" applyFont="1" applyFill="1" applyBorder="1"/>
    <xf numFmtId="0" fontId="21" fillId="0" borderId="11" xfId="6" applyFont="1" applyFill="1" applyBorder="1" applyAlignment="1">
      <alignment horizontal="center" vertical="center"/>
    </xf>
    <xf numFmtId="49" fontId="21" fillId="0" borderId="51" xfId="6" applyNumberFormat="1" applyFont="1" applyFill="1" applyBorder="1" applyAlignment="1">
      <alignment horizontal="center" vertical="center"/>
    </xf>
    <xf numFmtId="0" fontId="21" fillId="0" borderId="12" xfId="6" applyFont="1" applyFill="1" applyBorder="1" applyAlignment="1">
      <alignment horizontal="center" vertical="center"/>
    </xf>
    <xf numFmtId="0" fontId="21" fillId="0" borderId="13" xfId="6" applyFont="1" applyFill="1" applyBorder="1" applyAlignment="1">
      <alignment vertical="center" wrapText="1"/>
    </xf>
    <xf numFmtId="4" fontId="21" fillId="0" borderId="14" xfId="6" applyNumberFormat="1" applyFont="1" applyFill="1" applyBorder="1" applyAlignment="1">
      <alignment horizontal="right"/>
    </xf>
    <xf numFmtId="4" fontId="21" fillId="0" borderId="14" xfId="2" applyNumberFormat="1" applyFont="1" applyFill="1" applyBorder="1" applyAlignment="1"/>
    <xf numFmtId="164" fontId="21" fillId="0" borderId="14" xfId="2" applyNumberFormat="1" applyFont="1" applyFill="1" applyBorder="1" applyAlignment="1"/>
    <xf numFmtId="164" fontId="21" fillId="0" borderId="14" xfId="2" applyNumberFormat="1" applyFont="1" applyFill="1" applyBorder="1"/>
    <xf numFmtId="0" fontId="22" fillId="0" borderId="16" xfId="6" applyFont="1" applyFill="1" applyBorder="1" applyAlignment="1">
      <alignment horizontal="center" vertical="center"/>
    </xf>
    <xf numFmtId="49" fontId="22" fillId="0" borderId="50" xfId="6" applyNumberFormat="1" applyFont="1" applyFill="1" applyBorder="1" applyAlignment="1">
      <alignment horizontal="center" vertical="center"/>
    </xf>
    <xf numFmtId="0" fontId="22" fillId="0" borderId="17" xfId="6" applyFont="1" applyFill="1" applyBorder="1" applyAlignment="1">
      <alignment horizontal="center" vertical="center"/>
    </xf>
    <xf numFmtId="0" fontId="22" fillId="0" borderId="18" xfId="6" applyFont="1" applyFill="1" applyBorder="1" applyAlignment="1">
      <alignment vertical="center"/>
    </xf>
    <xf numFmtId="4" fontId="22" fillId="0" borderId="19" xfId="6" applyNumberFormat="1" applyFont="1" applyFill="1" applyBorder="1" applyAlignment="1">
      <alignment horizontal="right"/>
    </xf>
    <xf numFmtId="4" fontId="22" fillId="0" borderId="19" xfId="2" applyNumberFormat="1" applyFont="1" applyFill="1" applyBorder="1" applyAlignment="1"/>
    <xf numFmtId="164" fontId="22" fillId="0" borderId="19" xfId="2" applyNumberFormat="1" applyFont="1" applyFill="1" applyBorder="1" applyAlignment="1"/>
    <xf numFmtId="164" fontId="22" fillId="0" borderId="19" xfId="2" applyNumberFormat="1" applyFont="1" applyFill="1" applyBorder="1"/>
    <xf numFmtId="0" fontId="21" fillId="0" borderId="16" xfId="6" applyFont="1" applyFill="1" applyBorder="1" applyAlignment="1">
      <alignment horizontal="center" vertical="center"/>
    </xf>
    <xf numFmtId="49" fontId="21" fillId="0" borderId="50" xfId="6" applyNumberFormat="1" applyFont="1" applyFill="1" applyBorder="1" applyAlignment="1">
      <alignment horizontal="center" vertical="center"/>
    </xf>
    <xf numFmtId="0" fontId="21" fillId="0" borderId="17" xfId="6" applyFont="1" applyFill="1" applyBorder="1" applyAlignment="1">
      <alignment horizontal="center" vertical="center"/>
    </xf>
    <xf numFmtId="4" fontId="21" fillId="0" borderId="19" xfId="6" applyNumberFormat="1" applyFont="1" applyFill="1" applyBorder="1" applyAlignment="1">
      <alignment horizontal="right"/>
    </xf>
    <xf numFmtId="4" fontId="21" fillId="0" borderId="19" xfId="2" applyNumberFormat="1" applyFont="1" applyFill="1" applyBorder="1" applyAlignment="1"/>
    <xf numFmtId="164" fontId="21" fillId="0" borderId="19" xfId="2" applyNumberFormat="1" applyFont="1" applyFill="1" applyBorder="1" applyAlignment="1"/>
    <xf numFmtId="164" fontId="21" fillId="0" borderId="19" xfId="2" applyNumberFormat="1" applyFont="1" applyFill="1" applyBorder="1"/>
    <xf numFmtId="0" fontId="22" fillId="0" borderId="21" xfId="6" applyFont="1" applyFill="1" applyBorder="1" applyAlignment="1">
      <alignment horizontal="center" vertical="center"/>
    </xf>
    <xf numFmtId="49" fontId="22" fillId="0" borderId="53" xfId="6" applyNumberFormat="1" applyFont="1" applyFill="1" applyBorder="1" applyAlignment="1">
      <alignment horizontal="center" vertical="center"/>
    </xf>
    <xf numFmtId="0" fontId="22" fillId="0" borderId="22" xfId="6" applyFont="1" applyFill="1" applyBorder="1" applyAlignment="1">
      <alignment horizontal="center" vertical="center"/>
    </xf>
    <xf numFmtId="0" fontId="22" fillId="0" borderId="23" xfId="6" applyFont="1" applyFill="1" applyBorder="1" applyAlignment="1">
      <alignment horizontal="center" vertical="center"/>
    </xf>
    <xf numFmtId="49" fontId="21" fillId="0" borderId="17" xfId="6" applyNumberFormat="1" applyFont="1" applyFill="1" applyBorder="1" applyAlignment="1">
      <alignment horizontal="center" vertical="center"/>
    </xf>
    <xf numFmtId="0" fontId="21" fillId="0" borderId="18" xfId="6" applyFont="1" applyFill="1" applyBorder="1" applyAlignment="1">
      <alignment vertical="center" wrapText="1"/>
    </xf>
    <xf numFmtId="0" fontId="22" fillId="0" borderId="41" xfId="6" applyFont="1" applyFill="1" applyBorder="1" applyAlignment="1">
      <alignment horizontal="center" vertical="center"/>
    </xf>
    <xf numFmtId="49" fontId="22" fillId="0" borderId="32" xfId="6" applyNumberFormat="1" applyFont="1" applyFill="1" applyBorder="1" applyAlignment="1">
      <alignment horizontal="center" vertical="center"/>
    </xf>
    <xf numFmtId="0" fontId="22" fillId="0" borderId="32" xfId="6" applyFont="1" applyFill="1" applyBorder="1" applyAlignment="1">
      <alignment vertical="center"/>
    </xf>
    <xf numFmtId="4" fontId="22" fillId="0" borderId="29" xfId="6" applyNumberFormat="1" applyFont="1" applyFill="1" applyBorder="1" applyAlignment="1">
      <alignment horizontal="right"/>
    </xf>
    <xf numFmtId="4" fontId="22" fillId="0" borderId="29" xfId="2" applyNumberFormat="1" applyFont="1" applyFill="1" applyBorder="1" applyAlignment="1"/>
    <xf numFmtId="164" fontId="22" fillId="0" borderId="29" xfId="2" applyNumberFormat="1" applyFont="1" applyFill="1" applyBorder="1" applyAlignment="1"/>
    <xf numFmtId="164" fontId="22" fillId="0" borderId="29" xfId="2" applyNumberFormat="1" applyFont="1" applyFill="1" applyBorder="1"/>
    <xf numFmtId="0" fontId="21" fillId="0" borderId="18" xfId="6" applyFont="1" applyFill="1" applyBorder="1" applyAlignment="1">
      <alignment horizontal="center" vertical="center"/>
    </xf>
    <xf numFmtId="4" fontId="21" fillId="0" borderId="19" xfId="2" applyNumberFormat="1" applyFont="1" applyFill="1" applyBorder="1"/>
    <xf numFmtId="164" fontId="21" fillId="0" borderId="17" xfId="2" applyNumberFormat="1" applyFont="1" applyFill="1" applyBorder="1"/>
    <xf numFmtId="164" fontId="21" fillId="0" borderId="56" xfId="2" applyNumberFormat="1" applyFont="1" applyFill="1" applyBorder="1"/>
    <xf numFmtId="0" fontId="22" fillId="0" borderId="18" xfId="6" applyFont="1" applyFill="1" applyBorder="1" applyAlignment="1">
      <alignment horizontal="center" vertical="center"/>
    </xf>
    <xf numFmtId="4" fontId="22" fillId="0" borderId="19" xfId="2" applyNumberFormat="1" applyFont="1" applyFill="1" applyBorder="1"/>
    <xf numFmtId="164" fontId="22" fillId="0" borderId="17" xfId="2" applyNumberFormat="1" applyFont="1" applyFill="1" applyBorder="1"/>
    <xf numFmtId="164" fontId="22" fillId="0" borderId="56" xfId="2" applyNumberFormat="1" applyFont="1" applyFill="1" applyBorder="1"/>
    <xf numFmtId="49" fontId="22" fillId="0" borderId="54" xfId="6" applyNumberFormat="1" applyFont="1" applyFill="1" applyBorder="1" applyAlignment="1">
      <alignment horizontal="center" vertical="center"/>
    </xf>
    <xf numFmtId="0" fontId="22" fillId="0" borderId="31" xfId="6" applyFont="1" applyFill="1" applyBorder="1" applyAlignment="1">
      <alignment horizontal="center" vertical="center"/>
    </xf>
    <xf numFmtId="0" fontId="22" fillId="0" borderId="32" xfId="6" applyFont="1" applyFill="1" applyBorder="1" applyAlignment="1">
      <alignment horizontal="center" vertical="center"/>
    </xf>
    <xf numFmtId="4" fontId="22" fillId="0" borderId="40" xfId="6" applyNumberFormat="1" applyFont="1" applyFill="1" applyBorder="1" applyAlignment="1">
      <alignment horizontal="right"/>
    </xf>
    <xf numFmtId="4" fontId="22" fillId="0" borderId="40" xfId="2" applyNumberFormat="1" applyFont="1" applyFill="1" applyBorder="1"/>
    <xf numFmtId="164" fontId="22" fillId="0" borderId="40" xfId="2" applyNumberFormat="1" applyFont="1" applyFill="1" applyBorder="1"/>
    <xf numFmtId="164" fontId="22" fillId="0" borderId="57" xfId="2" applyNumberFormat="1" applyFont="1" applyFill="1" applyBorder="1"/>
    <xf numFmtId="0" fontId="23" fillId="0" borderId="48" xfId="4" applyFont="1" applyFill="1" applyBorder="1" applyAlignment="1">
      <alignment horizontal="center" vertical="center"/>
    </xf>
    <xf numFmtId="4" fontId="21" fillId="0" borderId="28" xfId="2" applyNumberFormat="1" applyFont="1" applyFill="1" applyBorder="1" applyAlignment="1"/>
    <xf numFmtId="164" fontId="21" fillId="0" borderId="28" xfId="2" applyNumberFormat="1" applyFont="1" applyFill="1" applyBorder="1" applyAlignment="1"/>
    <xf numFmtId="164" fontId="21" fillId="0" borderId="28" xfId="2" applyNumberFormat="1" applyFont="1" applyFill="1" applyBorder="1"/>
    <xf numFmtId="14" fontId="4" fillId="0" borderId="0" xfId="2" applyNumberFormat="1" applyFont="1" applyFill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2" borderId="10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27" fillId="0" borderId="12" xfId="0" applyFont="1" applyBorder="1" applyAlignment="1">
      <alignment horizontal="right" vertical="center" wrapText="1"/>
    </xf>
    <xf numFmtId="4" fontId="27" fillId="0" borderId="12" xfId="0" applyNumberFormat="1" applyFont="1" applyBorder="1" applyAlignment="1">
      <alignment horizontal="right" vertical="center" wrapText="1"/>
    </xf>
    <xf numFmtId="4" fontId="27" fillId="0" borderId="62" xfId="0" applyNumberFormat="1" applyFont="1" applyBorder="1" applyAlignment="1">
      <alignment horizontal="right" vertical="center" wrapText="1"/>
    </xf>
    <xf numFmtId="0" fontId="28" fillId="0" borderId="16" xfId="0" applyFont="1" applyBorder="1" applyAlignment="1">
      <alignment vertical="center" wrapText="1"/>
    </xf>
    <xf numFmtId="0" fontId="28" fillId="0" borderId="17" xfId="0" applyFont="1" applyBorder="1" applyAlignment="1">
      <alignment horizontal="right" vertical="center" wrapText="1"/>
    </xf>
    <xf numFmtId="4" fontId="28" fillId="0" borderId="17" xfId="0" applyNumberFormat="1" applyFont="1" applyBorder="1" applyAlignment="1">
      <alignment horizontal="right" vertical="center" wrapText="1"/>
    </xf>
    <xf numFmtId="4" fontId="28" fillId="0" borderId="17" xfId="0" applyNumberFormat="1" applyFont="1" applyBorder="1" applyAlignment="1">
      <alignment vertical="center"/>
    </xf>
    <xf numFmtId="4" fontId="28" fillId="0" borderId="55" xfId="0" applyNumberFormat="1" applyFont="1" applyBorder="1" applyAlignment="1">
      <alignment vertical="center"/>
    </xf>
    <xf numFmtId="4" fontId="28" fillId="0" borderId="12" xfId="0" applyNumberFormat="1" applyFont="1" applyBorder="1" applyAlignment="1">
      <alignment horizontal="right" vertical="center" wrapText="1"/>
    </xf>
    <xf numFmtId="0" fontId="27" fillId="0" borderId="16" xfId="0" applyFont="1" applyBorder="1" applyAlignment="1">
      <alignment vertical="center" wrapText="1"/>
    </xf>
    <xf numFmtId="4" fontId="27" fillId="0" borderId="17" xfId="0" applyNumberFormat="1" applyFont="1" applyBorder="1" applyAlignment="1">
      <alignment horizontal="right" vertical="center" wrapText="1"/>
    </xf>
    <xf numFmtId="4" fontId="27" fillId="0" borderId="55" xfId="0" applyNumberFormat="1" applyFont="1" applyBorder="1" applyAlignment="1">
      <alignment horizontal="right" vertical="center" wrapText="1"/>
    </xf>
    <xf numFmtId="4" fontId="28" fillId="0" borderId="55" xfId="0" applyNumberFormat="1" applyFont="1" applyBorder="1" applyAlignment="1">
      <alignment horizontal="right" vertical="center" wrapText="1"/>
    </xf>
    <xf numFmtId="0" fontId="27" fillId="0" borderId="17" xfId="0" applyFont="1" applyBorder="1" applyAlignment="1">
      <alignment horizontal="right" vertical="center" wrapText="1"/>
    </xf>
    <xf numFmtId="0" fontId="28" fillId="0" borderId="21" xfId="0" applyFont="1" applyBorder="1" applyAlignment="1">
      <alignment vertical="center" wrapText="1"/>
    </xf>
    <xf numFmtId="0" fontId="28" fillId="0" borderId="22" xfId="0" applyFont="1" applyBorder="1" applyAlignment="1">
      <alignment horizontal="right" vertical="center" wrapText="1"/>
    </xf>
    <xf numFmtId="4" fontId="28" fillId="0" borderId="22" xfId="0" applyNumberFormat="1" applyFont="1" applyBorder="1" applyAlignment="1">
      <alignment horizontal="right" vertical="center" wrapText="1"/>
    </xf>
    <xf numFmtId="4" fontId="28" fillId="0" borderId="42" xfId="0" applyNumberFormat="1" applyFont="1" applyBorder="1" applyAlignment="1">
      <alignment horizontal="right" vertical="center" wrapText="1"/>
    </xf>
    <xf numFmtId="0" fontId="27" fillId="0" borderId="10" xfId="0" applyFont="1" applyBorder="1" applyAlignment="1">
      <alignment vertical="center" wrapText="1"/>
    </xf>
    <xf numFmtId="0" fontId="27" fillId="0" borderId="7" xfId="0" applyFont="1" applyBorder="1" applyAlignment="1">
      <alignment horizontal="right" vertical="center" wrapText="1"/>
    </xf>
    <xf numFmtId="4" fontId="27" fillId="0" borderId="7" xfId="0" applyNumberFormat="1" applyFont="1" applyBorder="1" applyAlignment="1">
      <alignment horizontal="right" vertical="center" wrapText="1"/>
    </xf>
    <xf numFmtId="4" fontId="27" fillId="0" borderId="47" xfId="0" applyNumberFormat="1" applyFont="1" applyBorder="1" applyAlignment="1">
      <alignment horizontal="right" vertical="center" wrapText="1"/>
    </xf>
    <xf numFmtId="0" fontId="25" fillId="0" borderId="0" xfId="0" applyFont="1" applyFill="1" applyBorder="1"/>
    <xf numFmtId="165" fontId="25" fillId="0" borderId="46" xfId="0" applyNumberFormat="1" applyFont="1" applyFill="1" applyBorder="1" applyAlignment="1">
      <alignment horizontal="right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right" vertical="center" wrapText="1"/>
    </xf>
    <xf numFmtId="4" fontId="28" fillId="0" borderId="62" xfId="0" applyNumberFormat="1" applyFont="1" applyBorder="1" applyAlignment="1">
      <alignment horizontal="right" vertical="center" wrapText="1"/>
    </xf>
    <xf numFmtId="0" fontId="28" fillId="0" borderId="16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3" applyFont="1" applyFill="1" applyAlignment="1">
      <alignment horizontal="center"/>
    </xf>
    <xf numFmtId="0" fontId="18" fillId="0" borderId="0" xfId="7" applyFont="1" applyFill="1" applyAlignment="1">
      <alignment horizontal="right"/>
    </xf>
    <xf numFmtId="0" fontId="8" fillId="0" borderId="0" xfId="5" applyFont="1" applyFill="1" applyAlignment="1">
      <alignment horizontal="center"/>
    </xf>
    <xf numFmtId="0" fontId="9" fillId="0" borderId="8" xfId="5" applyFont="1" applyFill="1" applyBorder="1" applyAlignment="1">
      <alignment horizontal="center" vertical="center" wrapText="1"/>
    </xf>
    <xf numFmtId="0" fontId="0" fillId="0" borderId="40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9" fillId="0" borderId="0" xfId="2" applyFont="1" applyFill="1" applyBorder="1" applyAlignment="1">
      <alignment horizontal="center" wrapText="1"/>
    </xf>
    <xf numFmtId="0" fontId="9" fillId="0" borderId="46" xfId="2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center" wrapText="1"/>
    </xf>
    <xf numFmtId="0" fontId="9" fillId="0" borderId="28" xfId="0" applyFont="1" applyFill="1" applyBorder="1" applyAlignment="1">
      <alignment horizontal="center" wrapText="1"/>
    </xf>
    <xf numFmtId="0" fontId="24" fillId="2" borderId="46" xfId="0" applyFont="1" applyFill="1" applyBorder="1" applyAlignment="1">
      <alignment horizontal="center"/>
    </xf>
  </cellXfs>
  <cellStyles count="10">
    <cellStyle name="Normální" xfId="0" builtinId="0"/>
    <cellStyle name="normální 2" xfId="3"/>
    <cellStyle name="Normální 3" xfId="5"/>
    <cellStyle name="normální_03. Ekonomický" xfId="9"/>
    <cellStyle name="normální_04 - OSMTVS" xfId="4"/>
    <cellStyle name="normální_2. Rozpočet 2007 - tabulky" xfId="1"/>
    <cellStyle name="normální_Rozpis výdajů 03 bez PO 2 2" xfId="2"/>
    <cellStyle name="normální_Rozpis výdajů 03 bez PO_03. Ekonomický" xfId="8"/>
    <cellStyle name="normální_Rozpis výdajů 03 bez PO_04 - OSMTVS" xfId="6"/>
    <cellStyle name="normální_Rozpočet 2004 (ZK)" xfId="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tabSelected="1" zoomScaleNormal="100" workbookViewId="0">
      <selection activeCell="AC7" sqref="AC7"/>
    </sheetView>
  </sheetViews>
  <sheetFormatPr defaultColWidth="8.85546875" defaultRowHeight="15" x14ac:dyDescent="0.25"/>
  <cols>
    <col min="1" max="1" width="2.85546875" style="4" customWidth="1"/>
    <col min="2" max="2" width="10" style="4" customWidth="1"/>
    <col min="3" max="3" width="4.28515625" style="4" customWidth="1"/>
    <col min="4" max="4" width="6.85546875" style="4" customWidth="1"/>
    <col min="5" max="5" width="36.28515625" style="4" customWidth="1"/>
    <col min="6" max="6" width="7.7109375" style="4" customWidth="1"/>
    <col min="7" max="23" width="8.85546875" style="4" hidden="1" customWidth="1"/>
    <col min="24" max="26" width="8.28515625" style="4" customWidth="1"/>
    <col min="27" max="27" width="11.140625" style="4" customWidth="1"/>
    <col min="28" max="16384" width="8.85546875" style="4"/>
  </cols>
  <sheetData>
    <row r="1" spans="1:27" ht="18" x14ac:dyDescent="0.25">
      <c r="A1" s="442" t="s">
        <v>0</v>
      </c>
      <c r="B1" s="442"/>
      <c r="C1" s="442"/>
      <c r="D1" s="442"/>
      <c r="E1" s="442"/>
      <c r="F1" s="442"/>
      <c r="G1" s="442"/>
      <c r="H1" s="442"/>
      <c r="I1" s="1"/>
      <c r="J1" s="2"/>
      <c r="K1" s="1"/>
      <c r="L1" s="3" t="s">
        <v>1</v>
      </c>
      <c r="M1" s="3"/>
      <c r="N1" s="3"/>
      <c r="O1" s="2"/>
      <c r="P1" s="2"/>
      <c r="Q1" s="1"/>
      <c r="R1" s="2"/>
      <c r="S1" s="2"/>
      <c r="T1" s="2"/>
      <c r="U1" s="2"/>
      <c r="V1" s="2"/>
      <c r="W1" s="2"/>
      <c r="X1" s="2"/>
      <c r="Y1" s="1" t="s">
        <v>82</v>
      </c>
    </row>
    <row r="2" spans="1:27" ht="15.75" x14ac:dyDescent="0.3">
      <c r="A2" s="443"/>
      <c r="B2" s="444"/>
      <c r="C2" s="444"/>
      <c r="D2" s="444"/>
      <c r="E2" s="444"/>
      <c r="F2" s="444"/>
      <c r="G2" s="444"/>
      <c r="H2" s="444"/>
      <c r="I2" s="1"/>
      <c r="J2" s="2"/>
      <c r="K2" s="1"/>
      <c r="L2" s="3"/>
      <c r="M2" s="3"/>
      <c r="N2" s="3"/>
      <c r="O2" s="2"/>
      <c r="P2" s="2"/>
      <c r="Q2" s="1"/>
      <c r="R2" s="2"/>
      <c r="S2" s="2"/>
      <c r="T2" s="2"/>
      <c r="U2" s="2"/>
      <c r="V2" s="2"/>
      <c r="W2" s="2"/>
      <c r="X2" s="2"/>
    </row>
    <row r="3" spans="1:27" ht="15.75" x14ac:dyDescent="0.25">
      <c r="A3" s="445" t="s">
        <v>2</v>
      </c>
      <c r="B3" s="445"/>
      <c r="C3" s="445"/>
      <c r="D3" s="445"/>
      <c r="E3" s="445"/>
      <c r="F3" s="445"/>
      <c r="G3" s="445"/>
      <c r="H3" s="445"/>
      <c r="I3" s="1"/>
      <c r="J3" s="2"/>
      <c r="K3" s="1"/>
      <c r="L3" s="1"/>
      <c r="M3" s="2"/>
      <c r="N3" s="2"/>
      <c r="O3" s="5"/>
      <c r="P3" s="2"/>
      <c r="Q3" s="1"/>
      <c r="R3" s="2"/>
      <c r="S3" s="2"/>
      <c r="T3" s="2"/>
      <c r="U3" s="2"/>
      <c r="V3" s="5"/>
      <c r="W3" s="2"/>
      <c r="X3" s="2"/>
    </row>
    <row r="4" spans="1:27" x14ac:dyDescent="0.3">
      <c r="A4" s="6"/>
      <c r="B4" s="6"/>
      <c r="C4" s="6"/>
      <c r="D4" s="6"/>
      <c r="E4" s="6"/>
      <c r="F4" s="6"/>
      <c r="G4" s="7"/>
      <c r="H4" s="8"/>
      <c r="I4" s="1"/>
      <c r="J4" s="2"/>
      <c r="K4" s="1"/>
      <c r="L4" s="1"/>
      <c r="M4" s="2"/>
      <c r="N4" s="2"/>
      <c r="O4" s="9"/>
      <c r="P4" s="2"/>
      <c r="Q4" s="1"/>
      <c r="R4" s="2"/>
      <c r="S4" s="2"/>
      <c r="T4" s="2"/>
      <c r="U4" s="2"/>
      <c r="V4" s="2"/>
      <c r="W4" s="2"/>
      <c r="X4" s="2"/>
    </row>
    <row r="5" spans="1:27" ht="15.75" x14ac:dyDescent="0.25">
      <c r="A5" s="445" t="s">
        <v>3</v>
      </c>
      <c r="B5" s="445"/>
      <c r="C5" s="445"/>
      <c r="D5" s="445"/>
      <c r="E5" s="445"/>
      <c r="F5" s="445"/>
      <c r="G5" s="445"/>
      <c r="H5" s="445"/>
      <c r="I5" s="10"/>
      <c r="J5" s="11"/>
      <c r="K5" s="12"/>
      <c r="L5" s="11"/>
      <c r="M5" s="12"/>
      <c r="N5" s="2"/>
      <c r="O5" s="2"/>
      <c r="P5" s="11"/>
      <c r="Q5" s="2"/>
      <c r="R5" s="11"/>
      <c r="S5" s="2"/>
      <c r="T5" s="11"/>
      <c r="U5" s="2"/>
      <c r="V5" s="2"/>
      <c r="W5" s="2"/>
    </row>
    <row r="6" spans="1:27" ht="16.5" thickBot="1" x14ac:dyDescent="0.3">
      <c r="A6" s="13"/>
      <c r="B6" s="13"/>
      <c r="C6" s="13"/>
      <c r="D6" s="13"/>
      <c r="E6" s="13"/>
      <c r="F6" s="13"/>
      <c r="G6" s="13"/>
      <c r="H6" s="13"/>
      <c r="I6" s="10"/>
      <c r="J6" s="11"/>
      <c r="K6" s="12"/>
      <c r="L6" s="11"/>
      <c r="M6" s="12"/>
      <c r="N6" s="2"/>
      <c r="O6" s="2"/>
      <c r="P6" s="11"/>
      <c r="Q6" s="2"/>
      <c r="R6" s="11"/>
      <c r="S6" s="2"/>
      <c r="T6" s="11"/>
      <c r="U6" s="2"/>
      <c r="V6" s="5"/>
      <c r="W6" s="2"/>
      <c r="Z6" s="11" t="s">
        <v>4</v>
      </c>
    </row>
    <row r="7" spans="1:27" ht="23.25" thickBot="1" x14ac:dyDescent="0.3">
      <c r="A7" s="14" t="s">
        <v>5</v>
      </c>
      <c r="B7" s="15" t="s">
        <v>6</v>
      </c>
      <c r="C7" s="16" t="s">
        <v>7</v>
      </c>
      <c r="D7" s="17" t="s">
        <v>8</v>
      </c>
      <c r="E7" s="18" t="s">
        <v>9</v>
      </c>
      <c r="F7" s="19" t="s">
        <v>10</v>
      </c>
      <c r="G7" s="19" t="s">
        <v>11</v>
      </c>
      <c r="H7" s="19" t="s">
        <v>12</v>
      </c>
      <c r="I7" s="19" t="s">
        <v>13</v>
      </c>
      <c r="J7" s="19" t="s">
        <v>12</v>
      </c>
      <c r="K7" s="19" t="s">
        <v>14</v>
      </c>
      <c r="L7" s="19" t="s">
        <v>12</v>
      </c>
      <c r="M7" s="19" t="s">
        <v>15</v>
      </c>
      <c r="N7" s="19" t="s">
        <v>12</v>
      </c>
      <c r="O7" s="19" t="s">
        <v>16</v>
      </c>
      <c r="P7" s="19" t="s">
        <v>12</v>
      </c>
      <c r="Q7" s="19" t="s">
        <v>17</v>
      </c>
      <c r="R7" s="19" t="s">
        <v>12</v>
      </c>
      <c r="S7" s="19" t="s">
        <v>18</v>
      </c>
      <c r="T7" s="19" t="s">
        <v>12</v>
      </c>
      <c r="U7" s="20" t="s">
        <v>19</v>
      </c>
      <c r="V7" s="19" t="s">
        <v>12</v>
      </c>
      <c r="W7" s="21" t="s">
        <v>20</v>
      </c>
      <c r="X7" s="19" t="s">
        <v>12</v>
      </c>
      <c r="Y7" s="20" t="s">
        <v>21</v>
      </c>
      <c r="Z7" s="19" t="s">
        <v>12</v>
      </c>
    </row>
    <row r="8" spans="1:27" ht="15.75" thickBot="1" x14ac:dyDescent="0.3">
      <c r="A8" s="22" t="s">
        <v>22</v>
      </c>
      <c r="B8" s="23" t="s">
        <v>23</v>
      </c>
      <c r="C8" s="23" t="s">
        <v>23</v>
      </c>
      <c r="D8" s="24" t="s">
        <v>23</v>
      </c>
      <c r="E8" s="25" t="s">
        <v>24</v>
      </c>
      <c r="F8" s="26">
        <f>+F9+F35+F54+F72</f>
        <v>5930</v>
      </c>
      <c r="G8" s="26">
        <f>+G9</f>
        <v>0</v>
      </c>
      <c r="H8" s="26">
        <f>+F8+G8</f>
        <v>5930</v>
      </c>
      <c r="I8" s="27">
        <f>+I9+I35+I54+I72</f>
        <v>0</v>
      </c>
      <c r="J8" s="27">
        <f>+H8+I8</f>
        <v>5930</v>
      </c>
      <c r="K8" s="28">
        <f>+K9+K35+K54+K72</f>
        <v>0</v>
      </c>
      <c r="L8" s="28">
        <f>+J8+K8</f>
        <v>5930</v>
      </c>
      <c r="M8" s="28">
        <v>0</v>
      </c>
      <c r="N8" s="28">
        <f>+L8+M8</f>
        <v>5930</v>
      </c>
      <c r="O8" s="28">
        <v>0</v>
      </c>
      <c r="P8" s="28">
        <f>+N8+O8</f>
        <v>5930</v>
      </c>
      <c r="Q8" s="28">
        <v>0</v>
      </c>
      <c r="R8" s="28">
        <f>+P8+Q8</f>
        <v>5930</v>
      </c>
      <c r="S8" s="28">
        <v>0</v>
      </c>
      <c r="T8" s="28">
        <f>+R8+S8</f>
        <v>5930</v>
      </c>
      <c r="U8" s="28">
        <f>+U9+U35+U54+U72</f>
        <v>-79.5</v>
      </c>
      <c r="V8" s="28">
        <f>+T8+U8</f>
        <v>5850.5</v>
      </c>
      <c r="W8" s="29">
        <f>+W9+W35+W54+W72</f>
        <v>0</v>
      </c>
      <c r="X8" s="30">
        <f>+V8+W8</f>
        <v>5850.5</v>
      </c>
      <c r="Y8" s="29">
        <f>+Y9+Y35+Y54+Y72</f>
        <v>-100</v>
      </c>
      <c r="Z8" s="30">
        <f>+X8+Y8</f>
        <v>5750.5</v>
      </c>
      <c r="AA8" s="31" t="s">
        <v>25</v>
      </c>
    </row>
    <row r="9" spans="1:27" ht="15.75" thickBot="1" x14ac:dyDescent="0.3">
      <c r="A9" s="32" t="s">
        <v>26</v>
      </c>
      <c r="B9" s="33" t="s">
        <v>23</v>
      </c>
      <c r="C9" s="34" t="s">
        <v>23</v>
      </c>
      <c r="D9" s="35" t="s">
        <v>23</v>
      </c>
      <c r="E9" s="36" t="s">
        <v>27</v>
      </c>
      <c r="F9" s="37">
        <f>+F10+F13+F22+F25+F31+F33</f>
        <v>1260</v>
      </c>
      <c r="G9" s="37">
        <v>0</v>
      </c>
      <c r="H9" s="37">
        <f t="shared" ref="H9:H79" si="0">+F9+G9</f>
        <v>1260</v>
      </c>
      <c r="I9" s="38">
        <v>0</v>
      </c>
      <c r="J9" s="38">
        <f t="shared" ref="J9:J79" si="1">+H9+I9</f>
        <v>1260</v>
      </c>
      <c r="K9" s="39">
        <v>0</v>
      </c>
      <c r="L9" s="39">
        <f t="shared" ref="L9:L79" si="2">+J9+K9</f>
        <v>1260</v>
      </c>
      <c r="M9" s="39">
        <v>0</v>
      </c>
      <c r="N9" s="39">
        <f t="shared" ref="N9:N79" si="3">+L9+M9</f>
        <v>1260</v>
      </c>
      <c r="O9" s="39">
        <v>0</v>
      </c>
      <c r="P9" s="39">
        <f t="shared" ref="P9:P77" si="4">+N9+O9</f>
        <v>1260</v>
      </c>
      <c r="Q9" s="39">
        <v>0</v>
      </c>
      <c r="R9" s="39">
        <f t="shared" ref="R9:R77" si="5">+P9+Q9</f>
        <v>1260</v>
      </c>
      <c r="S9" s="39">
        <v>0</v>
      </c>
      <c r="T9" s="39">
        <f t="shared" ref="T9:T75" si="6">+R9+S9</f>
        <v>1260</v>
      </c>
      <c r="U9" s="40">
        <f>U10+U13+U22+U25+U31+U33</f>
        <v>0</v>
      </c>
      <c r="V9" s="40">
        <f t="shared" ref="V9:V74" si="7">+T9+U9</f>
        <v>1260</v>
      </c>
      <c r="W9" s="41">
        <f>W10+W13+W22+W25+W31+W33</f>
        <v>0</v>
      </c>
      <c r="X9" s="42">
        <f t="shared" ref="X9:X74" si="8">+V9+W9</f>
        <v>1260</v>
      </c>
      <c r="Y9" s="41">
        <f>Y10+Y13+Y22+Y25+Y31+Y33</f>
        <v>0</v>
      </c>
      <c r="Z9" s="42">
        <f t="shared" ref="Z9:Z18" si="9">+X9+Y9</f>
        <v>1260</v>
      </c>
    </row>
    <row r="10" spans="1:27" x14ac:dyDescent="0.25">
      <c r="A10" s="43" t="s">
        <v>28</v>
      </c>
      <c r="B10" s="44" t="s">
        <v>29</v>
      </c>
      <c r="C10" s="45" t="s">
        <v>23</v>
      </c>
      <c r="D10" s="46" t="s">
        <v>23</v>
      </c>
      <c r="E10" s="47" t="s">
        <v>30</v>
      </c>
      <c r="F10" s="48">
        <f>SUM(F11:F12)</f>
        <v>80</v>
      </c>
      <c r="G10" s="48">
        <v>0</v>
      </c>
      <c r="H10" s="49">
        <f t="shared" si="0"/>
        <v>80</v>
      </c>
      <c r="I10" s="50">
        <v>0</v>
      </c>
      <c r="J10" s="50">
        <f t="shared" si="1"/>
        <v>80</v>
      </c>
      <c r="K10" s="51">
        <v>0</v>
      </c>
      <c r="L10" s="51">
        <f t="shared" si="2"/>
        <v>80</v>
      </c>
      <c r="M10" s="51">
        <v>0</v>
      </c>
      <c r="N10" s="51">
        <f t="shared" si="3"/>
        <v>80</v>
      </c>
      <c r="O10" s="51">
        <v>0</v>
      </c>
      <c r="P10" s="51">
        <f t="shared" si="4"/>
        <v>80</v>
      </c>
      <c r="Q10" s="51">
        <v>0</v>
      </c>
      <c r="R10" s="51">
        <f t="shared" si="5"/>
        <v>80</v>
      </c>
      <c r="S10" s="51">
        <v>0</v>
      </c>
      <c r="T10" s="51">
        <f t="shared" si="6"/>
        <v>80</v>
      </c>
      <c r="U10" s="51">
        <f>+U11+U37+U56+U74</f>
        <v>0</v>
      </c>
      <c r="V10" s="51">
        <f t="shared" si="7"/>
        <v>80</v>
      </c>
      <c r="W10" s="52">
        <f>+W11+W37+W56+W74</f>
        <v>0</v>
      </c>
      <c r="X10" s="53">
        <f t="shared" si="8"/>
        <v>80</v>
      </c>
      <c r="Y10" s="52">
        <f>+Y11+Y37+Y56+Y74</f>
        <v>0</v>
      </c>
      <c r="Z10" s="53">
        <f t="shared" si="9"/>
        <v>80</v>
      </c>
    </row>
    <row r="11" spans="1:27" x14ac:dyDescent="0.25">
      <c r="A11" s="54"/>
      <c r="B11" s="55" t="s">
        <v>31</v>
      </c>
      <c r="C11" s="56">
        <v>3269</v>
      </c>
      <c r="D11" s="57">
        <v>5169</v>
      </c>
      <c r="E11" s="58" t="s">
        <v>32</v>
      </c>
      <c r="F11" s="59">
        <v>70</v>
      </c>
      <c r="G11" s="59">
        <v>0</v>
      </c>
      <c r="H11" s="59">
        <f t="shared" si="0"/>
        <v>70</v>
      </c>
      <c r="I11" s="60">
        <v>0</v>
      </c>
      <c r="J11" s="60">
        <f t="shared" si="1"/>
        <v>70</v>
      </c>
      <c r="K11" s="61">
        <v>0</v>
      </c>
      <c r="L11" s="61">
        <f t="shared" si="2"/>
        <v>70</v>
      </c>
      <c r="M11" s="61">
        <v>0</v>
      </c>
      <c r="N11" s="61">
        <f t="shared" si="3"/>
        <v>70</v>
      </c>
      <c r="O11" s="61">
        <v>0</v>
      </c>
      <c r="P11" s="61">
        <f t="shared" si="4"/>
        <v>70</v>
      </c>
      <c r="Q11" s="61">
        <v>0</v>
      </c>
      <c r="R11" s="61">
        <f t="shared" si="5"/>
        <v>70</v>
      </c>
      <c r="S11" s="61">
        <v>0</v>
      </c>
      <c r="T11" s="61">
        <f t="shared" si="6"/>
        <v>70</v>
      </c>
      <c r="U11" s="61">
        <f>+U12+U38+U57+U75</f>
        <v>0</v>
      </c>
      <c r="V11" s="61">
        <f t="shared" si="7"/>
        <v>70</v>
      </c>
      <c r="W11" s="62">
        <f>+W12+W38+W57+W75</f>
        <v>0</v>
      </c>
      <c r="X11" s="63">
        <f t="shared" si="8"/>
        <v>70</v>
      </c>
      <c r="Y11" s="62">
        <f>+Y12+Y38+Y57+Y75</f>
        <v>0</v>
      </c>
      <c r="Z11" s="63">
        <f t="shared" si="9"/>
        <v>70</v>
      </c>
    </row>
    <row r="12" spans="1:27" x14ac:dyDescent="0.25">
      <c r="A12" s="54"/>
      <c r="B12" s="55" t="s">
        <v>31</v>
      </c>
      <c r="C12" s="56">
        <v>3269</v>
      </c>
      <c r="D12" s="57">
        <v>5175</v>
      </c>
      <c r="E12" s="58" t="s">
        <v>33</v>
      </c>
      <c r="F12" s="59">
        <v>10</v>
      </c>
      <c r="G12" s="59">
        <v>0</v>
      </c>
      <c r="H12" s="59">
        <f t="shared" si="0"/>
        <v>10</v>
      </c>
      <c r="I12" s="60">
        <v>0</v>
      </c>
      <c r="J12" s="60">
        <f t="shared" si="1"/>
        <v>10</v>
      </c>
      <c r="K12" s="61">
        <v>0</v>
      </c>
      <c r="L12" s="61">
        <f t="shared" si="2"/>
        <v>10</v>
      </c>
      <c r="M12" s="61">
        <v>0</v>
      </c>
      <c r="N12" s="61">
        <f t="shared" si="3"/>
        <v>10</v>
      </c>
      <c r="O12" s="61">
        <v>0</v>
      </c>
      <c r="P12" s="61">
        <f t="shared" si="4"/>
        <v>10</v>
      </c>
      <c r="Q12" s="61">
        <v>0</v>
      </c>
      <c r="R12" s="61">
        <f t="shared" si="5"/>
        <v>10</v>
      </c>
      <c r="S12" s="61">
        <v>0</v>
      </c>
      <c r="T12" s="61">
        <f t="shared" si="6"/>
        <v>10</v>
      </c>
      <c r="U12" s="61">
        <f>+U13+U39+U58+U76</f>
        <v>0</v>
      </c>
      <c r="V12" s="61">
        <f t="shared" si="7"/>
        <v>10</v>
      </c>
      <c r="W12" s="62">
        <f>+W13+W39+W58+W76</f>
        <v>0</v>
      </c>
      <c r="X12" s="63">
        <f t="shared" si="8"/>
        <v>10</v>
      </c>
      <c r="Y12" s="62">
        <f>+Y13+Y39+Y58+Y76</f>
        <v>0</v>
      </c>
      <c r="Z12" s="63">
        <f t="shared" si="9"/>
        <v>10</v>
      </c>
    </row>
    <row r="13" spans="1:27" x14ac:dyDescent="0.25">
      <c r="A13" s="64" t="s">
        <v>28</v>
      </c>
      <c r="B13" s="65" t="s">
        <v>34</v>
      </c>
      <c r="C13" s="66" t="s">
        <v>23</v>
      </c>
      <c r="D13" s="67" t="s">
        <v>23</v>
      </c>
      <c r="E13" s="68" t="s">
        <v>35</v>
      </c>
      <c r="F13" s="48">
        <f>SUM(F15:F21)</f>
        <v>250</v>
      </c>
      <c r="G13" s="69">
        <v>0</v>
      </c>
      <c r="H13" s="69">
        <f t="shared" si="0"/>
        <v>250</v>
      </c>
      <c r="I13" s="70">
        <f>SUM(I14:I21)</f>
        <v>0</v>
      </c>
      <c r="J13" s="70">
        <f t="shared" si="1"/>
        <v>250</v>
      </c>
      <c r="K13" s="71">
        <v>0</v>
      </c>
      <c r="L13" s="71">
        <f t="shared" si="2"/>
        <v>250</v>
      </c>
      <c r="M13" s="71">
        <v>0</v>
      </c>
      <c r="N13" s="71">
        <f t="shared" si="3"/>
        <v>250</v>
      </c>
      <c r="O13" s="71">
        <v>0</v>
      </c>
      <c r="P13" s="71">
        <f t="shared" si="4"/>
        <v>250</v>
      </c>
      <c r="Q13" s="71">
        <v>0</v>
      </c>
      <c r="R13" s="71">
        <f t="shared" si="5"/>
        <v>250</v>
      </c>
      <c r="S13" s="71">
        <v>0</v>
      </c>
      <c r="T13" s="71">
        <f t="shared" si="6"/>
        <v>250</v>
      </c>
      <c r="U13" s="71">
        <f>SUM(U14:U21)</f>
        <v>0</v>
      </c>
      <c r="V13" s="71">
        <f t="shared" si="7"/>
        <v>250</v>
      </c>
      <c r="W13" s="72">
        <f>W14+W15+W16+W17+W18+W19+W20+W21</f>
        <v>0</v>
      </c>
      <c r="X13" s="73">
        <f t="shared" si="8"/>
        <v>250</v>
      </c>
      <c r="Y13" s="72">
        <f>Y14+Y15+Y16+Y17+Y18+Y19+Y20+Y21</f>
        <v>0</v>
      </c>
      <c r="Z13" s="73">
        <f t="shared" si="9"/>
        <v>250</v>
      </c>
    </row>
    <row r="14" spans="1:27" x14ac:dyDescent="0.25">
      <c r="A14" s="64"/>
      <c r="B14" s="65"/>
      <c r="C14" s="56">
        <v>3269</v>
      </c>
      <c r="D14" s="57">
        <v>5021</v>
      </c>
      <c r="E14" s="58" t="s">
        <v>36</v>
      </c>
      <c r="F14" s="74">
        <v>0</v>
      </c>
      <c r="G14" s="59">
        <v>0</v>
      </c>
      <c r="H14" s="59">
        <v>0</v>
      </c>
      <c r="I14" s="60">
        <v>9</v>
      </c>
      <c r="J14" s="60">
        <f t="shared" si="1"/>
        <v>9</v>
      </c>
      <c r="K14" s="61">
        <v>0</v>
      </c>
      <c r="L14" s="61">
        <f t="shared" si="2"/>
        <v>9</v>
      </c>
      <c r="M14" s="61">
        <v>0</v>
      </c>
      <c r="N14" s="61">
        <f t="shared" si="3"/>
        <v>9</v>
      </c>
      <c r="O14" s="61">
        <v>0</v>
      </c>
      <c r="P14" s="61">
        <f t="shared" si="4"/>
        <v>9</v>
      </c>
      <c r="Q14" s="61">
        <v>0</v>
      </c>
      <c r="R14" s="61">
        <f t="shared" si="5"/>
        <v>9</v>
      </c>
      <c r="S14" s="61">
        <v>0</v>
      </c>
      <c r="T14" s="61">
        <f t="shared" si="6"/>
        <v>9</v>
      </c>
      <c r="U14" s="61">
        <v>0</v>
      </c>
      <c r="V14" s="61">
        <f t="shared" si="7"/>
        <v>9</v>
      </c>
      <c r="W14" s="62">
        <v>0</v>
      </c>
      <c r="X14" s="63">
        <f t="shared" si="8"/>
        <v>9</v>
      </c>
      <c r="Y14" s="62">
        <v>0</v>
      </c>
      <c r="Z14" s="63">
        <f t="shared" si="9"/>
        <v>9</v>
      </c>
    </row>
    <row r="15" spans="1:27" x14ac:dyDescent="0.25">
      <c r="A15" s="54"/>
      <c r="B15" s="55" t="s">
        <v>31</v>
      </c>
      <c r="C15" s="56">
        <v>3269</v>
      </c>
      <c r="D15" s="57">
        <v>5139</v>
      </c>
      <c r="E15" s="58" t="s">
        <v>37</v>
      </c>
      <c r="F15" s="59">
        <v>55</v>
      </c>
      <c r="G15" s="59">
        <v>0</v>
      </c>
      <c r="H15" s="59">
        <f t="shared" si="0"/>
        <v>55</v>
      </c>
      <c r="I15" s="60">
        <v>0</v>
      </c>
      <c r="J15" s="60">
        <f t="shared" si="1"/>
        <v>55</v>
      </c>
      <c r="K15" s="61">
        <v>0</v>
      </c>
      <c r="L15" s="61">
        <f t="shared" si="2"/>
        <v>55</v>
      </c>
      <c r="M15" s="61">
        <v>0</v>
      </c>
      <c r="N15" s="61">
        <f t="shared" si="3"/>
        <v>55</v>
      </c>
      <c r="O15" s="61">
        <v>0</v>
      </c>
      <c r="P15" s="61">
        <f t="shared" si="4"/>
        <v>55</v>
      </c>
      <c r="Q15" s="61">
        <v>0</v>
      </c>
      <c r="R15" s="61">
        <f t="shared" si="5"/>
        <v>55</v>
      </c>
      <c r="S15" s="61">
        <v>0</v>
      </c>
      <c r="T15" s="61">
        <f t="shared" si="6"/>
        <v>55</v>
      </c>
      <c r="U15" s="61">
        <v>-1.5</v>
      </c>
      <c r="V15" s="61">
        <f t="shared" si="7"/>
        <v>53.5</v>
      </c>
      <c r="W15" s="62">
        <v>-30</v>
      </c>
      <c r="X15" s="63">
        <f t="shared" si="8"/>
        <v>23.5</v>
      </c>
      <c r="Y15" s="62">
        <v>0</v>
      </c>
      <c r="Z15" s="63">
        <f t="shared" si="9"/>
        <v>23.5</v>
      </c>
    </row>
    <row r="16" spans="1:27" x14ac:dyDescent="0.25">
      <c r="A16" s="54"/>
      <c r="B16" s="55"/>
      <c r="C16" s="56">
        <v>3269</v>
      </c>
      <c r="D16" s="57">
        <v>5166</v>
      </c>
      <c r="E16" s="58" t="s">
        <v>38</v>
      </c>
      <c r="F16" s="59">
        <v>0</v>
      </c>
      <c r="G16" s="59"/>
      <c r="H16" s="59"/>
      <c r="I16" s="60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>
        <v>0</v>
      </c>
      <c r="U16" s="61">
        <v>1.5</v>
      </c>
      <c r="V16" s="61">
        <f t="shared" si="7"/>
        <v>1.5</v>
      </c>
      <c r="W16" s="62">
        <v>0</v>
      </c>
      <c r="X16" s="63">
        <f t="shared" si="8"/>
        <v>1.5</v>
      </c>
      <c r="Y16" s="62">
        <v>0</v>
      </c>
      <c r="Z16" s="63">
        <f t="shared" si="9"/>
        <v>1.5</v>
      </c>
    </row>
    <row r="17" spans="1:26" x14ac:dyDescent="0.25">
      <c r="A17" s="54"/>
      <c r="B17" s="55" t="s">
        <v>31</v>
      </c>
      <c r="C17" s="56">
        <v>3269</v>
      </c>
      <c r="D17" s="57">
        <v>5167</v>
      </c>
      <c r="E17" s="58" t="s">
        <v>39</v>
      </c>
      <c r="F17" s="59">
        <v>10</v>
      </c>
      <c r="G17" s="59">
        <v>0</v>
      </c>
      <c r="H17" s="59">
        <f t="shared" si="0"/>
        <v>10</v>
      </c>
      <c r="I17" s="60">
        <v>0</v>
      </c>
      <c r="J17" s="60">
        <f t="shared" si="1"/>
        <v>10</v>
      </c>
      <c r="K17" s="61">
        <v>0</v>
      </c>
      <c r="L17" s="61">
        <f t="shared" si="2"/>
        <v>10</v>
      </c>
      <c r="M17" s="61">
        <v>0</v>
      </c>
      <c r="N17" s="61">
        <f t="shared" si="3"/>
        <v>10</v>
      </c>
      <c r="O17" s="61">
        <v>0</v>
      </c>
      <c r="P17" s="61">
        <f t="shared" si="4"/>
        <v>10</v>
      </c>
      <c r="Q17" s="61">
        <v>0</v>
      </c>
      <c r="R17" s="61">
        <f t="shared" si="5"/>
        <v>10</v>
      </c>
      <c r="S17" s="61">
        <v>0</v>
      </c>
      <c r="T17" s="61">
        <f t="shared" si="6"/>
        <v>10</v>
      </c>
      <c r="U17" s="61">
        <v>0</v>
      </c>
      <c r="V17" s="61">
        <f t="shared" si="7"/>
        <v>10</v>
      </c>
      <c r="W17" s="62">
        <v>0</v>
      </c>
      <c r="X17" s="63">
        <f t="shared" si="8"/>
        <v>10</v>
      </c>
      <c r="Y17" s="62">
        <v>0</v>
      </c>
      <c r="Z17" s="63">
        <f t="shared" si="9"/>
        <v>10</v>
      </c>
    </row>
    <row r="18" spans="1:26" x14ac:dyDescent="0.25">
      <c r="A18" s="54"/>
      <c r="B18" s="55" t="s">
        <v>31</v>
      </c>
      <c r="C18" s="56">
        <v>3269</v>
      </c>
      <c r="D18" s="57">
        <v>5169</v>
      </c>
      <c r="E18" s="58" t="s">
        <v>32</v>
      </c>
      <c r="F18" s="59">
        <v>120</v>
      </c>
      <c r="G18" s="59">
        <v>0</v>
      </c>
      <c r="H18" s="59">
        <f t="shared" si="0"/>
        <v>120</v>
      </c>
      <c r="I18" s="60">
        <v>-9</v>
      </c>
      <c r="J18" s="60">
        <f t="shared" si="1"/>
        <v>111</v>
      </c>
      <c r="K18" s="61">
        <v>0</v>
      </c>
      <c r="L18" s="61">
        <f t="shared" si="2"/>
        <v>111</v>
      </c>
      <c r="M18" s="61">
        <v>0</v>
      </c>
      <c r="N18" s="61">
        <f t="shared" si="3"/>
        <v>111</v>
      </c>
      <c r="O18" s="61">
        <v>-8</v>
      </c>
      <c r="P18" s="61">
        <f t="shared" si="4"/>
        <v>103</v>
      </c>
      <c r="Q18" s="61">
        <v>0</v>
      </c>
      <c r="R18" s="61">
        <f t="shared" si="5"/>
        <v>103</v>
      </c>
      <c r="S18" s="61">
        <v>0</v>
      </c>
      <c r="T18" s="61">
        <f t="shared" si="6"/>
        <v>103</v>
      </c>
      <c r="U18" s="61">
        <v>0</v>
      </c>
      <c r="V18" s="61">
        <f t="shared" si="7"/>
        <v>103</v>
      </c>
      <c r="W18" s="62">
        <f>-6-14</f>
        <v>-20</v>
      </c>
      <c r="X18" s="63">
        <f t="shared" si="8"/>
        <v>83</v>
      </c>
      <c r="Y18" s="62">
        <v>0</v>
      </c>
      <c r="Z18" s="63">
        <f t="shared" si="9"/>
        <v>83</v>
      </c>
    </row>
    <row r="19" spans="1:26" x14ac:dyDescent="0.25">
      <c r="A19" s="54"/>
      <c r="B19" s="55"/>
      <c r="C19" s="56">
        <v>3269</v>
      </c>
      <c r="D19" s="57">
        <v>5164</v>
      </c>
      <c r="E19" s="58" t="s">
        <v>40</v>
      </c>
      <c r="F19" s="59">
        <v>0</v>
      </c>
      <c r="G19" s="59"/>
      <c r="H19" s="59"/>
      <c r="I19" s="60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>
        <v>0</v>
      </c>
      <c r="W19" s="62">
        <v>6</v>
      </c>
      <c r="X19" s="63">
        <f>V19+W19</f>
        <v>6</v>
      </c>
      <c r="Y19" s="62">
        <v>0</v>
      </c>
      <c r="Z19" s="63">
        <f>X19+Y19</f>
        <v>6</v>
      </c>
    </row>
    <row r="20" spans="1:26" x14ac:dyDescent="0.25">
      <c r="A20" s="54"/>
      <c r="B20" s="55" t="s">
        <v>31</v>
      </c>
      <c r="C20" s="56">
        <v>3269</v>
      </c>
      <c r="D20" s="57">
        <v>5173</v>
      </c>
      <c r="E20" s="58" t="s">
        <v>41</v>
      </c>
      <c r="F20" s="59">
        <v>15</v>
      </c>
      <c r="G20" s="59">
        <v>0</v>
      </c>
      <c r="H20" s="59">
        <f t="shared" si="0"/>
        <v>15</v>
      </c>
      <c r="I20" s="60">
        <v>0</v>
      </c>
      <c r="J20" s="60">
        <f t="shared" si="1"/>
        <v>15</v>
      </c>
      <c r="K20" s="61">
        <v>0</v>
      </c>
      <c r="L20" s="61">
        <f t="shared" si="2"/>
        <v>15</v>
      </c>
      <c r="M20" s="61">
        <v>0</v>
      </c>
      <c r="N20" s="61">
        <f t="shared" si="3"/>
        <v>15</v>
      </c>
      <c r="O20" s="61">
        <v>0</v>
      </c>
      <c r="P20" s="61">
        <f t="shared" si="4"/>
        <v>15</v>
      </c>
      <c r="Q20" s="61">
        <v>0</v>
      </c>
      <c r="R20" s="61">
        <f t="shared" si="5"/>
        <v>15</v>
      </c>
      <c r="S20" s="61">
        <v>0</v>
      </c>
      <c r="T20" s="61">
        <f t="shared" si="6"/>
        <v>15</v>
      </c>
      <c r="U20" s="61">
        <v>0</v>
      </c>
      <c r="V20" s="61">
        <f t="shared" si="7"/>
        <v>15</v>
      </c>
      <c r="W20" s="62">
        <v>0</v>
      </c>
      <c r="X20" s="63">
        <f t="shared" si="8"/>
        <v>15</v>
      </c>
      <c r="Y20" s="62">
        <v>0</v>
      </c>
      <c r="Z20" s="63">
        <f t="shared" ref="Z20:Z50" si="10">+X20+Y20</f>
        <v>15</v>
      </c>
    </row>
    <row r="21" spans="1:26" x14ac:dyDescent="0.25">
      <c r="A21" s="54"/>
      <c r="B21" s="55" t="s">
        <v>31</v>
      </c>
      <c r="C21" s="56">
        <v>3269</v>
      </c>
      <c r="D21" s="57">
        <v>5175</v>
      </c>
      <c r="E21" s="58" t="s">
        <v>33</v>
      </c>
      <c r="F21" s="59">
        <v>50</v>
      </c>
      <c r="G21" s="59">
        <v>0</v>
      </c>
      <c r="H21" s="59">
        <f t="shared" si="0"/>
        <v>50</v>
      </c>
      <c r="I21" s="60">
        <v>0</v>
      </c>
      <c r="J21" s="60">
        <f t="shared" si="1"/>
        <v>50</v>
      </c>
      <c r="K21" s="61">
        <v>0</v>
      </c>
      <c r="L21" s="61">
        <f t="shared" si="2"/>
        <v>50</v>
      </c>
      <c r="M21" s="61">
        <v>0</v>
      </c>
      <c r="N21" s="61">
        <f t="shared" si="3"/>
        <v>50</v>
      </c>
      <c r="O21" s="61">
        <v>8</v>
      </c>
      <c r="P21" s="61">
        <f t="shared" si="4"/>
        <v>58</v>
      </c>
      <c r="Q21" s="61">
        <v>0</v>
      </c>
      <c r="R21" s="61">
        <f t="shared" si="5"/>
        <v>58</v>
      </c>
      <c r="S21" s="61">
        <v>0</v>
      </c>
      <c r="T21" s="61">
        <f t="shared" si="6"/>
        <v>58</v>
      </c>
      <c r="U21" s="61">
        <v>0</v>
      </c>
      <c r="V21" s="61">
        <f t="shared" si="7"/>
        <v>58</v>
      </c>
      <c r="W21" s="62">
        <v>44</v>
      </c>
      <c r="X21" s="63">
        <f t="shared" si="8"/>
        <v>102</v>
      </c>
      <c r="Y21" s="62">
        <v>0</v>
      </c>
      <c r="Z21" s="63">
        <f t="shared" si="10"/>
        <v>102</v>
      </c>
    </row>
    <row r="22" spans="1:26" x14ac:dyDescent="0.3">
      <c r="A22" s="64" t="s">
        <v>28</v>
      </c>
      <c r="B22" s="65" t="s">
        <v>42</v>
      </c>
      <c r="C22" s="66" t="s">
        <v>23</v>
      </c>
      <c r="D22" s="67" t="s">
        <v>23</v>
      </c>
      <c r="E22" s="68" t="s">
        <v>43</v>
      </c>
      <c r="F22" s="48">
        <f>+F23</f>
        <v>200</v>
      </c>
      <c r="G22" s="69">
        <f>SUM(G23:G24)</f>
        <v>0</v>
      </c>
      <c r="H22" s="69">
        <f t="shared" si="0"/>
        <v>200</v>
      </c>
      <c r="I22" s="70">
        <v>0</v>
      </c>
      <c r="J22" s="70">
        <f t="shared" si="1"/>
        <v>200</v>
      </c>
      <c r="K22" s="71">
        <v>0</v>
      </c>
      <c r="L22" s="71">
        <f t="shared" si="2"/>
        <v>200</v>
      </c>
      <c r="M22" s="71">
        <v>0</v>
      </c>
      <c r="N22" s="71">
        <f t="shared" si="3"/>
        <v>200</v>
      </c>
      <c r="O22" s="71">
        <v>0</v>
      </c>
      <c r="P22" s="71">
        <f t="shared" si="4"/>
        <v>200</v>
      </c>
      <c r="Q22" s="71">
        <v>0</v>
      </c>
      <c r="R22" s="71">
        <f t="shared" si="5"/>
        <v>200</v>
      </c>
      <c r="S22" s="71">
        <v>0</v>
      </c>
      <c r="T22" s="71">
        <f t="shared" si="6"/>
        <v>200</v>
      </c>
      <c r="U22" s="71">
        <v>0</v>
      </c>
      <c r="V22" s="71">
        <f t="shared" si="7"/>
        <v>200</v>
      </c>
      <c r="W22" s="72">
        <v>0</v>
      </c>
      <c r="X22" s="73">
        <f t="shared" si="8"/>
        <v>200</v>
      </c>
      <c r="Y22" s="72">
        <v>0</v>
      </c>
      <c r="Z22" s="73">
        <f t="shared" si="10"/>
        <v>200</v>
      </c>
    </row>
    <row r="23" spans="1:26" x14ac:dyDescent="0.25">
      <c r="A23" s="54"/>
      <c r="B23" s="55" t="s">
        <v>31</v>
      </c>
      <c r="C23" s="56">
        <v>3269</v>
      </c>
      <c r="D23" s="57">
        <v>5169</v>
      </c>
      <c r="E23" s="58" t="s">
        <v>32</v>
      </c>
      <c r="F23" s="59">
        <v>200</v>
      </c>
      <c r="G23" s="59">
        <v>-1</v>
      </c>
      <c r="H23" s="59">
        <f t="shared" si="0"/>
        <v>199</v>
      </c>
      <c r="I23" s="60">
        <v>0</v>
      </c>
      <c r="J23" s="60">
        <f t="shared" si="1"/>
        <v>199</v>
      </c>
      <c r="K23" s="61">
        <v>0</v>
      </c>
      <c r="L23" s="61">
        <f t="shared" si="2"/>
        <v>199</v>
      </c>
      <c r="M23" s="61">
        <v>0</v>
      </c>
      <c r="N23" s="61">
        <f t="shared" si="3"/>
        <v>199</v>
      </c>
      <c r="O23" s="61">
        <v>0</v>
      </c>
      <c r="P23" s="61">
        <f t="shared" si="4"/>
        <v>199</v>
      </c>
      <c r="Q23" s="61">
        <v>0</v>
      </c>
      <c r="R23" s="61">
        <f t="shared" si="5"/>
        <v>199</v>
      </c>
      <c r="S23" s="61">
        <v>0</v>
      </c>
      <c r="T23" s="61">
        <f t="shared" si="6"/>
        <v>199</v>
      </c>
      <c r="U23" s="61">
        <v>0</v>
      </c>
      <c r="V23" s="61">
        <f t="shared" si="7"/>
        <v>199</v>
      </c>
      <c r="W23" s="62">
        <v>0</v>
      </c>
      <c r="X23" s="63">
        <f t="shared" si="8"/>
        <v>199</v>
      </c>
      <c r="Y23" s="62">
        <v>0</v>
      </c>
      <c r="Z23" s="63">
        <f t="shared" si="10"/>
        <v>199</v>
      </c>
    </row>
    <row r="24" spans="1:26" x14ac:dyDescent="0.25">
      <c r="A24" s="54"/>
      <c r="B24" s="55"/>
      <c r="C24" s="56">
        <v>3269</v>
      </c>
      <c r="D24" s="57">
        <v>5909</v>
      </c>
      <c r="E24" s="58" t="s">
        <v>44</v>
      </c>
      <c r="F24" s="74">
        <v>0</v>
      </c>
      <c r="G24" s="59">
        <v>1</v>
      </c>
      <c r="H24" s="59">
        <f t="shared" si="0"/>
        <v>1</v>
      </c>
      <c r="I24" s="60">
        <v>0</v>
      </c>
      <c r="J24" s="60">
        <f t="shared" si="1"/>
        <v>1</v>
      </c>
      <c r="K24" s="61">
        <v>0</v>
      </c>
      <c r="L24" s="61">
        <f t="shared" si="2"/>
        <v>1</v>
      </c>
      <c r="M24" s="61">
        <v>0</v>
      </c>
      <c r="N24" s="61">
        <f t="shared" si="3"/>
        <v>1</v>
      </c>
      <c r="O24" s="61">
        <v>0</v>
      </c>
      <c r="P24" s="61">
        <f t="shared" si="4"/>
        <v>1</v>
      </c>
      <c r="Q24" s="61">
        <v>0</v>
      </c>
      <c r="R24" s="61">
        <f t="shared" si="5"/>
        <v>1</v>
      </c>
      <c r="S24" s="61">
        <v>0</v>
      </c>
      <c r="T24" s="61">
        <f t="shared" si="6"/>
        <v>1</v>
      </c>
      <c r="U24" s="61">
        <v>0</v>
      </c>
      <c r="V24" s="61">
        <f t="shared" si="7"/>
        <v>1</v>
      </c>
      <c r="W24" s="62">
        <v>0</v>
      </c>
      <c r="X24" s="63">
        <f t="shared" si="8"/>
        <v>1</v>
      </c>
      <c r="Y24" s="62">
        <v>0</v>
      </c>
      <c r="Z24" s="63">
        <f t="shared" si="10"/>
        <v>1</v>
      </c>
    </row>
    <row r="25" spans="1:26" x14ac:dyDescent="0.25">
      <c r="A25" s="64" t="s">
        <v>28</v>
      </c>
      <c r="B25" s="65" t="s">
        <v>45</v>
      </c>
      <c r="C25" s="66" t="s">
        <v>23</v>
      </c>
      <c r="D25" s="67" t="s">
        <v>23</v>
      </c>
      <c r="E25" s="68" t="s">
        <v>46</v>
      </c>
      <c r="F25" s="48">
        <f>SUM(F29:F30)</f>
        <v>80</v>
      </c>
      <c r="G25" s="69">
        <v>0</v>
      </c>
      <c r="H25" s="69">
        <f t="shared" si="0"/>
        <v>80</v>
      </c>
      <c r="I25" s="70">
        <v>0</v>
      </c>
      <c r="J25" s="70">
        <f t="shared" si="1"/>
        <v>80</v>
      </c>
      <c r="K25" s="71">
        <f>SUM(K27:K30)</f>
        <v>0</v>
      </c>
      <c r="L25" s="71">
        <f t="shared" si="2"/>
        <v>80</v>
      </c>
      <c r="M25" s="71">
        <f>SUM(M27:M30)</f>
        <v>0</v>
      </c>
      <c r="N25" s="71">
        <f t="shared" si="3"/>
        <v>80</v>
      </c>
      <c r="O25" s="71">
        <f>SUM(O27:O30)</f>
        <v>0</v>
      </c>
      <c r="P25" s="71">
        <f t="shared" si="4"/>
        <v>80</v>
      </c>
      <c r="Q25" s="71">
        <v>0</v>
      </c>
      <c r="R25" s="71">
        <f t="shared" si="5"/>
        <v>80</v>
      </c>
      <c r="S25" s="71">
        <f>SUM(S26:S30)</f>
        <v>0</v>
      </c>
      <c r="T25" s="71">
        <f t="shared" si="6"/>
        <v>80</v>
      </c>
      <c r="U25" s="71">
        <v>0</v>
      </c>
      <c r="V25" s="71">
        <f t="shared" si="7"/>
        <v>80</v>
      </c>
      <c r="W25" s="72">
        <v>0</v>
      </c>
      <c r="X25" s="73">
        <f t="shared" si="8"/>
        <v>80</v>
      </c>
      <c r="Y25" s="72">
        <v>0</v>
      </c>
      <c r="Z25" s="73">
        <f t="shared" si="10"/>
        <v>80</v>
      </c>
    </row>
    <row r="26" spans="1:26" x14ac:dyDescent="0.25">
      <c r="A26" s="64"/>
      <c r="B26" s="65"/>
      <c r="C26" s="56">
        <v>3269</v>
      </c>
      <c r="D26" s="57">
        <v>5139</v>
      </c>
      <c r="E26" s="58" t="s">
        <v>37</v>
      </c>
      <c r="F26" s="74">
        <v>0</v>
      </c>
      <c r="G26" s="59"/>
      <c r="H26" s="59"/>
      <c r="I26" s="60"/>
      <c r="J26" s="60"/>
      <c r="K26" s="61"/>
      <c r="L26" s="61"/>
      <c r="M26" s="61"/>
      <c r="N26" s="61"/>
      <c r="O26" s="61"/>
      <c r="P26" s="61">
        <v>0</v>
      </c>
      <c r="Q26" s="61">
        <v>0</v>
      </c>
      <c r="R26" s="61">
        <v>0</v>
      </c>
      <c r="S26" s="61">
        <v>1</v>
      </c>
      <c r="T26" s="61">
        <f t="shared" si="6"/>
        <v>1</v>
      </c>
      <c r="U26" s="61">
        <v>0</v>
      </c>
      <c r="V26" s="61">
        <f t="shared" si="7"/>
        <v>1</v>
      </c>
      <c r="W26" s="62">
        <v>0</v>
      </c>
      <c r="X26" s="63">
        <f t="shared" si="8"/>
        <v>1</v>
      </c>
      <c r="Y26" s="62">
        <v>0</v>
      </c>
      <c r="Z26" s="63">
        <f t="shared" si="10"/>
        <v>1</v>
      </c>
    </row>
    <row r="27" spans="1:26" x14ac:dyDescent="0.25">
      <c r="A27" s="54"/>
      <c r="B27" s="55"/>
      <c r="C27" s="56">
        <v>3269</v>
      </c>
      <c r="D27" s="57">
        <v>5175</v>
      </c>
      <c r="E27" s="58" t="s">
        <v>33</v>
      </c>
      <c r="F27" s="74">
        <v>0</v>
      </c>
      <c r="G27" s="59"/>
      <c r="H27" s="59"/>
      <c r="I27" s="60"/>
      <c r="J27" s="60">
        <v>0</v>
      </c>
      <c r="K27" s="61">
        <v>10</v>
      </c>
      <c r="L27" s="61">
        <f t="shared" si="2"/>
        <v>10</v>
      </c>
      <c r="M27" s="61">
        <v>10</v>
      </c>
      <c r="N27" s="61">
        <f t="shared" si="3"/>
        <v>20</v>
      </c>
      <c r="O27" s="61">
        <v>16</v>
      </c>
      <c r="P27" s="61">
        <f t="shared" si="4"/>
        <v>36</v>
      </c>
      <c r="Q27" s="61">
        <v>0</v>
      </c>
      <c r="R27" s="61">
        <f t="shared" si="5"/>
        <v>36</v>
      </c>
      <c r="S27" s="61">
        <v>0</v>
      </c>
      <c r="T27" s="61">
        <f t="shared" si="6"/>
        <v>36</v>
      </c>
      <c r="U27" s="61">
        <v>0</v>
      </c>
      <c r="V27" s="61">
        <f t="shared" si="7"/>
        <v>36</v>
      </c>
      <c r="W27" s="62">
        <v>0</v>
      </c>
      <c r="X27" s="63">
        <f t="shared" si="8"/>
        <v>36</v>
      </c>
      <c r="Y27" s="62">
        <v>0</v>
      </c>
      <c r="Z27" s="63">
        <f t="shared" si="10"/>
        <v>36</v>
      </c>
    </row>
    <row r="28" spans="1:26" x14ac:dyDescent="0.25">
      <c r="A28" s="54"/>
      <c r="B28" s="55"/>
      <c r="C28" s="56">
        <v>3269</v>
      </c>
      <c r="D28" s="57">
        <v>5164</v>
      </c>
      <c r="E28" s="58" t="s">
        <v>40</v>
      </c>
      <c r="F28" s="74">
        <v>0</v>
      </c>
      <c r="G28" s="59"/>
      <c r="H28" s="59"/>
      <c r="I28" s="60"/>
      <c r="J28" s="60">
        <v>0</v>
      </c>
      <c r="K28" s="61">
        <v>0</v>
      </c>
      <c r="L28" s="61">
        <v>0</v>
      </c>
      <c r="M28" s="61">
        <v>2.8</v>
      </c>
      <c r="N28" s="61">
        <f t="shared" si="3"/>
        <v>2.8</v>
      </c>
      <c r="O28" s="61">
        <v>0</v>
      </c>
      <c r="P28" s="61">
        <f t="shared" si="4"/>
        <v>2.8</v>
      </c>
      <c r="Q28" s="61">
        <v>0</v>
      </c>
      <c r="R28" s="61">
        <f t="shared" si="5"/>
        <v>2.8</v>
      </c>
      <c r="S28" s="61">
        <v>0</v>
      </c>
      <c r="T28" s="61">
        <f t="shared" si="6"/>
        <v>2.8</v>
      </c>
      <c r="U28" s="61">
        <v>0</v>
      </c>
      <c r="V28" s="61">
        <f t="shared" si="7"/>
        <v>2.8</v>
      </c>
      <c r="W28" s="62">
        <v>0</v>
      </c>
      <c r="X28" s="63">
        <f t="shared" si="8"/>
        <v>2.8</v>
      </c>
      <c r="Y28" s="62">
        <v>0</v>
      </c>
      <c r="Z28" s="63">
        <f t="shared" si="10"/>
        <v>2.8</v>
      </c>
    </row>
    <row r="29" spans="1:26" x14ac:dyDescent="0.25">
      <c r="A29" s="64"/>
      <c r="B29" s="65" t="s">
        <v>31</v>
      </c>
      <c r="C29" s="56">
        <v>3269</v>
      </c>
      <c r="D29" s="57">
        <v>5167</v>
      </c>
      <c r="E29" s="58" t="s">
        <v>39</v>
      </c>
      <c r="F29" s="59">
        <v>20</v>
      </c>
      <c r="G29" s="59">
        <v>0</v>
      </c>
      <c r="H29" s="59">
        <f t="shared" si="0"/>
        <v>20</v>
      </c>
      <c r="I29" s="60">
        <v>0</v>
      </c>
      <c r="J29" s="60">
        <f t="shared" si="1"/>
        <v>20</v>
      </c>
      <c r="K29" s="61">
        <v>0</v>
      </c>
      <c r="L29" s="61">
        <f t="shared" si="2"/>
        <v>20</v>
      </c>
      <c r="M29" s="61">
        <v>0</v>
      </c>
      <c r="N29" s="61">
        <f t="shared" si="3"/>
        <v>20</v>
      </c>
      <c r="O29" s="61">
        <v>0</v>
      </c>
      <c r="P29" s="61">
        <f t="shared" si="4"/>
        <v>20</v>
      </c>
      <c r="Q29" s="61">
        <v>0</v>
      </c>
      <c r="R29" s="61">
        <f t="shared" si="5"/>
        <v>20</v>
      </c>
      <c r="S29" s="61">
        <v>0</v>
      </c>
      <c r="T29" s="61">
        <f t="shared" si="6"/>
        <v>20</v>
      </c>
      <c r="U29" s="61">
        <v>0</v>
      </c>
      <c r="V29" s="61">
        <f t="shared" si="7"/>
        <v>20</v>
      </c>
      <c r="W29" s="62">
        <v>0</v>
      </c>
      <c r="X29" s="63">
        <f t="shared" si="8"/>
        <v>20</v>
      </c>
      <c r="Y29" s="62">
        <v>0</v>
      </c>
      <c r="Z29" s="63">
        <f t="shared" si="10"/>
        <v>20</v>
      </c>
    </row>
    <row r="30" spans="1:26" x14ac:dyDescent="0.25">
      <c r="A30" s="54"/>
      <c r="B30" s="55" t="s">
        <v>31</v>
      </c>
      <c r="C30" s="56">
        <v>3269</v>
      </c>
      <c r="D30" s="57">
        <v>5169</v>
      </c>
      <c r="E30" s="58" t="s">
        <v>32</v>
      </c>
      <c r="F30" s="59">
        <v>60</v>
      </c>
      <c r="G30" s="59">
        <v>0</v>
      </c>
      <c r="H30" s="59">
        <f t="shared" si="0"/>
        <v>60</v>
      </c>
      <c r="I30" s="60">
        <v>0</v>
      </c>
      <c r="J30" s="60">
        <f t="shared" si="1"/>
        <v>60</v>
      </c>
      <c r="K30" s="61">
        <v>-10</v>
      </c>
      <c r="L30" s="61">
        <f t="shared" si="2"/>
        <v>50</v>
      </c>
      <c r="M30" s="61">
        <v>-12.8</v>
      </c>
      <c r="N30" s="61">
        <f t="shared" si="3"/>
        <v>37.200000000000003</v>
      </c>
      <c r="O30" s="61">
        <v>-16</v>
      </c>
      <c r="P30" s="61">
        <f t="shared" si="4"/>
        <v>21.200000000000003</v>
      </c>
      <c r="Q30" s="61">
        <v>0</v>
      </c>
      <c r="R30" s="61">
        <f t="shared" si="5"/>
        <v>21.200000000000003</v>
      </c>
      <c r="S30" s="61">
        <v>-1</v>
      </c>
      <c r="T30" s="61">
        <f t="shared" si="6"/>
        <v>20.200000000000003</v>
      </c>
      <c r="U30" s="61">
        <v>0</v>
      </c>
      <c r="V30" s="61">
        <f t="shared" si="7"/>
        <v>20.200000000000003</v>
      </c>
      <c r="W30" s="62">
        <v>0</v>
      </c>
      <c r="X30" s="63">
        <f t="shared" si="8"/>
        <v>20.200000000000003</v>
      </c>
      <c r="Y30" s="62">
        <v>0</v>
      </c>
      <c r="Z30" s="63">
        <f t="shared" si="10"/>
        <v>20.200000000000003</v>
      </c>
    </row>
    <row r="31" spans="1:26" x14ac:dyDescent="0.25">
      <c r="A31" s="43" t="s">
        <v>28</v>
      </c>
      <c r="B31" s="44" t="s">
        <v>47</v>
      </c>
      <c r="C31" s="45" t="s">
        <v>23</v>
      </c>
      <c r="D31" s="46" t="s">
        <v>23</v>
      </c>
      <c r="E31" s="47" t="s">
        <v>48</v>
      </c>
      <c r="F31" s="48">
        <f>+F32</f>
        <v>600</v>
      </c>
      <c r="G31" s="69">
        <v>0</v>
      </c>
      <c r="H31" s="69">
        <f t="shared" si="0"/>
        <v>600</v>
      </c>
      <c r="I31" s="70">
        <v>0</v>
      </c>
      <c r="J31" s="70">
        <f t="shared" si="1"/>
        <v>600</v>
      </c>
      <c r="K31" s="71">
        <v>0</v>
      </c>
      <c r="L31" s="71">
        <f t="shared" si="2"/>
        <v>600</v>
      </c>
      <c r="M31" s="71">
        <v>0</v>
      </c>
      <c r="N31" s="71">
        <f t="shared" si="3"/>
        <v>600</v>
      </c>
      <c r="O31" s="71">
        <v>0</v>
      </c>
      <c r="P31" s="71">
        <f t="shared" si="4"/>
        <v>600</v>
      </c>
      <c r="Q31" s="71">
        <v>0</v>
      </c>
      <c r="R31" s="71">
        <f t="shared" si="5"/>
        <v>600</v>
      </c>
      <c r="S31" s="71">
        <v>0</v>
      </c>
      <c r="T31" s="71">
        <f t="shared" si="6"/>
        <v>600</v>
      </c>
      <c r="U31" s="71">
        <v>0</v>
      </c>
      <c r="V31" s="71">
        <f t="shared" si="7"/>
        <v>600</v>
      </c>
      <c r="W31" s="72">
        <v>0</v>
      </c>
      <c r="X31" s="73">
        <f t="shared" si="8"/>
        <v>600</v>
      </c>
      <c r="Y31" s="72">
        <v>0</v>
      </c>
      <c r="Z31" s="73">
        <f t="shared" si="10"/>
        <v>600</v>
      </c>
    </row>
    <row r="32" spans="1:26" x14ac:dyDescent="0.25">
      <c r="A32" s="75"/>
      <c r="B32" s="76" t="s">
        <v>31</v>
      </c>
      <c r="C32" s="77">
        <v>3269</v>
      </c>
      <c r="D32" s="78">
        <v>5169</v>
      </c>
      <c r="E32" s="79" t="s">
        <v>32</v>
      </c>
      <c r="F32" s="59">
        <v>600</v>
      </c>
      <c r="G32" s="59">
        <v>0</v>
      </c>
      <c r="H32" s="59">
        <f t="shared" si="0"/>
        <v>600</v>
      </c>
      <c r="I32" s="60">
        <v>0</v>
      </c>
      <c r="J32" s="60">
        <f t="shared" si="1"/>
        <v>600</v>
      </c>
      <c r="K32" s="61">
        <v>0</v>
      </c>
      <c r="L32" s="61">
        <f t="shared" si="2"/>
        <v>600</v>
      </c>
      <c r="M32" s="61">
        <v>0</v>
      </c>
      <c r="N32" s="61">
        <f t="shared" si="3"/>
        <v>600</v>
      </c>
      <c r="O32" s="61">
        <v>0</v>
      </c>
      <c r="P32" s="61">
        <f t="shared" si="4"/>
        <v>600</v>
      </c>
      <c r="Q32" s="61">
        <v>0</v>
      </c>
      <c r="R32" s="61">
        <f t="shared" si="5"/>
        <v>600</v>
      </c>
      <c r="S32" s="61">
        <v>0</v>
      </c>
      <c r="T32" s="61">
        <f t="shared" si="6"/>
        <v>600</v>
      </c>
      <c r="U32" s="61">
        <v>0</v>
      </c>
      <c r="V32" s="61">
        <f t="shared" si="7"/>
        <v>600</v>
      </c>
      <c r="W32" s="62">
        <v>0</v>
      </c>
      <c r="X32" s="63">
        <f t="shared" si="8"/>
        <v>600</v>
      </c>
      <c r="Y32" s="62">
        <v>0</v>
      </c>
      <c r="Z32" s="63">
        <f t="shared" si="10"/>
        <v>600</v>
      </c>
    </row>
    <row r="33" spans="1:27" x14ac:dyDescent="0.25">
      <c r="A33" s="64" t="s">
        <v>28</v>
      </c>
      <c r="B33" s="65" t="s">
        <v>49</v>
      </c>
      <c r="C33" s="66" t="s">
        <v>23</v>
      </c>
      <c r="D33" s="67" t="s">
        <v>23</v>
      </c>
      <c r="E33" s="68" t="s">
        <v>50</v>
      </c>
      <c r="F33" s="48">
        <f>+F34</f>
        <v>50</v>
      </c>
      <c r="G33" s="69">
        <v>0</v>
      </c>
      <c r="H33" s="69">
        <f t="shared" si="0"/>
        <v>50</v>
      </c>
      <c r="I33" s="70">
        <v>0</v>
      </c>
      <c r="J33" s="70">
        <f t="shared" si="1"/>
        <v>50</v>
      </c>
      <c r="K33" s="71">
        <v>0</v>
      </c>
      <c r="L33" s="71">
        <f t="shared" si="2"/>
        <v>50</v>
      </c>
      <c r="M33" s="71">
        <v>0</v>
      </c>
      <c r="N33" s="71">
        <f t="shared" si="3"/>
        <v>50</v>
      </c>
      <c r="O33" s="71">
        <v>0</v>
      </c>
      <c r="P33" s="71">
        <f t="shared" si="4"/>
        <v>50</v>
      </c>
      <c r="Q33" s="71">
        <v>0</v>
      </c>
      <c r="R33" s="71">
        <f t="shared" si="5"/>
        <v>50</v>
      </c>
      <c r="S33" s="71">
        <v>0</v>
      </c>
      <c r="T33" s="71">
        <f t="shared" si="6"/>
        <v>50</v>
      </c>
      <c r="U33" s="71">
        <v>0</v>
      </c>
      <c r="V33" s="71">
        <f t="shared" si="7"/>
        <v>50</v>
      </c>
      <c r="W33" s="72">
        <v>0</v>
      </c>
      <c r="X33" s="73">
        <f t="shared" si="8"/>
        <v>50</v>
      </c>
      <c r="Y33" s="72">
        <v>0</v>
      </c>
      <c r="Z33" s="73">
        <f t="shared" si="10"/>
        <v>50</v>
      </c>
    </row>
    <row r="34" spans="1:27" ht="15.75" thickBot="1" x14ac:dyDescent="0.3">
      <c r="A34" s="80"/>
      <c r="B34" s="81" t="s">
        <v>31</v>
      </c>
      <c r="C34" s="82">
        <v>3269</v>
      </c>
      <c r="D34" s="83">
        <v>5139</v>
      </c>
      <c r="E34" s="84" t="s">
        <v>37</v>
      </c>
      <c r="F34" s="85">
        <v>50</v>
      </c>
      <c r="G34" s="59">
        <v>0</v>
      </c>
      <c r="H34" s="86">
        <f t="shared" si="0"/>
        <v>50</v>
      </c>
      <c r="I34" s="87">
        <v>0</v>
      </c>
      <c r="J34" s="87">
        <f t="shared" si="1"/>
        <v>50</v>
      </c>
      <c r="K34" s="88">
        <v>0</v>
      </c>
      <c r="L34" s="88">
        <f t="shared" si="2"/>
        <v>50</v>
      </c>
      <c r="M34" s="88">
        <v>0</v>
      </c>
      <c r="N34" s="88">
        <f t="shared" si="3"/>
        <v>50</v>
      </c>
      <c r="O34" s="88">
        <v>0</v>
      </c>
      <c r="P34" s="88">
        <f t="shared" si="4"/>
        <v>50</v>
      </c>
      <c r="Q34" s="88">
        <v>0</v>
      </c>
      <c r="R34" s="88">
        <f t="shared" si="5"/>
        <v>50</v>
      </c>
      <c r="S34" s="88">
        <v>0</v>
      </c>
      <c r="T34" s="88">
        <f t="shared" si="6"/>
        <v>50</v>
      </c>
      <c r="U34" s="88">
        <v>0</v>
      </c>
      <c r="V34" s="88">
        <f t="shared" si="7"/>
        <v>50</v>
      </c>
      <c r="W34" s="89">
        <v>0</v>
      </c>
      <c r="X34" s="90">
        <f t="shared" si="8"/>
        <v>50</v>
      </c>
      <c r="Y34" s="89">
        <v>0</v>
      </c>
      <c r="Z34" s="90">
        <f t="shared" si="10"/>
        <v>50</v>
      </c>
    </row>
    <row r="35" spans="1:27" ht="15.75" thickBot="1" x14ac:dyDescent="0.3">
      <c r="A35" s="32" t="s">
        <v>26</v>
      </c>
      <c r="B35" s="91" t="s">
        <v>23</v>
      </c>
      <c r="C35" s="34" t="s">
        <v>23</v>
      </c>
      <c r="D35" s="35" t="s">
        <v>23</v>
      </c>
      <c r="E35" s="36" t="s">
        <v>51</v>
      </c>
      <c r="F35" s="37">
        <f>+F36+F41+F43+F45+F49+F52</f>
        <v>1250</v>
      </c>
      <c r="G35" s="37">
        <f>+G54+G72</f>
        <v>0</v>
      </c>
      <c r="H35" s="37">
        <f t="shared" si="0"/>
        <v>1250</v>
      </c>
      <c r="I35" s="38">
        <v>0</v>
      </c>
      <c r="J35" s="38">
        <f t="shared" si="1"/>
        <v>1250</v>
      </c>
      <c r="K35" s="39">
        <v>0</v>
      </c>
      <c r="L35" s="39">
        <f t="shared" si="2"/>
        <v>1250</v>
      </c>
      <c r="M35" s="39">
        <v>0</v>
      </c>
      <c r="N35" s="39">
        <f t="shared" si="3"/>
        <v>1250</v>
      </c>
      <c r="O35" s="39">
        <v>0</v>
      </c>
      <c r="P35" s="39">
        <f t="shared" si="4"/>
        <v>1250</v>
      </c>
      <c r="Q35" s="39">
        <v>0</v>
      </c>
      <c r="R35" s="39">
        <f t="shared" si="5"/>
        <v>1250</v>
      </c>
      <c r="S35" s="39">
        <v>0</v>
      </c>
      <c r="T35" s="39">
        <f t="shared" si="6"/>
        <v>1250</v>
      </c>
      <c r="U35" s="40">
        <f>U36+U41+U43+U45+U49+U52</f>
        <v>-12.5</v>
      </c>
      <c r="V35" s="40">
        <f t="shared" si="7"/>
        <v>1237.5</v>
      </c>
      <c r="W35" s="41">
        <f>W36+W41+W43+W45+W49+W52</f>
        <v>0</v>
      </c>
      <c r="X35" s="42">
        <f t="shared" si="8"/>
        <v>1237.5</v>
      </c>
      <c r="Y35" s="41">
        <f>Y36+Y41+Y43+Y45+Y49+Y52</f>
        <v>-100</v>
      </c>
      <c r="Z35" s="42">
        <f t="shared" si="10"/>
        <v>1137.5</v>
      </c>
      <c r="AA35" s="31" t="s">
        <v>25</v>
      </c>
    </row>
    <row r="36" spans="1:27" x14ac:dyDescent="0.25">
      <c r="A36" s="43" t="s">
        <v>28</v>
      </c>
      <c r="B36" s="44" t="s">
        <v>52</v>
      </c>
      <c r="C36" s="45" t="s">
        <v>23</v>
      </c>
      <c r="D36" s="46" t="s">
        <v>23</v>
      </c>
      <c r="E36" s="92" t="s">
        <v>53</v>
      </c>
      <c r="F36" s="48">
        <f>SUM(F37:F40)</f>
        <v>100</v>
      </c>
      <c r="G36" s="93">
        <v>0</v>
      </c>
      <c r="H36" s="49">
        <f t="shared" si="0"/>
        <v>100</v>
      </c>
      <c r="I36" s="50">
        <v>0</v>
      </c>
      <c r="J36" s="50">
        <f t="shared" si="1"/>
        <v>100</v>
      </c>
      <c r="K36" s="51">
        <v>0</v>
      </c>
      <c r="L36" s="51">
        <f t="shared" si="2"/>
        <v>100</v>
      </c>
      <c r="M36" s="51">
        <v>0</v>
      </c>
      <c r="N36" s="51">
        <f t="shared" si="3"/>
        <v>100</v>
      </c>
      <c r="O36" s="51">
        <v>0</v>
      </c>
      <c r="P36" s="51">
        <f t="shared" si="4"/>
        <v>100</v>
      </c>
      <c r="Q36" s="51">
        <v>0</v>
      </c>
      <c r="R36" s="51">
        <f t="shared" si="5"/>
        <v>100</v>
      </c>
      <c r="S36" s="51">
        <v>0</v>
      </c>
      <c r="T36" s="51">
        <f t="shared" si="6"/>
        <v>100</v>
      </c>
      <c r="U36" s="51">
        <v>0</v>
      </c>
      <c r="V36" s="51">
        <f t="shared" si="7"/>
        <v>100</v>
      </c>
      <c r="W36" s="52">
        <v>0</v>
      </c>
      <c r="X36" s="53">
        <f t="shared" si="8"/>
        <v>100</v>
      </c>
      <c r="Y36" s="52">
        <v>0</v>
      </c>
      <c r="Z36" s="53">
        <f t="shared" si="10"/>
        <v>100</v>
      </c>
    </row>
    <row r="37" spans="1:27" x14ac:dyDescent="0.25">
      <c r="A37" s="64"/>
      <c r="B37" s="65" t="s">
        <v>31</v>
      </c>
      <c r="C37" s="56">
        <v>3299</v>
      </c>
      <c r="D37" s="57">
        <v>5136</v>
      </c>
      <c r="E37" s="58" t="s">
        <v>54</v>
      </c>
      <c r="F37" s="94">
        <v>6</v>
      </c>
      <c r="G37" s="95">
        <v>0</v>
      </c>
      <c r="H37" s="59">
        <f t="shared" si="0"/>
        <v>6</v>
      </c>
      <c r="I37" s="60">
        <v>0</v>
      </c>
      <c r="J37" s="60">
        <f t="shared" si="1"/>
        <v>6</v>
      </c>
      <c r="K37" s="61">
        <v>0</v>
      </c>
      <c r="L37" s="61">
        <f t="shared" si="2"/>
        <v>6</v>
      </c>
      <c r="M37" s="61">
        <v>0</v>
      </c>
      <c r="N37" s="61">
        <f t="shared" si="3"/>
        <v>6</v>
      </c>
      <c r="O37" s="61">
        <v>0</v>
      </c>
      <c r="P37" s="61">
        <f t="shared" si="4"/>
        <v>6</v>
      </c>
      <c r="Q37" s="61">
        <v>0</v>
      </c>
      <c r="R37" s="61">
        <f t="shared" si="5"/>
        <v>6</v>
      </c>
      <c r="S37" s="61">
        <v>0</v>
      </c>
      <c r="T37" s="61">
        <f t="shared" si="6"/>
        <v>6</v>
      </c>
      <c r="U37" s="61">
        <v>0</v>
      </c>
      <c r="V37" s="61">
        <f t="shared" si="7"/>
        <v>6</v>
      </c>
      <c r="W37" s="62">
        <v>0</v>
      </c>
      <c r="X37" s="63">
        <f t="shared" si="8"/>
        <v>6</v>
      </c>
      <c r="Y37" s="62">
        <v>0</v>
      </c>
      <c r="Z37" s="63">
        <f t="shared" si="10"/>
        <v>6</v>
      </c>
    </row>
    <row r="38" spans="1:27" x14ac:dyDescent="0.25">
      <c r="A38" s="64"/>
      <c r="B38" s="65" t="s">
        <v>31</v>
      </c>
      <c r="C38" s="56">
        <v>3299</v>
      </c>
      <c r="D38" s="57">
        <v>5139</v>
      </c>
      <c r="E38" s="58" t="s">
        <v>37</v>
      </c>
      <c r="F38" s="94">
        <v>44</v>
      </c>
      <c r="G38" s="95">
        <v>0</v>
      </c>
      <c r="H38" s="59">
        <f t="shared" si="0"/>
        <v>44</v>
      </c>
      <c r="I38" s="60">
        <v>0</v>
      </c>
      <c r="J38" s="60">
        <f t="shared" si="1"/>
        <v>44</v>
      </c>
      <c r="K38" s="61">
        <v>0</v>
      </c>
      <c r="L38" s="61">
        <f t="shared" si="2"/>
        <v>44</v>
      </c>
      <c r="M38" s="61">
        <v>0</v>
      </c>
      <c r="N38" s="61">
        <f t="shared" si="3"/>
        <v>44</v>
      </c>
      <c r="O38" s="61">
        <v>0</v>
      </c>
      <c r="P38" s="61">
        <f t="shared" si="4"/>
        <v>44</v>
      </c>
      <c r="Q38" s="61">
        <v>0</v>
      </c>
      <c r="R38" s="61">
        <f t="shared" si="5"/>
        <v>44</v>
      </c>
      <c r="S38" s="61">
        <v>0</v>
      </c>
      <c r="T38" s="61">
        <f t="shared" si="6"/>
        <v>44</v>
      </c>
      <c r="U38" s="61">
        <v>0</v>
      </c>
      <c r="V38" s="61">
        <f t="shared" si="7"/>
        <v>44</v>
      </c>
      <c r="W38" s="62">
        <v>0</v>
      </c>
      <c r="X38" s="63">
        <f t="shared" si="8"/>
        <v>44</v>
      </c>
      <c r="Y38" s="62">
        <v>0</v>
      </c>
      <c r="Z38" s="63">
        <f t="shared" si="10"/>
        <v>44</v>
      </c>
    </row>
    <row r="39" spans="1:27" x14ac:dyDescent="0.25">
      <c r="A39" s="64"/>
      <c r="B39" s="65" t="s">
        <v>31</v>
      </c>
      <c r="C39" s="56">
        <v>3299</v>
      </c>
      <c r="D39" s="57">
        <v>5169</v>
      </c>
      <c r="E39" s="58" t="s">
        <v>32</v>
      </c>
      <c r="F39" s="94">
        <v>35</v>
      </c>
      <c r="G39" s="95">
        <v>0</v>
      </c>
      <c r="H39" s="59">
        <f t="shared" si="0"/>
        <v>35</v>
      </c>
      <c r="I39" s="60">
        <v>0</v>
      </c>
      <c r="J39" s="60">
        <f t="shared" si="1"/>
        <v>35</v>
      </c>
      <c r="K39" s="61">
        <v>0</v>
      </c>
      <c r="L39" s="61">
        <f t="shared" si="2"/>
        <v>35</v>
      </c>
      <c r="M39" s="61">
        <v>0</v>
      </c>
      <c r="N39" s="61">
        <f t="shared" si="3"/>
        <v>35</v>
      </c>
      <c r="O39" s="61">
        <v>0</v>
      </c>
      <c r="P39" s="61">
        <f t="shared" si="4"/>
        <v>35</v>
      </c>
      <c r="Q39" s="61">
        <v>0</v>
      </c>
      <c r="R39" s="61">
        <f t="shared" si="5"/>
        <v>35</v>
      </c>
      <c r="S39" s="61">
        <v>0</v>
      </c>
      <c r="T39" s="61">
        <f t="shared" si="6"/>
        <v>35</v>
      </c>
      <c r="U39" s="61">
        <v>0</v>
      </c>
      <c r="V39" s="61">
        <f t="shared" si="7"/>
        <v>35</v>
      </c>
      <c r="W39" s="62">
        <v>0</v>
      </c>
      <c r="X39" s="63">
        <f t="shared" si="8"/>
        <v>35</v>
      </c>
      <c r="Y39" s="62">
        <v>0</v>
      </c>
      <c r="Z39" s="63">
        <f t="shared" si="10"/>
        <v>35</v>
      </c>
    </row>
    <row r="40" spans="1:27" x14ac:dyDescent="0.25">
      <c r="A40" s="96"/>
      <c r="B40" s="97" t="s">
        <v>31</v>
      </c>
      <c r="C40" s="56">
        <v>3299</v>
      </c>
      <c r="D40" s="57">
        <v>5175</v>
      </c>
      <c r="E40" s="58" t="s">
        <v>33</v>
      </c>
      <c r="F40" s="94">
        <v>15</v>
      </c>
      <c r="G40" s="95">
        <v>0</v>
      </c>
      <c r="H40" s="59">
        <f t="shared" si="0"/>
        <v>15</v>
      </c>
      <c r="I40" s="60">
        <v>0</v>
      </c>
      <c r="J40" s="60">
        <f t="shared" si="1"/>
        <v>15</v>
      </c>
      <c r="K40" s="61">
        <v>0</v>
      </c>
      <c r="L40" s="61">
        <f t="shared" si="2"/>
        <v>15</v>
      </c>
      <c r="M40" s="61">
        <v>0</v>
      </c>
      <c r="N40" s="61">
        <f t="shared" si="3"/>
        <v>15</v>
      </c>
      <c r="O40" s="61">
        <v>0</v>
      </c>
      <c r="P40" s="61">
        <f t="shared" si="4"/>
        <v>15</v>
      </c>
      <c r="Q40" s="61">
        <v>0</v>
      </c>
      <c r="R40" s="61">
        <f t="shared" si="5"/>
        <v>15</v>
      </c>
      <c r="S40" s="61">
        <v>0</v>
      </c>
      <c r="T40" s="61">
        <f t="shared" si="6"/>
        <v>15</v>
      </c>
      <c r="U40" s="61">
        <v>0</v>
      </c>
      <c r="V40" s="61">
        <f t="shared" si="7"/>
        <v>15</v>
      </c>
      <c r="W40" s="62">
        <v>0</v>
      </c>
      <c r="X40" s="63">
        <f t="shared" si="8"/>
        <v>15</v>
      </c>
      <c r="Y40" s="62">
        <v>0</v>
      </c>
      <c r="Z40" s="63">
        <f t="shared" si="10"/>
        <v>15</v>
      </c>
    </row>
    <row r="41" spans="1:27" x14ac:dyDescent="0.25">
      <c r="A41" s="64" t="s">
        <v>28</v>
      </c>
      <c r="B41" s="65" t="s">
        <v>55</v>
      </c>
      <c r="C41" s="66" t="s">
        <v>23</v>
      </c>
      <c r="D41" s="67" t="s">
        <v>23</v>
      </c>
      <c r="E41" s="99" t="s">
        <v>56</v>
      </c>
      <c r="F41" s="69">
        <f>+F42</f>
        <v>100</v>
      </c>
      <c r="G41" s="100">
        <v>0</v>
      </c>
      <c r="H41" s="69">
        <f t="shared" si="0"/>
        <v>100</v>
      </c>
      <c r="I41" s="70">
        <v>0</v>
      </c>
      <c r="J41" s="70">
        <f t="shared" si="1"/>
        <v>100</v>
      </c>
      <c r="K41" s="71">
        <v>0</v>
      </c>
      <c r="L41" s="71">
        <f t="shared" si="2"/>
        <v>100</v>
      </c>
      <c r="M41" s="71">
        <v>0</v>
      </c>
      <c r="N41" s="71">
        <f t="shared" si="3"/>
        <v>100</v>
      </c>
      <c r="O41" s="71">
        <v>0</v>
      </c>
      <c r="P41" s="71">
        <f t="shared" si="4"/>
        <v>100</v>
      </c>
      <c r="Q41" s="71">
        <v>0</v>
      </c>
      <c r="R41" s="71">
        <f t="shared" si="5"/>
        <v>100</v>
      </c>
      <c r="S41" s="71">
        <v>0</v>
      </c>
      <c r="T41" s="71">
        <f t="shared" si="6"/>
        <v>100</v>
      </c>
      <c r="U41" s="71">
        <v>0</v>
      </c>
      <c r="V41" s="71">
        <f t="shared" si="7"/>
        <v>100</v>
      </c>
      <c r="W41" s="72">
        <v>0</v>
      </c>
      <c r="X41" s="73">
        <f t="shared" si="8"/>
        <v>100</v>
      </c>
      <c r="Y41" s="72">
        <f>Y42</f>
        <v>-100</v>
      </c>
      <c r="Z41" s="73">
        <f t="shared" si="10"/>
        <v>0</v>
      </c>
      <c r="AA41" s="31" t="s">
        <v>25</v>
      </c>
    </row>
    <row r="42" spans="1:27" x14ac:dyDescent="0.25">
      <c r="A42" s="96"/>
      <c r="B42" s="97" t="s">
        <v>31</v>
      </c>
      <c r="C42" s="101">
        <v>3299</v>
      </c>
      <c r="D42" s="57">
        <v>5169</v>
      </c>
      <c r="E42" s="58" t="s">
        <v>32</v>
      </c>
      <c r="F42" s="94">
        <v>100</v>
      </c>
      <c r="G42" s="95">
        <v>0</v>
      </c>
      <c r="H42" s="59">
        <f t="shared" si="0"/>
        <v>100</v>
      </c>
      <c r="I42" s="60">
        <v>0</v>
      </c>
      <c r="J42" s="60">
        <f t="shared" si="1"/>
        <v>100</v>
      </c>
      <c r="K42" s="61">
        <v>0</v>
      </c>
      <c r="L42" s="61">
        <f t="shared" si="2"/>
        <v>100</v>
      </c>
      <c r="M42" s="61">
        <v>0</v>
      </c>
      <c r="N42" s="61">
        <f t="shared" si="3"/>
        <v>100</v>
      </c>
      <c r="O42" s="61">
        <v>0</v>
      </c>
      <c r="P42" s="61">
        <f t="shared" si="4"/>
        <v>100</v>
      </c>
      <c r="Q42" s="61">
        <v>0</v>
      </c>
      <c r="R42" s="61">
        <f t="shared" si="5"/>
        <v>100</v>
      </c>
      <c r="S42" s="61">
        <v>0</v>
      </c>
      <c r="T42" s="61">
        <f t="shared" si="6"/>
        <v>100</v>
      </c>
      <c r="U42" s="61">
        <v>0</v>
      </c>
      <c r="V42" s="61">
        <f t="shared" si="7"/>
        <v>100</v>
      </c>
      <c r="W42" s="62">
        <v>0</v>
      </c>
      <c r="X42" s="63">
        <f t="shared" si="8"/>
        <v>100</v>
      </c>
      <c r="Y42" s="62">
        <v>-100</v>
      </c>
      <c r="Z42" s="63">
        <f t="shared" si="10"/>
        <v>0</v>
      </c>
      <c r="AA42" s="98"/>
    </row>
    <row r="43" spans="1:27" x14ac:dyDescent="0.25">
      <c r="A43" s="64" t="s">
        <v>28</v>
      </c>
      <c r="B43" s="65" t="s">
        <v>57</v>
      </c>
      <c r="C43" s="66" t="s">
        <v>23</v>
      </c>
      <c r="D43" s="67" t="s">
        <v>23</v>
      </c>
      <c r="E43" s="99" t="s">
        <v>58</v>
      </c>
      <c r="F43" s="69">
        <f>+F44</f>
        <v>500</v>
      </c>
      <c r="G43" s="100">
        <v>0</v>
      </c>
      <c r="H43" s="69">
        <f t="shared" si="0"/>
        <v>500</v>
      </c>
      <c r="I43" s="70">
        <v>0</v>
      </c>
      <c r="J43" s="70">
        <f t="shared" si="1"/>
        <v>500</v>
      </c>
      <c r="K43" s="71">
        <v>0</v>
      </c>
      <c r="L43" s="71">
        <f t="shared" si="2"/>
        <v>500</v>
      </c>
      <c r="M43" s="71">
        <v>0</v>
      </c>
      <c r="N43" s="71">
        <f t="shared" si="3"/>
        <v>500</v>
      </c>
      <c r="O43" s="71">
        <v>0</v>
      </c>
      <c r="P43" s="71">
        <f t="shared" si="4"/>
        <v>500</v>
      </c>
      <c r="Q43" s="71">
        <v>0</v>
      </c>
      <c r="R43" s="71">
        <f t="shared" si="5"/>
        <v>500</v>
      </c>
      <c r="S43" s="71">
        <v>0</v>
      </c>
      <c r="T43" s="71">
        <f t="shared" si="6"/>
        <v>500</v>
      </c>
      <c r="U43" s="71">
        <v>0</v>
      </c>
      <c r="V43" s="71">
        <f t="shared" si="7"/>
        <v>500</v>
      </c>
      <c r="W43" s="72">
        <v>0</v>
      </c>
      <c r="X43" s="73">
        <f t="shared" si="8"/>
        <v>500</v>
      </c>
      <c r="Y43" s="72">
        <v>0</v>
      </c>
      <c r="Z43" s="73">
        <f t="shared" si="10"/>
        <v>500</v>
      </c>
    </row>
    <row r="44" spans="1:27" x14ac:dyDescent="0.25">
      <c r="A44" s="96"/>
      <c r="B44" s="97" t="s">
        <v>31</v>
      </c>
      <c r="C44" s="101">
        <v>3299</v>
      </c>
      <c r="D44" s="57">
        <v>5169</v>
      </c>
      <c r="E44" s="58" t="s">
        <v>32</v>
      </c>
      <c r="F44" s="94">
        <v>500</v>
      </c>
      <c r="G44" s="95">
        <v>0</v>
      </c>
      <c r="H44" s="59">
        <f t="shared" si="0"/>
        <v>500</v>
      </c>
      <c r="I44" s="60">
        <v>0</v>
      </c>
      <c r="J44" s="60">
        <f t="shared" si="1"/>
        <v>500</v>
      </c>
      <c r="K44" s="61">
        <v>0</v>
      </c>
      <c r="L44" s="61">
        <f t="shared" si="2"/>
        <v>500</v>
      </c>
      <c r="M44" s="61">
        <v>0</v>
      </c>
      <c r="N44" s="61">
        <f t="shared" si="3"/>
        <v>500</v>
      </c>
      <c r="O44" s="61">
        <v>0</v>
      </c>
      <c r="P44" s="61">
        <f t="shared" si="4"/>
        <v>500</v>
      </c>
      <c r="Q44" s="61">
        <v>0</v>
      </c>
      <c r="R44" s="61">
        <f t="shared" si="5"/>
        <v>500</v>
      </c>
      <c r="S44" s="61">
        <v>0</v>
      </c>
      <c r="T44" s="61">
        <f t="shared" si="6"/>
        <v>500</v>
      </c>
      <c r="U44" s="61">
        <v>0</v>
      </c>
      <c r="V44" s="61">
        <f t="shared" si="7"/>
        <v>500</v>
      </c>
      <c r="W44" s="62">
        <v>0</v>
      </c>
      <c r="X44" s="63">
        <f t="shared" si="8"/>
        <v>500</v>
      </c>
      <c r="Y44" s="62">
        <v>0</v>
      </c>
      <c r="Z44" s="63">
        <f t="shared" si="10"/>
        <v>500</v>
      </c>
    </row>
    <row r="45" spans="1:27" ht="22.5" x14ac:dyDescent="0.25">
      <c r="A45" s="64" t="s">
        <v>28</v>
      </c>
      <c r="B45" s="65" t="s">
        <v>59</v>
      </c>
      <c r="C45" s="66" t="s">
        <v>23</v>
      </c>
      <c r="D45" s="67" t="s">
        <v>23</v>
      </c>
      <c r="E45" s="99" t="s">
        <v>60</v>
      </c>
      <c r="F45" s="69">
        <f>SUM(F46:F48)</f>
        <v>100</v>
      </c>
      <c r="G45" s="100">
        <v>0</v>
      </c>
      <c r="H45" s="69">
        <f t="shared" si="0"/>
        <v>100</v>
      </c>
      <c r="I45" s="70">
        <v>0</v>
      </c>
      <c r="J45" s="70">
        <f t="shared" si="1"/>
        <v>100</v>
      </c>
      <c r="K45" s="71">
        <v>0</v>
      </c>
      <c r="L45" s="71">
        <f t="shared" si="2"/>
        <v>100</v>
      </c>
      <c r="M45" s="71">
        <v>0</v>
      </c>
      <c r="N45" s="71">
        <f t="shared" si="3"/>
        <v>100</v>
      </c>
      <c r="O45" s="71">
        <v>0</v>
      </c>
      <c r="P45" s="71">
        <f t="shared" si="4"/>
        <v>100</v>
      </c>
      <c r="Q45" s="71">
        <v>0</v>
      </c>
      <c r="R45" s="71">
        <f t="shared" si="5"/>
        <v>100</v>
      </c>
      <c r="S45" s="71">
        <v>0</v>
      </c>
      <c r="T45" s="71">
        <f t="shared" si="6"/>
        <v>100</v>
      </c>
      <c r="U45" s="71">
        <f>U46+U47+U48</f>
        <v>-12.5</v>
      </c>
      <c r="V45" s="71">
        <f t="shared" si="7"/>
        <v>87.5</v>
      </c>
      <c r="W45" s="72">
        <f>W46+W47+W48</f>
        <v>0</v>
      </c>
      <c r="X45" s="73">
        <f t="shared" si="8"/>
        <v>87.5</v>
      </c>
      <c r="Y45" s="72">
        <f>Y46+Y47+Y48</f>
        <v>0</v>
      </c>
      <c r="Z45" s="73">
        <f t="shared" si="10"/>
        <v>87.5</v>
      </c>
    </row>
    <row r="46" spans="1:27" x14ac:dyDescent="0.25">
      <c r="A46" s="64"/>
      <c r="B46" s="65" t="s">
        <v>31</v>
      </c>
      <c r="C46" s="101">
        <v>3299</v>
      </c>
      <c r="D46" s="57">
        <v>5169</v>
      </c>
      <c r="E46" s="58" t="s">
        <v>32</v>
      </c>
      <c r="F46" s="59">
        <v>10</v>
      </c>
      <c r="G46" s="95">
        <v>0</v>
      </c>
      <c r="H46" s="59">
        <f t="shared" si="0"/>
        <v>10</v>
      </c>
      <c r="I46" s="60">
        <v>0</v>
      </c>
      <c r="J46" s="60">
        <f t="shared" si="1"/>
        <v>10</v>
      </c>
      <c r="K46" s="61">
        <v>0</v>
      </c>
      <c r="L46" s="61">
        <f t="shared" si="2"/>
        <v>10</v>
      </c>
      <c r="M46" s="61">
        <v>0</v>
      </c>
      <c r="N46" s="61">
        <f t="shared" si="3"/>
        <v>10</v>
      </c>
      <c r="O46" s="61">
        <v>0</v>
      </c>
      <c r="P46" s="61">
        <f t="shared" si="4"/>
        <v>10</v>
      </c>
      <c r="Q46" s="61">
        <v>0</v>
      </c>
      <c r="R46" s="61">
        <f t="shared" si="5"/>
        <v>10</v>
      </c>
      <c r="S46" s="61">
        <v>0</v>
      </c>
      <c r="T46" s="61">
        <f t="shared" si="6"/>
        <v>10</v>
      </c>
      <c r="U46" s="61">
        <v>0</v>
      </c>
      <c r="V46" s="61">
        <f t="shared" si="7"/>
        <v>10</v>
      </c>
      <c r="W46" s="62">
        <v>0</v>
      </c>
      <c r="X46" s="63">
        <f t="shared" si="8"/>
        <v>10</v>
      </c>
      <c r="Y46" s="62">
        <v>0</v>
      </c>
      <c r="Z46" s="63">
        <f t="shared" si="10"/>
        <v>10</v>
      </c>
    </row>
    <row r="47" spans="1:27" x14ac:dyDescent="0.25">
      <c r="A47" s="64"/>
      <c r="B47" s="102" t="s">
        <v>31</v>
      </c>
      <c r="C47" s="103">
        <v>3299</v>
      </c>
      <c r="D47" s="104">
        <v>5175</v>
      </c>
      <c r="E47" s="105" t="s">
        <v>33</v>
      </c>
      <c r="F47" s="94">
        <v>10</v>
      </c>
      <c r="G47" s="95">
        <v>0</v>
      </c>
      <c r="H47" s="59">
        <f t="shared" si="0"/>
        <v>10</v>
      </c>
      <c r="I47" s="60">
        <v>0</v>
      </c>
      <c r="J47" s="60">
        <f t="shared" si="1"/>
        <v>10</v>
      </c>
      <c r="K47" s="61">
        <v>0</v>
      </c>
      <c r="L47" s="61">
        <f t="shared" si="2"/>
        <v>10</v>
      </c>
      <c r="M47" s="61">
        <v>0</v>
      </c>
      <c r="N47" s="61">
        <f t="shared" si="3"/>
        <v>10</v>
      </c>
      <c r="O47" s="61">
        <v>0</v>
      </c>
      <c r="P47" s="61">
        <f t="shared" si="4"/>
        <v>10</v>
      </c>
      <c r="Q47" s="61">
        <v>0</v>
      </c>
      <c r="R47" s="61">
        <f t="shared" si="5"/>
        <v>10</v>
      </c>
      <c r="S47" s="61">
        <v>0</v>
      </c>
      <c r="T47" s="61">
        <f t="shared" si="6"/>
        <v>10</v>
      </c>
      <c r="U47" s="61">
        <v>0</v>
      </c>
      <c r="V47" s="61">
        <f t="shared" si="7"/>
        <v>10</v>
      </c>
      <c r="W47" s="62">
        <v>0</v>
      </c>
      <c r="X47" s="63">
        <f t="shared" si="8"/>
        <v>10</v>
      </c>
      <c r="Y47" s="62">
        <v>0</v>
      </c>
      <c r="Z47" s="63">
        <f t="shared" si="10"/>
        <v>10</v>
      </c>
    </row>
    <row r="48" spans="1:27" x14ac:dyDescent="0.25">
      <c r="A48" s="96"/>
      <c r="B48" s="97" t="s">
        <v>31</v>
      </c>
      <c r="C48" s="101">
        <v>3299</v>
      </c>
      <c r="D48" s="57">
        <v>5492</v>
      </c>
      <c r="E48" s="58" t="s">
        <v>61</v>
      </c>
      <c r="F48" s="59">
        <v>80</v>
      </c>
      <c r="G48" s="95">
        <v>0</v>
      </c>
      <c r="H48" s="59">
        <f t="shared" si="0"/>
        <v>80</v>
      </c>
      <c r="I48" s="60">
        <v>0</v>
      </c>
      <c r="J48" s="60">
        <f t="shared" si="1"/>
        <v>80</v>
      </c>
      <c r="K48" s="61">
        <v>0</v>
      </c>
      <c r="L48" s="61">
        <f t="shared" si="2"/>
        <v>80</v>
      </c>
      <c r="M48" s="61">
        <v>0</v>
      </c>
      <c r="N48" s="61">
        <f t="shared" si="3"/>
        <v>80</v>
      </c>
      <c r="O48" s="61">
        <v>0</v>
      </c>
      <c r="P48" s="61">
        <f t="shared" si="4"/>
        <v>80</v>
      </c>
      <c r="Q48" s="61">
        <v>0</v>
      </c>
      <c r="R48" s="61">
        <f t="shared" si="5"/>
        <v>80</v>
      </c>
      <c r="S48" s="61">
        <v>0</v>
      </c>
      <c r="T48" s="61">
        <f t="shared" si="6"/>
        <v>80</v>
      </c>
      <c r="U48" s="61">
        <v>-12.5</v>
      </c>
      <c r="V48" s="61">
        <f t="shared" si="7"/>
        <v>67.5</v>
      </c>
      <c r="W48" s="62">
        <v>0</v>
      </c>
      <c r="X48" s="63">
        <f t="shared" si="8"/>
        <v>67.5</v>
      </c>
      <c r="Y48" s="62">
        <v>0</v>
      </c>
      <c r="Z48" s="63">
        <f t="shared" si="10"/>
        <v>67.5</v>
      </c>
    </row>
    <row r="49" spans="1:26" ht="22.5" x14ac:dyDescent="0.25">
      <c r="A49" s="64" t="s">
        <v>28</v>
      </c>
      <c r="B49" s="65" t="s">
        <v>62</v>
      </c>
      <c r="C49" s="66" t="s">
        <v>23</v>
      </c>
      <c r="D49" s="67" t="s">
        <v>23</v>
      </c>
      <c r="E49" s="99" t="s">
        <v>63</v>
      </c>
      <c r="F49" s="69">
        <f>+F50</f>
        <v>50</v>
      </c>
      <c r="G49" s="100">
        <v>0</v>
      </c>
      <c r="H49" s="69">
        <f t="shared" si="0"/>
        <v>50</v>
      </c>
      <c r="I49" s="70">
        <v>0</v>
      </c>
      <c r="J49" s="70">
        <f t="shared" si="1"/>
        <v>50</v>
      </c>
      <c r="K49" s="71">
        <v>0</v>
      </c>
      <c r="L49" s="71">
        <f t="shared" si="2"/>
        <v>50</v>
      </c>
      <c r="M49" s="71">
        <v>0</v>
      </c>
      <c r="N49" s="71">
        <f t="shared" si="3"/>
        <v>50</v>
      </c>
      <c r="O49" s="71">
        <v>0</v>
      </c>
      <c r="P49" s="71">
        <f t="shared" si="4"/>
        <v>50</v>
      </c>
      <c r="Q49" s="71">
        <v>0</v>
      </c>
      <c r="R49" s="71">
        <f t="shared" si="5"/>
        <v>50</v>
      </c>
      <c r="S49" s="71">
        <v>0</v>
      </c>
      <c r="T49" s="71">
        <f t="shared" si="6"/>
        <v>50</v>
      </c>
      <c r="U49" s="71">
        <v>0</v>
      </c>
      <c r="V49" s="71">
        <f t="shared" si="7"/>
        <v>50</v>
      </c>
      <c r="W49" s="72">
        <f>W51+W50</f>
        <v>0</v>
      </c>
      <c r="X49" s="73">
        <f t="shared" si="8"/>
        <v>50</v>
      </c>
      <c r="Y49" s="72">
        <f>Y51+Y50</f>
        <v>0</v>
      </c>
      <c r="Z49" s="73">
        <f t="shared" si="10"/>
        <v>50</v>
      </c>
    </row>
    <row r="50" spans="1:26" x14ac:dyDescent="0.25">
      <c r="A50" s="96"/>
      <c r="B50" s="97" t="s">
        <v>31</v>
      </c>
      <c r="C50" s="101">
        <v>3299</v>
      </c>
      <c r="D50" s="78">
        <v>5169</v>
      </c>
      <c r="E50" s="58" t="s">
        <v>32</v>
      </c>
      <c r="F50" s="59">
        <v>50</v>
      </c>
      <c r="G50" s="95">
        <v>0</v>
      </c>
      <c r="H50" s="59">
        <f t="shared" si="0"/>
        <v>50</v>
      </c>
      <c r="I50" s="60">
        <v>0</v>
      </c>
      <c r="J50" s="60">
        <f t="shared" si="1"/>
        <v>50</v>
      </c>
      <c r="K50" s="61">
        <v>0</v>
      </c>
      <c r="L50" s="61">
        <f t="shared" si="2"/>
        <v>50</v>
      </c>
      <c r="M50" s="61">
        <v>0</v>
      </c>
      <c r="N50" s="61">
        <f t="shared" si="3"/>
        <v>50</v>
      </c>
      <c r="O50" s="61">
        <v>0</v>
      </c>
      <c r="P50" s="61">
        <f t="shared" si="4"/>
        <v>50</v>
      </c>
      <c r="Q50" s="61">
        <v>0</v>
      </c>
      <c r="R50" s="61">
        <f t="shared" si="5"/>
        <v>50</v>
      </c>
      <c r="S50" s="61">
        <v>0</v>
      </c>
      <c r="T50" s="61">
        <f t="shared" si="6"/>
        <v>50</v>
      </c>
      <c r="U50" s="61">
        <v>0</v>
      </c>
      <c r="V50" s="61">
        <f t="shared" si="7"/>
        <v>50</v>
      </c>
      <c r="W50" s="62">
        <v>-34</v>
      </c>
      <c r="X50" s="63">
        <f t="shared" si="8"/>
        <v>16</v>
      </c>
      <c r="Y50" s="62">
        <v>0</v>
      </c>
      <c r="Z50" s="63">
        <f t="shared" si="10"/>
        <v>16</v>
      </c>
    </row>
    <row r="51" spans="1:26" x14ac:dyDescent="0.25">
      <c r="A51" s="96"/>
      <c r="B51" s="97"/>
      <c r="C51" s="56">
        <v>3269</v>
      </c>
      <c r="D51" s="57">
        <v>5139</v>
      </c>
      <c r="E51" s="58" t="s">
        <v>37</v>
      </c>
      <c r="F51" s="59">
        <v>0</v>
      </c>
      <c r="G51" s="95"/>
      <c r="H51" s="59"/>
      <c r="I51" s="60"/>
      <c r="J51" s="60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>
        <v>0</v>
      </c>
      <c r="W51" s="62">
        <v>34</v>
      </c>
      <c r="X51" s="63">
        <f>V51+W51</f>
        <v>34</v>
      </c>
      <c r="Y51" s="62">
        <v>0</v>
      </c>
      <c r="Z51" s="63">
        <f>X51+Y51</f>
        <v>34</v>
      </c>
    </row>
    <row r="52" spans="1:26" x14ac:dyDescent="0.25">
      <c r="A52" s="64" t="s">
        <v>28</v>
      </c>
      <c r="B52" s="65" t="s">
        <v>64</v>
      </c>
      <c r="C52" s="66" t="s">
        <v>23</v>
      </c>
      <c r="D52" s="67" t="s">
        <v>23</v>
      </c>
      <c r="E52" s="99" t="s">
        <v>65</v>
      </c>
      <c r="F52" s="69">
        <f>+F53</f>
        <v>400</v>
      </c>
      <c r="G52" s="100">
        <v>0</v>
      </c>
      <c r="H52" s="69">
        <f t="shared" si="0"/>
        <v>400</v>
      </c>
      <c r="I52" s="70">
        <v>0</v>
      </c>
      <c r="J52" s="70">
        <f t="shared" si="1"/>
        <v>400</v>
      </c>
      <c r="K52" s="71">
        <v>0</v>
      </c>
      <c r="L52" s="71">
        <f t="shared" si="2"/>
        <v>400</v>
      </c>
      <c r="M52" s="71">
        <v>0</v>
      </c>
      <c r="N52" s="71">
        <f t="shared" si="3"/>
        <v>400</v>
      </c>
      <c r="O52" s="71">
        <v>0</v>
      </c>
      <c r="P52" s="71">
        <f t="shared" si="4"/>
        <v>400</v>
      </c>
      <c r="Q52" s="71">
        <v>0</v>
      </c>
      <c r="R52" s="71">
        <f t="shared" si="5"/>
        <v>400</v>
      </c>
      <c r="S52" s="71">
        <v>0</v>
      </c>
      <c r="T52" s="71">
        <f t="shared" si="6"/>
        <v>400</v>
      </c>
      <c r="U52" s="71">
        <v>0</v>
      </c>
      <c r="V52" s="71">
        <f t="shared" si="7"/>
        <v>400</v>
      </c>
      <c r="W52" s="72">
        <v>0</v>
      </c>
      <c r="X52" s="73">
        <f t="shared" si="8"/>
        <v>400</v>
      </c>
      <c r="Y52" s="72">
        <v>0</v>
      </c>
      <c r="Z52" s="73">
        <f t="shared" ref="Z52:Z81" si="11">+X52+Y52</f>
        <v>400</v>
      </c>
    </row>
    <row r="53" spans="1:26" ht="15.75" thickBot="1" x14ac:dyDescent="0.3">
      <c r="A53" s="106"/>
      <c r="B53" s="107" t="s">
        <v>31</v>
      </c>
      <c r="C53" s="108">
        <v>3299</v>
      </c>
      <c r="D53" s="109">
        <v>5169</v>
      </c>
      <c r="E53" s="110" t="s">
        <v>32</v>
      </c>
      <c r="F53" s="86">
        <v>400</v>
      </c>
      <c r="G53" s="95">
        <v>0</v>
      </c>
      <c r="H53" s="86">
        <f t="shared" si="0"/>
        <v>400</v>
      </c>
      <c r="I53" s="87">
        <v>0</v>
      </c>
      <c r="J53" s="87">
        <f t="shared" si="1"/>
        <v>400</v>
      </c>
      <c r="K53" s="88">
        <v>0</v>
      </c>
      <c r="L53" s="88">
        <f t="shared" si="2"/>
        <v>400</v>
      </c>
      <c r="M53" s="88">
        <v>0</v>
      </c>
      <c r="N53" s="88">
        <f t="shared" si="3"/>
        <v>400</v>
      </c>
      <c r="O53" s="88">
        <v>0</v>
      </c>
      <c r="P53" s="88">
        <f t="shared" si="4"/>
        <v>400</v>
      </c>
      <c r="Q53" s="88">
        <v>0</v>
      </c>
      <c r="R53" s="88">
        <f t="shared" si="5"/>
        <v>400</v>
      </c>
      <c r="S53" s="88">
        <v>0</v>
      </c>
      <c r="T53" s="88">
        <f t="shared" si="6"/>
        <v>400</v>
      </c>
      <c r="U53" s="88">
        <v>0</v>
      </c>
      <c r="V53" s="88">
        <f t="shared" si="7"/>
        <v>400</v>
      </c>
      <c r="W53" s="89">
        <v>0</v>
      </c>
      <c r="X53" s="90">
        <f t="shared" si="8"/>
        <v>400</v>
      </c>
      <c r="Y53" s="89">
        <v>0</v>
      </c>
      <c r="Z53" s="90">
        <f t="shared" si="11"/>
        <v>400</v>
      </c>
    </row>
    <row r="54" spans="1:26" ht="23.25" thickBot="1" x14ac:dyDescent="0.3">
      <c r="A54" s="111" t="s">
        <v>26</v>
      </c>
      <c r="B54" s="112" t="s">
        <v>23</v>
      </c>
      <c r="C54" s="113" t="s">
        <v>23</v>
      </c>
      <c r="D54" s="114" t="s">
        <v>23</v>
      </c>
      <c r="E54" s="115" t="s">
        <v>66</v>
      </c>
      <c r="F54" s="116">
        <f>+F55+F59+F61+F63+F68</f>
        <v>1420</v>
      </c>
      <c r="G54" s="117">
        <v>0</v>
      </c>
      <c r="H54" s="37">
        <f t="shared" si="0"/>
        <v>1420</v>
      </c>
      <c r="I54" s="38">
        <v>0</v>
      </c>
      <c r="J54" s="38">
        <f t="shared" si="1"/>
        <v>1420</v>
      </c>
      <c r="K54" s="39">
        <v>0</v>
      </c>
      <c r="L54" s="39">
        <f t="shared" si="2"/>
        <v>1420</v>
      </c>
      <c r="M54" s="39">
        <v>0</v>
      </c>
      <c r="N54" s="39">
        <f t="shared" si="3"/>
        <v>1420</v>
      </c>
      <c r="O54" s="39">
        <v>0</v>
      </c>
      <c r="P54" s="39">
        <f t="shared" si="4"/>
        <v>1420</v>
      </c>
      <c r="Q54" s="39">
        <v>0</v>
      </c>
      <c r="R54" s="39">
        <f t="shared" si="5"/>
        <v>1420</v>
      </c>
      <c r="S54" s="39">
        <v>0</v>
      </c>
      <c r="T54" s="39">
        <f t="shared" si="6"/>
        <v>1420</v>
      </c>
      <c r="U54" s="40">
        <f>U55+U59+U61+U63+U68</f>
        <v>0</v>
      </c>
      <c r="V54" s="40">
        <f t="shared" si="7"/>
        <v>1420</v>
      </c>
      <c r="W54" s="41">
        <f>W55+W59+W61+W63+W68</f>
        <v>0</v>
      </c>
      <c r="X54" s="42">
        <f t="shared" si="8"/>
        <v>1420</v>
      </c>
      <c r="Y54" s="41">
        <f>Y55+Y59+Y61+Y63+Y68</f>
        <v>0</v>
      </c>
      <c r="Z54" s="42">
        <f t="shared" si="11"/>
        <v>1420</v>
      </c>
    </row>
    <row r="55" spans="1:26" ht="22.5" x14ac:dyDescent="0.25">
      <c r="A55" s="118" t="s">
        <v>26</v>
      </c>
      <c r="B55" s="119" t="s">
        <v>67</v>
      </c>
      <c r="C55" s="120" t="s">
        <v>23</v>
      </c>
      <c r="D55" s="121" t="s">
        <v>23</v>
      </c>
      <c r="E55" s="122" t="s">
        <v>68</v>
      </c>
      <c r="F55" s="123">
        <f>SUM(F56:F58)</f>
        <v>70</v>
      </c>
      <c r="G55" s="124">
        <v>0</v>
      </c>
      <c r="H55" s="49">
        <f t="shared" si="0"/>
        <v>70</v>
      </c>
      <c r="I55" s="50">
        <v>0</v>
      </c>
      <c r="J55" s="50">
        <f t="shared" si="1"/>
        <v>70</v>
      </c>
      <c r="K55" s="51">
        <v>0</v>
      </c>
      <c r="L55" s="51">
        <f t="shared" si="2"/>
        <v>70</v>
      </c>
      <c r="M55" s="51">
        <v>0</v>
      </c>
      <c r="N55" s="51">
        <f t="shared" si="3"/>
        <v>70</v>
      </c>
      <c r="O55" s="51">
        <v>0</v>
      </c>
      <c r="P55" s="51">
        <f t="shared" si="4"/>
        <v>70</v>
      </c>
      <c r="Q55" s="51">
        <v>0</v>
      </c>
      <c r="R55" s="51">
        <f t="shared" si="5"/>
        <v>70</v>
      </c>
      <c r="S55" s="51">
        <v>0</v>
      </c>
      <c r="T55" s="51">
        <f t="shared" si="6"/>
        <v>70</v>
      </c>
      <c r="U55" s="51">
        <v>0</v>
      </c>
      <c r="V55" s="51">
        <f t="shared" si="7"/>
        <v>70</v>
      </c>
      <c r="W55" s="52">
        <v>0</v>
      </c>
      <c r="X55" s="53">
        <f t="shared" si="8"/>
        <v>70</v>
      </c>
      <c r="Y55" s="52">
        <v>0</v>
      </c>
      <c r="Z55" s="53">
        <f t="shared" si="11"/>
        <v>70</v>
      </c>
    </row>
    <row r="56" spans="1:26" x14ac:dyDescent="0.25">
      <c r="A56" s="64"/>
      <c r="B56" s="65" t="s">
        <v>31</v>
      </c>
      <c r="C56" s="101">
        <v>3299</v>
      </c>
      <c r="D56" s="57">
        <v>5169</v>
      </c>
      <c r="E56" s="58" t="s">
        <v>32</v>
      </c>
      <c r="F56" s="59">
        <v>60.5</v>
      </c>
      <c r="G56" s="125">
        <v>0</v>
      </c>
      <c r="H56" s="59">
        <f t="shared" si="0"/>
        <v>60.5</v>
      </c>
      <c r="I56" s="60">
        <v>0</v>
      </c>
      <c r="J56" s="60">
        <f t="shared" si="1"/>
        <v>60.5</v>
      </c>
      <c r="K56" s="61">
        <v>0</v>
      </c>
      <c r="L56" s="61">
        <f t="shared" si="2"/>
        <v>60.5</v>
      </c>
      <c r="M56" s="61">
        <v>0</v>
      </c>
      <c r="N56" s="61">
        <f t="shared" si="3"/>
        <v>60.5</v>
      </c>
      <c r="O56" s="61">
        <v>0</v>
      </c>
      <c r="P56" s="61">
        <f t="shared" si="4"/>
        <v>60.5</v>
      </c>
      <c r="Q56" s="61">
        <v>0</v>
      </c>
      <c r="R56" s="61">
        <f t="shared" si="5"/>
        <v>60.5</v>
      </c>
      <c r="S56" s="61">
        <v>0</v>
      </c>
      <c r="T56" s="61">
        <f t="shared" si="6"/>
        <v>60.5</v>
      </c>
      <c r="U56" s="61">
        <v>0</v>
      </c>
      <c r="V56" s="61">
        <f t="shared" si="7"/>
        <v>60.5</v>
      </c>
      <c r="W56" s="62">
        <v>0</v>
      </c>
      <c r="X56" s="63">
        <f t="shared" si="8"/>
        <v>60.5</v>
      </c>
      <c r="Y56" s="62">
        <v>0</v>
      </c>
      <c r="Z56" s="63">
        <f t="shared" si="11"/>
        <v>60.5</v>
      </c>
    </row>
    <row r="57" spans="1:26" x14ac:dyDescent="0.25">
      <c r="A57" s="64"/>
      <c r="B57" s="65" t="s">
        <v>31</v>
      </c>
      <c r="C57" s="101">
        <v>6310</v>
      </c>
      <c r="D57" s="57">
        <v>5163</v>
      </c>
      <c r="E57" s="58" t="s">
        <v>69</v>
      </c>
      <c r="F57" s="59">
        <v>3.5</v>
      </c>
      <c r="G57" s="125">
        <v>0</v>
      </c>
      <c r="H57" s="59">
        <f t="shared" si="0"/>
        <v>3.5</v>
      </c>
      <c r="I57" s="60">
        <v>0</v>
      </c>
      <c r="J57" s="60">
        <f t="shared" si="1"/>
        <v>3.5</v>
      </c>
      <c r="K57" s="61">
        <v>0</v>
      </c>
      <c r="L57" s="61">
        <f t="shared" si="2"/>
        <v>3.5</v>
      </c>
      <c r="M57" s="61">
        <v>0</v>
      </c>
      <c r="N57" s="61">
        <f t="shared" si="3"/>
        <v>3.5</v>
      </c>
      <c r="O57" s="61">
        <v>0</v>
      </c>
      <c r="P57" s="61">
        <f t="shared" si="4"/>
        <v>3.5</v>
      </c>
      <c r="Q57" s="61">
        <v>0</v>
      </c>
      <c r="R57" s="61">
        <f t="shared" si="5"/>
        <v>3.5</v>
      </c>
      <c r="S57" s="61">
        <v>0</v>
      </c>
      <c r="T57" s="61">
        <f t="shared" si="6"/>
        <v>3.5</v>
      </c>
      <c r="U57" s="61">
        <v>0</v>
      </c>
      <c r="V57" s="61">
        <f t="shared" si="7"/>
        <v>3.5</v>
      </c>
      <c r="W57" s="62">
        <v>0</v>
      </c>
      <c r="X57" s="63">
        <f t="shared" si="8"/>
        <v>3.5</v>
      </c>
      <c r="Y57" s="62">
        <v>0</v>
      </c>
      <c r="Z57" s="63">
        <f t="shared" si="11"/>
        <v>3.5</v>
      </c>
    </row>
    <row r="58" spans="1:26" x14ac:dyDescent="0.25">
      <c r="A58" s="64"/>
      <c r="B58" s="65" t="s">
        <v>31</v>
      </c>
      <c r="C58" s="101">
        <v>6320</v>
      </c>
      <c r="D58" s="57">
        <v>5163</v>
      </c>
      <c r="E58" s="58" t="s">
        <v>69</v>
      </c>
      <c r="F58" s="59">
        <v>6</v>
      </c>
      <c r="G58" s="125">
        <v>0</v>
      </c>
      <c r="H58" s="59">
        <f t="shared" si="0"/>
        <v>6</v>
      </c>
      <c r="I58" s="60">
        <v>0</v>
      </c>
      <c r="J58" s="60">
        <f t="shared" si="1"/>
        <v>6</v>
      </c>
      <c r="K58" s="61">
        <v>0</v>
      </c>
      <c r="L58" s="61">
        <f t="shared" si="2"/>
        <v>6</v>
      </c>
      <c r="M58" s="61">
        <v>0</v>
      </c>
      <c r="N58" s="61">
        <f t="shared" si="3"/>
        <v>6</v>
      </c>
      <c r="O58" s="61">
        <v>0</v>
      </c>
      <c r="P58" s="61">
        <f t="shared" si="4"/>
        <v>6</v>
      </c>
      <c r="Q58" s="61">
        <v>0</v>
      </c>
      <c r="R58" s="61">
        <f t="shared" si="5"/>
        <v>6</v>
      </c>
      <c r="S58" s="61">
        <v>0</v>
      </c>
      <c r="T58" s="61">
        <f t="shared" si="6"/>
        <v>6</v>
      </c>
      <c r="U58" s="61">
        <v>0</v>
      </c>
      <c r="V58" s="61">
        <f t="shared" si="7"/>
        <v>6</v>
      </c>
      <c r="W58" s="62">
        <v>0</v>
      </c>
      <c r="X58" s="63">
        <f t="shared" si="8"/>
        <v>6</v>
      </c>
      <c r="Y58" s="62">
        <v>0</v>
      </c>
      <c r="Z58" s="63">
        <f t="shared" si="11"/>
        <v>6</v>
      </c>
    </row>
    <row r="59" spans="1:26" x14ac:dyDescent="0.25">
      <c r="A59" s="64" t="s">
        <v>26</v>
      </c>
      <c r="B59" s="65" t="s">
        <v>70</v>
      </c>
      <c r="C59" s="66" t="s">
        <v>23</v>
      </c>
      <c r="D59" s="67" t="s">
        <v>23</v>
      </c>
      <c r="E59" s="68" t="s">
        <v>71</v>
      </c>
      <c r="F59" s="69">
        <f>+F60</f>
        <v>500</v>
      </c>
      <c r="G59" s="126">
        <v>0</v>
      </c>
      <c r="H59" s="69">
        <f t="shared" si="0"/>
        <v>500</v>
      </c>
      <c r="I59" s="70">
        <v>0</v>
      </c>
      <c r="J59" s="70">
        <f t="shared" si="1"/>
        <v>500</v>
      </c>
      <c r="K59" s="71">
        <v>0</v>
      </c>
      <c r="L59" s="71">
        <f t="shared" si="2"/>
        <v>500</v>
      </c>
      <c r="M59" s="71">
        <v>0</v>
      </c>
      <c r="N59" s="71">
        <f t="shared" si="3"/>
        <v>500</v>
      </c>
      <c r="O59" s="71">
        <v>0</v>
      </c>
      <c r="P59" s="71">
        <f t="shared" si="4"/>
        <v>500</v>
      </c>
      <c r="Q59" s="71">
        <v>0</v>
      </c>
      <c r="R59" s="71">
        <f t="shared" si="5"/>
        <v>500</v>
      </c>
      <c r="S59" s="71">
        <v>0</v>
      </c>
      <c r="T59" s="71">
        <f t="shared" si="6"/>
        <v>500</v>
      </c>
      <c r="U59" s="71">
        <v>0</v>
      </c>
      <c r="V59" s="71">
        <f t="shared" si="7"/>
        <v>500</v>
      </c>
      <c r="W59" s="72">
        <v>0</v>
      </c>
      <c r="X59" s="73">
        <f t="shared" si="8"/>
        <v>500</v>
      </c>
      <c r="Y59" s="72">
        <v>0</v>
      </c>
      <c r="Z59" s="73">
        <f t="shared" si="11"/>
        <v>500</v>
      </c>
    </row>
    <row r="60" spans="1:26" x14ac:dyDescent="0.25">
      <c r="A60" s="64"/>
      <c r="B60" s="65" t="s">
        <v>31</v>
      </c>
      <c r="C60" s="101">
        <v>3299</v>
      </c>
      <c r="D60" s="57">
        <v>5169</v>
      </c>
      <c r="E60" s="58" t="s">
        <v>32</v>
      </c>
      <c r="F60" s="59">
        <v>500</v>
      </c>
      <c r="G60" s="125">
        <v>0</v>
      </c>
      <c r="H60" s="59">
        <f t="shared" si="0"/>
        <v>500</v>
      </c>
      <c r="I60" s="60">
        <v>0</v>
      </c>
      <c r="J60" s="60">
        <f t="shared" si="1"/>
        <v>500</v>
      </c>
      <c r="K60" s="61">
        <v>0</v>
      </c>
      <c r="L60" s="61">
        <f t="shared" si="2"/>
        <v>500</v>
      </c>
      <c r="M60" s="61">
        <v>0</v>
      </c>
      <c r="N60" s="61">
        <f t="shared" si="3"/>
        <v>500</v>
      </c>
      <c r="O60" s="61">
        <v>0</v>
      </c>
      <c r="P60" s="61">
        <f t="shared" si="4"/>
        <v>500</v>
      </c>
      <c r="Q60" s="61">
        <v>0</v>
      </c>
      <c r="R60" s="61">
        <f t="shared" si="5"/>
        <v>500</v>
      </c>
      <c r="S60" s="61">
        <v>0</v>
      </c>
      <c r="T60" s="61">
        <f t="shared" si="6"/>
        <v>500</v>
      </c>
      <c r="U60" s="61">
        <v>0</v>
      </c>
      <c r="V60" s="61">
        <f t="shared" si="7"/>
        <v>500</v>
      </c>
      <c r="W60" s="62">
        <v>0</v>
      </c>
      <c r="X60" s="63">
        <f t="shared" si="8"/>
        <v>500</v>
      </c>
      <c r="Y60" s="62">
        <v>0</v>
      </c>
      <c r="Z60" s="63">
        <f t="shared" si="11"/>
        <v>500</v>
      </c>
    </row>
    <row r="61" spans="1:26" x14ac:dyDescent="0.25">
      <c r="A61" s="64" t="s">
        <v>26</v>
      </c>
      <c r="B61" s="65" t="s">
        <v>72</v>
      </c>
      <c r="C61" s="66" t="s">
        <v>23</v>
      </c>
      <c r="D61" s="67" t="s">
        <v>23</v>
      </c>
      <c r="E61" s="68" t="s">
        <v>73</v>
      </c>
      <c r="F61" s="69">
        <f>+F62</f>
        <v>100</v>
      </c>
      <c r="G61" s="125">
        <v>0</v>
      </c>
      <c r="H61" s="59">
        <f t="shared" si="0"/>
        <v>100</v>
      </c>
      <c r="I61" s="60">
        <v>0</v>
      </c>
      <c r="J61" s="70">
        <f t="shared" si="1"/>
        <v>100</v>
      </c>
      <c r="K61" s="71">
        <v>0</v>
      </c>
      <c r="L61" s="71">
        <f t="shared" si="2"/>
        <v>100</v>
      </c>
      <c r="M61" s="71">
        <v>0</v>
      </c>
      <c r="N61" s="71">
        <f t="shared" si="3"/>
        <v>100</v>
      </c>
      <c r="O61" s="71">
        <v>0</v>
      </c>
      <c r="P61" s="71">
        <f t="shared" si="4"/>
        <v>100</v>
      </c>
      <c r="Q61" s="71">
        <v>0</v>
      </c>
      <c r="R61" s="71">
        <f t="shared" si="5"/>
        <v>100</v>
      </c>
      <c r="S61" s="71">
        <v>0</v>
      </c>
      <c r="T61" s="71">
        <f t="shared" si="6"/>
        <v>100</v>
      </c>
      <c r="U61" s="71">
        <v>0</v>
      </c>
      <c r="V61" s="71">
        <f t="shared" si="7"/>
        <v>100</v>
      </c>
      <c r="W61" s="72">
        <v>0</v>
      </c>
      <c r="X61" s="73">
        <f t="shared" si="8"/>
        <v>100</v>
      </c>
      <c r="Y61" s="72">
        <v>0</v>
      </c>
      <c r="Z61" s="73">
        <f t="shared" si="11"/>
        <v>100</v>
      </c>
    </row>
    <row r="62" spans="1:26" x14ac:dyDescent="0.25">
      <c r="A62" s="64"/>
      <c r="B62" s="65" t="s">
        <v>31</v>
      </c>
      <c r="C62" s="101">
        <v>3299</v>
      </c>
      <c r="D62" s="57">
        <v>5169</v>
      </c>
      <c r="E62" s="58" t="s">
        <v>32</v>
      </c>
      <c r="F62" s="59">
        <v>100</v>
      </c>
      <c r="G62" s="125">
        <v>0</v>
      </c>
      <c r="H62" s="59">
        <f t="shared" si="0"/>
        <v>100</v>
      </c>
      <c r="I62" s="60">
        <v>0</v>
      </c>
      <c r="J62" s="60">
        <f t="shared" si="1"/>
        <v>100</v>
      </c>
      <c r="K62" s="61">
        <v>0</v>
      </c>
      <c r="L62" s="61">
        <f t="shared" si="2"/>
        <v>100</v>
      </c>
      <c r="M62" s="61">
        <v>0</v>
      </c>
      <c r="N62" s="61">
        <f t="shared" si="3"/>
        <v>100</v>
      </c>
      <c r="O62" s="61">
        <v>0</v>
      </c>
      <c r="P62" s="61">
        <f t="shared" si="4"/>
        <v>100</v>
      </c>
      <c r="Q62" s="61">
        <v>0</v>
      </c>
      <c r="R62" s="61">
        <f t="shared" si="5"/>
        <v>100</v>
      </c>
      <c r="S62" s="61">
        <v>0</v>
      </c>
      <c r="T62" s="61">
        <f t="shared" si="6"/>
        <v>100</v>
      </c>
      <c r="U62" s="61">
        <v>0</v>
      </c>
      <c r="V62" s="61">
        <f t="shared" si="7"/>
        <v>100</v>
      </c>
      <c r="W62" s="62">
        <v>0</v>
      </c>
      <c r="X62" s="63">
        <f t="shared" si="8"/>
        <v>100</v>
      </c>
      <c r="Y62" s="62">
        <v>0</v>
      </c>
      <c r="Z62" s="63">
        <f t="shared" si="11"/>
        <v>100</v>
      </c>
    </row>
    <row r="63" spans="1:26" x14ac:dyDescent="0.25">
      <c r="A63" s="64" t="s">
        <v>26</v>
      </c>
      <c r="B63" s="65" t="s">
        <v>74</v>
      </c>
      <c r="C63" s="66" t="s">
        <v>23</v>
      </c>
      <c r="D63" s="67" t="s">
        <v>23</v>
      </c>
      <c r="E63" s="68" t="s">
        <v>75</v>
      </c>
      <c r="F63" s="69">
        <f>SUM(F64:F67)</f>
        <v>500</v>
      </c>
      <c r="G63" s="126">
        <v>0</v>
      </c>
      <c r="H63" s="69">
        <f t="shared" si="0"/>
        <v>500</v>
      </c>
      <c r="I63" s="70">
        <v>0</v>
      </c>
      <c r="J63" s="70">
        <f t="shared" si="1"/>
        <v>500</v>
      </c>
      <c r="K63" s="71">
        <v>0</v>
      </c>
      <c r="L63" s="71">
        <f t="shared" si="2"/>
        <v>500</v>
      </c>
      <c r="M63" s="71">
        <v>0</v>
      </c>
      <c r="N63" s="71">
        <f t="shared" si="3"/>
        <v>500</v>
      </c>
      <c r="O63" s="71">
        <v>0</v>
      </c>
      <c r="P63" s="71">
        <f t="shared" si="4"/>
        <v>500</v>
      </c>
      <c r="Q63" s="71">
        <v>0</v>
      </c>
      <c r="R63" s="71">
        <f t="shared" si="5"/>
        <v>500</v>
      </c>
      <c r="S63" s="71">
        <v>0</v>
      </c>
      <c r="T63" s="71">
        <f t="shared" si="6"/>
        <v>500</v>
      </c>
      <c r="U63" s="71">
        <v>0</v>
      </c>
      <c r="V63" s="71">
        <f t="shared" si="7"/>
        <v>500</v>
      </c>
      <c r="W63" s="72">
        <v>0</v>
      </c>
      <c r="X63" s="73">
        <f t="shared" si="8"/>
        <v>500</v>
      </c>
      <c r="Y63" s="72">
        <v>0</v>
      </c>
      <c r="Z63" s="73">
        <f t="shared" si="11"/>
        <v>500</v>
      </c>
    </row>
    <row r="64" spans="1:26" x14ac:dyDescent="0.25">
      <c r="A64" s="64"/>
      <c r="B64" s="65" t="s">
        <v>31</v>
      </c>
      <c r="C64" s="56">
        <v>3299</v>
      </c>
      <c r="D64" s="57">
        <v>5021</v>
      </c>
      <c r="E64" s="58" t="s">
        <v>36</v>
      </c>
      <c r="F64" s="59">
        <v>120</v>
      </c>
      <c r="G64" s="125">
        <v>0</v>
      </c>
      <c r="H64" s="59">
        <f t="shared" si="0"/>
        <v>120</v>
      </c>
      <c r="I64" s="60">
        <v>0</v>
      </c>
      <c r="J64" s="60">
        <f t="shared" si="1"/>
        <v>120</v>
      </c>
      <c r="K64" s="61">
        <v>0</v>
      </c>
      <c r="L64" s="61">
        <f t="shared" si="2"/>
        <v>120</v>
      </c>
      <c r="M64" s="61">
        <v>0</v>
      </c>
      <c r="N64" s="61">
        <f t="shared" si="3"/>
        <v>120</v>
      </c>
      <c r="O64" s="61">
        <v>0</v>
      </c>
      <c r="P64" s="61">
        <f t="shared" si="4"/>
        <v>120</v>
      </c>
      <c r="Q64" s="61">
        <v>0</v>
      </c>
      <c r="R64" s="61">
        <f t="shared" si="5"/>
        <v>120</v>
      </c>
      <c r="S64" s="61">
        <v>0</v>
      </c>
      <c r="T64" s="61">
        <f t="shared" si="6"/>
        <v>120</v>
      </c>
      <c r="U64" s="61">
        <v>0</v>
      </c>
      <c r="V64" s="61">
        <f t="shared" si="7"/>
        <v>120</v>
      </c>
      <c r="W64" s="62">
        <v>0</v>
      </c>
      <c r="X64" s="63">
        <f t="shared" si="8"/>
        <v>120</v>
      </c>
      <c r="Y64" s="62">
        <v>0</v>
      </c>
      <c r="Z64" s="63">
        <f t="shared" si="11"/>
        <v>120</v>
      </c>
    </row>
    <row r="65" spans="1:26" x14ac:dyDescent="0.25">
      <c r="A65" s="64"/>
      <c r="B65" s="65" t="s">
        <v>31</v>
      </c>
      <c r="C65" s="56">
        <v>3299</v>
      </c>
      <c r="D65" s="57">
        <v>5164</v>
      </c>
      <c r="E65" s="58" t="s">
        <v>40</v>
      </c>
      <c r="F65" s="59">
        <v>80</v>
      </c>
      <c r="G65" s="125">
        <v>0</v>
      </c>
      <c r="H65" s="59">
        <f t="shared" si="0"/>
        <v>80</v>
      </c>
      <c r="I65" s="60">
        <v>0</v>
      </c>
      <c r="J65" s="60">
        <f t="shared" si="1"/>
        <v>80</v>
      </c>
      <c r="K65" s="61">
        <v>0</v>
      </c>
      <c r="L65" s="61">
        <f t="shared" si="2"/>
        <v>80</v>
      </c>
      <c r="M65" s="61">
        <v>0</v>
      </c>
      <c r="N65" s="61">
        <f t="shared" si="3"/>
        <v>80</v>
      </c>
      <c r="O65" s="61">
        <v>0</v>
      </c>
      <c r="P65" s="61">
        <f t="shared" si="4"/>
        <v>80</v>
      </c>
      <c r="Q65" s="61">
        <v>0</v>
      </c>
      <c r="R65" s="61">
        <f t="shared" si="5"/>
        <v>80</v>
      </c>
      <c r="S65" s="61">
        <v>0</v>
      </c>
      <c r="T65" s="61">
        <f t="shared" si="6"/>
        <v>80</v>
      </c>
      <c r="U65" s="61">
        <v>0</v>
      </c>
      <c r="V65" s="61">
        <f t="shared" si="7"/>
        <v>80</v>
      </c>
      <c r="W65" s="62">
        <v>0</v>
      </c>
      <c r="X65" s="63">
        <f t="shared" si="8"/>
        <v>80</v>
      </c>
      <c r="Y65" s="62">
        <v>0</v>
      </c>
      <c r="Z65" s="63">
        <f t="shared" si="11"/>
        <v>80</v>
      </c>
    </row>
    <row r="66" spans="1:26" x14ac:dyDescent="0.25">
      <c r="A66" s="64"/>
      <c r="B66" s="65" t="s">
        <v>31</v>
      </c>
      <c r="C66" s="101">
        <v>3299</v>
      </c>
      <c r="D66" s="57">
        <v>5169</v>
      </c>
      <c r="E66" s="58" t="s">
        <v>32</v>
      </c>
      <c r="F66" s="59">
        <v>280</v>
      </c>
      <c r="G66" s="125">
        <v>0</v>
      </c>
      <c r="H66" s="59">
        <f t="shared" si="0"/>
        <v>280</v>
      </c>
      <c r="I66" s="60">
        <v>0</v>
      </c>
      <c r="J66" s="60">
        <f t="shared" si="1"/>
        <v>280</v>
      </c>
      <c r="K66" s="61">
        <v>0</v>
      </c>
      <c r="L66" s="61">
        <f t="shared" si="2"/>
        <v>280</v>
      </c>
      <c r="M66" s="61">
        <v>0</v>
      </c>
      <c r="N66" s="61">
        <f t="shared" si="3"/>
        <v>280</v>
      </c>
      <c r="O66" s="61">
        <v>0</v>
      </c>
      <c r="P66" s="61">
        <f t="shared" si="4"/>
        <v>280</v>
      </c>
      <c r="Q66" s="61">
        <v>0</v>
      </c>
      <c r="R66" s="61">
        <f t="shared" si="5"/>
        <v>280</v>
      </c>
      <c r="S66" s="61">
        <v>0</v>
      </c>
      <c r="T66" s="61">
        <f t="shared" si="6"/>
        <v>280</v>
      </c>
      <c r="U66" s="61">
        <v>0</v>
      </c>
      <c r="V66" s="61">
        <f t="shared" si="7"/>
        <v>280</v>
      </c>
      <c r="W66" s="62">
        <v>0</v>
      </c>
      <c r="X66" s="63">
        <f t="shared" si="8"/>
        <v>280</v>
      </c>
      <c r="Y66" s="62">
        <v>0</v>
      </c>
      <c r="Z66" s="63">
        <f t="shared" si="11"/>
        <v>280</v>
      </c>
    </row>
    <row r="67" spans="1:26" x14ac:dyDescent="0.25">
      <c r="A67" s="64"/>
      <c r="B67" s="65" t="s">
        <v>31</v>
      </c>
      <c r="C67" s="101">
        <v>3299</v>
      </c>
      <c r="D67" s="57">
        <v>5175</v>
      </c>
      <c r="E67" s="58" t="s">
        <v>33</v>
      </c>
      <c r="F67" s="59">
        <v>20</v>
      </c>
      <c r="G67" s="125">
        <v>0</v>
      </c>
      <c r="H67" s="59">
        <f t="shared" si="0"/>
        <v>20</v>
      </c>
      <c r="I67" s="60">
        <v>0</v>
      </c>
      <c r="J67" s="60">
        <f t="shared" si="1"/>
        <v>20</v>
      </c>
      <c r="K67" s="61">
        <v>0</v>
      </c>
      <c r="L67" s="61">
        <f t="shared" si="2"/>
        <v>20</v>
      </c>
      <c r="M67" s="61">
        <v>0</v>
      </c>
      <c r="N67" s="61">
        <f t="shared" si="3"/>
        <v>20</v>
      </c>
      <c r="O67" s="61">
        <v>0</v>
      </c>
      <c r="P67" s="61">
        <f t="shared" si="4"/>
        <v>20</v>
      </c>
      <c r="Q67" s="61">
        <v>0</v>
      </c>
      <c r="R67" s="61">
        <f t="shared" si="5"/>
        <v>20</v>
      </c>
      <c r="S67" s="61">
        <v>0</v>
      </c>
      <c r="T67" s="61">
        <f t="shared" si="6"/>
        <v>20</v>
      </c>
      <c r="U67" s="61">
        <v>0</v>
      </c>
      <c r="V67" s="61">
        <f t="shared" si="7"/>
        <v>20</v>
      </c>
      <c r="W67" s="62">
        <v>0</v>
      </c>
      <c r="X67" s="63">
        <f t="shared" si="8"/>
        <v>20</v>
      </c>
      <c r="Y67" s="62">
        <v>0</v>
      </c>
      <c r="Z67" s="63">
        <f t="shared" si="11"/>
        <v>20</v>
      </c>
    </row>
    <row r="68" spans="1:26" x14ac:dyDescent="0.25">
      <c r="A68" s="64" t="s">
        <v>26</v>
      </c>
      <c r="B68" s="65" t="s">
        <v>76</v>
      </c>
      <c r="C68" s="66" t="s">
        <v>23</v>
      </c>
      <c r="D68" s="67" t="s">
        <v>23</v>
      </c>
      <c r="E68" s="68" t="s">
        <v>77</v>
      </c>
      <c r="F68" s="69">
        <f>SUM(F69:F71)</f>
        <v>250</v>
      </c>
      <c r="G68" s="126">
        <v>0</v>
      </c>
      <c r="H68" s="69">
        <f t="shared" si="0"/>
        <v>250</v>
      </c>
      <c r="I68" s="70">
        <v>0</v>
      </c>
      <c r="J68" s="70">
        <f t="shared" si="1"/>
        <v>250</v>
      </c>
      <c r="K68" s="71">
        <v>0</v>
      </c>
      <c r="L68" s="71">
        <f t="shared" si="2"/>
        <v>250</v>
      </c>
      <c r="M68" s="71">
        <v>0</v>
      </c>
      <c r="N68" s="71">
        <f t="shared" si="3"/>
        <v>250</v>
      </c>
      <c r="O68" s="71">
        <v>0</v>
      </c>
      <c r="P68" s="71">
        <f t="shared" si="4"/>
        <v>250</v>
      </c>
      <c r="Q68" s="71">
        <v>0</v>
      </c>
      <c r="R68" s="71">
        <f t="shared" si="5"/>
        <v>250</v>
      </c>
      <c r="S68" s="71">
        <v>0</v>
      </c>
      <c r="T68" s="71">
        <f t="shared" si="6"/>
        <v>250</v>
      </c>
      <c r="U68" s="71">
        <v>0</v>
      </c>
      <c r="V68" s="71">
        <f t="shared" si="7"/>
        <v>250</v>
      </c>
      <c r="W68" s="72">
        <v>0</v>
      </c>
      <c r="X68" s="73">
        <f t="shared" si="8"/>
        <v>250</v>
      </c>
      <c r="Y68" s="72">
        <v>0</v>
      </c>
      <c r="Z68" s="73">
        <f t="shared" si="11"/>
        <v>250</v>
      </c>
    </row>
    <row r="69" spans="1:26" x14ac:dyDescent="0.25">
      <c r="A69" s="64"/>
      <c r="B69" s="65" t="s">
        <v>31</v>
      </c>
      <c r="C69" s="56">
        <v>3299</v>
      </c>
      <c r="D69" s="57">
        <v>5021</v>
      </c>
      <c r="E69" s="58" t="s">
        <v>36</v>
      </c>
      <c r="F69" s="59">
        <v>180</v>
      </c>
      <c r="G69" s="125">
        <v>0</v>
      </c>
      <c r="H69" s="59">
        <f t="shared" si="0"/>
        <v>180</v>
      </c>
      <c r="I69" s="60">
        <v>0</v>
      </c>
      <c r="J69" s="60">
        <f t="shared" si="1"/>
        <v>180</v>
      </c>
      <c r="K69" s="61">
        <v>0</v>
      </c>
      <c r="L69" s="61">
        <f t="shared" si="2"/>
        <v>180</v>
      </c>
      <c r="M69" s="61">
        <v>0</v>
      </c>
      <c r="N69" s="61">
        <f t="shared" si="3"/>
        <v>180</v>
      </c>
      <c r="O69" s="61">
        <v>0</v>
      </c>
      <c r="P69" s="61">
        <f t="shared" si="4"/>
        <v>180</v>
      </c>
      <c r="Q69" s="61">
        <v>0</v>
      </c>
      <c r="R69" s="61">
        <f t="shared" si="5"/>
        <v>180</v>
      </c>
      <c r="S69" s="61">
        <v>0</v>
      </c>
      <c r="T69" s="61">
        <f t="shared" si="6"/>
        <v>180</v>
      </c>
      <c r="U69" s="61">
        <v>0</v>
      </c>
      <c r="V69" s="61">
        <f t="shared" si="7"/>
        <v>180</v>
      </c>
      <c r="W69" s="62">
        <v>0</v>
      </c>
      <c r="X69" s="63">
        <f t="shared" si="8"/>
        <v>180</v>
      </c>
      <c r="Y69" s="62">
        <v>0</v>
      </c>
      <c r="Z69" s="63">
        <f t="shared" si="11"/>
        <v>180</v>
      </c>
    </row>
    <row r="70" spans="1:26" x14ac:dyDescent="0.25">
      <c r="A70" s="64"/>
      <c r="B70" s="65" t="s">
        <v>31</v>
      </c>
      <c r="C70" s="101">
        <v>3299</v>
      </c>
      <c r="D70" s="57">
        <v>5169</v>
      </c>
      <c r="E70" s="58" t="s">
        <v>32</v>
      </c>
      <c r="F70" s="59">
        <v>50</v>
      </c>
      <c r="G70" s="125">
        <v>0</v>
      </c>
      <c r="H70" s="59">
        <f t="shared" si="0"/>
        <v>50</v>
      </c>
      <c r="I70" s="60">
        <v>0</v>
      </c>
      <c r="J70" s="60">
        <f t="shared" si="1"/>
        <v>50</v>
      </c>
      <c r="K70" s="61">
        <v>0</v>
      </c>
      <c r="L70" s="61">
        <f t="shared" si="2"/>
        <v>50</v>
      </c>
      <c r="M70" s="61">
        <v>0</v>
      </c>
      <c r="N70" s="61">
        <f t="shared" si="3"/>
        <v>50</v>
      </c>
      <c r="O70" s="61">
        <v>0</v>
      </c>
      <c r="P70" s="61">
        <f t="shared" si="4"/>
        <v>50</v>
      </c>
      <c r="Q70" s="61">
        <v>0</v>
      </c>
      <c r="R70" s="61">
        <f t="shared" si="5"/>
        <v>50</v>
      </c>
      <c r="S70" s="61">
        <v>0</v>
      </c>
      <c r="T70" s="61">
        <f t="shared" si="6"/>
        <v>50</v>
      </c>
      <c r="U70" s="61">
        <v>0</v>
      </c>
      <c r="V70" s="61">
        <f t="shared" si="7"/>
        <v>50</v>
      </c>
      <c r="W70" s="62">
        <v>0</v>
      </c>
      <c r="X70" s="63">
        <f t="shared" si="8"/>
        <v>50</v>
      </c>
      <c r="Y70" s="62">
        <v>0</v>
      </c>
      <c r="Z70" s="63">
        <f t="shared" si="11"/>
        <v>50</v>
      </c>
    </row>
    <row r="71" spans="1:26" ht="15.75" thickBot="1" x14ac:dyDescent="0.3">
      <c r="A71" s="64"/>
      <c r="B71" s="102" t="s">
        <v>31</v>
      </c>
      <c r="C71" s="127">
        <v>3299</v>
      </c>
      <c r="D71" s="109">
        <v>5175</v>
      </c>
      <c r="E71" s="128" t="s">
        <v>33</v>
      </c>
      <c r="F71" s="59">
        <v>20</v>
      </c>
      <c r="G71" s="95">
        <v>0</v>
      </c>
      <c r="H71" s="129">
        <f t="shared" si="0"/>
        <v>20</v>
      </c>
      <c r="I71" s="87">
        <v>0</v>
      </c>
      <c r="J71" s="87">
        <f t="shared" si="1"/>
        <v>20</v>
      </c>
      <c r="K71" s="88">
        <v>0</v>
      </c>
      <c r="L71" s="88">
        <f t="shared" si="2"/>
        <v>20</v>
      </c>
      <c r="M71" s="88">
        <v>0</v>
      </c>
      <c r="N71" s="88">
        <f t="shared" si="3"/>
        <v>20</v>
      </c>
      <c r="O71" s="88">
        <v>0</v>
      </c>
      <c r="P71" s="88">
        <f t="shared" si="4"/>
        <v>20</v>
      </c>
      <c r="Q71" s="88">
        <v>0</v>
      </c>
      <c r="R71" s="88">
        <f t="shared" si="5"/>
        <v>20</v>
      </c>
      <c r="S71" s="88">
        <v>0</v>
      </c>
      <c r="T71" s="88">
        <f t="shared" si="6"/>
        <v>20</v>
      </c>
      <c r="U71" s="88">
        <v>0</v>
      </c>
      <c r="V71" s="88">
        <f t="shared" si="7"/>
        <v>20</v>
      </c>
      <c r="W71" s="89">
        <v>0</v>
      </c>
      <c r="X71" s="90">
        <f t="shared" si="8"/>
        <v>20</v>
      </c>
      <c r="Y71" s="89">
        <v>0</v>
      </c>
      <c r="Z71" s="90">
        <f t="shared" si="11"/>
        <v>20</v>
      </c>
    </row>
    <row r="72" spans="1:26" ht="15.75" thickBot="1" x14ac:dyDescent="0.3">
      <c r="A72" s="32" t="s">
        <v>26</v>
      </c>
      <c r="B72" s="130" t="s">
        <v>23</v>
      </c>
      <c r="C72" s="34" t="s">
        <v>23</v>
      </c>
      <c r="D72" s="35" t="s">
        <v>23</v>
      </c>
      <c r="E72" s="36" t="s">
        <v>78</v>
      </c>
      <c r="F72" s="37">
        <f>F73</f>
        <v>2000</v>
      </c>
      <c r="G72" s="131">
        <v>0</v>
      </c>
      <c r="H72" s="37">
        <f t="shared" si="0"/>
        <v>2000</v>
      </c>
      <c r="I72" s="38">
        <v>0</v>
      </c>
      <c r="J72" s="38">
        <f t="shared" si="1"/>
        <v>2000</v>
      </c>
      <c r="K72" s="39">
        <v>0</v>
      </c>
      <c r="L72" s="39">
        <f t="shared" si="2"/>
        <v>2000</v>
      </c>
      <c r="M72" s="39">
        <v>0</v>
      </c>
      <c r="N72" s="39">
        <f t="shared" si="3"/>
        <v>2000</v>
      </c>
      <c r="O72" s="39">
        <v>0</v>
      </c>
      <c r="P72" s="39">
        <f t="shared" si="4"/>
        <v>2000</v>
      </c>
      <c r="Q72" s="39">
        <v>0</v>
      </c>
      <c r="R72" s="39">
        <f t="shared" si="5"/>
        <v>2000</v>
      </c>
      <c r="S72" s="39">
        <v>0</v>
      </c>
      <c r="T72" s="39">
        <f t="shared" si="6"/>
        <v>2000</v>
      </c>
      <c r="U72" s="40">
        <f>U73</f>
        <v>-67</v>
      </c>
      <c r="V72" s="40">
        <f t="shared" si="7"/>
        <v>1933</v>
      </c>
      <c r="W72" s="41">
        <f>W73</f>
        <v>0</v>
      </c>
      <c r="X72" s="42">
        <f t="shared" si="8"/>
        <v>1933</v>
      </c>
      <c r="Y72" s="41">
        <f>Y73</f>
        <v>0</v>
      </c>
      <c r="Z72" s="42">
        <f t="shared" si="11"/>
        <v>1933</v>
      </c>
    </row>
    <row r="73" spans="1:26" x14ac:dyDescent="0.25">
      <c r="A73" s="43" t="s">
        <v>26</v>
      </c>
      <c r="B73" s="44" t="s">
        <v>79</v>
      </c>
      <c r="C73" s="45" t="s">
        <v>23</v>
      </c>
      <c r="D73" s="46" t="s">
        <v>23</v>
      </c>
      <c r="E73" s="47" t="s">
        <v>80</v>
      </c>
      <c r="F73" s="48">
        <f>SUM(F74:F81)</f>
        <v>2000</v>
      </c>
      <c r="G73" s="48">
        <f t="shared" ref="G73:T73" si="12">SUM(G74:G81)</f>
        <v>0</v>
      </c>
      <c r="H73" s="48">
        <f t="shared" si="12"/>
        <v>2000</v>
      </c>
      <c r="I73" s="48">
        <f t="shared" si="12"/>
        <v>0</v>
      </c>
      <c r="J73" s="48">
        <f t="shared" si="12"/>
        <v>2000</v>
      </c>
      <c r="K73" s="48">
        <f t="shared" si="12"/>
        <v>0</v>
      </c>
      <c r="L73" s="48">
        <f t="shared" si="12"/>
        <v>2000</v>
      </c>
      <c r="M73" s="48">
        <f t="shared" si="12"/>
        <v>0</v>
      </c>
      <c r="N73" s="48">
        <f t="shared" si="12"/>
        <v>2000</v>
      </c>
      <c r="O73" s="48">
        <f t="shared" si="12"/>
        <v>0</v>
      </c>
      <c r="P73" s="48">
        <f t="shared" si="12"/>
        <v>2000</v>
      </c>
      <c r="Q73" s="48">
        <f t="shared" si="12"/>
        <v>0</v>
      </c>
      <c r="R73" s="48">
        <f t="shared" si="12"/>
        <v>2000</v>
      </c>
      <c r="S73" s="48">
        <f t="shared" si="12"/>
        <v>-8.8817841970012523E-16</v>
      </c>
      <c r="T73" s="48">
        <f t="shared" si="12"/>
        <v>2000</v>
      </c>
      <c r="U73" s="51">
        <f>U74+U75+U76+U77+U78+U79+U80+U81</f>
        <v>-67</v>
      </c>
      <c r="V73" s="51">
        <f t="shared" si="7"/>
        <v>1933</v>
      </c>
      <c r="W73" s="52">
        <f>W74+W75+W76+W77+W78+W79+W80+W81</f>
        <v>0</v>
      </c>
      <c r="X73" s="53">
        <f t="shared" si="8"/>
        <v>1933</v>
      </c>
      <c r="Y73" s="52">
        <f>Y74+Y75+Y76+Y77+Y78+Y79+Y80+Y81</f>
        <v>0</v>
      </c>
      <c r="Z73" s="53">
        <f t="shared" si="11"/>
        <v>1933</v>
      </c>
    </row>
    <row r="74" spans="1:26" x14ac:dyDescent="0.25">
      <c r="A74" s="64"/>
      <c r="B74" s="65" t="s">
        <v>31</v>
      </c>
      <c r="C74" s="56">
        <v>3419</v>
      </c>
      <c r="D74" s="57">
        <v>5021</v>
      </c>
      <c r="E74" s="132" t="s">
        <v>36</v>
      </c>
      <c r="F74" s="59">
        <v>180</v>
      </c>
      <c r="G74" s="125">
        <v>0</v>
      </c>
      <c r="H74" s="59">
        <f t="shared" si="0"/>
        <v>180</v>
      </c>
      <c r="I74" s="60">
        <v>0</v>
      </c>
      <c r="J74" s="60">
        <f t="shared" si="1"/>
        <v>180</v>
      </c>
      <c r="K74" s="61">
        <v>0</v>
      </c>
      <c r="L74" s="61">
        <f t="shared" si="2"/>
        <v>180</v>
      </c>
      <c r="M74" s="61">
        <v>0</v>
      </c>
      <c r="N74" s="61">
        <f t="shared" si="3"/>
        <v>180</v>
      </c>
      <c r="O74" s="61">
        <v>0</v>
      </c>
      <c r="P74" s="61">
        <f t="shared" si="4"/>
        <v>180</v>
      </c>
      <c r="Q74" s="61">
        <v>0</v>
      </c>
      <c r="R74" s="61">
        <f t="shared" si="5"/>
        <v>180</v>
      </c>
      <c r="S74" s="61">
        <v>0</v>
      </c>
      <c r="T74" s="61">
        <f t="shared" si="6"/>
        <v>180</v>
      </c>
      <c r="U74" s="61">
        <v>0</v>
      </c>
      <c r="V74" s="61">
        <f t="shared" si="7"/>
        <v>180</v>
      </c>
      <c r="W74" s="62">
        <v>0</v>
      </c>
      <c r="X74" s="63">
        <f t="shared" si="8"/>
        <v>180</v>
      </c>
      <c r="Y74" s="62">
        <v>0</v>
      </c>
      <c r="Z74" s="63">
        <f t="shared" si="11"/>
        <v>180</v>
      </c>
    </row>
    <row r="75" spans="1:26" x14ac:dyDescent="0.25">
      <c r="A75" s="64"/>
      <c r="B75" s="65" t="s">
        <v>31</v>
      </c>
      <c r="C75" s="56">
        <v>3419</v>
      </c>
      <c r="D75" s="57">
        <v>5139</v>
      </c>
      <c r="E75" s="58" t="s">
        <v>37</v>
      </c>
      <c r="F75" s="59">
        <v>750</v>
      </c>
      <c r="G75" s="125">
        <v>0</v>
      </c>
      <c r="H75" s="59">
        <f t="shared" si="0"/>
        <v>750</v>
      </c>
      <c r="I75" s="60">
        <v>0</v>
      </c>
      <c r="J75" s="60">
        <f t="shared" si="1"/>
        <v>750</v>
      </c>
      <c r="K75" s="61">
        <v>0</v>
      </c>
      <c r="L75" s="61">
        <f t="shared" si="2"/>
        <v>750</v>
      </c>
      <c r="M75" s="61">
        <v>0</v>
      </c>
      <c r="N75" s="61">
        <f t="shared" si="3"/>
        <v>750</v>
      </c>
      <c r="O75" s="61">
        <v>0</v>
      </c>
      <c r="P75" s="61">
        <f t="shared" si="4"/>
        <v>750</v>
      </c>
      <c r="Q75" s="61">
        <v>0</v>
      </c>
      <c r="R75" s="61">
        <f t="shared" si="5"/>
        <v>750</v>
      </c>
      <c r="S75" s="61">
        <v>0</v>
      </c>
      <c r="T75" s="61">
        <f t="shared" si="6"/>
        <v>750</v>
      </c>
      <c r="U75" s="61">
        <v>0</v>
      </c>
      <c r="V75" s="61">
        <f t="shared" ref="V75:V81" si="13">+T75+U75</f>
        <v>750</v>
      </c>
      <c r="W75" s="62">
        <v>0</v>
      </c>
      <c r="X75" s="63">
        <f t="shared" ref="X75:X81" si="14">+V75+W75</f>
        <v>750</v>
      </c>
      <c r="Y75" s="62">
        <v>0</v>
      </c>
      <c r="Z75" s="63">
        <f t="shared" si="11"/>
        <v>750</v>
      </c>
    </row>
    <row r="76" spans="1:26" x14ac:dyDescent="0.25">
      <c r="A76" s="64"/>
      <c r="B76" s="65"/>
      <c r="C76" s="56">
        <v>3419</v>
      </c>
      <c r="D76" s="57">
        <v>5156</v>
      </c>
      <c r="E76" s="58" t="s">
        <v>81</v>
      </c>
      <c r="F76" s="59">
        <v>0</v>
      </c>
      <c r="G76" s="125"/>
      <c r="H76" s="59"/>
      <c r="I76" s="60"/>
      <c r="J76" s="60"/>
      <c r="K76" s="61"/>
      <c r="L76" s="61"/>
      <c r="M76" s="61"/>
      <c r="N76" s="61"/>
      <c r="O76" s="61"/>
      <c r="P76" s="61">
        <v>0</v>
      </c>
      <c r="Q76" s="61">
        <v>0</v>
      </c>
      <c r="R76" s="61">
        <v>0</v>
      </c>
      <c r="S76" s="61">
        <v>1.8</v>
      </c>
      <c r="T76" s="61">
        <f t="shared" ref="T76:T81" si="15">+R76+S76</f>
        <v>1.8</v>
      </c>
      <c r="U76" s="61">
        <v>0</v>
      </c>
      <c r="V76" s="61">
        <f t="shared" si="13"/>
        <v>1.8</v>
      </c>
      <c r="W76" s="62">
        <v>0</v>
      </c>
      <c r="X76" s="63">
        <f t="shared" si="14"/>
        <v>1.8</v>
      </c>
      <c r="Y76" s="62">
        <v>0</v>
      </c>
      <c r="Z76" s="63">
        <f t="shared" si="11"/>
        <v>1.8</v>
      </c>
    </row>
    <row r="77" spans="1:26" x14ac:dyDescent="0.25">
      <c r="A77" s="64"/>
      <c r="B77" s="65" t="s">
        <v>31</v>
      </c>
      <c r="C77" s="56">
        <v>3419</v>
      </c>
      <c r="D77" s="57">
        <v>5169</v>
      </c>
      <c r="E77" s="58" t="s">
        <v>32</v>
      </c>
      <c r="F77" s="59">
        <v>1020</v>
      </c>
      <c r="G77" s="125">
        <v>0</v>
      </c>
      <c r="H77" s="59">
        <f t="shared" si="0"/>
        <v>1020</v>
      </c>
      <c r="I77" s="60">
        <v>0</v>
      </c>
      <c r="J77" s="60">
        <f t="shared" si="1"/>
        <v>1020</v>
      </c>
      <c r="K77" s="61">
        <v>0</v>
      </c>
      <c r="L77" s="61">
        <f t="shared" si="2"/>
        <v>1020</v>
      </c>
      <c r="M77" s="61">
        <v>0</v>
      </c>
      <c r="N77" s="61">
        <f t="shared" si="3"/>
        <v>1020</v>
      </c>
      <c r="O77" s="61">
        <v>-6</v>
      </c>
      <c r="P77" s="61">
        <f t="shared" si="4"/>
        <v>1014</v>
      </c>
      <c r="Q77" s="61">
        <v>-21</v>
      </c>
      <c r="R77" s="61">
        <f t="shared" si="5"/>
        <v>993</v>
      </c>
      <c r="S77" s="61">
        <v>-5.9</v>
      </c>
      <c r="T77" s="61">
        <f t="shared" si="15"/>
        <v>987.1</v>
      </c>
      <c r="U77" s="61">
        <v>-17</v>
      </c>
      <c r="V77" s="61">
        <f t="shared" si="13"/>
        <v>970.1</v>
      </c>
      <c r="W77" s="62">
        <v>0</v>
      </c>
      <c r="X77" s="63">
        <f t="shared" si="14"/>
        <v>970.1</v>
      </c>
      <c r="Y77" s="62">
        <v>0</v>
      </c>
      <c r="Z77" s="63">
        <f t="shared" si="11"/>
        <v>970.1</v>
      </c>
    </row>
    <row r="78" spans="1:26" x14ac:dyDescent="0.25">
      <c r="A78" s="64"/>
      <c r="B78" s="65"/>
      <c r="C78" s="56">
        <v>3419</v>
      </c>
      <c r="D78" s="57">
        <v>5173</v>
      </c>
      <c r="E78" s="58" t="s">
        <v>41</v>
      </c>
      <c r="F78" s="59">
        <v>0</v>
      </c>
      <c r="G78" s="125"/>
      <c r="H78" s="59"/>
      <c r="I78" s="60"/>
      <c r="J78" s="60"/>
      <c r="K78" s="61"/>
      <c r="L78" s="61"/>
      <c r="M78" s="61"/>
      <c r="N78" s="61"/>
      <c r="O78" s="61"/>
      <c r="P78" s="61">
        <v>0</v>
      </c>
      <c r="Q78" s="61">
        <v>21</v>
      </c>
      <c r="R78" s="61">
        <f t="shared" ref="R78:R81" si="16">+P78+Q78</f>
        <v>21</v>
      </c>
      <c r="S78" s="61">
        <v>0</v>
      </c>
      <c r="T78" s="61">
        <f t="shared" si="15"/>
        <v>21</v>
      </c>
      <c r="U78" s="61">
        <v>0</v>
      </c>
      <c r="V78" s="61">
        <f t="shared" si="13"/>
        <v>21</v>
      </c>
      <c r="W78" s="62">
        <v>0</v>
      </c>
      <c r="X78" s="63">
        <f t="shared" si="14"/>
        <v>21</v>
      </c>
      <c r="Y78" s="62">
        <v>0</v>
      </c>
      <c r="Z78" s="63">
        <f t="shared" si="11"/>
        <v>21</v>
      </c>
    </row>
    <row r="79" spans="1:26" x14ac:dyDescent="0.25">
      <c r="A79" s="64"/>
      <c r="B79" s="65" t="s">
        <v>31</v>
      </c>
      <c r="C79" s="56">
        <v>3419</v>
      </c>
      <c r="D79" s="57">
        <v>5175</v>
      </c>
      <c r="E79" s="58" t="s">
        <v>33</v>
      </c>
      <c r="F79" s="59">
        <v>0</v>
      </c>
      <c r="G79" s="125">
        <v>0</v>
      </c>
      <c r="H79" s="59">
        <f t="shared" si="0"/>
        <v>0</v>
      </c>
      <c r="I79" s="60">
        <v>0</v>
      </c>
      <c r="J79" s="60">
        <f t="shared" si="1"/>
        <v>0</v>
      </c>
      <c r="K79" s="61">
        <v>0</v>
      </c>
      <c r="L79" s="61">
        <f t="shared" si="2"/>
        <v>0</v>
      </c>
      <c r="M79" s="61">
        <v>0</v>
      </c>
      <c r="N79" s="61">
        <f t="shared" si="3"/>
        <v>0</v>
      </c>
      <c r="O79" s="61">
        <v>0</v>
      </c>
      <c r="P79" s="61">
        <v>0</v>
      </c>
      <c r="Q79" s="61">
        <v>0</v>
      </c>
      <c r="R79" s="61">
        <f t="shared" si="16"/>
        <v>0</v>
      </c>
      <c r="S79" s="61">
        <v>4.0999999999999996</v>
      </c>
      <c r="T79" s="61">
        <f t="shared" si="15"/>
        <v>4.0999999999999996</v>
      </c>
      <c r="U79" s="61">
        <v>0</v>
      </c>
      <c r="V79" s="61">
        <f t="shared" si="13"/>
        <v>4.0999999999999996</v>
      </c>
      <c r="W79" s="62">
        <v>0</v>
      </c>
      <c r="X79" s="63">
        <f t="shared" si="14"/>
        <v>4.0999999999999996</v>
      </c>
      <c r="Y79" s="62">
        <v>0</v>
      </c>
      <c r="Z79" s="63">
        <f t="shared" si="11"/>
        <v>4.0999999999999996</v>
      </c>
    </row>
    <row r="80" spans="1:26" x14ac:dyDescent="0.25">
      <c r="A80" s="133"/>
      <c r="B80" s="102" t="s">
        <v>31</v>
      </c>
      <c r="C80" s="134">
        <v>3419</v>
      </c>
      <c r="D80" s="104">
        <v>5164</v>
      </c>
      <c r="E80" s="135" t="s">
        <v>40</v>
      </c>
      <c r="F80" s="129">
        <v>0</v>
      </c>
      <c r="G80" s="136">
        <v>0</v>
      </c>
      <c r="H80" s="129">
        <v>0</v>
      </c>
      <c r="I80" s="137">
        <v>0</v>
      </c>
      <c r="J80" s="137">
        <f t="shared" ref="J80:J81" si="17">+H80+I80</f>
        <v>0</v>
      </c>
      <c r="K80" s="138">
        <v>0</v>
      </c>
      <c r="L80" s="138">
        <f t="shared" ref="L80:L81" si="18">+J80+K80</f>
        <v>0</v>
      </c>
      <c r="M80" s="138">
        <v>0</v>
      </c>
      <c r="N80" s="138">
        <f t="shared" ref="N80:N81" si="19">+L80+M80</f>
        <v>0</v>
      </c>
      <c r="O80" s="138">
        <v>6</v>
      </c>
      <c r="P80" s="138">
        <f t="shared" ref="P80:P81" si="20">+N80+O80</f>
        <v>6</v>
      </c>
      <c r="Q80" s="88">
        <v>0</v>
      </c>
      <c r="R80" s="88">
        <f t="shared" si="16"/>
        <v>6</v>
      </c>
      <c r="S80" s="61">
        <v>0</v>
      </c>
      <c r="T80" s="61">
        <f t="shared" si="15"/>
        <v>6</v>
      </c>
      <c r="U80" s="61">
        <v>0</v>
      </c>
      <c r="V80" s="61">
        <f t="shared" si="13"/>
        <v>6</v>
      </c>
      <c r="W80" s="62">
        <v>0</v>
      </c>
      <c r="X80" s="63">
        <f t="shared" si="14"/>
        <v>6</v>
      </c>
      <c r="Y80" s="62">
        <v>0</v>
      </c>
      <c r="Z80" s="63">
        <f t="shared" si="11"/>
        <v>6</v>
      </c>
    </row>
    <row r="81" spans="1:26" ht="15.75" thickBot="1" x14ac:dyDescent="0.3">
      <c r="A81" s="139"/>
      <c r="B81" s="140" t="s">
        <v>31</v>
      </c>
      <c r="C81" s="82">
        <v>3419</v>
      </c>
      <c r="D81" s="83">
        <v>5492</v>
      </c>
      <c r="E81" s="84" t="s">
        <v>61</v>
      </c>
      <c r="F81" s="85">
        <v>50</v>
      </c>
      <c r="G81" s="141">
        <v>0</v>
      </c>
      <c r="H81" s="85">
        <f t="shared" ref="H81" si="21">+F81+G81</f>
        <v>50</v>
      </c>
      <c r="I81" s="142">
        <v>0</v>
      </c>
      <c r="J81" s="142">
        <f t="shared" si="17"/>
        <v>50</v>
      </c>
      <c r="K81" s="143">
        <v>0</v>
      </c>
      <c r="L81" s="143">
        <f t="shared" si="18"/>
        <v>50</v>
      </c>
      <c r="M81" s="143">
        <v>0</v>
      </c>
      <c r="N81" s="143">
        <f t="shared" si="19"/>
        <v>50</v>
      </c>
      <c r="O81" s="143">
        <v>0</v>
      </c>
      <c r="P81" s="143">
        <f t="shared" si="20"/>
        <v>50</v>
      </c>
      <c r="Q81" s="143">
        <v>0</v>
      </c>
      <c r="R81" s="143">
        <f t="shared" si="16"/>
        <v>50</v>
      </c>
      <c r="S81" s="143">
        <v>0</v>
      </c>
      <c r="T81" s="143">
        <f t="shared" si="15"/>
        <v>50</v>
      </c>
      <c r="U81" s="143">
        <v>-50</v>
      </c>
      <c r="V81" s="143">
        <f t="shared" si="13"/>
        <v>0</v>
      </c>
      <c r="W81" s="144">
        <v>0</v>
      </c>
      <c r="X81" s="145">
        <f t="shared" si="14"/>
        <v>0</v>
      </c>
      <c r="Y81" s="144">
        <v>0</v>
      </c>
      <c r="Z81" s="145">
        <f t="shared" si="11"/>
        <v>0</v>
      </c>
    </row>
    <row r="83" spans="1:26" x14ac:dyDescent="0.25">
      <c r="Y83" s="146">
        <v>42328</v>
      </c>
    </row>
  </sheetData>
  <mergeCells count="4">
    <mergeCell ref="A1:H1"/>
    <mergeCell ref="A2:H2"/>
    <mergeCell ref="A3:H3"/>
    <mergeCell ref="A5:H5"/>
  </mergeCells>
  <pageMargins left="0.7" right="0.7" top="0.78740157499999996" bottom="0.78740157499999996" header="0.3" footer="0.3"/>
  <pageSetup paperSize="9" scale="84" orientation="portrait" r:id="rId1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9"/>
  <sheetViews>
    <sheetView zoomScaleNormal="100" workbookViewId="0">
      <selection activeCell="H39" sqref="H39"/>
    </sheetView>
  </sheetViews>
  <sheetFormatPr defaultColWidth="8.85546875" defaultRowHeight="15" x14ac:dyDescent="0.25"/>
  <cols>
    <col min="1" max="1" width="2.85546875" style="4" customWidth="1"/>
    <col min="2" max="2" width="12" style="4" customWidth="1"/>
    <col min="3" max="3" width="4.28515625" style="4" customWidth="1"/>
    <col min="4" max="4" width="6.85546875" style="4" customWidth="1"/>
    <col min="5" max="5" width="36.28515625" style="4" customWidth="1"/>
    <col min="6" max="6" width="7.7109375" style="4" customWidth="1"/>
    <col min="7" max="21" width="0" style="4" hidden="1" customWidth="1"/>
    <col min="22" max="22" width="8.28515625" style="4" customWidth="1"/>
    <col min="23" max="23" width="9.5703125" style="4" customWidth="1"/>
    <col min="24" max="24" width="8.28515625" style="4" customWidth="1"/>
    <col min="25" max="25" width="10" style="4" customWidth="1"/>
    <col min="26" max="16384" width="8.85546875" style="4"/>
  </cols>
  <sheetData>
    <row r="1" spans="1:25" x14ac:dyDescent="0.25">
      <c r="A1" s="2"/>
      <c r="B1" s="2"/>
      <c r="C1" s="2"/>
      <c r="D1" s="2"/>
      <c r="E1" s="2"/>
      <c r="F1" s="147"/>
      <c r="G1" s="446"/>
      <c r="H1" s="446"/>
      <c r="I1" s="2"/>
      <c r="J1" s="148"/>
      <c r="K1" s="1"/>
      <c r="L1" s="148"/>
      <c r="M1" s="1"/>
      <c r="N1" s="148"/>
      <c r="O1" s="2"/>
      <c r="P1" s="1"/>
      <c r="Q1" s="1"/>
      <c r="R1" s="2"/>
      <c r="S1" s="1"/>
      <c r="T1" s="2"/>
      <c r="U1" s="2"/>
      <c r="V1" s="2"/>
      <c r="W1" s="1" t="s">
        <v>646</v>
      </c>
      <c r="X1" s="2"/>
    </row>
    <row r="2" spans="1:25" ht="18" x14ac:dyDescent="0.25">
      <c r="A2" s="442" t="s">
        <v>83</v>
      </c>
      <c r="B2" s="442"/>
      <c r="C2" s="442"/>
      <c r="D2" s="442"/>
      <c r="E2" s="442"/>
      <c r="F2" s="442"/>
      <c r="G2" s="442"/>
      <c r="H2" s="442"/>
      <c r="I2" s="2"/>
      <c r="J2" s="2"/>
      <c r="K2" s="1"/>
      <c r="L2" s="2"/>
      <c r="M2" s="1"/>
      <c r="N2" s="2"/>
      <c r="O2" s="2"/>
      <c r="P2" s="2"/>
      <c r="Q2" s="2"/>
      <c r="R2" s="2"/>
      <c r="S2" s="1"/>
      <c r="T2" s="2"/>
      <c r="U2" s="2"/>
      <c r="V2" s="2"/>
      <c r="W2" s="2"/>
      <c r="X2" s="2"/>
    </row>
    <row r="3" spans="1:25" x14ac:dyDescent="0.3">
      <c r="A3" s="6"/>
      <c r="B3" s="6"/>
      <c r="C3" s="6"/>
      <c r="D3" s="6"/>
      <c r="E3" s="6"/>
      <c r="F3" s="6"/>
      <c r="G3" s="8"/>
      <c r="H3" s="8"/>
      <c r="I3" s="2"/>
      <c r="J3" s="2"/>
      <c r="K3" s="1"/>
      <c r="L3" s="2"/>
      <c r="M3" s="1"/>
      <c r="N3" s="2"/>
      <c r="O3" s="2"/>
      <c r="P3" s="2"/>
      <c r="Q3" s="2"/>
      <c r="R3" s="2"/>
      <c r="S3" s="1"/>
      <c r="T3" s="2"/>
      <c r="U3" s="2"/>
      <c r="V3" s="2"/>
      <c r="W3" s="2"/>
      <c r="X3" s="2"/>
    </row>
    <row r="4" spans="1:25" ht="15.75" x14ac:dyDescent="0.25">
      <c r="A4" s="445" t="s">
        <v>2</v>
      </c>
      <c r="B4" s="445"/>
      <c r="C4" s="445"/>
      <c r="D4" s="445"/>
      <c r="E4" s="445"/>
      <c r="F4" s="445"/>
      <c r="G4" s="445"/>
      <c r="H4" s="445"/>
      <c r="I4" s="2"/>
      <c r="J4" s="2"/>
      <c r="K4" s="1"/>
      <c r="L4" s="2"/>
      <c r="M4" s="1"/>
      <c r="N4" s="2"/>
      <c r="O4" s="2"/>
      <c r="P4" s="2"/>
      <c r="Q4" s="2"/>
      <c r="R4" s="2"/>
      <c r="S4" s="1"/>
      <c r="T4" s="2"/>
      <c r="U4" s="2"/>
      <c r="V4" s="2"/>
      <c r="W4" s="2"/>
      <c r="X4" s="2"/>
    </row>
    <row r="5" spans="1:25" ht="15.75" thickBot="1" x14ac:dyDescent="0.35">
      <c r="A5" s="6"/>
      <c r="B5" s="6"/>
      <c r="C5" s="6"/>
      <c r="D5" s="6"/>
      <c r="E5" s="6"/>
      <c r="F5" s="6"/>
      <c r="G5" s="8"/>
      <c r="H5" s="8"/>
      <c r="I5" s="2"/>
      <c r="J5" s="2"/>
      <c r="K5" s="1"/>
      <c r="L5" s="2"/>
      <c r="M5" s="1"/>
      <c r="N5" s="2"/>
      <c r="O5" s="2"/>
      <c r="P5" s="2"/>
      <c r="Q5" s="2"/>
      <c r="R5" s="2"/>
      <c r="S5" s="1"/>
      <c r="T5" s="2"/>
      <c r="U5" s="2"/>
      <c r="V5" s="2"/>
      <c r="W5" s="2"/>
      <c r="X5" s="2"/>
    </row>
    <row r="6" spans="1:25" ht="15.75" x14ac:dyDescent="0.25">
      <c r="A6" s="447" t="s">
        <v>84</v>
      </c>
      <c r="B6" s="447"/>
      <c r="C6" s="447"/>
      <c r="D6" s="447"/>
      <c r="E6" s="447"/>
      <c r="F6" s="447"/>
      <c r="G6" s="447"/>
      <c r="H6" s="447"/>
      <c r="I6" s="2"/>
      <c r="J6" s="2"/>
      <c r="K6" s="1"/>
      <c r="L6" s="2"/>
      <c r="M6" s="448" t="s">
        <v>85</v>
      </c>
      <c r="N6" s="2"/>
      <c r="O6" s="2"/>
      <c r="P6" s="2"/>
      <c r="Q6" s="2"/>
      <c r="R6" s="2"/>
      <c r="S6" s="1"/>
      <c r="T6" s="2"/>
      <c r="U6" s="2"/>
      <c r="V6" s="2"/>
      <c r="W6" s="2"/>
      <c r="X6" s="328"/>
      <c r="Y6" s="329"/>
    </row>
    <row r="7" spans="1:25" ht="15.75" thickBot="1" x14ac:dyDescent="0.3">
      <c r="A7" s="149"/>
      <c r="B7" s="150"/>
      <c r="C7" s="151"/>
      <c r="D7" s="151"/>
      <c r="E7" s="152"/>
      <c r="F7" s="153"/>
      <c r="G7" s="154"/>
      <c r="H7" s="154"/>
      <c r="I7" s="155"/>
      <c r="J7" s="155"/>
      <c r="K7" s="156"/>
      <c r="L7" s="155"/>
      <c r="M7" s="449"/>
      <c r="N7" s="155"/>
      <c r="O7" s="155"/>
      <c r="P7" s="155"/>
      <c r="Q7" s="155"/>
      <c r="R7" s="155"/>
      <c r="S7" s="156"/>
      <c r="T7" s="155"/>
      <c r="U7" s="451" t="s">
        <v>86</v>
      </c>
      <c r="V7" s="155"/>
      <c r="W7" s="157"/>
      <c r="X7" s="155"/>
    </row>
    <row r="8" spans="1:25" ht="15.75" thickBot="1" x14ac:dyDescent="0.3">
      <c r="A8" s="158"/>
      <c r="B8" s="158"/>
      <c r="C8" s="158"/>
      <c r="D8" s="158"/>
      <c r="E8" s="158"/>
      <c r="F8" s="159"/>
      <c r="G8" s="448" t="s">
        <v>87</v>
      </c>
      <c r="H8" s="160"/>
      <c r="I8" s="448" t="s">
        <v>88</v>
      </c>
      <c r="J8" s="160"/>
      <c r="K8" s="448" t="s">
        <v>89</v>
      </c>
      <c r="L8" s="160"/>
      <c r="M8" s="449"/>
      <c r="N8" s="160"/>
      <c r="O8" s="453" t="s">
        <v>90</v>
      </c>
      <c r="P8" s="160"/>
      <c r="Q8" s="155"/>
      <c r="R8" s="160"/>
      <c r="S8" s="155"/>
      <c r="T8" s="155"/>
      <c r="U8" s="451"/>
      <c r="V8" s="157"/>
      <c r="W8" s="157"/>
      <c r="X8" s="161" t="s">
        <v>91</v>
      </c>
    </row>
    <row r="9" spans="1:25" ht="35.25" thickBot="1" x14ac:dyDescent="0.3">
      <c r="A9" s="162" t="s">
        <v>5</v>
      </c>
      <c r="B9" s="17" t="s">
        <v>6</v>
      </c>
      <c r="C9" s="163" t="s">
        <v>92</v>
      </c>
      <c r="D9" s="17" t="s">
        <v>8</v>
      </c>
      <c r="E9" s="164" t="s">
        <v>93</v>
      </c>
      <c r="F9" s="19" t="s">
        <v>10</v>
      </c>
      <c r="G9" s="450"/>
      <c r="H9" s="165" t="s">
        <v>12</v>
      </c>
      <c r="I9" s="450"/>
      <c r="J9" s="165" t="s">
        <v>12</v>
      </c>
      <c r="K9" s="450"/>
      <c r="L9" s="166" t="s">
        <v>12</v>
      </c>
      <c r="M9" s="450"/>
      <c r="N9" s="166" t="s">
        <v>12</v>
      </c>
      <c r="O9" s="454"/>
      <c r="P9" s="165" t="s">
        <v>12</v>
      </c>
      <c r="Q9" s="167" t="s">
        <v>94</v>
      </c>
      <c r="R9" s="165" t="s">
        <v>12</v>
      </c>
      <c r="S9" s="168" t="s">
        <v>95</v>
      </c>
      <c r="T9" s="165" t="s">
        <v>12</v>
      </c>
      <c r="U9" s="452"/>
      <c r="V9" s="169" t="s">
        <v>12</v>
      </c>
      <c r="W9" s="330" t="s">
        <v>96</v>
      </c>
      <c r="X9" s="165" t="s">
        <v>12</v>
      </c>
    </row>
    <row r="10" spans="1:25" ht="15.75" thickBot="1" x14ac:dyDescent="0.3">
      <c r="A10" s="170" t="s">
        <v>22</v>
      </c>
      <c r="B10" s="171" t="s">
        <v>23</v>
      </c>
      <c r="C10" s="24" t="s">
        <v>23</v>
      </c>
      <c r="D10" s="24" t="s">
        <v>23</v>
      </c>
      <c r="E10" s="25" t="s">
        <v>97</v>
      </c>
      <c r="F10" s="172">
        <f t="shared" ref="F10:K10" si="0">+F11+F159+F183</f>
        <v>20428.98</v>
      </c>
      <c r="G10" s="172">
        <f t="shared" si="0"/>
        <v>0</v>
      </c>
      <c r="H10" s="173">
        <f t="shared" si="0"/>
        <v>20428.98</v>
      </c>
      <c r="I10" s="27">
        <f t="shared" si="0"/>
        <v>116.15</v>
      </c>
      <c r="J10" s="27">
        <f t="shared" si="0"/>
        <v>20545.129999999997</v>
      </c>
      <c r="K10" s="27">
        <f t="shared" si="0"/>
        <v>0</v>
      </c>
      <c r="L10" s="27">
        <f>+J10+K10</f>
        <v>20545.129999999997</v>
      </c>
      <c r="M10" s="27">
        <f>+M11+M159+M183</f>
        <v>6190</v>
      </c>
      <c r="N10" s="27">
        <f>+L10+M10</f>
        <v>26735.129999999997</v>
      </c>
      <c r="O10" s="174">
        <f>+O11+O159+O183</f>
        <v>2178.7640000000001</v>
      </c>
      <c r="P10" s="174">
        <f>+N10+O10</f>
        <v>28913.893999999997</v>
      </c>
      <c r="Q10" s="174">
        <f>+Q11+Q159+Q183</f>
        <v>50</v>
      </c>
      <c r="R10" s="174">
        <f>+P10+Q10</f>
        <v>28963.893999999997</v>
      </c>
      <c r="S10" s="175">
        <v>0</v>
      </c>
      <c r="T10" s="175">
        <f>+R10+S10</f>
        <v>28963.893999999997</v>
      </c>
      <c r="U10" s="175">
        <f>U11+U159+U183</f>
        <v>79.5</v>
      </c>
      <c r="V10" s="176">
        <f>+T10+U10</f>
        <v>29043.393999999997</v>
      </c>
      <c r="W10" s="176">
        <f>W11+W159+W183</f>
        <v>100</v>
      </c>
      <c r="X10" s="175">
        <f>+V10+W10</f>
        <v>29143.393999999997</v>
      </c>
      <c r="Y10" s="31" t="s">
        <v>98</v>
      </c>
    </row>
    <row r="11" spans="1:25" ht="15.75" thickBot="1" x14ac:dyDescent="0.3">
      <c r="A11" s="342" t="s">
        <v>22</v>
      </c>
      <c r="B11" s="402" t="s">
        <v>23</v>
      </c>
      <c r="C11" s="344" t="s">
        <v>23</v>
      </c>
      <c r="D11" s="345" t="s">
        <v>23</v>
      </c>
      <c r="E11" s="346" t="s">
        <v>99</v>
      </c>
      <c r="F11" s="347">
        <f>+F14+F95+F108+F128+F134+F138+F140+F144+F146</f>
        <v>2880</v>
      </c>
      <c r="G11" s="347">
        <f>+G14+G95+G100+G102+G104+G106+G108+G110+G112+G114+G116+G118+G120+G122+G124+G126+G128+G134+G138+G140+G144+G146</f>
        <v>0</v>
      </c>
      <c r="H11" s="347">
        <f t="shared" ref="H11:H197" si="1">+F11+G11</f>
        <v>2880</v>
      </c>
      <c r="I11" s="348">
        <f>+I134+I136+I140+I142+I108</f>
        <v>116.15</v>
      </c>
      <c r="J11" s="348">
        <f t="shared" ref="J11:J179" si="2">+H11+I11</f>
        <v>2996.15</v>
      </c>
      <c r="K11" s="348">
        <v>0</v>
      </c>
      <c r="L11" s="348">
        <f t="shared" ref="L11:L179" si="3">+J11+K11</f>
        <v>2996.15</v>
      </c>
      <c r="M11" s="348">
        <f>+M95+M102+M108+M150+M152</f>
        <v>1190</v>
      </c>
      <c r="N11" s="348">
        <f t="shared" ref="N11:N177" si="4">+L11+M11</f>
        <v>4186.1499999999996</v>
      </c>
      <c r="O11" s="349">
        <f>+O146+O148</f>
        <v>0</v>
      </c>
      <c r="P11" s="349">
        <f t="shared" ref="P11:P165" si="5">+N11+O11</f>
        <v>4186.1499999999996</v>
      </c>
      <c r="Q11" s="349">
        <f>+Q12+Q95+Q98</f>
        <v>50</v>
      </c>
      <c r="R11" s="349">
        <f t="shared" ref="R11:R163" si="6">+P11+Q11</f>
        <v>4236.1499999999996</v>
      </c>
      <c r="S11" s="350">
        <v>0</v>
      </c>
      <c r="T11" s="350">
        <f t="shared" ref="T11:T161" si="7">+R11+S11</f>
        <v>4236.1499999999996</v>
      </c>
      <c r="U11" s="350">
        <f>U12+U14+U17+U19+U21+U23+U25+U27+U29+U31+U33+U35+U37+U39+U41+U43+U45+U47+U49+U51+U53+U55+U57+U59+U61+U63+U65+U67+U69+U71+U73+U75+U77+U79+U81+U83+U85+U87+U89+U91+U93+U95+U98+U100+U102+U104+U106+U108+U110+U112+U114+U116+U118+U120+U122+U124+U126+U128+U130+U132+U134+U136+U138+U140+U142+U144+U146+U148+U150+U152+U154</f>
        <v>79.5</v>
      </c>
      <c r="V11" s="350">
        <f t="shared" ref="V11:V161" si="8">+T11+U11</f>
        <v>4315.6499999999996</v>
      </c>
      <c r="W11" s="350">
        <f>W12+W14+W17+W19+W21+W23+W25+W27+W29+W31+W33+W35+W37+W39+W41+W43+W45+W47+W49+W51+W53+W55+W57+W59+W61+W63+W65+W67+W69+W71+W73+W75+W77+W79+W81+W83+W85+W87+W89+W91+W93+W95+W98+W100+W102+W104+W106+W108+W110+W112+W114+W116+W118+W120+W122+W124+W126+W128+W130+W132+W134+W136+W138+W140+W142+W144+W146+W148+W150+W152+W154+W157</f>
        <v>100</v>
      </c>
      <c r="X11" s="350">
        <f t="shared" ref="X11:X16" si="9">+V11+W11</f>
        <v>4415.6499999999996</v>
      </c>
      <c r="Y11" s="31" t="s">
        <v>98</v>
      </c>
    </row>
    <row r="12" spans="1:25" ht="33.75" x14ac:dyDescent="0.25">
      <c r="A12" s="331" t="s">
        <v>22</v>
      </c>
      <c r="B12" s="332" t="s">
        <v>100</v>
      </c>
      <c r="C12" s="333" t="s">
        <v>23</v>
      </c>
      <c r="D12" s="334" t="s">
        <v>23</v>
      </c>
      <c r="E12" s="335" t="s">
        <v>101</v>
      </c>
      <c r="F12" s="336">
        <v>0</v>
      </c>
      <c r="G12" s="336"/>
      <c r="H12" s="336"/>
      <c r="I12" s="337"/>
      <c r="J12" s="337"/>
      <c r="K12" s="337"/>
      <c r="L12" s="337"/>
      <c r="M12" s="337"/>
      <c r="N12" s="337"/>
      <c r="O12" s="338"/>
      <c r="P12" s="338">
        <v>0</v>
      </c>
      <c r="Q12" s="175">
        <f>+Q13</f>
        <v>50</v>
      </c>
      <c r="R12" s="175">
        <f t="shared" si="6"/>
        <v>50</v>
      </c>
      <c r="S12" s="239">
        <v>0</v>
      </c>
      <c r="T12" s="239">
        <f t="shared" si="7"/>
        <v>50</v>
      </c>
      <c r="U12" s="239">
        <v>0</v>
      </c>
      <c r="V12" s="239">
        <f t="shared" si="8"/>
        <v>50</v>
      </c>
      <c r="W12" s="239">
        <f>W13</f>
        <v>30</v>
      </c>
      <c r="X12" s="239">
        <f t="shared" si="9"/>
        <v>80</v>
      </c>
      <c r="Y12" s="31" t="s">
        <v>98</v>
      </c>
    </row>
    <row r="13" spans="1:25" x14ac:dyDescent="0.25">
      <c r="A13" s="54"/>
      <c r="B13" s="339"/>
      <c r="C13" s="56">
        <v>3299</v>
      </c>
      <c r="D13" s="271" t="s">
        <v>102</v>
      </c>
      <c r="E13" s="272" t="s">
        <v>103</v>
      </c>
      <c r="F13" s="183">
        <v>0</v>
      </c>
      <c r="G13" s="183"/>
      <c r="H13" s="183"/>
      <c r="I13" s="60"/>
      <c r="J13" s="60"/>
      <c r="K13" s="60"/>
      <c r="L13" s="60"/>
      <c r="M13" s="60"/>
      <c r="N13" s="60"/>
      <c r="O13" s="184"/>
      <c r="P13" s="184">
        <v>0</v>
      </c>
      <c r="Q13" s="185">
        <v>50</v>
      </c>
      <c r="R13" s="185">
        <f t="shared" si="6"/>
        <v>50</v>
      </c>
      <c r="S13" s="185">
        <v>0</v>
      </c>
      <c r="T13" s="185">
        <f t="shared" si="7"/>
        <v>50</v>
      </c>
      <c r="U13" s="185">
        <v>0</v>
      </c>
      <c r="V13" s="185">
        <f t="shared" si="8"/>
        <v>50</v>
      </c>
      <c r="W13" s="185">
        <v>30</v>
      </c>
      <c r="X13" s="185">
        <f t="shared" si="9"/>
        <v>80</v>
      </c>
    </row>
    <row r="14" spans="1:25" x14ac:dyDescent="0.25">
      <c r="A14" s="43" t="s">
        <v>22</v>
      </c>
      <c r="B14" s="177" t="s">
        <v>104</v>
      </c>
      <c r="C14" s="45" t="s">
        <v>23</v>
      </c>
      <c r="D14" s="46" t="s">
        <v>23</v>
      </c>
      <c r="E14" s="92" t="s">
        <v>58</v>
      </c>
      <c r="F14" s="178">
        <f>SUM(F15:F16)</f>
        <v>200</v>
      </c>
      <c r="G14" s="178">
        <v>0</v>
      </c>
      <c r="H14" s="178">
        <f t="shared" si="1"/>
        <v>200</v>
      </c>
      <c r="I14" s="50">
        <v>0</v>
      </c>
      <c r="J14" s="50">
        <f t="shared" si="2"/>
        <v>200</v>
      </c>
      <c r="K14" s="50">
        <v>0</v>
      </c>
      <c r="L14" s="50">
        <f t="shared" si="3"/>
        <v>200</v>
      </c>
      <c r="M14" s="50">
        <v>0</v>
      </c>
      <c r="N14" s="50">
        <f t="shared" si="4"/>
        <v>200</v>
      </c>
      <c r="O14" s="179">
        <v>0</v>
      </c>
      <c r="P14" s="179">
        <f t="shared" si="5"/>
        <v>200</v>
      </c>
      <c r="Q14" s="179">
        <v>0</v>
      </c>
      <c r="R14" s="179">
        <f t="shared" si="6"/>
        <v>200</v>
      </c>
      <c r="S14" s="180">
        <v>0</v>
      </c>
      <c r="T14" s="180">
        <f t="shared" si="7"/>
        <v>200</v>
      </c>
      <c r="U14" s="180">
        <f>U15+U16</f>
        <v>-200</v>
      </c>
      <c r="V14" s="180">
        <f t="shared" si="8"/>
        <v>0</v>
      </c>
      <c r="W14" s="180">
        <f>W15+W16</f>
        <v>0</v>
      </c>
      <c r="X14" s="180">
        <f t="shared" si="9"/>
        <v>0</v>
      </c>
    </row>
    <row r="15" spans="1:25" x14ac:dyDescent="0.25">
      <c r="A15" s="96"/>
      <c r="B15" s="181" t="s">
        <v>31</v>
      </c>
      <c r="C15" s="101">
        <v>3299</v>
      </c>
      <c r="D15" s="57">
        <v>5321</v>
      </c>
      <c r="E15" s="58" t="s">
        <v>105</v>
      </c>
      <c r="F15" s="182">
        <v>180</v>
      </c>
      <c r="G15" s="182">
        <v>0</v>
      </c>
      <c r="H15" s="183">
        <f t="shared" si="1"/>
        <v>180</v>
      </c>
      <c r="I15" s="60">
        <v>0</v>
      </c>
      <c r="J15" s="60">
        <f t="shared" si="2"/>
        <v>180</v>
      </c>
      <c r="K15" s="60">
        <v>0</v>
      </c>
      <c r="L15" s="60">
        <f t="shared" si="3"/>
        <v>180</v>
      </c>
      <c r="M15" s="60">
        <v>0</v>
      </c>
      <c r="N15" s="60">
        <f t="shared" si="4"/>
        <v>180</v>
      </c>
      <c r="O15" s="184">
        <v>0</v>
      </c>
      <c r="P15" s="184">
        <f t="shared" si="5"/>
        <v>180</v>
      </c>
      <c r="Q15" s="184">
        <v>0</v>
      </c>
      <c r="R15" s="184">
        <f t="shared" si="6"/>
        <v>180</v>
      </c>
      <c r="S15" s="185">
        <v>0</v>
      </c>
      <c r="T15" s="185">
        <f t="shared" si="7"/>
        <v>180</v>
      </c>
      <c r="U15" s="185">
        <v>-180</v>
      </c>
      <c r="V15" s="185">
        <f t="shared" si="8"/>
        <v>0</v>
      </c>
      <c r="W15" s="185">
        <v>0</v>
      </c>
      <c r="X15" s="185">
        <f t="shared" si="9"/>
        <v>0</v>
      </c>
    </row>
    <row r="16" spans="1:25" x14ac:dyDescent="0.25">
      <c r="A16" s="96"/>
      <c r="B16" s="181" t="s">
        <v>31</v>
      </c>
      <c r="C16" s="101">
        <v>3299</v>
      </c>
      <c r="D16" s="57">
        <v>5331</v>
      </c>
      <c r="E16" s="58" t="s">
        <v>106</v>
      </c>
      <c r="F16" s="183">
        <v>20</v>
      </c>
      <c r="G16" s="183">
        <v>0</v>
      </c>
      <c r="H16" s="183">
        <f t="shared" si="1"/>
        <v>20</v>
      </c>
      <c r="I16" s="60">
        <v>0</v>
      </c>
      <c r="J16" s="60">
        <f t="shared" si="2"/>
        <v>20</v>
      </c>
      <c r="K16" s="60">
        <v>0</v>
      </c>
      <c r="L16" s="60">
        <f t="shared" si="3"/>
        <v>20</v>
      </c>
      <c r="M16" s="60">
        <v>0</v>
      </c>
      <c r="N16" s="60">
        <f t="shared" si="4"/>
        <v>20</v>
      </c>
      <c r="O16" s="184">
        <v>0</v>
      </c>
      <c r="P16" s="184">
        <f t="shared" si="5"/>
        <v>20</v>
      </c>
      <c r="Q16" s="184">
        <v>0</v>
      </c>
      <c r="R16" s="184">
        <f t="shared" si="6"/>
        <v>20</v>
      </c>
      <c r="S16" s="185">
        <v>0</v>
      </c>
      <c r="T16" s="185">
        <f t="shared" si="7"/>
        <v>20</v>
      </c>
      <c r="U16" s="185">
        <v>-20</v>
      </c>
      <c r="V16" s="185">
        <f t="shared" si="8"/>
        <v>0</v>
      </c>
      <c r="W16" s="185">
        <v>0</v>
      </c>
      <c r="X16" s="185">
        <f t="shared" si="9"/>
        <v>0</v>
      </c>
    </row>
    <row r="17" spans="1:24" ht="22.5" x14ac:dyDescent="0.25">
      <c r="A17" s="64" t="s">
        <v>22</v>
      </c>
      <c r="B17" s="186" t="s">
        <v>107</v>
      </c>
      <c r="C17" s="66" t="s">
        <v>23</v>
      </c>
      <c r="D17" s="67" t="s">
        <v>23</v>
      </c>
      <c r="E17" s="99" t="s">
        <v>108</v>
      </c>
      <c r="F17" s="187"/>
      <c r="G17" s="187"/>
      <c r="H17" s="183"/>
      <c r="I17" s="60"/>
      <c r="J17" s="60"/>
      <c r="K17" s="60"/>
      <c r="L17" s="60"/>
      <c r="M17" s="60"/>
      <c r="N17" s="60"/>
      <c r="O17" s="184"/>
      <c r="P17" s="184"/>
      <c r="Q17" s="184"/>
      <c r="R17" s="184"/>
      <c r="S17" s="185"/>
      <c r="T17" s="180">
        <v>0</v>
      </c>
      <c r="U17" s="180">
        <f>+U18</f>
        <v>9</v>
      </c>
      <c r="V17" s="180">
        <f>+T17+U17</f>
        <v>9</v>
      </c>
      <c r="W17" s="180">
        <f>+W18</f>
        <v>0</v>
      </c>
      <c r="X17" s="180">
        <f>+V17+W17</f>
        <v>9</v>
      </c>
    </row>
    <row r="18" spans="1:24" x14ac:dyDescent="0.25">
      <c r="A18" s="96"/>
      <c r="B18" s="181"/>
      <c r="C18" s="101">
        <v>3122</v>
      </c>
      <c r="D18" s="78">
        <v>5331</v>
      </c>
      <c r="E18" s="79" t="s">
        <v>106</v>
      </c>
      <c r="F18" s="187"/>
      <c r="G18" s="187"/>
      <c r="H18" s="183"/>
      <c r="I18" s="60"/>
      <c r="J18" s="60"/>
      <c r="K18" s="60"/>
      <c r="L18" s="60"/>
      <c r="M18" s="60"/>
      <c r="N18" s="60"/>
      <c r="O18" s="184"/>
      <c r="P18" s="184"/>
      <c r="Q18" s="184"/>
      <c r="R18" s="184"/>
      <c r="S18" s="185"/>
      <c r="T18" s="185">
        <v>0</v>
      </c>
      <c r="U18" s="185">
        <v>9</v>
      </c>
      <c r="V18" s="185">
        <f>+T18+U18</f>
        <v>9</v>
      </c>
      <c r="W18" s="185">
        <v>0</v>
      </c>
      <c r="X18" s="185">
        <f>+V18+W18</f>
        <v>9</v>
      </c>
    </row>
    <row r="19" spans="1:24" ht="22.5" x14ac:dyDescent="0.25">
      <c r="A19" s="64" t="s">
        <v>22</v>
      </c>
      <c r="B19" s="186" t="s">
        <v>109</v>
      </c>
      <c r="C19" s="66" t="s">
        <v>23</v>
      </c>
      <c r="D19" s="67" t="s">
        <v>23</v>
      </c>
      <c r="E19" s="99" t="s">
        <v>110</v>
      </c>
      <c r="F19" s="187"/>
      <c r="G19" s="187"/>
      <c r="H19" s="183"/>
      <c r="I19" s="60"/>
      <c r="J19" s="60"/>
      <c r="K19" s="60"/>
      <c r="L19" s="60"/>
      <c r="M19" s="60"/>
      <c r="N19" s="60"/>
      <c r="O19" s="184"/>
      <c r="P19" s="184"/>
      <c r="Q19" s="184"/>
      <c r="R19" s="184"/>
      <c r="S19" s="185"/>
      <c r="T19" s="180">
        <v>0</v>
      </c>
      <c r="U19" s="180">
        <f t="shared" ref="U19:W19" si="10">+U20</f>
        <v>5</v>
      </c>
      <c r="V19" s="180">
        <f t="shared" ref="V19:V82" si="11">+T19+U19</f>
        <v>5</v>
      </c>
      <c r="W19" s="180">
        <f t="shared" si="10"/>
        <v>0</v>
      </c>
      <c r="X19" s="180">
        <f t="shared" ref="X19:X82" si="12">+V19+W19</f>
        <v>5</v>
      </c>
    </row>
    <row r="20" spans="1:24" x14ac:dyDescent="0.25">
      <c r="A20" s="96"/>
      <c r="B20" s="181"/>
      <c r="C20" s="101">
        <v>3113</v>
      </c>
      <c r="D20" s="57">
        <v>5321</v>
      </c>
      <c r="E20" s="188" t="s">
        <v>105</v>
      </c>
      <c r="F20" s="187"/>
      <c r="G20" s="187"/>
      <c r="H20" s="183"/>
      <c r="I20" s="60"/>
      <c r="J20" s="60"/>
      <c r="K20" s="60"/>
      <c r="L20" s="60"/>
      <c r="M20" s="60"/>
      <c r="N20" s="60"/>
      <c r="O20" s="184"/>
      <c r="P20" s="184"/>
      <c r="Q20" s="184"/>
      <c r="R20" s="184"/>
      <c r="S20" s="185"/>
      <c r="T20" s="185">
        <v>0</v>
      </c>
      <c r="U20" s="185">
        <v>5</v>
      </c>
      <c r="V20" s="185">
        <f t="shared" si="11"/>
        <v>5</v>
      </c>
      <c r="W20" s="185">
        <v>0</v>
      </c>
      <c r="X20" s="185">
        <f t="shared" si="12"/>
        <v>5</v>
      </c>
    </row>
    <row r="21" spans="1:24" ht="33.75" x14ac:dyDescent="0.25">
      <c r="A21" s="64" t="s">
        <v>22</v>
      </c>
      <c r="B21" s="186" t="s">
        <v>111</v>
      </c>
      <c r="C21" s="66" t="s">
        <v>23</v>
      </c>
      <c r="D21" s="67" t="s">
        <v>23</v>
      </c>
      <c r="E21" s="99" t="s">
        <v>112</v>
      </c>
      <c r="F21" s="187"/>
      <c r="G21" s="187"/>
      <c r="H21" s="183"/>
      <c r="I21" s="60"/>
      <c r="J21" s="60"/>
      <c r="K21" s="60"/>
      <c r="L21" s="60"/>
      <c r="M21" s="60"/>
      <c r="N21" s="60"/>
      <c r="O21" s="184"/>
      <c r="P21" s="184"/>
      <c r="Q21" s="184"/>
      <c r="R21" s="184"/>
      <c r="S21" s="185"/>
      <c r="T21" s="180">
        <v>0</v>
      </c>
      <c r="U21" s="180">
        <f t="shared" ref="U21:W21" si="13">+U22</f>
        <v>10</v>
      </c>
      <c r="V21" s="180">
        <f t="shared" si="11"/>
        <v>10</v>
      </c>
      <c r="W21" s="180">
        <f t="shared" si="13"/>
        <v>0</v>
      </c>
      <c r="X21" s="180">
        <f t="shared" si="12"/>
        <v>10</v>
      </c>
    </row>
    <row r="22" spans="1:24" x14ac:dyDescent="0.25">
      <c r="A22" s="96"/>
      <c r="B22" s="181"/>
      <c r="C22" s="101">
        <v>3113</v>
      </c>
      <c r="D22" s="57">
        <v>5321</v>
      </c>
      <c r="E22" s="188" t="s">
        <v>105</v>
      </c>
      <c r="F22" s="187"/>
      <c r="G22" s="187"/>
      <c r="H22" s="183"/>
      <c r="I22" s="60"/>
      <c r="J22" s="60"/>
      <c r="K22" s="60"/>
      <c r="L22" s="60"/>
      <c r="M22" s="60"/>
      <c r="N22" s="60"/>
      <c r="O22" s="184"/>
      <c r="P22" s="184"/>
      <c r="Q22" s="184"/>
      <c r="R22" s="184"/>
      <c r="S22" s="185"/>
      <c r="T22" s="185">
        <v>0</v>
      </c>
      <c r="U22" s="185">
        <v>10</v>
      </c>
      <c r="V22" s="185">
        <f t="shared" si="11"/>
        <v>10</v>
      </c>
      <c r="W22" s="185">
        <v>0</v>
      </c>
      <c r="X22" s="185">
        <f t="shared" si="12"/>
        <v>10</v>
      </c>
    </row>
    <row r="23" spans="1:24" ht="22.5" x14ac:dyDescent="0.25">
      <c r="A23" s="64" t="s">
        <v>22</v>
      </c>
      <c r="B23" s="186" t="s">
        <v>113</v>
      </c>
      <c r="C23" s="66" t="s">
        <v>23</v>
      </c>
      <c r="D23" s="67" t="s">
        <v>23</v>
      </c>
      <c r="E23" s="99" t="s">
        <v>114</v>
      </c>
      <c r="F23" s="187"/>
      <c r="G23" s="187"/>
      <c r="H23" s="183"/>
      <c r="I23" s="60"/>
      <c r="J23" s="60"/>
      <c r="K23" s="60"/>
      <c r="L23" s="60"/>
      <c r="M23" s="60"/>
      <c r="N23" s="60"/>
      <c r="O23" s="184"/>
      <c r="P23" s="184"/>
      <c r="Q23" s="184"/>
      <c r="R23" s="184"/>
      <c r="S23" s="185"/>
      <c r="T23" s="180">
        <v>0</v>
      </c>
      <c r="U23" s="180">
        <f t="shared" ref="U23:W23" si="14">+U24</f>
        <v>10</v>
      </c>
      <c r="V23" s="180">
        <f t="shared" si="11"/>
        <v>10</v>
      </c>
      <c r="W23" s="180">
        <f t="shared" si="14"/>
        <v>0</v>
      </c>
      <c r="X23" s="180">
        <f t="shared" si="12"/>
        <v>10</v>
      </c>
    </row>
    <row r="24" spans="1:24" x14ac:dyDescent="0.25">
      <c r="A24" s="96"/>
      <c r="B24" s="181"/>
      <c r="C24" s="101">
        <v>3113</v>
      </c>
      <c r="D24" s="57">
        <v>5321</v>
      </c>
      <c r="E24" s="188" t="s">
        <v>105</v>
      </c>
      <c r="F24" s="187"/>
      <c r="G24" s="187"/>
      <c r="H24" s="183"/>
      <c r="I24" s="60"/>
      <c r="J24" s="60"/>
      <c r="K24" s="60"/>
      <c r="L24" s="60"/>
      <c r="M24" s="60"/>
      <c r="N24" s="60"/>
      <c r="O24" s="184"/>
      <c r="P24" s="184"/>
      <c r="Q24" s="184"/>
      <c r="R24" s="184"/>
      <c r="S24" s="185"/>
      <c r="T24" s="185">
        <v>0</v>
      </c>
      <c r="U24" s="185">
        <v>10</v>
      </c>
      <c r="V24" s="185">
        <f t="shared" si="11"/>
        <v>10</v>
      </c>
      <c r="W24" s="185">
        <v>0</v>
      </c>
      <c r="X24" s="185">
        <f t="shared" si="12"/>
        <v>10</v>
      </c>
    </row>
    <row r="25" spans="1:24" ht="22.5" x14ac:dyDescent="0.25">
      <c r="A25" s="64" t="s">
        <v>22</v>
      </c>
      <c r="B25" s="186" t="s">
        <v>115</v>
      </c>
      <c r="C25" s="66" t="s">
        <v>23</v>
      </c>
      <c r="D25" s="67" t="s">
        <v>23</v>
      </c>
      <c r="E25" s="99" t="s">
        <v>116</v>
      </c>
      <c r="F25" s="187"/>
      <c r="G25" s="187"/>
      <c r="H25" s="183"/>
      <c r="I25" s="60"/>
      <c r="J25" s="60"/>
      <c r="K25" s="60"/>
      <c r="L25" s="60"/>
      <c r="M25" s="60"/>
      <c r="N25" s="60"/>
      <c r="O25" s="184"/>
      <c r="P25" s="184"/>
      <c r="Q25" s="184"/>
      <c r="R25" s="184"/>
      <c r="S25" s="185"/>
      <c r="T25" s="180">
        <v>0</v>
      </c>
      <c r="U25" s="180">
        <f t="shared" ref="U25:W25" si="15">+U26</f>
        <v>10</v>
      </c>
      <c r="V25" s="180">
        <f t="shared" si="11"/>
        <v>10</v>
      </c>
      <c r="W25" s="180">
        <f t="shared" si="15"/>
        <v>0</v>
      </c>
      <c r="X25" s="180">
        <f t="shared" si="12"/>
        <v>10</v>
      </c>
    </row>
    <row r="26" spans="1:24" x14ac:dyDescent="0.25">
      <c r="A26" s="96"/>
      <c r="B26" s="181"/>
      <c r="C26" s="101">
        <v>3113</v>
      </c>
      <c r="D26" s="57">
        <v>5321</v>
      </c>
      <c r="E26" s="188" t="s">
        <v>105</v>
      </c>
      <c r="F26" s="187"/>
      <c r="G26" s="187"/>
      <c r="H26" s="183"/>
      <c r="I26" s="60"/>
      <c r="J26" s="60"/>
      <c r="K26" s="60"/>
      <c r="L26" s="60"/>
      <c r="M26" s="60"/>
      <c r="N26" s="60"/>
      <c r="O26" s="184"/>
      <c r="P26" s="184"/>
      <c r="Q26" s="184"/>
      <c r="R26" s="184"/>
      <c r="S26" s="185"/>
      <c r="T26" s="185">
        <v>0</v>
      </c>
      <c r="U26" s="185">
        <v>10</v>
      </c>
      <c r="V26" s="185">
        <f t="shared" si="11"/>
        <v>10</v>
      </c>
      <c r="W26" s="185">
        <v>0</v>
      </c>
      <c r="X26" s="185">
        <f t="shared" si="12"/>
        <v>10</v>
      </c>
    </row>
    <row r="27" spans="1:24" ht="33.75" x14ac:dyDescent="0.25">
      <c r="A27" s="64" t="s">
        <v>22</v>
      </c>
      <c r="B27" s="186" t="s">
        <v>117</v>
      </c>
      <c r="C27" s="66" t="s">
        <v>23</v>
      </c>
      <c r="D27" s="67" t="s">
        <v>23</v>
      </c>
      <c r="E27" s="99" t="s">
        <v>118</v>
      </c>
      <c r="F27" s="187"/>
      <c r="G27" s="187"/>
      <c r="H27" s="183"/>
      <c r="I27" s="60"/>
      <c r="J27" s="60"/>
      <c r="K27" s="60"/>
      <c r="L27" s="60"/>
      <c r="M27" s="60"/>
      <c r="N27" s="60"/>
      <c r="O27" s="184"/>
      <c r="P27" s="184"/>
      <c r="Q27" s="184"/>
      <c r="R27" s="184"/>
      <c r="S27" s="185"/>
      <c r="T27" s="180">
        <v>0</v>
      </c>
      <c r="U27" s="180">
        <f t="shared" ref="U27:W27" si="16">+U28</f>
        <v>4</v>
      </c>
      <c r="V27" s="180">
        <f t="shared" si="11"/>
        <v>4</v>
      </c>
      <c r="W27" s="180">
        <f t="shared" si="16"/>
        <v>0</v>
      </c>
      <c r="X27" s="180">
        <f t="shared" si="12"/>
        <v>4</v>
      </c>
    </row>
    <row r="28" spans="1:24" x14ac:dyDescent="0.25">
      <c r="A28" s="96"/>
      <c r="B28" s="181"/>
      <c r="C28" s="101">
        <v>3113</v>
      </c>
      <c r="D28" s="57">
        <v>5321</v>
      </c>
      <c r="E28" s="188" t="s">
        <v>105</v>
      </c>
      <c r="F28" s="187"/>
      <c r="G28" s="187"/>
      <c r="H28" s="183"/>
      <c r="I28" s="60"/>
      <c r="J28" s="60"/>
      <c r="K28" s="60"/>
      <c r="L28" s="60"/>
      <c r="M28" s="60"/>
      <c r="N28" s="60"/>
      <c r="O28" s="184"/>
      <c r="P28" s="184"/>
      <c r="Q28" s="184"/>
      <c r="R28" s="184"/>
      <c r="S28" s="185"/>
      <c r="T28" s="185">
        <v>0</v>
      </c>
      <c r="U28" s="185">
        <v>4</v>
      </c>
      <c r="V28" s="185">
        <f t="shared" si="11"/>
        <v>4</v>
      </c>
      <c r="W28" s="185">
        <v>0</v>
      </c>
      <c r="X28" s="185">
        <f t="shared" si="12"/>
        <v>4</v>
      </c>
    </row>
    <row r="29" spans="1:24" ht="33.75" x14ac:dyDescent="0.25">
      <c r="A29" s="64" t="s">
        <v>22</v>
      </c>
      <c r="B29" s="186" t="s">
        <v>119</v>
      </c>
      <c r="C29" s="66" t="s">
        <v>23</v>
      </c>
      <c r="D29" s="67" t="s">
        <v>23</v>
      </c>
      <c r="E29" s="99" t="s">
        <v>120</v>
      </c>
      <c r="F29" s="187"/>
      <c r="G29" s="187"/>
      <c r="H29" s="183"/>
      <c r="I29" s="60"/>
      <c r="J29" s="60"/>
      <c r="K29" s="60"/>
      <c r="L29" s="60"/>
      <c r="M29" s="60"/>
      <c r="N29" s="60"/>
      <c r="O29" s="184"/>
      <c r="P29" s="184"/>
      <c r="Q29" s="184"/>
      <c r="R29" s="184"/>
      <c r="S29" s="185"/>
      <c r="T29" s="180">
        <v>0</v>
      </c>
      <c r="U29" s="180">
        <f t="shared" ref="U29:W29" si="17">+U30</f>
        <v>4</v>
      </c>
      <c r="V29" s="180">
        <f t="shared" si="11"/>
        <v>4</v>
      </c>
      <c r="W29" s="180">
        <f t="shared" si="17"/>
        <v>0</v>
      </c>
      <c r="X29" s="180">
        <f t="shared" si="12"/>
        <v>4</v>
      </c>
    </row>
    <row r="30" spans="1:24" x14ac:dyDescent="0.25">
      <c r="A30" s="96"/>
      <c r="B30" s="181"/>
      <c r="C30" s="101">
        <v>3113</v>
      </c>
      <c r="D30" s="78">
        <v>5331</v>
      </c>
      <c r="E30" s="79" t="s">
        <v>106</v>
      </c>
      <c r="F30" s="187"/>
      <c r="G30" s="187"/>
      <c r="H30" s="183"/>
      <c r="I30" s="60"/>
      <c r="J30" s="60"/>
      <c r="K30" s="60"/>
      <c r="L30" s="60"/>
      <c r="M30" s="60"/>
      <c r="N30" s="60"/>
      <c r="O30" s="184"/>
      <c r="P30" s="184"/>
      <c r="Q30" s="184"/>
      <c r="R30" s="184"/>
      <c r="S30" s="185"/>
      <c r="T30" s="185">
        <v>0</v>
      </c>
      <c r="U30" s="185">
        <v>4</v>
      </c>
      <c r="V30" s="185">
        <f t="shared" si="11"/>
        <v>4</v>
      </c>
      <c r="W30" s="185">
        <v>0</v>
      </c>
      <c r="X30" s="185">
        <f t="shared" si="12"/>
        <v>4</v>
      </c>
    </row>
    <row r="31" spans="1:24" ht="22.5" x14ac:dyDescent="0.25">
      <c r="A31" s="64" t="s">
        <v>22</v>
      </c>
      <c r="B31" s="186" t="s">
        <v>121</v>
      </c>
      <c r="C31" s="66" t="s">
        <v>23</v>
      </c>
      <c r="D31" s="67" t="s">
        <v>23</v>
      </c>
      <c r="E31" s="99" t="s">
        <v>122</v>
      </c>
      <c r="F31" s="187"/>
      <c r="G31" s="187"/>
      <c r="H31" s="183"/>
      <c r="I31" s="60"/>
      <c r="J31" s="60"/>
      <c r="K31" s="60"/>
      <c r="L31" s="60"/>
      <c r="M31" s="60"/>
      <c r="N31" s="60"/>
      <c r="O31" s="184"/>
      <c r="P31" s="184"/>
      <c r="Q31" s="184"/>
      <c r="R31" s="184"/>
      <c r="S31" s="185"/>
      <c r="T31" s="180">
        <v>0</v>
      </c>
      <c r="U31" s="180">
        <f t="shared" ref="U31:W31" si="18">+U32</f>
        <v>7</v>
      </c>
      <c r="V31" s="180">
        <f t="shared" si="11"/>
        <v>7</v>
      </c>
      <c r="W31" s="180">
        <f t="shared" si="18"/>
        <v>0</v>
      </c>
      <c r="X31" s="180">
        <f t="shared" si="12"/>
        <v>7</v>
      </c>
    </row>
    <row r="32" spans="1:24" x14ac:dyDescent="0.25">
      <c r="A32" s="96"/>
      <c r="B32" s="181"/>
      <c r="C32" s="101">
        <v>3113</v>
      </c>
      <c r="D32" s="57">
        <v>5321</v>
      </c>
      <c r="E32" s="188" t="s">
        <v>105</v>
      </c>
      <c r="F32" s="187"/>
      <c r="G32" s="187"/>
      <c r="H32" s="183"/>
      <c r="I32" s="60"/>
      <c r="J32" s="60"/>
      <c r="K32" s="60"/>
      <c r="L32" s="60"/>
      <c r="M32" s="60"/>
      <c r="N32" s="60"/>
      <c r="O32" s="184"/>
      <c r="P32" s="184"/>
      <c r="Q32" s="184"/>
      <c r="R32" s="184"/>
      <c r="S32" s="185"/>
      <c r="T32" s="185">
        <v>0</v>
      </c>
      <c r="U32" s="185">
        <v>7</v>
      </c>
      <c r="V32" s="185">
        <f t="shared" si="11"/>
        <v>7</v>
      </c>
      <c r="W32" s="185">
        <v>0</v>
      </c>
      <c r="X32" s="185">
        <f t="shared" si="12"/>
        <v>7</v>
      </c>
    </row>
    <row r="33" spans="1:24" ht="45" x14ac:dyDescent="0.25">
      <c r="A33" s="64" t="s">
        <v>22</v>
      </c>
      <c r="B33" s="186" t="s">
        <v>123</v>
      </c>
      <c r="C33" s="66" t="s">
        <v>23</v>
      </c>
      <c r="D33" s="67" t="s">
        <v>23</v>
      </c>
      <c r="E33" s="99" t="s">
        <v>124</v>
      </c>
      <c r="F33" s="187"/>
      <c r="G33" s="187"/>
      <c r="H33" s="183"/>
      <c r="I33" s="60"/>
      <c r="J33" s="60"/>
      <c r="K33" s="60"/>
      <c r="L33" s="60"/>
      <c r="M33" s="60"/>
      <c r="N33" s="60"/>
      <c r="O33" s="184"/>
      <c r="P33" s="184"/>
      <c r="Q33" s="184"/>
      <c r="R33" s="184"/>
      <c r="S33" s="185"/>
      <c r="T33" s="180">
        <v>0</v>
      </c>
      <c r="U33" s="180">
        <f t="shared" ref="U33:W33" si="19">+U34</f>
        <v>2.8</v>
      </c>
      <c r="V33" s="180">
        <f t="shared" si="11"/>
        <v>2.8</v>
      </c>
      <c r="W33" s="180">
        <f t="shared" si="19"/>
        <v>0</v>
      </c>
      <c r="X33" s="180">
        <f t="shared" si="12"/>
        <v>2.8</v>
      </c>
    </row>
    <row r="34" spans="1:24" x14ac:dyDescent="0.25">
      <c r="A34" s="96"/>
      <c r="B34" s="181"/>
      <c r="C34" s="101">
        <v>3113</v>
      </c>
      <c r="D34" s="57">
        <v>5321</v>
      </c>
      <c r="E34" s="188" t="s">
        <v>105</v>
      </c>
      <c r="F34" s="187"/>
      <c r="G34" s="187"/>
      <c r="H34" s="183"/>
      <c r="I34" s="60"/>
      <c r="J34" s="60"/>
      <c r="K34" s="60"/>
      <c r="L34" s="60"/>
      <c r="M34" s="60"/>
      <c r="N34" s="60"/>
      <c r="O34" s="184"/>
      <c r="P34" s="184"/>
      <c r="Q34" s="184"/>
      <c r="R34" s="184"/>
      <c r="S34" s="185"/>
      <c r="T34" s="185">
        <v>0</v>
      </c>
      <c r="U34" s="185">
        <v>2.8</v>
      </c>
      <c r="V34" s="185">
        <f t="shared" si="11"/>
        <v>2.8</v>
      </c>
      <c r="W34" s="185">
        <v>0</v>
      </c>
      <c r="X34" s="185">
        <f t="shared" si="12"/>
        <v>2.8</v>
      </c>
    </row>
    <row r="35" spans="1:24" ht="22.5" x14ac:dyDescent="0.25">
      <c r="A35" s="64" t="s">
        <v>22</v>
      </c>
      <c r="B35" s="186" t="s">
        <v>125</v>
      </c>
      <c r="C35" s="66" t="s">
        <v>23</v>
      </c>
      <c r="D35" s="67" t="s">
        <v>23</v>
      </c>
      <c r="E35" s="99" t="s">
        <v>126</v>
      </c>
      <c r="F35" s="187"/>
      <c r="G35" s="187"/>
      <c r="H35" s="183"/>
      <c r="I35" s="60"/>
      <c r="J35" s="60"/>
      <c r="K35" s="60"/>
      <c r="L35" s="60"/>
      <c r="M35" s="60"/>
      <c r="N35" s="60"/>
      <c r="O35" s="184"/>
      <c r="P35" s="184"/>
      <c r="Q35" s="184"/>
      <c r="R35" s="184"/>
      <c r="S35" s="185"/>
      <c r="T35" s="180">
        <v>0</v>
      </c>
      <c r="U35" s="180">
        <f t="shared" ref="U35:W35" si="20">+U36</f>
        <v>4.5999999999999996</v>
      </c>
      <c r="V35" s="180">
        <f t="shared" si="11"/>
        <v>4.5999999999999996</v>
      </c>
      <c r="W35" s="180">
        <f t="shared" si="20"/>
        <v>0</v>
      </c>
      <c r="X35" s="180">
        <f t="shared" si="12"/>
        <v>4.5999999999999996</v>
      </c>
    </row>
    <row r="36" spans="1:24" x14ac:dyDescent="0.25">
      <c r="A36" s="96"/>
      <c r="B36" s="181"/>
      <c r="C36" s="101">
        <v>3113</v>
      </c>
      <c r="D36" s="57">
        <v>5321</v>
      </c>
      <c r="E36" s="188" t="s">
        <v>105</v>
      </c>
      <c r="F36" s="187"/>
      <c r="G36" s="187"/>
      <c r="H36" s="183"/>
      <c r="I36" s="60"/>
      <c r="J36" s="60"/>
      <c r="K36" s="60"/>
      <c r="L36" s="60"/>
      <c r="M36" s="60"/>
      <c r="N36" s="60"/>
      <c r="O36" s="184"/>
      <c r="P36" s="184"/>
      <c r="Q36" s="184"/>
      <c r="R36" s="184"/>
      <c r="S36" s="185"/>
      <c r="T36" s="185">
        <v>0</v>
      </c>
      <c r="U36" s="185">
        <v>4.5999999999999996</v>
      </c>
      <c r="V36" s="185">
        <f t="shared" si="11"/>
        <v>4.5999999999999996</v>
      </c>
      <c r="W36" s="185">
        <v>0</v>
      </c>
      <c r="X36" s="185">
        <f t="shared" si="12"/>
        <v>4.5999999999999996</v>
      </c>
    </row>
    <row r="37" spans="1:24" ht="22.5" x14ac:dyDescent="0.25">
      <c r="A37" s="64" t="s">
        <v>22</v>
      </c>
      <c r="B37" s="186" t="s">
        <v>127</v>
      </c>
      <c r="C37" s="66" t="s">
        <v>23</v>
      </c>
      <c r="D37" s="67" t="s">
        <v>23</v>
      </c>
      <c r="E37" s="99" t="s">
        <v>128</v>
      </c>
      <c r="F37" s="187"/>
      <c r="G37" s="187"/>
      <c r="H37" s="183"/>
      <c r="I37" s="60"/>
      <c r="J37" s="60"/>
      <c r="K37" s="60"/>
      <c r="L37" s="60"/>
      <c r="M37" s="60"/>
      <c r="N37" s="60"/>
      <c r="O37" s="184"/>
      <c r="P37" s="184"/>
      <c r="Q37" s="184"/>
      <c r="R37" s="184"/>
      <c r="S37" s="185"/>
      <c r="T37" s="180">
        <v>0</v>
      </c>
      <c r="U37" s="180">
        <f t="shared" ref="U37:W37" si="21">+U38</f>
        <v>4</v>
      </c>
      <c r="V37" s="180">
        <f t="shared" si="11"/>
        <v>4</v>
      </c>
      <c r="W37" s="180">
        <f t="shared" si="21"/>
        <v>0</v>
      </c>
      <c r="X37" s="180">
        <f t="shared" si="12"/>
        <v>4</v>
      </c>
    </row>
    <row r="38" spans="1:24" x14ac:dyDescent="0.25">
      <c r="A38" s="96"/>
      <c r="B38" s="181"/>
      <c r="C38" s="101">
        <v>3113</v>
      </c>
      <c r="D38" s="57">
        <v>5321</v>
      </c>
      <c r="E38" s="188" t="s">
        <v>105</v>
      </c>
      <c r="F38" s="187"/>
      <c r="G38" s="187"/>
      <c r="H38" s="183"/>
      <c r="I38" s="60"/>
      <c r="J38" s="60"/>
      <c r="K38" s="60"/>
      <c r="L38" s="60"/>
      <c r="M38" s="60"/>
      <c r="N38" s="60"/>
      <c r="O38" s="184"/>
      <c r="P38" s="184"/>
      <c r="Q38" s="184"/>
      <c r="R38" s="184"/>
      <c r="S38" s="185"/>
      <c r="T38" s="185">
        <v>0</v>
      </c>
      <c r="U38" s="185">
        <v>4</v>
      </c>
      <c r="V38" s="185">
        <f t="shared" si="11"/>
        <v>4</v>
      </c>
      <c r="W38" s="185">
        <v>0</v>
      </c>
      <c r="X38" s="185">
        <f t="shared" si="12"/>
        <v>4</v>
      </c>
    </row>
    <row r="39" spans="1:24" ht="22.5" x14ac:dyDescent="0.25">
      <c r="A39" s="64" t="s">
        <v>22</v>
      </c>
      <c r="B39" s="186" t="s">
        <v>129</v>
      </c>
      <c r="C39" s="66" t="s">
        <v>23</v>
      </c>
      <c r="D39" s="67" t="s">
        <v>23</v>
      </c>
      <c r="E39" s="99" t="s">
        <v>130</v>
      </c>
      <c r="F39" s="187"/>
      <c r="G39" s="187"/>
      <c r="H39" s="183"/>
      <c r="I39" s="60"/>
      <c r="J39" s="60"/>
      <c r="K39" s="60"/>
      <c r="L39" s="60"/>
      <c r="M39" s="60"/>
      <c r="N39" s="60"/>
      <c r="O39" s="184"/>
      <c r="P39" s="184"/>
      <c r="Q39" s="184"/>
      <c r="R39" s="184"/>
      <c r="S39" s="185"/>
      <c r="T39" s="180">
        <v>0</v>
      </c>
      <c r="U39" s="180">
        <f t="shared" ref="U39:W39" si="22">+U40</f>
        <v>5.5</v>
      </c>
      <c r="V39" s="180">
        <f t="shared" si="11"/>
        <v>5.5</v>
      </c>
      <c r="W39" s="180">
        <f t="shared" si="22"/>
        <v>0</v>
      </c>
      <c r="X39" s="180">
        <f t="shared" si="12"/>
        <v>5.5</v>
      </c>
    </row>
    <row r="40" spans="1:24" x14ac:dyDescent="0.25">
      <c r="A40" s="96"/>
      <c r="B40" s="181"/>
      <c r="C40" s="101">
        <v>3113</v>
      </c>
      <c r="D40" s="57">
        <v>5321</v>
      </c>
      <c r="E40" s="188" t="s">
        <v>105</v>
      </c>
      <c r="F40" s="187"/>
      <c r="G40" s="187"/>
      <c r="H40" s="183"/>
      <c r="I40" s="60"/>
      <c r="J40" s="60"/>
      <c r="K40" s="60"/>
      <c r="L40" s="60"/>
      <c r="M40" s="60"/>
      <c r="N40" s="60"/>
      <c r="O40" s="184"/>
      <c r="P40" s="184"/>
      <c r="Q40" s="184"/>
      <c r="R40" s="184"/>
      <c r="S40" s="185"/>
      <c r="T40" s="185">
        <v>0</v>
      </c>
      <c r="U40" s="185">
        <v>5.5</v>
      </c>
      <c r="V40" s="185">
        <f t="shared" si="11"/>
        <v>5.5</v>
      </c>
      <c r="W40" s="185">
        <v>0</v>
      </c>
      <c r="X40" s="185">
        <f t="shared" si="12"/>
        <v>5.5</v>
      </c>
    </row>
    <row r="41" spans="1:24" ht="22.5" x14ac:dyDescent="0.25">
      <c r="A41" s="64" t="s">
        <v>22</v>
      </c>
      <c r="B41" s="186" t="s">
        <v>131</v>
      </c>
      <c r="C41" s="66" t="s">
        <v>23</v>
      </c>
      <c r="D41" s="67" t="s">
        <v>23</v>
      </c>
      <c r="E41" s="99" t="s">
        <v>132</v>
      </c>
      <c r="F41" s="187"/>
      <c r="G41" s="187"/>
      <c r="H41" s="183"/>
      <c r="I41" s="60"/>
      <c r="J41" s="60"/>
      <c r="K41" s="60"/>
      <c r="L41" s="60"/>
      <c r="M41" s="60"/>
      <c r="N41" s="60"/>
      <c r="O41" s="184"/>
      <c r="P41" s="184"/>
      <c r="Q41" s="184"/>
      <c r="R41" s="184"/>
      <c r="S41" s="185"/>
      <c r="T41" s="180">
        <v>0</v>
      </c>
      <c r="U41" s="180">
        <f t="shared" ref="U41:W41" si="23">+U42</f>
        <v>4</v>
      </c>
      <c r="V41" s="180">
        <f t="shared" si="11"/>
        <v>4</v>
      </c>
      <c r="W41" s="180">
        <f t="shared" si="23"/>
        <v>0</v>
      </c>
      <c r="X41" s="180">
        <f t="shared" si="12"/>
        <v>4</v>
      </c>
    </row>
    <row r="42" spans="1:24" x14ac:dyDescent="0.25">
      <c r="A42" s="96"/>
      <c r="B42" s="181"/>
      <c r="C42" s="101">
        <v>3113</v>
      </c>
      <c r="D42" s="57">
        <v>5321</v>
      </c>
      <c r="E42" s="188" t="s">
        <v>105</v>
      </c>
      <c r="F42" s="187"/>
      <c r="G42" s="187"/>
      <c r="H42" s="183"/>
      <c r="I42" s="60"/>
      <c r="J42" s="60"/>
      <c r="K42" s="60"/>
      <c r="L42" s="60"/>
      <c r="M42" s="60"/>
      <c r="N42" s="60"/>
      <c r="O42" s="184"/>
      <c r="P42" s="184"/>
      <c r="Q42" s="184"/>
      <c r="R42" s="184"/>
      <c r="S42" s="185"/>
      <c r="T42" s="185">
        <v>0</v>
      </c>
      <c r="U42" s="185">
        <v>4</v>
      </c>
      <c r="V42" s="185">
        <f t="shared" si="11"/>
        <v>4</v>
      </c>
      <c r="W42" s="185">
        <v>0</v>
      </c>
      <c r="X42" s="185">
        <f t="shared" si="12"/>
        <v>4</v>
      </c>
    </row>
    <row r="43" spans="1:24" ht="22.5" x14ac:dyDescent="0.25">
      <c r="A43" s="64" t="s">
        <v>22</v>
      </c>
      <c r="B43" s="186" t="s">
        <v>133</v>
      </c>
      <c r="C43" s="66" t="s">
        <v>23</v>
      </c>
      <c r="D43" s="67" t="s">
        <v>23</v>
      </c>
      <c r="E43" s="99" t="s">
        <v>134</v>
      </c>
      <c r="F43" s="187"/>
      <c r="G43" s="187"/>
      <c r="H43" s="183"/>
      <c r="I43" s="60"/>
      <c r="J43" s="60"/>
      <c r="K43" s="60"/>
      <c r="L43" s="60"/>
      <c r="M43" s="60"/>
      <c r="N43" s="60"/>
      <c r="O43" s="184"/>
      <c r="P43" s="184"/>
      <c r="Q43" s="184"/>
      <c r="R43" s="184"/>
      <c r="S43" s="185"/>
      <c r="T43" s="180">
        <v>0</v>
      </c>
      <c r="U43" s="180">
        <f t="shared" ref="U43:W43" si="24">+U44</f>
        <v>3.5</v>
      </c>
      <c r="V43" s="180">
        <f t="shared" si="11"/>
        <v>3.5</v>
      </c>
      <c r="W43" s="180">
        <f t="shared" si="24"/>
        <v>0</v>
      </c>
      <c r="X43" s="180">
        <f t="shared" si="12"/>
        <v>3.5</v>
      </c>
    </row>
    <row r="44" spans="1:24" x14ac:dyDescent="0.25">
      <c r="A44" s="96"/>
      <c r="B44" s="181"/>
      <c r="C44" s="101">
        <v>3113</v>
      </c>
      <c r="D44" s="57">
        <v>5321</v>
      </c>
      <c r="E44" s="188" t="s">
        <v>105</v>
      </c>
      <c r="F44" s="187"/>
      <c r="G44" s="187"/>
      <c r="H44" s="183"/>
      <c r="I44" s="60"/>
      <c r="J44" s="60"/>
      <c r="K44" s="60"/>
      <c r="L44" s="60"/>
      <c r="M44" s="60"/>
      <c r="N44" s="60"/>
      <c r="O44" s="184"/>
      <c r="P44" s="184"/>
      <c r="Q44" s="184"/>
      <c r="R44" s="184"/>
      <c r="S44" s="185"/>
      <c r="T44" s="185">
        <v>0</v>
      </c>
      <c r="U44" s="185">
        <v>3.5</v>
      </c>
      <c r="V44" s="185">
        <f t="shared" si="11"/>
        <v>3.5</v>
      </c>
      <c r="W44" s="185">
        <v>0</v>
      </c>
      <c r="X44" s="185">
        <f t="shared" si="12"/>
        <v>3.5</v>
      </c>
    </row>
    <row r="45" spans="1:24" ht="22.5" x14ac:dyDescent="0.25">
      <c r="A45" s="64" t="s">
        <v>22</v>
      </c>
      <c r="B45" s="186" t="s">
        <v>135</v>
      </c>
      <c r="C45" s="66" t="s">
        <v>23</v>
      </c>
      <c r="D45" s="67" t="s">
        <v>23</v>
      </c>
      <c r="E45" s="99" t="s">
        <v>136</v>
      </c>
      <c r="F45" s="187"/>
      <c r="G45" s="187"/>
      <c r="H45" s="183"/>
      <c r="I45" s="60"/>
      <c r="J45" s="60"/>
      <c r="K45" s="60"/>
      <c r="L45" s="60"/>
      <c r="M45" s="60"/>
      <c r="N45" s="60"/>
      <c r="O45" s="184"/>
      <c r="P45" s="184"/>
      <c r="Q45" s="184"/>
      <c r="R45" s="184"/>
      <c r="S45" s="185"/>
      <c r="T45" s="180">
        <v>0</v>
      </c>
      <c r="U45" s="180">
        <f t="shared" ref="U45:W45" si="25">+U46</f>
        <v>4.8</v>
      </c>
      <c r="V45" s="180">
        <f t="shared" si="11"/>
        <v>4.8</v>
      </c>
      <c r="W45" s="180">
        <f t="shared" si="25"/>
        <v>0</v>
      </c>
      <c r="X45" s="180">
        <f t="shared" si="12"/>
        <v>4.8</v>
      </c>
    </row>
    <row r="46" spans="1:24" x14ac:dyDescent="0.25">
      <c r="A46" s="96"/>
      <c r="B46" s="181"/>
      <c r="C46" s="101">
        <v>3113</v>
      </c>
      <c r="D46" s="57">
        <v>5321</v>
      </c>
      <c r="E46" s="188" t="s">
        <v>105</v>
      </c>
      <c r="F46" s="187"/>
      <c r="G46" s="187"/>
      <c r="H46" s="183"/>
      <c r="I46" s="60"/>
      <c r="J46" s="60"/>
      <c r="K46" s="60"/>
      <c r="L46" s="60"/>
      <c r="M46" s="60"/>
      <c r="N46" s="60"/>
      <c r="O46" s="184"/>
      <c r="P46" s="184"/>
      <c r="Q46" s="184"/>
      <c r="R46" s="184"/>
      <c r="S46" s="185"/>
      <c r="T46" s="185">
        <v>0</v>
      </c>
      <c r="U46" s="185">
        <v>4.8</v>
      </c>
      <c r="V46" s="185">
        <f t="shared" si="11"/>
        <v>4.8</v>
      </c>
      <c r="W46" s="185">
        <v>0</v>
      </c>
      <c r="X46" s="185">
        <f t="shared" si="12"/>
        <v>4.8</v>
      </c>
    </row>
    <row r="47" spans="1:24" ht="22.5" x14ac:dyDescent="0.25">
      <c r="A47" s="64" t="s">
        <v>22</v>
      </c>
      <c r="B47" s="186" t="s">
        <v>137</v>
      </c>
      <c r="C47" s="66" t="s">
        <v>23</v>
      </c>
      <c r="D47" s="67" t="s">
        <v>23</v>
      </c>
      <c r="E47" s="99" t="s">
        <v>138</v>
      </c>
      <c r="F47" s="187"/>
      <c r="G47" s="187"/>
      <c r="H47" s="183"/>
      <c r="I47" s="60"/>
      <c r="J47" s="60"/>
      <c r="K47" s="60"/>
      <c r="L47" s="60"/>
      <c r="M47" s="60"/>
      <c r="N47" s="60"/>
      <c r="O47" s="184"/>
      <c r="P47" s="184"/>
      <c r="Q47" s="184"/>
      <c r="R47" s="184"/>
      <c r="S47" s="185"/>
      <c r="T47" s="180">
        <v>0</v>
      </c>
      <c r="U47" s="180">
        <f t="shared" ref="U47:W47" si="26">+U48</f>
        <v>4</v>
      </c>
      <c r="V47" s="180">
        <f t="shared" si="11"/>
        <v>4</v>
      </c>
      <c r="W47" s="180">
        <f t="shared" si="26"/>
        <v>0</v>
      </c>
      <c r="X47" s="180">
        <f t="shared" si="12"/>
        <v>4</v>
      </c>
    </row>
    <row r="48" spans="1:24" x14ac:dyDescent="0.25">
      <c r="A48" s="96"/>
      <c r="B48" s="181"/>
      <c r="C48" s="101">
        <v>3113</v>
      </c>
      <c r="D48" s="57">
        <v>5321</v>
      </c>
      <c r="E48" s="188" t="s">
        <v>105</v>
      </c>
      <c r="F48" s="187"/>
      <c r="G48" s="187"/>
      <c r="H48" s="183"/>
      <c r="I48" s="60"/>
      <c r="J48" s="60"/>
      <c r="K48" s="60"/>
      <c r="L48" s="60"/>
      <c r="M48" s="60"/>
      <c r="N48" s="60"/>
      <c r="O48" s="184"/>
      <c r="P48" s="184"/>
      <c r="Q48" s="184"/>
      <c r="R48" s="184"/>
      <c r="S48" s="185"/>
      <c r="T48" s="185">
        <v>0</v>
      </c>
      <c r="U48" s="185">
        <v>4</v>
      </c>
      <c r="V48" s="185">
        <f t="shared" si="11"/>
        <v>4</v>
      </c>
      <c r="W48" s="185">
        <v>0</v>
      </c>
      <c r="X48" s="185">
        <f t="shared" si="12"/>
        <v>4</v>
      </c>
    </row>
    <row r="49" spans="1:24" ht="33.75" x14ac:dyDescent="0.25">
      <c r="A49" s="64" t="s">
        <v>22</v>
      </c>
      <c r="B49" s="186" t="s">
        <v>139</v>
      </c>
      <c r="C49" s="66" t="s">
        <v>23</v>
      </c>
      <c r="D49" s="67" t="s">
        <v>23</v>
      </c>
      <c r="E49" s="99" t="s">
        <v>140</v>
      </c>
      <c r="F49" s="187"/>
      <c r="G49" s="187"/>
      <c r="H49" s="183"/>
      <c r="I49" s="60"/>
      <c r="J49" s="60"/>
      <c r="K49" s="60"/>
      <c r="L49" s="60"/>
      <c r="M49" s="60"/>
      <c r="N49" s="60"/>
      <c r="O49" s="184"/>
      <c r="P49" s="184"/>
      <c r="Q49" s="184"/>
      <c r="R49" s="184"/>
      <c r="S49" s="185"/>
      <c r="T49" s="180">
        <v>0</v>
      </c>
      <c r="U49" s="180">
        <f t="shared" ref="U49:W49" si="27">+U50</f>
        <v>7</v>
      </c>
      <c r="V49" s="180">
        <f t="shared" si="11"/>
        <v>7</v>
      </c>
      <c r="W49" s="180">
        <f t="shared" si="27"/>
        <v>0</v>
      </c>
      <c r="X49" s="180">
        <f t="shared" si="12"/>
        <v>7</v>
      </c>
    </row>
    <row r="50" spans="1:24" x14ac:dyDescent="0.25">
      <c r="A50" s="96"/>
      <c r="B50" s="181"/>
      <c r="C50" s="101">
        <v>3113</v>
      </c>
      <c r="D50" s="57">
        <v>5321</v>
      </c>
      <c r="E50" s="188" t="s">
        <v>105</v>
      </c>
      <c r="F50" s="187"/>
      <c r="G50" s="187"/>
      <c r="H50" s="183"/>
      <c r="I50" s="60"/>
      <c r="J50" s="60"/>
      <c r="K50" s="60"/>
      <c r="L50" s="60"/>
      <c r="M50" s="60"/>
      <c r="N50" s="60"/>
      <c r="O50" s="184"/>
      <c r="P50" s="184"/>
      <c r="Q50" s="184"/>
      <c r="R50" s="184"/>
      <c r="S50" s="185"/>
      <c r="T50" s="185">
        <v>0</v>
      </c>
      <c r="U50" s="185">
        <v>7</v>
      </c>
      <c r="V50" s="185">
        <f t="shared" si="11"/>
        <v>7</v>
      </c>
      <c r="W50" s="185">
        <v>0</v>
      </c>
      <c r="X50" s="185">
        <f t="shared" si="12"/>
        <v>7</v>
      </c>
    </row>
    <row r="51" spans="1:24" ht="22.5" x14ac:dyDescent="0.25">
      <c r="A51" s="64" t="s">
        <v>22</v>
      </c>
      <c r="B51" s="186" t="s">
        <v>141</v>
      </c>
      <c r="C51" s="66" t="s">
        <v>23</v>
      </c>
      <c r="D51" s="67" t="s">
        <v>23</v>
      </c>
      <c r="E51" s="99" t="s">
        <v>142</v>
      </c>
      <c r="F51" s="187"/>
      <c r="G51" s="187"/>
      <c r="H51" s="183"/>
      <c r="I51" s="60"/>
      <c r="J51" s="60"/>
      <c r="K51" s="60"/>
      <c r="L51" s="60"/>
      <c r="M51" s="60"/>
      <c r="N51" s="60"/>
      <c r="O51" s="184"/>
      <c r="P51" s="184"/>
      <c r="Q51" s="184"/>
      <c r="R51" s="184"/>
      <c r="S51" s="185"/>
      <c r="T51" s="180">
        <v>0</v>
      </c>
      <c r="U51" s="180">
        <f t="shared" ref="U51:W51" si="28">+U52</f>
        <v>5</v>
      </c>
      <c r="V51" s="180">
        <f t="shared" si="11"/>
        <v>5</v>
      </c>
      <c r="W51" s="180">
        <f t="shared" si="28"/>
        <v>0</v>
      </c>
      <c r="X51" s="180">
        <f t="shared" si="12"/>
        <v>5</v>
      </c>
    </row>
    <row r="52" spans="1:24" x14ac:dyDescent="0.25">
      <c r="A52" s="96"/>
      <c r="B52" s="181"/>
      <c r="C52" s="101">
        <v>3113</v>
      </c>
      <c r="D52" s="57">
        <v>5321</v>
      </c>
      <c r="E52" s="188" t="s">
        <v>105</v>
      </c>
      <c r="F52" s="187"/>
      <c r="G52" s="187"/>
      <c r="H52" s="183"/>
      <c r="I52" s="60"/>
      <c r="J52" s="60"/>
      <c r="K52" s="60"/>
      <c r="L52" s="60"/>
      <c r="M52" s="60"/>
      <c r="N52" s="60"/>
      <c r="O52" s="184"/>
      <c r="P52" s="184"/>
      <c r="Q52" s="184"/>
      <c r="R52" s="184"/>
      <c r="S52" s="185"/>
      <c r="T52" s="185">
        <v>0</v>
      </c>
      <c r="U52" s="185">
        <v>5</v>
      </c>
      <c r="V52" s="185">
        <f t="shared" si="11"/>
        <v>5</v>
      </c>
      <c r="W52" s="185">
        <v>0</v>
      </c>
      <c r="X52" s="185">
        <f t="shared" si="12"/>
        <v>5</v>
      </c>
    </row>
    <row r="53" spans="1:24" ht="22.5" x14ac:dyDescent="0.25">
      <c r="A53" s="64" t="s">
        <v>22</v>
      </c>
      <c r="B53" s="186" t="s">
        <v>143</v>
      </c>
      <c r="C53" s="66" t="s">
        <v>23</v>
      </c>
      <c r="D53" s="67" t="s">
        <v>23</v>
      </c>
      <c r="E53" s="99" t="s">
        <v>144</v>
      </c>
      <c r="F53" s="187"/>
      <c r="G53" s="187"/>
      <c r="H53" s="183"/>
      <c r="I53" s="60"/>
      <c r="J53" s="60"/>
      <c r="K53" s="60"/>
      <c r="L53" s="60"/>
      <c r="M53" s="60"/>
      <c r="N53" s="60"/>
      <c r="O53" s="184"/>
      <c r="P53" s="184"/>
      <c r="Q53" s="184"/>
      <c r="R53" s="184"/>
      <c r="S53" s="185"/>
      <c r="T53" s="180">
        <v>0</v>
      </c>
      <c r="U53" s="180">
        <f t="shared" ref="U53:W53" si="29">+U54</f>
        <v>3</v>
      </c>
      <c r="V53" s="180">
        <f t="shared" si="11"/>
        <v>3</v>
      </c>
      <c r="W53" s="180">
        <f t="shared" si="29"/>
        <v>0</v>
      </c>
      <c r="X53" s="180">
        <f t="shared" si="12"/>
        <v>3</v>
      </c>
    </row>
    <row r="54" spans="1:24" x14ac:dyDescent="0.25">
      <c r="A54" s="96"/>
      <c r="B54" s="181"/>
      <c r="C54" s="101">
        <v>3123</v>
      </c>
      <c r="D54" s="78">
        <v>5331</v>
      </c>
      <c r="E54" s="79" t="s">
        <v>106</v>
      </c>
      <c r="F54" s="187"/>
      <c r="G54" s="187"/>
      <c r="H54" s="183"/>
      <c r="I54" s="60"/>
      <c r="J54" s="60"/>
      <c r="K54" s="60"/>
      <c r="L54" s="60"/>
      <c r="M54" s="60"/>
      <c r="N54" s="60"/>
      <c r="O54" s="184"/>
      <c r="P54" s="184"/>
      <c r="Q54" s="184"/>
      <c r="R54" s="184"/>
      <c r="S54" s="185"/>
      <c r="T54" s="185">
        <v>0</v>
      </c>
      <c r="U54" s="185">
        <v>3</v>
      </c>
      <c r="V54" s="185">
        <f t="shared" si="11"/>
        <v>3</v>
      </c>
      <c r="W54" s="185">
        <v>0</v>
      </c>
      <c r="X54" s="185">
        <f t="shared" si="12"/>
        <v>3</v>
      </c>
    </row>
    <row r="55" spans="1:24" ht="33.75" x14ac:dyDescent="0.25">
      <c r="A55" s="64" t="s">
        <v>22</v>
      </c>
      <c r="B55" s="186" t="s">
        <v>145</v>
      </c>
      <c r="C55" s="66" t="s">
        <v>23</v>
      </c>
      <c r="D55" s="67" t="s">
        <v>23</v>
      </c>
      <c r="E55" s="99" t="s">
        <v>146</v>
      </c>
      <c r="F55" s="187"/>
      <c r="G55" s="187"/>
      <c r="H55" s="183"/>
      <c r="I55" s="60"/>
      <c r="J55" s="60"/>
      <c r="K55" s="60"/>
      <c r="L55" s="60"/>
      <c r="M55" s="60"/>
      <c r="N55" s="60"/>
      <c r="O55" s="184"/>
      <c r="P55" s="184"/>
      <c r="Q55" s="184"/>
      <c r="R55" s="184"/>
      <c r="S55" s="185"/>
      <c r="T55" s="180">
        <v>0</v>
      </c>
      <c r="U55" s="180">
        <f t="shared" ref="U55:W55" si="30">+U56</f>
        <v>10</v>
      </c>
      <c r="V55" s="180">
        <f t="shared" si="11"/>
        <v>10</v>
      </c>
      <c r="W55" s="180">
        <f t="shared" si="30"/>
        <v>0</v>
      </c>
      <c r="X55" s="180">
        <f t="shared" si="12"/>
        <v>10</v>
      </c>
    </row>
    <row r="56" spans="1:24" x14ac:dyDescent="0.25">
      <c r="A56" s="96"/>
      <c r="B56" s="181"/>
      <c r="C56" s="101">
        <v>3113</v>
      </c>
      <c r="D56" s="57">
        <v>5321</v>
      </c>
      <c r="E56" s="188" t="s">
        <v>105</v>
      </c>
      <c r="F56" s="187"/>
      <c r="G56" s="187"/>
      <c r="H56" s="183"/>
      <c r="I56" s="60"/>
      <c r="J56" s="60"/>
      <c r="K56" s="60"/>
      <c r="L56" s="60"/>
      <c r="M56" s="60"/>
      <c r="N56" s="60"/>
      <c r="O56" s="184"/>
      <c r="P56" s="184"/>
      <c r="Q56" s="184"/>
      <c r="R56" s="184"/>
      <c r="S56" s="185"/>
      <c r="T56" s="185">
        <v>0</v>
      </c>
      <c r="U56" s="185">
        <v>10</v>
      </c>
      <c r="V56" s="185">
        <f t="shared" si="11"/>
        <v>10</v>
      </c>
      <c r="W56" s="185">
        <v>0</v>
      </c>
      <c r="X56" s="185">
        <f t="shared" si="12"/>
        <v>10</v>
      </c>
    </row>
    <row r="57" spans="1:24" ht="22.5" x14ac:dyDescent="0.25">
      <c r="A57" s="64" t="s">
        <v>22</v>
      </c>
      <c r="B57" s="186" t="s">
        <v>147</v>
      </c>
      <c r="C57" s="66" t="s">
        <v>23</v>
      </c>
      <c r="D57" s="67" t="s">
        <v>23</v>
      </c>
      <c r="E57" s="99" t="s">
        <v>148</v>
      </c>
      <c r="F57" s="187"/>
      <c r="G57" s="187"/>
      <c r="H57" s="183"/>
      <c r="I57" s="60"/>
      <c r="J57" s="60"/>
      <c r="K57" s="60"/>
      <c r="L57" s="60"/>
      <c r="M57" s="60"/>
      <c r="N57" s="60"/>
      <c r="O57" s="184"/>
      <c r="P57" s="184"/>
      <c r="Q57" s="184"/>
      <c r="R57" s="184"/>
      <c r="S57" s="185"/>
      <c r="T57" s="180">
        <v>0</v>
      </c>
      <c r="U57" s="180">
        <f t="shared" ref="U57:W57" si="31">+U58</f>
        <v>4.7</v>
      </c>
      <c r="V57" s="180">
        <f t="shared" si="11"/>
        <v>4.7</v>
      </c>
      <c r="W57" s="180">
        <f t="shared" si="31"/>
        <v>0</v>
      </c>
      <c r="X57" s="180">
        <f t="shared" si="12"/>
        <v>4.7</v>
      </c>
    </row>
    <row r="58" spans="1:24" x14ac:dyDescent="0.25">
      <c r="A58" s="96"/>
      <c r="B58" s="181"/>
      <c r="C58" s="101">
        <v>3113</v>
      </c>
      <c r="D58" s="57">
        <v>5321</v>
      </c>
      <c r="E58" s="188" t="s">
        <v>105</v>
      </c>
      <c r="F58" s="187"/>
      <c r="G58" s="187"/>
      <c r="H58" s="183"/>
      <c r="I58" s="60"/>
      <c r="J58" s="60"/>
      <c r="K58" s="60"/>
      <c r="L58" s="60"/>
      <c r="M58" s="60"/>
      <c r="N58" s="60"/>
      <c r="O58" s="184"/>
      <c r="P58" s="184"/>
      <c r="Q58" s="184"/>
      <c r="R58" s="184"/>
      <c r="S58" s="185"/>
      <c r="T58" s="185">
        <v>0</v>
      </c>
      <c r="U58" s="185">
        <v>4.7</v>
      </c>
      <c r="V58" s="185">
        <f t="shared" si="11"/>
        <v>4.7</v>
      </c>
      <c r="W58" s="185">
        <v>0</v>
      </c>
      <c r="X58" s="185">
        <f t="shared" si="12"/>
        <v>4.7</v>
      </c>
    </row>
    <row r="59" spans="1:24" ht="33.75" x14ac:dyDescent="0.25">
      <c r="A59" s="64" t="s">
        <v>22</v>
      </c>
      <c r="B59" s="186" t="s">
        <v>149</v>
      </c>
      <c r="C59" s="66" t="s">
        <v>23</v>
      </c>
      <c r="D59" s="67" t="s">
        <v>23</v>
      </c>
      <c r="E59" s="99" t="s">
        <v>150</v>
      </c>
      <c r="F59" s="187"/>
      <c r="G59" s="187"/>
      <c r="H59" s="183"/>
      <c r="I59" s="60"/>
      <c r="J59" s="60"/>
      <c r="K59" s="60"/>
      <c r="L59" s="60"/>
      <c r="M59" s="60"/>
      <c r="N59" s="60"/>
      <c r="O59" s="184"/>
      <c r="P59" s="184"/>
      <c r="Q59" s="184"/>
      <c r="R59" s="184"/>
      <c r="S59" s="185"/>
      <c r="T59" s="180">
        <v>0</v>
      </c>
      <c r="U59" s="180">
        <f t="shared" ref="U59:W59" si="32">+U60</f>
        <v>7</v>
      </c>
      <c r="V59" s="180">
        <f t="shared" si="11"/>
        <v>7</v>
      </c>
      <c r="W59" s="180">
        <f t="shared" si="32"/>
        <v>0</v>
      </c>
      <c r="X59" s="180">
        <f t="shared" si="12"/>
        <v>7</v>
      </c>
    </row>
    <row r="60" spans="1:24" x14ac:dyDescent="0.25">
      <c r="A60" s="96"/>
      <c r="B60" s="181"/>
      <c r="C60" s="101">
        <v>3123</v>
      </c>
      <c r="D60" s="78">
        <v>5331</v>
      </c>
      <c r="E60" s="79" t="s">
        <v>106</v>
      </c>
      <c r="F60" s="187"/>
      <c r="G60" s="187"/>
      <c r="H60" s="183"/>
      <c r="I60" s="60"/>
      <c r="J60" s="60"/>
      <c r="K60" s="60"/>
      <c r="L60" s="60"/>
      <c r="M60" s="60"/>
      <c r="N60" s="60"/>
      <c r="O60" s="184"/>
      <c r="P60" s="184"/>
      <c r="Q60" s="184"/>
      <c r="R60" s="184"/>
      <c r="S60" s="185"/>
      <c r="T60" s="185">
        <v>0</v>
      </c>
      <c r="U60" s="185">
        <v>7</v>
      </c>
      <c r="V60" s="185">
        <f t="shared" si="11"/>
        <v>7</v>
      </c>
      <c r="W60" s="185">
        <v>0</v>
      </c>
      <c r="X60" s="185">
        <f t="shared" si="12"/>
        <v>7</v>
      </c>
    </row>
    <row r="61" spans="1:24" ht="33.75" x14ac:dyDescent="0.25">
      <c r="A61" s="64" t="s">
        <v>22</v>
      </c>
      <c r="B61" s="186" t="s">
        <v>151</v>
      </c>
      <c r="C61" s="66" t="s">
        <v>23</v>
      </c>
      <c r="D61" s="67" t="s">
        <v>23</v>
      </c>
      <c r="E61" s="99" t="s">
        <v>152</v>
      </c>
      <c r="F61" s="187"/>
      <c r="G61" s="187"/>
      <c r="H61" s="183"/>
      <c r="I61" s="60"/>
      <c r="J61" s="60"/>
      <c r="K61" s="60"/>
      <c r="L61" s="60"/>
      <c r="M61" s="60"/>
      <c r="N61" s="60"/>
      <c r="O61" s="184"/>
      <c r="P61" s="184"/>
      <c r="Q61" s="184"/>
      <c r="R61" s="184"/>
      <c r="S61" s="185"/>
      <c r="T61" s="180">
        <v>0</v>
      </c>
      <c r="U61" s="180">
        <f t="shared" ref="U61:W61" si="33">+U62</f>
        <v>6</v>
      </c>
      <c r="V61" s="180">
        <f t="shared" si="11"/>
        <v>6</v>
      </c>
      <c r="W61" s="180">
        <f t="shared" si="33"/>
        <v>0</v>
      </c>
      <c r="X61" s="180">
        <f t="shared" si="12"/>
        <v>6</v>
      </c>
    </row>
    <row r="62" spans="1:24" x14ac:dyDescent="0.25">
      <c r="A62" s="96"/>
      <c r="B62" s="181"/>
      <c r="C62" s="101">
        <v>3113</v>
      </c>
      <c r="D62" s="57">
        <v>5321</v>
      </c>
      <c r="E62" s="188" t="s">
        <v>105</v>
      </c>
      <c r="F62" s="187"/>
      <c r="G62" s="187"/>
      <c r="H62" s="183"/>
      <c r="I62" s="60"/>
      <c r="J62" s="60"/>
      <c r="K62" s="60"/>
      <c r="L62" s="60"/>
      <c r="M62" s="60"/>
      <c r="N62" s="60"/>
      <c r="O62" s="184"/>
      <c r="P62" s="184"/>
      <c r="Q62" s="184"/>
      <c r="R62" s="184"/>
      <c r="S62" s="185"/>
      <c r="T62" s="185">
        <v>0</v>
      </c>
      <c r="U62" s="185">
        <v>6</v>
      </c>
      <c r="V62" s="185">
        <f t="shared" si="11"/>
        <v>6</v>
      </c>
      <c r="W62" s="185">
        <v>0</v>
      </c>
      <c r="X62" s="185">
        <f t="shared" si="12"/>
        <v>6</v>
      </c>
    </row>
    <row r="63" spans="1:24" ht="22.5" x14ac:dyDescent="0.25">
      <c r="A63" s="64" t="s">
        <v>22</v>
      </c>
      <c r="B63" s="186" t="s">
        <v>153</v>
      </c>
      <c r="C63" s="66" t="s">
        <v>23</v>
      </c>
      <c r="D63" s="67" t="s">
        <v>23</v>
      </c>
      <c r="E63" s="99" t="s">
        <v>154</v>
      </c>
      <c r="F63" s="187"/>
      <c r="G63" s="187"/>
      <c r="H63" s="183"/>
      <c r="I63" s="60"/>
      <c r="J63" s="60"/>
      <c r="K63" s="60"/>
      <c r="L63" s="60"/>
      <c r="M63" s="60"/>
      <c r="N63" s="60"/>
      <c r="O63" s="184"/>
      <c r="P63" s="184"/>
      <c r="Q63" s="184"/>
      <c r="R63" s="184"/>
      <c r="S63" s="185"/>
      <c r="T63" s="180">
        <v>0</v>
      </c>
      <c r="U63" s="180">
        <f t="shared" ref="U63:W63" si="34">+U64</f>
        <v>4.84</v>
      </c>
      <c r="V63" s="180">
        <f t="shared" si="11"/>
        <v>4.84</v>
      </c>
      <c r="W63" s="180">
        <f t="shared" si="34"/>
        <v>0</v>
      </c>
      <c r="X63" s="180">
        <f t="shared" si="12"/>
        <v>4.84</v>
      </c>
    </row>
    <row r="64" spans="1:24" x14ac:dyDescent="0.25">
      <c r="A64" s="96"/>
      <c r="B64" s="181"/>
      <c r="C64" s="101">
        <v>3113</v>
      </c>
      <c r="D64" s="57">
        <v>5321</v>
      </c>
      <c r="E64" s="188" t="s">
        <v>105</v>
      </c>
      <c r="F64" s="187"/>
      <c r="G64" s="187"/>
      <c r="H64" s="183"/>
      <c r="I64" s="60"/>
      <c r="J64" s="60"/>
      <c r="K64" s="60"/>
      <c r="L64" s="60"/>
      <c r="M64" s="60"/>
      <c r="N64" s="60"/>
      <c r="O64" s="184"/>
      <c r="P64" s="184"/>
      <c r="Q64" s="184"/>
      <c r="R64" s="184"/>
      <c r="S64" s="185"/>
      <c r="T64" s="185">
        <v>0</v>
      </c>
      <c r="U64" s="185">
        <v>4.84</v>
      </c>
      <c r="V64" s="185">
        <f t="shared" si="11"/>
        <v>4.84</v>
      </c>
      <c r="W64" s="185">
        <v>0</v>
      </c>
      <c r="X64" s="185">
        <f t="shared" si="12"/>
        <v>4.84</v>
      </c>
    </row>
    <row r="65" spans="1:24" ht="33.75" x14ac:dyDescent="0.25">
      <c r="A65" s="64" t="s">
        <v>22</v>
      </c>
      <c r="B65" s="186" t="s">
        <v>155</v>
      </c>
      <c r="C65" s="66" t="s">
        <v>23</v>
      </c>
      <c r="D65" s="67" t="s">
        <v>23</v>
      </c>
      <c r="E65" s="99" t="s">
        <v>156</v>
      </c>
      <c r="F65" s="187"/>
      <c r="G65" s="187"/>
      <c r="H65" s="183"/>
      <c r="I65" s="60"/>
      <c r="J65" s="60"/>
      <c r="K65" s="60"/>
      <c r="L65" s="60"/>
      <c r="M65" s="60"/>
      <c r="N65" s="60"/>
      <c r="O65" s="184"/>
      <c r="P65" s="184"/>
      <c r="Q65" s="184"/>
      <c r="R65" s="184"/>
      <c r="S65" s="185"/>
      <c r="T65" s="180">
        <v>0</v>
      </c>
      <c r="U65" s="180">
        <f t="shared" ref="U65:W65" si="35">+U66</f>
        <v>7</v>
      </c>
      <c r="V65" s="180">
        <f t="shared" si="11"/>
        <v>7</v>
      </c>
      <c r="W65" s="180">
        <f t="shared" si="35"/>
        <v>0</v>
      </c>
      <c r="X65" s="180">
        <f t="shared" si="12"/>
        <v>7</v>
      </c>
    </row>
    <row r="66" spans="1:24" x14ac:dyDescent="0.25">
      <c r="A66" s="96"/>
      <c r="B66" s="181"/>
      <c r="C66" s="101">
        <v>3113</v>
      </c>
      <c r="D66" s="57">
        <v>5321</v>
      </c>
      <c r="E66" s="188" t="s">
        <v>105</v>
      </c>
      <c r="F66" s="187"/>
      <c r="G66" s="187"/>
      <c r="H66" s="183"/>
      <c r="I66" s="60"/>
      <c r="J66" s="60"/>
      <c r="K66" s="60"/>
      <c r="L66" s="60"/>
      <c r="M66" s="60"/>
      <c r="N66" s="60"/>
      <c r="O66" s="184"/>
      <c r="P66" s="184"/>
      <c r="Q66" s="184"/>
      <c r="R66" s="184"/>
      <c r="S66" s="185"/>
      <c r="T66" s="185">
        <v>0</v>
      </c>
      <c r="U66" s="185">
        <v>7</v>
      </c>
      <c r="V66" s="185">
        <f t="shared" si="11"/>
        <v>7</v>
      </c>
      <c r="W66" s="185">
        <v>0</v>
      </c>
      <c r="X66" s="185">
        <f t="shared" si="12"/>
        <v>7</v>
      </c>
    </row>
    <row r="67" spans="1:24" ht="22.5" x14ac:dyDescent="0.25">
      <c r="A67" s="64" t="s">
        <v>22</v>
      </c>
      <c r="B67" s="186" t="s">
        <v>157</v>
      </c>
      <c r="C67" s="66" t="s">
        <v>23</v>
      </c>
      <c r="D67" s="67" t="s">
        <v>23</v>
      </c>
      <c r="E67" s="99" t="s">
        <v>158</v>
      </c>
      <c r="F67" s="187"/>
      <c r="G67" s="187"/>
      <c r="H67" s="183"/>
      <c r="I67" s="60"/>
      <c r="J67" s="60"/>
      <c r="K67" s="60"/>
      <c r="L67" s="60"/>
      <c r="M67" s="60"/>
      <c r="N67" s="60"/>
      <c r="O67" s="184"/>
      <c r="P67" s="184"/>
      <c r="Q67" s="184"/>
      <c r="R67" s="184"/>
      <c r="S67" s="185"/>
      <c r="T67" s="180">
        <v>0</v>
      </c>
      <c r="U67" s="180">
        <f t="shared" ref="U67:W67" si="36">+U68</f>
        <v>7</v>
      </c>
      <c r="V67" s="180">
        <f t="shared" si="11"/>
        <v>7</v>
      </c>
      <c r="W67" s="180">
        <f t="shared" si="36"/>
        <v>0</v>
      </c>
      <c r="X67" s="180">
        <f t="shared" si="12"/>
        <v>7</v>
      </c>
    </row>
    <row r="68" spans="1:24" x14ac:dyDescent="0.25">
      <c r="A68" s="96"/>
      <c r="B68" s="181"/>
      <c r="C68" s="101">
        <v>3113</v>
      </c>
      <c r="D68" s="57">
        <v>5321</v>
      </c>
      <c r="E68" s="188" t="s">
        <v>105</v>
      </c>
      <c r="F68" s="187"/>
      <c r="G68" s="187"/>
      <c r="H68" s="183"/>
      <c r="I68" s="60"/>
      <c r="J68" s="60"/>
      <c r="K68" s="60"/>
      <c r="L68" s="60"/>
      <c r="M68" s="60"/>
      <c r="N68" s="60"/>
      <c r="O68" s="184"/>
      <c r="P68" s="184"/>
      <c r="Q68" s="184"/>
      <c r="R68" s="184"/>
      <c r="S68" s="185"/>
      <c r="T68" s="185">
        <v>0</v>
      </c>
      <c r="U68" s="185">
        <v>7</v>
      </c>
      <c r="V68" s="185">
        <f t="shared" si="11"/>
        <v>7</v>
      </c>
      <c r="W68" s="185">
        <v>0</v>
      </c>
      <c r="X68" s="185">
        <f t="shared" si="12"/>
        <v>7</v>
      </c>
    </row>
    <row r="69" spans="1:24" ht="22.5" x14ac:dyDescent="0.25">
      <c r="A69" s="64" t="s">
        <v>22</v>
      </c>
      <c r="B69" s="186" t="s">
        <v>159</v>
      </c>
      <c r="C69" s="66" t="s">
        <v>23</v>
      </c>
      <c r="D69" s="67" t="s">
        <v>23</v>
      </c>
      <c r="E69" s="99" t="s">
        <v>160</v>
      </c>
      <c r="F69" s="187"/>
      <c r="G69" s="187"/>
      <c r="H69" s="183"/>
      <c r="I69" s="60"/>
      <c r="J69" s="60"/>
      <c r="K69" s="60"/>
      <c r="L69" s="60"/>
      <c r="M69" s="60"/>
      <c r="N69" s="60"/>
      <c r="O69" s="184"/>
      <c r="P69" s="184"/>
      <c r="Q69" s="184"/>
      <c r="R69" s="184"/>
      <c r="S69" s="185"/>
      <c r="T69" s="180">
        <v>0</v>
      </c>
      <c r="U69" s="180">
        <f t="shared" ref="U69:W69" si="37">+U70</f>
        <v>2.5</v>
      </c>
      <c r="V69" s="180">
        <f t="shared" si="11"/>
        <v>2.5</v>
      </c>
      <c r="W69" s="180">
        <f t="shared" si="37"/>
        <v>0</v>
      </c>
      <c r="X69" s="180">
        <f t="shared" si="12"/>
        <v>2.5</v>
      </c>
    </row>
    <row r="70" spans="1:24" x14ac:dyDescent="0.25">
      <c r="A70" s="96"/>
      <c r="B70" s="181"/>
      <c r="C70" s="101">
        <v>3113</v>
      </c>
      <c r="D70" s="57">
        <v>5321</v>
      </c>
      <c r="E70" s="188" t="s">
        <v>105</v>
      </c>
      <c r="F70" s="187"/>
      <c r="G70" s="187"/>
      <c r="H70" s="183"/>
      <c r="I70" s="60"/>
      <c r="J70" s="60"/>
      <c r="K70" s="60"/>
      <c r="L70" s="60"/>
      <c r="M70" s="60"/>
      <c r="N70" s="60"/>
      <c r="O70" s="184"/>
      <c r="P70" s="184"/>
      <c r="Q70" s="184"/>
      <c r="R70" s="184"/>
      <c r="S70" s="185"/>
      <c r="T70" s="185">
        <v>0</v>
      </c>
      <c r="U70" s="185">
        <v>2.5</v>
      </c>
      <c r="V70" s="185">
        <f t="shared" si="11"/>
        <v>2.5</v>
      </c>
      <c r="W70" s="185">
        <v>0</v>
      </c>
      <c r="X70" s="185">
        <f t="shared" si="12"/>
        <v>2.5</v>
      </c>
    </row>
    <row r="71" spans="1:24" ht="33.75" x14ac:dyDescent="0.25">
      <c r="A71" s="64" t="s">
        <v>22</v>
      </c>
      <c r="B71" s="186" t="s">
        <v>161</v>
      </c>
      <c r="C71" s="66" t="s">
        <v>23</v>
      </c>
      <c r="D71" s="67" t="s">
        <v>23</v>
      </c>
      <c r="E71" s="99" t="s">
        <v>162</v>
      </c>
      <c r="F71" s="187"/>
      <c r="G71" s="187"/>
      <c r="H71" s="183"/>
      <c r="I71" s="60"/>
      <c r="J71" s="60"/>
      <c r="K71" s="60"/>
      <c r="L71" s="60"/>
      <c r="M71" s="60"/>
      <c r="N71" s="60"/>
      <c r="O71" s="184"/>
      <c r="P71" s="184"/>
      <c r="Q71" s="184"/>
      <c r="R71" s="184"/>
      <c r="S71" s="185"/>
      <c r="T71" s="180">
        <v>0</v>
      </c>
      <c r="U71" s="180">
        <f t="shared" ref="U71:W71" si="38">+U72</f>
        <v>3.8719999999999999</v>
      </c>
      <c r="V71" s="180">
        <f t="shared" si="11"/>
        <v>3.8719999999999999</v>
      </c>
      <c r="W71" s="180">
        <f t="shared" si="38"/>
        <v>0</v>
      </c>
      <c r="X71" s="180">
        <f t="shared" si="12"/>
        <v>3.8719999999999999</v>
      </c>
    </row>
    <row r="72" spans="1:24" x14ac:dyDescent="0.25">
      <c r="A72" s="96"/>
      <c r="B72" s="181"/>
      <c r="C72" s="101">
        <v>3113</v>
      </c>
      <c r="D72" s="57">
        <v>5321</v>
      </c>
      <c r="E72" s="188" t="s">
        <v>105</v>
      </c>
      <c r="F72" s="187"/>
      <c r="G72" s="187"/>
      <c r="H72" s="183"/>
      <c r="I72" s="60"/>
      <c r="J72" s="60"/>
      <c r="K72" s="60"/>
      <c r="L72" s="60"/>
      <c r="M72" s="60"/>
      <c r="N72" s="60"/>
      <c r="O72" s="184"/>
      <c r="P72" s="184"/>
      <c r="Q72" s="184"/>
      <c r="R72" s="184"/>
      <c r="S72" s="185"/>
      <c r="T72" s="185">
        <v>0</v>
      </c>
      <c r="U72" s="185">
        <v>3.8719999999999999</v>
      </c>
      <c r="V72" s="185">
        <f t="shared" si="11"/>
        <v>3.8719999999999999</v>
      </c>
      <c r="W72" s="185">
        <v>0</v>
      </c>
      <c r="X72" s="185">
        <f t="shared" si="12"/>
        <v>3.8719999999999999</v>
      </c>
    </row>
    <row r="73" spans="1:24" ht="22.5" x14ac:dyDescent="0.25">
      <c r="A73" s="64" t="s">
        <v>22</v>
      </c>
      <c r="B73" s="186" t="s">
        <v>163</v>
      </c>
      <c r="C73" s="66" t="s">
        <v>23</v>
      </c>
      <c r="D73" s="67" t="s">
        <v>23</v>
      </c>
      <c r="E73" s="99" t="s">
        <v>164</v>
      </c>
      <c r="F73" s="187"/>
      <c r="G73" s="187"/>
      <c r="H73" s="183"/>
      <c r="I73" s="60"/>
      <c r="J73" s="60"/>
      <c r="K73" s="60"/>
      <c r="L73" s="60"/>
      <c r="M73" s="60"/>
      <c r="N73" s="60"/>
      <c r="O73" s="184"/>
      <c r="P73" s="184"/>
      <c r="Q73" s="184"/>
      <c r="R73" s="184"/>
      <c r="S73" s="185"/>
      <c r="T73" s="180">
        <v>0</v>
      </c>
      <c r="U73" s="180">
        <f t="shared" ref="U73:W73" si="39">+U74</f>
        <v>3.4</v>
      </c>
      <c r="V73" s="180">
        <f t="shared" si="11"/>
        <v>3.4</v>
      </c>
      <c r="W73" s="180">
        <f t="shared" si="39"/>
        <v>0</v>
      </c>
      <c r="X73" s="180">
        <f t="shared" si="12"/>
        <v>3.4</v>
      </c>
    </row>
    <row r="74" spans="1:24" x14ac:dyDescent="0.25">
      <c r="A74" s="96"/>
      <c r="B74" s="181"/>
      <c r="C74" s="101">
        <v>3113</v>
      </c>
      <c r="D74" s="57">
        <v>5321</v>
      </c>
      <c r="E74" s="188" t="s">
        <v>105</v>
      </c>
      <c r="F74" s="187"/>
      <c r="G74" s="187"/>
      <c r="H74" s="183"/>
      <c r="I74" s="60"/>
      <c r="J74" s="60"/>
      <c r="K74" s="60"/>
      <c r="L74" s="60"/>
      <c r="M74" s="60"/>
      <c r="N74" s="60"/>
      <c r="O74" s="184"/>
      <c r="P74" s="184"/>
      <c r="Q74" s="184"/>
      <c r="R74" s="184"/>
      <c r="S74" s="185"/>
      <c r="T74" s="185">
        <v>0</v>
      </c>
      <c r="U74" s="185">
        <v>3.4</v>
      </c>
      <c r="V74" s="185">
        <f t="shared" si="11"/>
        <v>3.4</v>
      </c>
      <c r="W74" s="185">
        <v>0</v>
      </c>
      <c r="X74" s="185">
        <f t="shared" si="12"/>
        <v>3.4</v>
      </c>
    </row>
    <row r="75" spans="1:24" ht="33.75" x14ac:dyDescent="0.25">
      <c r="A75" s="64" t="s">
        <v>22</v>
      </c>
      <c r="B75" s="186" t="s">
        <v>165</v>
      </c>
      <c r="C75" s="66" t="s">
        <v>23</v>
      </c>
      <c r="D75" s="67" t="s">
        <v>23</v>
      </c>
      <c r="E75" s="99" t="s">
        <v>166</v>
      </c>
      <c r="F75" s="187"/>
      <c r="G75" s="187"/>
      <c r="H75" s="183"/>
      <c r="I75" s="60"/>
      <c r="J75" s="60"/>
      <c r="K75" s="60"/>
      <c r="L75" s="60"/>
      <c r="M75" s="60"/>
      <c r="N75" s="60"/>
      <c r="O75" s="184"/>
      <c r="P75" s="184"/>
      <c r="Q75" s="184"/>
      <c r="R75" s="184"/>
      <c r="S75" s="185"/>
      <c r="T75" s="180">
        <v>0</v>
      </c>
      <c r="U75" s="180">
        <f t="shared" ref="U75:W75" si="40">+U76</f>
        <v>4.5</v>
      </c>
      <c r="V75" s="180">
        <f t="shared" si="11"/>
        <v>4.5</v>
      </c>
      <c r="W75" s="180">
        <f t="shared" si="40"/>
        <v>0</v>
      </c>
      <c r="X75" s="180">
        <f t="shared" si="12"/>
        <v>4.5</v>
      </c>
    </row>
    <row r="76" spans="1:24" x14ac:dyDescent="0.25">
      <c r="A76" s="96"/>
      <c r="B76" s="181"/>
      <c r="C76" s="101">
        <v>3113</v>
      </c>
      <c r="D76" s="57">
        <v>5321</v>
      </c>
      <c r="E76" s="188" t="s">
        <v>105</v>
      </c>
      <c r="F76" s="187"/>
      <c r="G76" s="187"/>
      <c r="H76" s="183"/>
      <c r="I76" s="60"/>
      <c r="J76" s="60"/>
      <c r="K76" s="60"/>
      <c r="L76" s="60"/>
      <c r="M76" s="60"/>
      <c r="N76" s="60"/>
      <c r="O76" s="184"/>
      <c r="P76" s="184"/>
      <c r="Q76" s="184"/>
      <c r="R76" s="184"/>
      <c r="S76" s="185"/>
      <c r="T76" s="185">
        <v>0</v>
      </c>
      <c r="U76" s="185">
        <v>4.5</v>
      </c>
      <c r="V76" s="185">
        <f t="shared" si="11"/>
        <v>4.5</v>
      </c>
      <c r="W76" s="185">
        <v>0</v>
      </c>
      <c r="X76" s="185">
        <f t="shared" si="12"/>
        <v>4.5</v>
      </c>
    </row>
    <row r="77" spans="1:24" ht="33.75" x14ac:dyDescent="0.25">
      <c r="A77" s="64" t="s">
        <v>22</v>
      </c>
      <c r="B77" s="186" t="s">
        <v>167</v>
      </c>
      <c r="C77" s="66" t="s">
        <v>23</v>
      </c>
      <c r="D77" s="67" t="s">
        <v>23</v>
      </c>
      <c r="E77" s="99" t="s">
        <v>168</v>
      </c>
      <c r="F77" s="187"/>
      <c r="G77" s="187"/>
      <c r="H77" s="183"/>
      <c r="I77" s="60"/>
      <c r="J77" s="60"/>
      <c r="K77" s="60"/>
      <c r="L77" s="60"/>
      <c r="M77" s="60"/>
      <c r="N77" s="60"/>
      <c r="O77" s="184"/>
      <c r="P77" s="184"/>
      <c r="Q77" s="184"/>
      <c r="R77" s="184"/>
      <c r="S77" s="185"/>
      <c r="T77" s="180">
        <v>0</v>
      </c>
      <c r="U77" s="180">
        <f t="shared" ref="U77:W77" si="41">+U78</f>
        <v>1.008</v>
      </c>
      <c r="V77" s="180">
        <f t="shared" si="11"/>
        <v>1.008</v>
      </c>
      <c r="W77" s="180">
        <f t="shared" si="41"/>
        <v>0</v>
      </c>
      <c r="X77" s="180">
        <f t="shared" si="12"/>
        <v>1.008</v>
      </c>
    </row>
    <row r="78" spans="1:24" x14ac:dyDescent="0.25">
      <c r="A78" s="96"/>
      <c r="B78" s="181"/>
      <c r="C78" s="101">
        <v>3114</v>
      </c>
      <c r="D78" s="57">
        <v>5321</v>
      </c>
      <c r="E78" s="188" t="s">
        <v>105</v>
      </c>
      <c r="F78" s="187"/>
      <c r="G78" s="187"/>
      <c r="H78" s="183"/>
      <c r="I78" s="60"/>
      <c r="J78" s="60"/>
      <c r="K78" s="60"/>
      <c r="L78" s="60"/>
      <c r="M78" s="60"/>
      <c r="N78" s="60"/>
      <c r="O78" s="184"/>
      <c r="P78" s="184"/>
      <c r="Q78" s="184"/>
      <c r="R78" s="184"/>
      <c r="S78" s="185"/>
      <c r="T78" s="185">
        <v>0</v>
      </c>
      <c r="U78" s="185">
        <v>1.008</v>
      </c>
      <c r="V78" s="185">
        <f t="shared" si="11"/>
        <v>1.008</v>
      </c>
      <c r="W78" s="185">
        <v>0</v>
      </c>
      <c r="X78" s="185">
        <f t="shared" si="12"/>
        <v>1.008</v>
      </c>
    </row>
    <row r="79" spans="1:24" ht="22.5" x14ac:dyDescent="0.25">
      <c r="A79" s="64" t="s">
        <v>22</v>
      </c>
      <c r="B79" s="186" t="s">
        <v>169</v>
      </c>
      <c r="C79" s="66" t="s">
        <v>23</v>
      </c>
      <c r="D79" s="67" t="s">
        <v>23</v>
      </c>
      <c r="E79" s="99" t="s">
        <v>170</v>
      </c>
      <c r="F79" s="187"/>
      <c r="G79" s="187"/>
      <c r="H79" s="183"/>
      <c r="I79" s="60"/>
      <c r="J79" s="60"/>
      <c r="K79" s="60"/>
      <c r="L79" s="60"/>
      <c r="M79" s="60"/>
      <c r="N79" s="60"/>
      <c r="O79" s="184"/>
      <c r="P79" s="184"/>
      <c r="Q79" s="184"/>
      <c r="R79" s="184"/>
      <c r="S79" s="185"/>
      <c r="T79" s="180">
        <v>0</v>
      </c>
      <c r="U79" s="180">
        <f t="shared" ref="U79:W79" si="42">+U80</f>
        <v>4</v>
      </c>
      <c r="V79" s="180">
        <f t="shared" si="11"/>
        <v>4</v>
      </c>
      <c r="W79" s="180">
        <f t="shared" si="42"/>
        <v>0</v>
      </c>
      <c r="X79" s="180">
        <f t="shared" si="12"/>
        <v>4</v>
      </c>
    </row>
    <row r="80" spans="1:24" x14ac:dyDescent="0.25">
      <c r="A80" s="96"/>
      <c r="B80" s="181"/>
      <c r="C80" s="101">
        <v>3113</v>
      </c>
      <c r="D80" s="57">
        <v>5321</v>
      </c>
      <c r="E80" s="188" t="s">
        <v>105</v>
      </c>
      <c r="F80" s="187"/>
      <c r="G80" s="187"/>
      <c r="H80" s="183"/>
      <c r="I80" s="60"/>
      <c r="J80" s="60"/>
      <c r="K80" s="60"/>
      <c r="L80" s="60"/>
      <c r="M80" s="60"/>
      <c r="N80" s="60"/>
      <c r="O80" s="184"/>
      <c r="P80" s="184"/>
      <c r="Q80" s="184"/>
      <c r="R80" s="184"/>
      <c r="S80" s="185"/>
      <c r="T80" s="185">
        <v>0</v>
      </c>
      <c r="U80" s="185">
        <v>4</v>
      </c>
      <c r="V80" s="185">
        <f t="shared" si="11"/>
        <v>4</v>
      </c>
      <c r="W80" s="185">
        <v>0</v>
      </c>
      <c r="X80" s="185">
        <f t="shared" si="12"/>
        <v>4</v>
      </c>
    </row>
    <row r="81" spans="1:24" ht="22.5" x14ac:dyDescent="0.25">
      <c r="A81" s="64" t="s">
        <v>22</v>
      </c>
      <c r="B81" s="186" t="s">
        <v>171</v>
      </c>
      <c r="C81" s="66" t="s">
        <v>23</v>
      </c>
      <c r="D81" s="67" t="s">
        <v>23</v>
      </c>
      <c r="E81" s="99" t="s">
        <v>172</v>
      </c>
      <c r="F81" s="187"/>
      <c r="G81" s="187"/>
      <c r="H81" s="183"/>
      <c r="I81" s="60"/>
      <c r="J81" s="60"/>
      <c r="K81" s="60"/>
      <c r="L81" s="60"/>
      <c r="M81" s="60"/>
      <c r="N81" s="60"/>
      <c r="O81" s="184"/>
      <c r="P81" s="184"/>
      <c r="Q81" s="184"/>
      <c r="R81" s="184"/>
      <c r="S81" s="185"/>
      <c r="T81" s="180">
        <v>0</v>
      </c>
      <c r="U81" s="180">
        <f t="shared" ref="U81:W81" si="43">+U82</f>
        <v>3.3879999999999999</v>
      </c>
      <c r="V81" s="180">
        <f t="shared" si="11"/>
        <v>3.3879999999999999</v>
      </c>
      <c r="W81" s="180">
        <f t="shared" si="43"/>
        <v>0</v>
      </c>
      <c r="X81" s="180">
        <f t="shared" si="12"/>
        <v>3.3879999999999999</v>
      </c>
    </row>
    <row r="82" spans="1:24" x14ac:dyDescent="0.25">
      <c r="A82" s="96"/>
      <c r="B82" s="181"/>
      <c r="C82" s="101">
        <v>3113</v>
      </c>
      <c r="D82" s="57">
        <v>5321</v>
      </c>
      <c r="E82" s="188" t="s">
        <v>105</v>
      </c>
      <c r="F82" s="187"/>
      <c r="G82" s="187"/>
      <c r="H82" s="183"/>
      <c r="I82" s="60"/>
      <c r="J82" s="60"/>
      <c r="K82" s="60"/>
      <c r="L82" s="60"/>
      <c r="M82" s="60"/>
      <c r="N82" s="60"/>
      <c r="O82" s="184"/>
      <c r="P82" s="184"/>
      <c r="Q82" s="184"/>
      <c r="R82" s="184"/>
      <c r="S82" s="185"/>
      <c r="T82" s="185">
        <v>0</v>
      </c>
      <c r="U82" s="185">
        <v>3.3879999999999999</v>
      </c>
      <c r="V82" s="185">
        <f t="shared" si="11"/>
        <v>3.3879999999999999</v>
      </c>
      <c r="W82" s="185">
        <v>0</v>
      </c>
      <c r="X82" s="185">
        <f t="shared" si="12"/>
        <v>3.3879999999999999</v>
      </c>
    </row>
    <row r="83" spans="1:24" ht="22.5" x14ac:dyDescent="0.25">
      <c r="A83" s="64" t="s">
        <v>22</v>
      </c>
      <c r="B83" s="186" t="s">
        <v>173</v>
      </c>
      <c r="C83" s="66" t="s">
        <v>23</v>
      </c>
      <c r="D83" s="67" t="s">
        <v>23</v>
      </c>
      <c r="E83" s="99" t="s">
        <v>174</v>
      </c>
      <c r="F83" s="187"/>
      <c r="G83" s="187"/>
      <c r="H83" s="183"/>
      <c r="I83" s="60"/>
      <c r="J83" s="60"/>
      <c r="K83" s="60"/>
      <c r="L83" s="60"/>
      <c r="M83" s="60"/>
      <c r="N83" s="60"/>
      <c r="O83" s="184"/>
      <c r="P83" s="184"/>
      <c r="Q83" s="184"/>
      <c r="R83" s="184"/>
      <c r="S83" s="185"/>
      <c r="T83" s="180">
        <v>0</v>
      </c>
      <c r="U83" s="180">
        <f t="shared" ref="U83:W83" si="44">+U84</f>
        <v>5</v>
      </c>
      <c r="V83" s="180">
        <f t="shared" ref="V83:V94" si="45">+T83+U83</f>
        <v>5</v>
      </c>
      <c r="W83" s="180">
        <f t="shared" si="44"/>
        <v>0</v>
      </c>
      <c r="X83" s="180">
        <f t="shared" ref="X83:X94" si="46">+V83+W83</f>
        <v>5</v>
      </c>
    </row>
    <row r="84" spans="1:24" x14ac:dyDescent="0.25">
      <c r="A84" s="96"/>
      <c r="B84" s="181"/>
      <c r="C84" s="101">
        <v>3113</v>
      </c>
      <c r="D84" s="57">
        <v>5321</v>
      </c>
      <c r="E84" s="188" t="s">
        <v>105</v>
      </c>
      <c r="F84" s="187"/>
      <c r="G84" s="187"/>
      <c r="H84" s="183"/>
      <c r="I84" s="60"/>
      <c r="J84" s="60"/>
      <c r="K84" s="60"/>
      <c r="L84" s="60"/>
      <c r="M84" s="60"/>
      <c r="N84" s="60"/>
      <c r="O84" s="184"/>
      <c r="P84" s="184"/>
      <c r="Q84" s="184"/>
      <c r="R84" s="184"/>
      <c r="S84" s="185"/>
      <c r="T84" s="185">
        <v>0</v>
      </c>
      <c r="U84" s="185">
        <v>5</v>
      </c>
      <c r="V84" s="185">
        <f t="shared" si="45"/>
        <v>5</v>
      </c>
      <c r="W84" s="185">
        <v>0</v>
      </c>
      <c r="X84" s="185">
        <f t="shared" si="46"/>
        <v>5</v>
      </c>
    </row>
    <row r="85" spans="1:24" ht="22.5" x14ac:dyDescent="0.25">
      <c r="A85" s="64" t="s">
        <v>22</v>
      </c>
      <c r="B85" s="186" t="s">
        <v>175</v>
      </c>
      <c r="C85" s="66" t="s">
        <v>23</v>
      </c>
      <c r="D85" s="67" t="s">
        <v>23</v>
      </c>
      <c r="E85" s="99" t="s">
        <v>176</v>
      </c>
      <c r="F85" s="187"/>
      <c r="G85" s="187"/>
      <c r="H85" s="183"/>
      <c r="I85" s="60"/>
      <c r="J85" s="60"/>
      <c r="K85" s="60"/>
      <c r="L85" s="60"/>
      <c r="M85" s="60"/>
      <c r="N85" s="60"/>
      <c r="O85" s="184"/>
      <c r="P85" s="184"/>
      <c r="Q85" s="184"/>
      <c r="R85" s="184"/>
      <c r="S85" s="185"/>
      <c r="T85" s="180">
        <v>0</v>
      </c>
      <c r="U85" s="180">
        <f t="shared" ref="U85:W85" si="47">+U86</f>
        <v>3</v>
      </c>
      <c r="V85" s="180">
        <f t="shared" si="45"/>
        <v>3</v>
      </c>
      <c r="W85" s="180">
        <f t="shared" si="47"/>
        <v>0</v>
      </c>
      <c r="X85" s="180">
        <f t="shared" si="46"/>
        <v>3</v>
      </c>
    </row>
    <row r="86" spans="1:24" x14ac:dyDescent="0.25">
      <c r="A86" s="96"/>
      <c r="B86" s="181"/>
      <c r="C86" s="101">
        <v>3113</v>
      </c>
      <c r="D86" s="57">
        <v>5321</v>
      </c>
      <c r="E86" s="188" t="s">
        <v>105</v>
      </c>
      <c r="F86" s="187"/>
      <c r="G86" s="187"/>
      <c r="H86" s="183"/>
      <c r="I86" s="60"/>
      <c r="J86" s="60"/>
      <c r="K86" s="60"/>
      <c r="L86" s="60"/>
      <c r="M86" s="60"/>
      <c r="N86" s="60"/>
      <c r="O86" s="184"/>
      <c r="P86" s="184"/>
      <c r="Q86" s="184"/>
      <c r="R86" s="184"/>
      <c r="S86" s="185"/>
      <c r="T86" s="185">
        <v>0</v>
      </c>
      <c r="U86" s="185">
        <v>3</v>
      </c>
      <c r="V86" s="185">
        <f t="shared" si="45"/>
        <v>3</v>
      </c>
      <c r="W86" s="185">
        <v>0</v>
      </c>
      <c r="X86" s="185">
        <f t="shared" si="46"/>
        <v>3</v>
      </c>
    </row>
    <row r="87" spans="1:24" ht="22.5" x14ac:dyDescent="0.25">
      <c r="A87" s="64" t="s">
        <v>22</v>
      </c>
      <c r="B87" s="186" t="s">
        <v>177</v>
      </c>
      <c r="C87" s="66" t="s">
        <v>23</v>
      </c>
      <c r="D87" s="67" t="s">
        <v>23</v>
      </c>
      <c r="E87" s="99" t="s">
        <v>178</v>
      </c>
      <c r="F87" s="187"/>
      <c r="G87" s="187"/>
      <c r="H87" s="183"/>
      <c r="I87" s="60"/>
      <c r="J87" s="60"/>
      <c r="K87" s="60"/>
      <c r="L87" s="60"/>
      <c r="M87" s="60"/>
      <c r="N87" s="60"/>
      <c r="O87" s="184"/>
      <c r="P87" s="184"/>
      <c r="Q87" s="184"/>
      <c r="R87" s="184"/>
      <c r="S87" s="185"/>
      <c r="T87" s="180">
        <v>0</v>
      </c>
      <c r="U87" s="180">
        <f t="shared" ref="U87:W87" si="48">+U88</f>
        <v>3.1</v>
      </c>
      <c r="V87" s="180">
        <f t="shared" si="45"/>
        <v>3.1</v>
      </c>
      <c r="W87" s="180">
        <f t="shared" si="48"/>
        <v>0</v>
      </c>
      <c r="X87" s="180">
        <f t="shared" si="46"/>
        <v>3.1</v>
      </c>
    </row>
    <row r="88" spans="1:24" x14ac:dyDescent="0.25">
      <c r="A88" s="96"/>
      <c r="B88" s="181"/>
      <c r="C88" s="101">
        <v>3113</v>
      </c>
      <c r="D88" s="57">
        <v>5321</v>
      </c>
      <c r="E88" s="188" t="s">
        <v>105</v>
      </c>
      <c r="F88" s="187"/>
      <c r="G88" s="187"/>
      <c r="H88" s="183"/>
      <c r="I88" s="60"/>
      <c r="J88" s="60"/>
      <c r="K88" s="60"/>
      <c r="L88" s="60"/>
      <c r="M88" s="60"/>
      <c r="N88" s="60"/>
      <c r="O88" s="184"/>
      <c r="P88" s="184"/>
      <c r="Q88" s="184"/>
      <c r="R88" s="184"/>
      <c r="S88" s="185"/>
      <c r="T88" s="185">
        <v>0</v>
      </c>
      <c r="U88" s="185">
        <v>3.1</v>
      </c>
      <c r="V88" s="185">
        <f t="shared" si="45"/>
        <v>3.1</v>
      </c>
      <c r="W88" s="185">
        <v>0</v>
      </c>
      <c r="X88" s="185">
        <f t="shared" si="46"/>
        <v>3.1</v>
      </c>
    </row>
    <row r="89" spans="1:24" ht="22.5" x14ac:dyDescent="0.25">
      <c r="A89" s="64" t="s">
        <v>22</v>
      </c>
      <c r="B89" s="186" t="s">
        <v>179</v>
      </c>
      <c r="C89" s="66" t="s">
        <v>23</v>
      </c>
      <c r="D89" s="67" t="s">
        <v>23</v>
      </c>
      <c r="E89" s="99" t="s">
        <v>180</v>
      </c>
      <c r="F89" s="187"/>
      <c r="G89" s="187"/>
      <c r="H89" s="183"/>
      <c r="I89" s="60"/>
      <c r="J89" s="60"/>
      <c r="K89" s="60"/>
      <c r="L89" s="60"/>
      <c r="M89" s="60"/>
      <c r="N89" s="60"/>
      <c r="O89" s="184"/>
      <c r="P89" s="184"/>
      <c r="Q89" s="184"/>
      <c r="R89" s="184"/>
      <c r="S89" s="185"/>
      <c r="T89" s="180">
        <v>0</v>
      </c>
      <c r="U89" s="180">
        <f t="shared" ref="U89:W89" si="49">+U90</f>
        <v>2</v>
      </c>
      <c r="V89" s="180">
        <f t="shared" si="45"/>
        <v>2</v>
      </c>
      <c r="W89" s="180">
        <f t="shared" si="49"/>
        <v>0</v>
      </c>
      <c r="X89" s="180">
        <f t="shared" si="46"/>
        <v>2</v>
      </c>
    </row>
    <row r="90" spans="1:24" x14ac:dyDescent="0.25">
      <c r="A90" s="96"/>
      <c r="B90" s="181"/>
      <c r="C90" s="101">
        <v>3113</v>
      </c>
      <c r="D90" s="57">
        <v>5321</v>
      </c>
      <c r="E90" s="188" t="s">
        <v>105</v>
      </c>
      <c r="F90" s="187"/>
      <c r="G90" s="187"/>
      <c r="H90" s="183"/>
      <c r="I90" s="60"/>
      <c r="J90" s="60"/>
      <c r="K90" s="60"/>
      <c r="L90" s="60"/>
      <c r="M90" s="60"/>
      <c r="N90" s="60"/>
      <c r="O90" s="184"/>
      <c r="P90" s="184"/>
      <c r="Q90" s="184"/>
      <c r="R90" s="184"/>
      <c r="S90" s="185"/>
      <c r="T90" s="185">
        <v>0</v>
      </c>
      <c r="U90" s="185">
        <v>2</v>
      </c>
      <c r="V90" s="185">
        <f t="shared" si="45"/>
        <v>2</v>
      </c>
      <c r="W90" s="185">
        <v>0</v>
      </c>
      <c r="X90" s="185">
        <f t="shared" si="46"/>
        <v>2</v>
      </c>
    </row>
    <row r="91" spans="1:24" ht="22.5" x14ac:dyDescent="0.25">
      <c r="A91" s="64" t="s">
        <v>22</v>
      </c>
      <c r="B91" s="186" t="s">
        <v>181</v>
      </c>
      <c r="C91" s="66" t="s">
        <v>23</v>
      </c>
      <c r="D91" s="67" t="s">
        <v>23</v>
      </c>
      <c r="E91" s="99" t="s">
        <v>182</v>
      </c>
      <c r="F91" s="187"/>
      <c r="G91" s="187"/>
      <c r="H91" s="183"/>
      <c r="I91" s="60"/>
      <c r="J91" s="60"/>
      <c r="K91" s="60"/>
      <c r="L91" s="60"/>
      <c r="M91" s="60"/>
      <c r="N91" s="60"/>
      <c r="O91" s="184"/>
      <c r="P91" s="184"/>
      <c r="Q91" s="184"/>
      <c r="R91" s="184"/>
      <c r="S91" s="185"/>
      <c r="T91" s="180">
        <v>0</v>
      </c>
      <c r="U91" s="180">
        <f t="shared" ref="U91:W91" si="50">+U92</f>
        <v>7</v>
      </c>
      <c r="V91" s="180">
        <f t="shared" si="45"/>
        <v>7</v>
      </c>
      <c r="W91" s="180">
        <f t="shared" si="50"/>
        <v>0</v>
      </c>
      <c r="X91" s="180">
        <f t="shared" si="46"/>
        <v>7</v>
      </c>
    </row>
    <row r="92" spans="1:24" x14ac:dyDescent="0.25">
      <c r="A92" s="96"/>
      <c r="B92" s="181"/>
      <c r="C92" s="101">
        <v>3113</v>
      </c>
      <c r="D92" s="57">
        <v>5321</v>
      </c>
      <c r="E92" s="188" t="s">
        <v>105</v>
      </c>
      <c r="F92" s="187"/>
      <c r="G92" s="187"/>
      <c r="H92" s="183"/>
      <c r="I92" s="60"/>
      <c r="J92" s="60"/>
      <c r="K92" s="60"/>
      <c r="L92" s="60"/>
      <c r="M92" s="60"/>
      <c r="N92" s="60"/>
      <c r="O92" s="184"/>
      <c r="P92" s="184"/>
      <c r="Q92" s="184"/>
      <c r="R92" s="184"/>
      <c r="S92" s="185"/>
      <c r="T92" s="185">
        <v>0</v>
      </c>
      <c r="U92" s="185">
        <v>7</v>
      </c>
      <c r="V92" s="185">
        <f t="shared" si="45"/>
        <v>7</v>
      </c>
      <c r="W92" s="185">
        <v>0</v>
      </c>
      <c r="X92" s="185">
        <f t="shared" si="46"/>
        <v>7</v>
      </c>
    </row>
    <row r="93" spans="1:24" ht="22.5" x14ac:dyDescent="0.25">
      <c r="A93" s="64" t="s">
        <v>22</v>
      </c>
      <c r="B93" s="186" t="s">
        <v>171</v>
      </c>
      <c r="C93" s="66" t="s">
        <v>23</v>
      </c>
      <c r="D93" s="67" t="s">
        <v>23</v>
      </c>
      <c r="E93" s="99" t="s">
        <v>183</v>
      </c>
      <c r="F93" s="187"/>
      <c r="G93" s="187"/>
      <c r="H93" s="183"/>
      <c r="I93" s="60"/>
      <c r="J93" s="60"/>
      <c r="K93" s="60"/>
      <c r="L93" s="60"/>
      <c r="M93" s="60"/>
      <c r="N93" s="60"/>
      <c r="O93" s="184"/>
      <c r="P93" s="184"/>
      <c r="Q93" s="184"/>
      <c r="R93" s="184"/>
      <c r="S93" s="185"/>
      <c r="T93" s="180">
        <v>0</v>
      </c>
      <c r="U93" s="180">
        <f t="shared" ref="U93:W93" si="51">+U94</f>
        <v>3.492</v>
      </c>
      <c r="V93" s="180">
        <f t="shared" si="45"/>
        <v>3.492</v>
      </c>
      <c r="W93" s="180">
        <f t="shared" si="51"/>
        <v>0</v>
      </c>
      <c r="X93" s="180">
        <f t="shared" si="46"/>
        <v>3.492</v>
      </c>
    </row>
    <row r="94" spans="1:24" x14ac:dyDescent="0.25">
      <c r="A94" s="96"/>
      <c r="B94" s="181"/>
      <c r="C94" s="101">
        <v>3113</v>
      </c>
      <c r="D94" s="57">
        <v>5321</v>
      </c>
      <c r="E94" s="58" t="s">
        <v>105</v>
      </c>
      <c r="F94" s="187"/>
      <c r="G94" s="187"/>
      <c r="H94" s="183"/>
      <c r="I94" s="60"/>
      <c r="J94" s="60"/>
      <c r="K94" s="60"/>
      <c r="L94" s="60"/>
      <c r="M94" s="60"/>
      <c r="N94" s="60"/>
      <c r="O94" s="184"/>
      <c r="P94" s="184"/>
      <c r="Q94" s="184"/>
      <c r="R94" s="184"/>
      <c r="S94" s="185"/>
      <c r="T94" s="185">
        <v>0</v>
      </c>
      <c r="U94" s="185">
        <v>3.492</v>
      </c>
      <c r="V94" s="185">
        <f t="shared" si="45"/>
        <v>3.492</v>
      </c>
      <c r="W94" s="185">
        <v>0</v>
      </c>
      <c r="X94" s="185">
        <f t="shared" si="46"/>
        <v>3.492</v>
      </c>
    </row>
    <row r="95" spans="1:24" ht="22.5" x14ac:dyDescent="0.25">
      <c r="A95" s="43" t="s">
        <v>22</v>
      </c>
      <c r="B95" s="177" t="s">
        <v>184</v>
      </c>
      <c r="C95" s="45" t="s">
        <v>23</v>
      </c>
      <c r="D95" s="46" t="s">
        <v>23</v>
      </c>
      <c r="E95" s="92" t="s">
        <v>185</v>
      </c>
      <c r="F95" s="178">
        <f>SUM(F96:F97)</f>
        <v>120</v>
      </c>
      <c r="G95" s="178">
        <f>SUM(G96:G97)</f>
        <v>-60</v>
      </c>
      <c r="H95" s="189">
        <f t="shared" si="1"/>
        <v>60</v>
      </c>
      <c r="I95" s="70">
        <v>0</v>
      </c>
      <c r="J95" s="70">
        <f t="shared" si="2"/>
        <v>60</v>
      </c>
      <c r="K95" s="70">
        <v>0</v>
      </c>
      <c r="L95" s="70">
        <f t="shared" si="3"/>
        <v>60</v>
      </c>
      <c r="M95" s="190">
        <f>SUM(M96:M97)</f>
        <v>-10</v>
      </c>
      <c r="N95" s="190">
        <f t="shared" si="4"/>
        <v>50</v>
      </c>
      <c r="O95" s="190">
        <v>0</v>
      </c>
      <c r="P95" s="190">
        <f t="shared" si="5"/>
        <v>50</v>
      </c>
      <c r="Q95" s="190">
        <f>SUM(Q96:Q97)</f>
        <v>-12</v>
      </c>
      <c r="R95" s="190">
        <f t="shared" si="6"/>
        <v>38</v>
      </c>
      <c r="S95" s="180">
        <f>SUM(S96:S97)</f>
        <v>0</v>
      </c>
      <c r="T95" s="180">
        <f t="shared" si="7"/>
        <v>38</v>
      </c>
      <c r="U95" s="180">
        <f>SUM(U96:U97)</f>
        <v>-38</v>
      </c>
      <c r="V95" s="180">
        <f>+T95+U95</f>
        <v>0</v>
      </c>
      <c r="W95" s="180">
        <f>SUM(W96:W97)</f>
        <v>0</v>
      </c>
      <c r="X95" s="180">
        <f>+V95+W95</f>
        <v>0</v>
      </c>
    </row>
    <row r="96" spans="1:24" x14ac:dyDescent="0.25">
      <c r="A96" s="96"/>
      <c r="B96" s="181" t="s">
        <v>31</v>
      </c>
      <c r="C96" s="101">
        <v>3299</v>
      </c>
      <c r="D96" s="191">
        <v>5321</v>
      </c>
      <c r="E96" s="132" t="s">
        <v>105</v>
      </c>
      <c r="F96" s="183">
        <v>60</v>
      </c>
      <c r="G96" s="183">
        <v>-30</v>
      </c>
      <c r="H96" s="183">
        <f t="shared" si="1"/>
        <v>30</v>
      </c>
      <c r="I96" s="60">
        <v>0</v>
      </c>
      <c r="J96" s="60">
        <f t="shared" si="2"/>
        <v>30</v>
      </c>
      <c r="K96" s="60">
        <v>0</v>
      </c>
      <c r="L96" s="60">
        <f t="shared" si="3"/>
        <v>30</v>
      </c>
      <c r="M96" s="184">
        <v>0</v>
      </c>
      <c r="N96" s="184">
        <f t="shared" si="4"/>
        <v>30</v>
      </c>
      <c r="O96" s="184">
        <v>0</v>
      </c>
      <c r="P96" s="184">
        <f t="shared" si="5"/>
        <v>30</v>
      </c>
      <c r="Q96" s="184">
        <v>-12</v>
      </c>
      <c r="R96" s="184">
        <f t="shared" si="6"/>
        <v>18</v>
      </c>
      <c r="S96" s="185">
        <v>12</v>
      </c>
      <c r="T96" s="185">
        <f t="shared" si="7"/>
        <v>30</v>
      </c>
      <c r="U96" s="185">
        <v>-30</v>
      </c>
      <c r="V96" s="185">
        <f t="shared" si="8"/>
        <v>0</v>
      </c>
      <c r="W96" s="185">
        <v>0</v>
      </c>
      <c r="X96" s="185">
        <f t="shared" ref="X96:X152" si="52">+V96+W96</f>
        <v>0</v>
      </c>
    </row>
    <row r="97" spans="1:24" x14ac:dyDescent="0.25">
      <c r="A97" s="96"/>
      <c r="B97" s="181" t="s">
        <v>31</v>
      </c>
      <c r="C97" s="101">
        <v>3299</v>
      </c>
      <c r="D97" s="57">
        <v>5331</v>
      </c>
      <c r="E97" s="58" t="s">
        <v>106</v>
      </c>
      <c r="F97" s="183">
        <v>60</v>
      </c>
      <c r="G97" s="183">
        <v>-30</v>
      </c>
      <c r="H97" s="183">
        <f t="shared" si="1"/>
        <v>30</v>
      </c>
      <c r="I97" s="60">
        <v>0</v>
      </c>
      <c r="J97" s="60">
        <f t="shared" si="2"/>
        <v>30</v>
      </c>
      <c r="K97" s="60">
        <v>0</v>
      </c>
      <c r="L97" s="60">
        <f t="shared" si="3"/>
        <v>30</v>
      </c>
      <c r="M97" s="184">
        <v>-10</v>
      </c>
      <c r="N97" s="184">
        <f t="shared" si="4"/>
        <v>20</v>
      </c>
      <c r="O97" s="184">
        <v>0</v>
      </c>
      <c r="P97" s="184">
        <f t="shared" si="5"/>
        <v>20</v>
      </c>
      <c r="Q97" s="184">
        <v>0</v>
      </c>
      <c r="R97" s="184">
        <f t="shared" si="6"/>
        <v>20</v>
      </c>
      <c r="S97" s="185">
        <v>-12</v>
      </c>
      <c r="T97" s="185">
        <f t="shared" si="7"/>
        <v>8</v>
      </c>
      <c r="U97" s="185">
        <v>-8</v>
      </c>
      <c r="V97" s="185">
        <f t="shared" si="8"/>
        <v>0</v>
      </c>
      <c r="W97" s="185">
        <v>0</v>
      </c>
      <c r="X97" s="185">
        <f t="shared" si="52"/>
        <v>0</v>
      </c>
    </row>
    <row r="98" spans="1:24" x14ac:dyDescent="0.25">
      <c r="A98" s="64" t="s">
        <v>22</v>
      </c>
      <c r="B98" s="186" t="s">
        <v>186</v>
      </c>
      <c r="C98" s="45" t="s">
        <v>23</v>
      </c>
      <c r="D98" s="46" t="s">
        <v>23</v>
      </c>
      <c r="E98" s="68" t="s">
        <v>187</v>
      </c>
      <c r="F98" s="189">
        <v>0</v>
      </c>
      <c r="G98" s="189"/>
      <c r="H98" s="189"/>
      <c r="I98" s="70"/>
      <c r="J98" s="70"/>
      <c r="K98" s="70"/>
      <c r="L98" s="70"/>
      <c r="M98" s="190"/>
      <c r="N98" s="190"/>
      <c r="O98" s="190"/>
      <c r="P98" s="190">
        <v>0</v>
      </c>
      <c r="Q98" s="190">
        <f>+Q99</f>
        <v>12</v>
      </c>
      <c r="R98" s="190">
        <f t="shared" si="6"/>
        <v>12</v>
      </c>
      <c r="S98" s="180">
        <v>0</v>
      </c>
      <c r="T98" s="180">
        <f t="shared" si="7"/>
        <v>12</v>
      </c>
      <c r="U98" s="180">
        <v>0</v>
      </c>
      <c r="V98" s="180">
        <f t="shared" si="8"/>
        <v>12</v>
      </c>
      <c r="W98" s="180">
        <v>0</v>
      </c>
      <c r="X98" s="180">
        <f t="shared" si="52"/>
        <v>12</v>
      </c>
    </row>
    <row r="99" spans="1:24" x14ac:dyDescent="0.25">
      <c r="A99" s="96"/>
      <c r="B99" s="181"/>
      <c r="C99" s="101">
        <v>3299</v>
      </c>
      <c r="D99" s="57">
        <v>5222</v>
      </c>
      <c r="E99" s="58" t="s">
        <v>103</v>
      </c>
      <c r="F99" s="183">
        <v>0</v>
      </c>
      <c r="G99" s="183"/>
      <c r="H99" s="183"/>
      <c r="I99" s="60"/>
      <c r="J99" s="60"/>
      <c r="K99" s="60"/>
      <c r="L99" s="60"/>
      <c r="M99" s="184"/>
      <c r="N99" s="184"/>
      <c r="O99" s="184"/>
      <c r="P99" s="184">
        <v>0</v>
      </c>
      <c r="Q99" s="184">
        <v>12</v>
      </c>
      <c r="R99" s="184">
        <f t="shared" si="6"/>
        <v>12</v>
      </c>
      <c r="S99" s="185">
        <v>0</v>
      </c>
      <c r="T99" s="185">
        <f t="shared" si="7"/>
        <v>12</v>
      </c>
      <c r="U99" s="185">
        <v>0</v>
      </c>
      <c r="V99" s="185">
        <f t="shared" si="8"/>
        <v>12</v>
      </c>
      <c r="W99" s="185">
        <v>0</v>
      </c>
      <c r="X99" s="185">
        <f t="shared" si="52"/>
        <v>12</v>
      </c>
    </row>
    <row r="100" spans="1:24" ht="34.5" x14ac:dyDescent="0.25">
      <c r="A100" s="192" t="s">
        <v>22</v>
      </c>
      <c r="B100" s="193" t="s">
        <v>188</v>
      </c>
      <c r="C100" s="194" t="s">
        <v>23</v>
      </c>
      <c r="D100" s="194" t="s">
        <v>23</v>
      </c>
      <c r="E100" s="195" t="s">
        <v>189</v>
      </c>
      <c r="F100" s="196">
        <v>0</v>
      </c>
      <c r="G100" s="197">
        <f>+G101</f>
        <v>10</v>
      </c>
      <c r="H100" s="189">
        <f t="shared" si="1"/>
        <v>10</v>
      </c>
      <c r="I100" s="70">
        <v>0</v>
      </c>
      <c r="J100" s="70">
        <f t="shared" si="2"/>
        <v>10</v>
      </c>
      <c r="K100" s="70">
        <v>0</v>
      </c>
      <c r="L100" s="70">
        <f t="shared" si="3"/>
        <v>10</v>
      </c>
      <c r="M100" s="70">
        <v>0</v>
      </c>
      <c r="N100" s="70">
        <f t="shared" si="4"/>
        <v>10</v>
      </c>
      <c r="O100" s="190">
        <v>0</v>
      </c>
      <c r="P100" s="190">
        <f t="shared" si="5"/>
        <v>10</v>
      </c>
      <c r="Q100" s="190">
        <v>0</v>
      </c>
      <c r="R100" s="190">
        <f t="shared" si="6"/>
        <v>10</v>
      </c>
      <c r="S100" s="180">
        <v>0</v>
      </c>
      <c r="T100" s="180">
        <f t="shared" si="7"/>
        <v>10</v>
      </c>
      <c r="U100" s="180">
        <v>0</v>
      </c>
      <c r="V100" s="180">
        <f t="shared" si="8"/>
        <v>10</v>
      </c>
      <c r="W100" s="180">
        <v>0</v>
      </c>
      <c r="X100" s="180">
        <f t="shared" si="52"/>
        <v>10</v>
      </c>
    </row>
    <row r="101" spans="1:24" x14ac:dyDescent="0.25">
      <c r="A101" s="198"/>
      <c r="B101" s="199"/>
      <c r="C101" s="200">
        <v>3421</v>
      </c>
      <c r="D101" s="201">
        <v>5321</v>
      </c>
      <c r="E101" s="202" t="s">
        <v>105</v>
      </c>
      <c r="F101" s="203">
        <v>0</v>
      </c>
      <c r="G101" s="204">
        <v>10</v>
      </c>
      <c r="H101" s="183">
        <f t="shared" si="1"/>
        <v>10</v>
      </c>
      <c r="I101" s="60">
        <v>0</v>
      </c>
      <c r="J101" s="60">
        <f t="shared" si="2"/>
        <v>10</v>
      </c>
      <c r="K101" s="60">
        <v>0</v>
      </c>
      <c r="L101" s="60">
        <f t="shared" si="3"/>
        <v>10</v>
      </c>
      <c r="M101" s="60">
        <v>0</v>
      </c>
      <c r="N101" s="60">
        <f t="shared" si="4"/>
        <v>10</v>
      </c>
      <c r="O101" s="184">
        <v>0</v>
      </c>
      <c r="P101" s="184">
        <f t="shared" si="5"/>
        <v>10</v>
      </c>
      <c r="Q101" s="184">
        <v>0</v>
      </c>
      <c r="R101" s="184">
        <f t="shared" si="6"/>
        <v>10</v>
      </c>
      <c r="S101" s="185">
        <v>0</v>
      </c>
      <c r="T101" s="185">
        <f t="shared" si="7"/>
        <v>10</v>
      </c>
      <c r="U101" s="185">
        <v>0</v>
      </c>
      <c r="V101" s="185">
        <f t="shared" si="8"/>
        <v>10</v>
      </c>
      <c r="W101" s="185">
        <v>0</v>
      </c>
      <c r="X101" s="185">
        <f t="shared" si="52"/>
        <v>10</v>
      </c>
    </row>
    <row r="102" spans="1:24" ht="23.25" x14ac:dyDescent="0.25">
      <c r="A102" s="192" t="s">
        <v>22</v>
      </c>
      <c r="B102" s="193" t="s">
        <v>190</v>
      </c>
      <c r="C102" s="194" t="s">
        <v>23</v>
      </c>
      <c r="D102" s="194" t="s">
        <v>23</v>
      </c>
      <c r="E102" s="195" t="s">
        <v>191</v>
      </c>
      <c r="F102" s="196">
        <v>0</v>
      </c>
      <c r="G102" s="197">
        <f>+G103</f>
        <v>30</v>
      </c>
      <c r="H102" s="189">
        <f t="shared" si="1"/>
        <v>30</v>
      </c>
      <c r="I102" s="70">
        <v>0</v>
      </c>
      <c r="J102" s="70">
        <f t="shared" si="2"/>
        <v>30</v>
      </c>
      <c r="K102" s="70">
        <v>0</v>
      </c>
      <c r="L102" s="70">
        <f t="shared" si="3"/>
        <v>30</v>
      </c>
      <c r="M102" s="190">
        <f>+M103</f>
        <v>10</v>
      </c>
      <c r="N102" s="190">
        <f t="shared" si="4"/>
        <v>40</v>
      </c>
      <c r="O102" s="190">
        <v>0</v>
      </c>
      <c r="P102" s="190">
        <f t="shared" si="5"/>
        <v>40</v>
      </c>
      <c r="Q102" s="190">
        <v>0</v>
      </c>
      <c r="R102" s="190">
        <f t="shared" si="6"/>
        <v>40</v>
      </c>
      <c r="S102" s="180">
        <v>0</v>
      </c>
      <c r="T102" s="180">
        <f t="shared" si="7"/>
        <v>40</v>
      </c>
      <c r="U102" s="180">
        <v>0</v>
      </c>
      <c r="V102" s="180">
        <f t="shared" si="8"/>
        <v>40</v>
      </c>
      <c r="W102" s="180">
        <v>0</v>
      </c>
      <c r="X102" s="180">
        <f t="shared" si="52"/>
        <v>40</v>
      </c>
    </row>
    <row r="103" spans="1:24" ht="23.25" x14ac:dyDescent="0.25">
      <c r="A103" s="198"/>
      <c r="B103" s="199"/>
      <c r="C103" s="200">
        <v>3421</v>
      </c>
      <c r="D103" s="201">
        <v>5331</v>
      </c>
      <c r="E103" s="202" t="s">
        <v>106</v>
      </c>
      <c r="F103" s="203">
        <v>0</v>
      </c>
      <c r="G103" s="204">
        <v>30</v>
      </c>
      <c r="H103" s="183">
        <f t="shared" si="1"/>
        <v>30</v>
      </c>
      <c r="I103" s="60">
        <v>0</v>
      </c>
      <c r="J103" s="60">
        <f t="shared" si="2"/>
        <v>30</v>
      </c>
      <c r="K103" s="60">
        <v>0</v>
      </c>
      <c r="L103" s="60">
        <f t="shared" si="3"/>
        <v>30</v>
      </c>
      <c r="M103" s="184">
        <v>10</v>
      </c>
      <c r="N103" s="184">
        <f t="shared" si="4"/>
        <v>40</v>
      </c>
      <c r="O103" s="184">
        <v>0</v>
      </c>
      <c r="P103" s="184">
        <f t="shared" si="5"/>
        <v>40</v>
      </c>
      <c r="Q103" s="184">
        <v>0</v>
      </c>
      <c r="R103" s="184">
        <f t="shared" si="6"/>
        <v>40</v>
      </c>
      <c r="S103" s="185">
        <v>0</v>
      </c>
      <c r="T103" s="185">
        <f t="shared" si="7"/>
        <v>40</v>
      </c>
      <c r="U103" s="185">
        <v>0</v>
      </c>
      <c r="V103" s="185">
        <f t="shared" si="8"/>
        <v>40</v>
      </c>
      <c r="W103" s="185">
        <v>0</v>
      </c>
      <c r="X103" s="185">
        <f t="shared" si="52"/>
        <v>40</v>
      </c>
    </row>
    <row r="104" spans="1:24" ht="34.5" x14ac:dyDescent="0.25">
      <c r="A104" s="192" t="s">
        <v>22</v>
      </c>
      <c r="B104" s="193" t="s">
        <v>192</v>
      </c>
      <c r="C104" s="194" t="s">
        <v>23</v>
      </c>
      <c r="D104" s="194" t="s">
        <v>23</v>
      </c>
      <c r="E104" s="195" t="s">
        <v>193</v>
      </c>
      <c r="F104" s="196">
        <v>0</v>
      </c>
      <c r="G104" s="197">
        <f>+G105</f>
        <v>10</v>
      </c>
      <c r="H104" s="189">
        <f t="shared" si="1"/>
        <v>10</v>
      </c>
      <c r="I104" s="70">
        <v>0</v>
      </c>
      <c r="J104" s="70">
        <f t="shared" si="2"/>
        <v>10</v>
      </c>
      <c r="K104" s="70">
        <v>0</v>
      </c>
      <c r="L104" s="70">
        <f t="shared" si="3"/>
        <v>10</v>
      </c>
      <c r="M104" s="70">
        <v>0</v>
      </c>
      <c r="N104" s="70">
        <f t="shared" si="4"/>
        <v>10</v>
      </c>
      <c r="O104" s="190">
        <v>0</v>
      </c>
      <c r="P104" s="190">
        <f t="shared" si="5"/>
        <v>10</v>
      </c>
      <c r="Q104" s="190">
        <v>0</v>
      </c>
      <c r="R104" s="190">
        <f t="shared" si="6"/>
        <v>10</v>
      </c>
      <c r="S104" s="180">
        <v>0</v>
      </c>
      <c r="T104" s="180">
        <f t="shared" si="7"/>
        <v>10</v>
      </c>
      <c r="U104" s="180">
        <v>0</v>
      </c>
      <c r="V104" s="180">
        <f t="shared" si="8"/>
        <v>10</v>
      </c>
      <c r="W104" s="180">
        <v>0</v>
      </c>
      <c r="X104" s="180">
        <f t="shared" si="52"/>
        <v>10</v>
      </c>
    </row>
    <row r="105" spans="1:24" x14ac:dyDescent="0.25">
      <c r="A105" s="198"/>
      <c r="B105" s="205"/>
      <c r="C105" s="200">
        <v>3421</v>
      </c>
      <c r="D105" s="201">
        <v>5321</v>
      </c>
      <c r="E105" s="202" t="s">
        <v>105</v>
      </c>
      <c r="F105" s="203">
        <v>0</v>
      </c>
      <c r="G105" s="204">
        <v>10</v>
      </c>
      <c r="H105" s="183">
        <f t="shared" si="1"/>
        <v>10</v>
      </c>
      <c r="I105" s="60">
        <v>0</v>
      </c>
      <c r="J105" s="60">
        <f t="shared" si="2"/>
        <v>10</v>
      </c>
      <c r="K105" s="60">
        <v>0</v>
      </c>
      <c r="L105" s="60">
        <f t="shared" si="3"/>
        <v>10</v>
      </c>
      <c r="M105" s="60">
        <v>0</v>
      </c>
      <c r="N105" s="60">
        <f t="shared" si="4"/>
        <v>10</v>
      </c>
      <c r="O105" s="184">
        <v>0</v>
      </c>
      <c r="P105" s="184">
        <f t="shared" si="5"/>
        <v>10</v>
      </c>
      <c r="Q105" s="184">
        <v>0</v>
      </c>
      <c r="R105" s="184">
        <f t="shared" si="6"/>
        <v>10</v>
      </c>
      <c r="S105" s="185">
        <v>0</v>
      </c>
      <c r="T105" s="185">
        <f t="shared" si="7"/>
        <v>10</v>
      </c>
      <c r="U105" s="185">
        <v>0</v>
      </c>
      <c r="V105" s="185">
        <f t="shared" si="8"/>
        <v>10</v>
      </c>
      <c r="W105" s="185">
        <v>0</v>
      </c>
      <c r="X105" s="185">
        <f t="shared" si="52"/>
        <v>10</v>
      </c>
    </row>
    <row r="106" spans="1:24" ht="33.75" x14ac:dyDescent="0.25">
      <c r="A106" s="192" t="s">
        <v>22</v>
      </c>
      <c r="B106" s="206" t="s">
        <v>194</v>
      </c>
      <c r="C106" s="194" t="s">
        <v>23</v>
      </c>
      <c r="D106" s="194" t="s">
        <v>23</v>
      </c>
      <c r="E106" s="207" t="s">
        <v>195</v>
      </c>
      <c r="F106" s="196">
        <v>0</v>
      </c>
      <c r="G106" s="197">
        <f>+G107</f>
        <v>10</v>
      </c>
      <c r="H106" s="189">
        <f t="shared" si="1"/>
        <v>10</v>
      </c>
      <c r="I106" s="70">
        <v>0</v>
      </c>
      <c r="J106" s="70">
        <f t="shared" si="2"/>
        <v>10</v>
      </c>
      <c r="K106" s="70">
        <v>0</v>
      </c>
      <c r="L106" s="70">
        <f t="shared" si="3"/>
        <v>10</v>
      </c>
      <c r="M106" s="70">
        <v>0</v>
      </c>
      <c r="N106" s="70">
        <f t="shared" si="4"/>
        <v>10</v>
      </c>
      <c r="O106" s="190">
        <v>0</v>
      </c>
      <c r="P106" s="190">
        <f t="shared" si="5"/>
        <v>10</v>
      </c>
      <c r="Q106" s="190">
        <v>0</v>
      </c>
      <c r="R106" s="190">
        <f t="shared" si="6"/>
        <v>10</v>
      </c>
      <c r="S106" s="180">
        <v>0</v>
      </c>
      <c r="T106" s="180">
        <f t="shared" si="7"/>
        <v>10</v>
      </c>
      <c r="U106" s="180">
        <v>0</v>
      </c>
      <c r="V106" s="180">
        <f t="shared" si="8"/>
        <v>10</v>
      </c>
      <c r="W106" s="180">
        <v>0</v>
      </c>
      <c r="X106" s="180">
        <f t="shared" si="52"/>
        <v>10</v>
      </c>
    </row>
    <row r="107" spans="1:24" x14ac:dyDescent="0.25">
      <c r="A107" s="208"/>
      <c r="B107" s="209"/>
      <c r="C107" s="200">
        <v>3113</v>
      </c>
      <c r="D107" s="201">
        <v>5321</v>
      </c>
      <c r="E107" s="202" t="s">
        <v>105</v>
      </c>
      <c r="F107" s="203">
        <v>0</v>
      </c>
      <c r="G107" s="204">
        <v>10</v>
      </c>
      <c r="H107" s="183">
        <f t="shared" si="1"/>
        <v>10</v>
      </c>
      <c r="I107" s="60">
        <v>0</v>
      </c>
      <c r="J107" s="60">
        <f t="shared" si="2"/>
        <v>10</v>
      </c>
      <c r="K107" s="60">
        <v>0</v>
      </c>
      <c r="L107" s="60">
        <f t="shared" si="3"/>
        <v>10</v>
      </c>
      <c r="M107" s="60">
        <v>0</v>
      </c>
      <c r="N107" s="60">
        <f t="shared" si="4"/>
        <v>10</v>
      </c>
      <c r="O107" s="184">
        <v>0</v>
      </c>
      <c r="P107" s="184">
        <f t="shared" si="5"/>
        <v>10</v>
      </c>
      <c r="Q107" s="184">
        <v>0</v>
      </c>
      <c r="R107" s="184">
        <f t="shared" si="6"/>
        <v>10</v>
      </c>
      <c r="S107" s="185">
        <v>0</v>
      </c>
      <c r="T107" s="185">
        <f t="shared" si="7"/>
        <v>10</v>
      </c>
      <c r="U107" s="185">
        <v>0</v>
      </c>
      <c r="V107" s="185">
        <f t="shared" si="8"/>
        <v>10</v>
      </c>
      <c r="W107" s="185">
        <v>0</v>
      </c>
      <c r="X107" s="185">
        <f t="shared" si="52"/>
        <v>10</v>
      </c>
    </row>
    <row r="108" spans="1:24" ht="22.5" x14ac:dyDescent="0.25">
      <c r="A108" s="43" t="s">
        <v>22</v>
      </c>
      <c r="B108" s="177" t="s">
        <v>196</v>
      </c>
      <c r="C108" s="45" t="s">
        <v>23</v>
      </c>
      <c r="D108" s="46" t="s">
        <v>23</v>
      </c>
      <c r="E108" s="92" t="s">
        <v>197</v>
      </c>
      <c r="F108" s="178">
        <f>+F109</f>
        <v>2300</v>
      </c>
      <c r="G108" s="178">
        <f>+G109</f>
        <v>-2300</v>
      </c>
      <c r="H108" s="189">
        <f t="shared" si="1"/>
        <v>0</v>
      </c>
      <c r="I108" s="210">
        <f>+I109</f>
        <v>116.15</v>
      </c>
      <c r="J108" s="70">
        <f t="shared" si="2"/>
        <v>116.15</v>
      </c>
      <c r="K108" s="70">
        <v>0</v>
      </c>
      <c r="L108" s="70">
        <f t="shared" si="3"/>
        <v>116.15</v>
      </c>
      <c r="M108" s="70">
        <f>+M109</f>
        <v>500</v>
      </c>
      <c r="N108" s="70">
        <f t="shared" si="4"/>
        <v>616.15</v>
      </c>
      <c r="O108" s="190">
        <v>0</v>
      </c>
      <c r="P108" s="190">
        <f t="shared" si="5"/>
        <v>616.15</v>
      </c>
      <c r="Q108" s="190">
        <v>0</v>
      </c>
      <c r="R108" s="190">
        <f t="shared" si="6"/>
        <v>616.15</v>
      </c>
      <c r="S108" s="180">
        <v>0</v>
      </c>
      <c r="T108" s="180">
        <f t="shared" si="7"/>
        <v>616.15</v>
      </c>
      <c r="U108" s="180">
        <v>0</v>
      </c>
      <c r="V108" s="180">
        <f t="shared" si="8"/>
        <v>616.15</v>
      </c>
      <c r="W108" s="180">
        <v>0</v>
      </c>
      <c r="X108" s="180">
        <f t="shared" si="52"/>
        <v>616.15</v>
      </c>
    </row>
    <row r="109" spans="1:24" x14ac:dyDescent="0.25">
      <c r="A109" s="96"/>
      <c r="B109" s="181" t="s">
        <v>31</v>
      </c>
      <c r="C109" s="101">
        <v>3299</v>
      </c>
      <c r="D109" s="211">
        <v>5331</v>
      </c>
      <c r="E109" s="58" t="s">
        <v>106</v>
      </c>
      <c r="F109" s="183">
        <v>2300</v>
      </c>
      <c r="G109" s="183">
        <v>-2300</v>
      </c>
      <c r="H109" s="183">
        <f t="shared" si="1"/>
        <v>0</v>
      </c>
      <c r="I109" s="212">
        <v>116.15</v>
      </c>
      <c r="J109" s="60">
        <f t="shared" si="2"/>
        <v>116.15</v>
      </c>
      <c r="K109" s="60">
        <v>0</v>
      </c>
      <c r="L109" s="60">
        <f t="shared" si="3"/>
        <v>116.15</v>
      </c>
      <c r="M109" s="60">
        <v>500</v>
      </c>
      <c r="N109" s="60">
        <f t="shared" si="4"/>
        <v>616.15</v>
      </c>
      <c r="O109" s="184">
        <v>0</v>
      </c>
      <c r="P109" s="184">
        <f t="shared" si="5"/>
        <v>616.15</v>
      </c>
      <c r="Q109" s="184">
        <v>0</v>
      </c>
      <c r="R109" s="184">
        <f t="shared" si="6"/>
        <v>616.15</v>
      </c>
      <c r="S109" s="185">
        <v>0</v>
      </c>
      <c r="T109" s="185">
        <f t="shared" si="7"/>
        <v>616.15</v>
      </c>
      <c r="U109" s="185">
        <v>0</v>
      </c>
      <c r="V109" s="185">
        <f t="shared" si="8"/>
        <v>616.15</v>
      </c>
      <c r="W109" s="185">
        <v>0</v>
      </c>
      <c r="X109" s="185">
        <f t="shared" si="52"/>
        <v>616.15</v>
      </c>
    </row>
    <row r="110" spans="1:24" ht="33.75" x14ac:dyDescent="0.25">
      <c r="A110" s="213" t="s">
        <v>22</v>
      </c>
      <c r="B110" s="214" t="s">
        <v>198</v>
      </c>
      <c r="C110" s="214" t="s">
        <v>23</v>
      </c>
      <c r="D110" s="214" t="s">
        <v>23</v>
      </c>
      <c r="E110" s="215" t="s">
        <v>199</v>
      </c>
      <c r="F110" s="196">
        <v>0</v>
      </c>
      <c r="G110" s="197">
        <f>+G111</f>
        <v>450</v>
      </c>
      <c r="H110" s="189">
        <f t="shared" si="1"/>
        <v>450</v>
      </c>
      <c r="I110" s="70">
        <v>0</v>
      </c>
      <c r="J110" s="70">
        <f t="shared" si="2"/>
        <v>450</v>
      </c>
      <c r="K110" s="70">
        <v>0</v>
      </c>
      <c r="L110" s="70">
        <f t="shared" si="3"/>
        <v>450</v>
      </c>
      <c r="M110" s="70">
        <v>0</v>
      </c>
      <c r="N110" s="70">
        <f t="shared" si="4"/>
        <v>450</v>
      </c>
      <c r="O110" s="190">
        <v>0</v>
      </c>
      <c r="P110" s="190">
        <f t="shared" si="5"/>
        <v>450</v>
      </c>
      <c r="Q110" s="190">
        <v>0</v>
      </c>
      <c r="R110" s="190">
        <f t="shared" si="6"/>
        <v>450</v>
      </c>
      <c r="S110" s="180">
        <v>0</v>
      </c>
      <c r="T110" s="180">
        <f t="shared" si="7"/>
        <v>450</v>
      </c>
      <c r="U110" s="180">
        <v>0</v>
      </c>
      <c r="V110" s="180">
        <f t="shared" si="8"/>
        <v>450</v>
      </c>
      <c r="W110" s="180">
        <v>0</v>
      </c>
      <c r="X110" s="180">
        <f t="shared" si="52"/>
        <v>450</v>
      </c>
    </row>
    <row r="111" spans="1:24" ht="23.25" x14ac:dyDescent="0.25">
      <c r="A111" s="216"/>
      <c r="B111" s="217"/>
      <c r="C111" s="217" t="s">
        <v>200</v>
      </c>
      <c r="D111" s="217" t="s">
        <v>201</v>
      </c>
      <c r="E111" s="218" t="s">
        <v>106</v>
      </c>
      <c r="F111" s="203">
        <v>0</v>
      </c>
      <c r="G111" s="204">
        <v>450</v>
      </c>
      <c r="H111" s="183">
        <f t="shared" si="1"/>
        <v>450</v>
      </c>
      <c r="I111" s="60">
        <v>0</v>
      </c>
      <c r="J111" s="60">
        <f t="shared" si="2"/>
        <v>450</v>
      </c>
      <c r="K111" s="60">
        <v>0</v>
      </c>
      <c r="L111" s="60">
        <f t="shared" si="3"/>
        <v>450</v>
      </c>
      <c r="M111" s="60">
        <v>0</v>
      </c>
      <c r="N111" s="60">
        <f t="shared" si="4"/>
        <v>450</v>
      </c>
      <c r="O111" s="184">
        <v>0</v>
      </c>
      <c r="P111" s="184">
        <f t="shared" si="5"/>
        <v>450</v>
      </c>
      <c r="Q111" s="184">
        <v>0</v>
      </c>
      <c r="R111" s="184">
        <f t="shared" si="6"/>
        <v>450</v>
      </c>
      <c r="S111" s="185">
        <v>0</v>
      </c>
      <c r="T111" s="185">
        <f t="shared" si="7"/>
        <v>450</v>
      </c>
      <c r="U111" s="185">
        <v>0</v>
      </c>
      <c r="V111" s="185">
        <f t="shared" si="8"/>
        <v>450</v>
      </c>
      <c r="W111" s="185">
        <v>0</v>
      </c>
      <c r="X111" s="185">
        <f t="shared" si="52"/>
        <v>450</v>
      </c>
    </row>
    <row r="112" spans="1:24" ht="33.75" x14ac:dyDescent="0.25">
      <c r="A112" s="213" t="s">
        <v>22</v>
      </c>
      <c r="B112" s="214" t="s">
        <v>202</v>
      </c>
      <c r="C112" s="214" t="s">
        <v>23</v>
      </c>
      <c r="D112" s="214" t="s">
        <v>23</v>
      </c>
      <c r="E112" s="215" t="s">
        <v>203</v>
      </c>
      <c r="F112" s="196">
        <v>0</v>
      </c>
      <c r="G112" s="197">
        <f t="shared" ref="G112" si="53">+G113</f>
        <v>490</v>
      </c>
      <c r="H112" s="189">
        <f t="shared" si="1"/>
        <v>490</v>
      </c>
      <c r="I112" s="70">
        <v>0</v>
      </c>
      <c r="J112" s="70">
        <f t="shared" si="2"/>
        <v>490</v>
      </c>
      <c r="K112" s="70">
        <v>0</v>
      </c>
      <c r="L112" s="70">
        <f t="shared" si="3"/>
        <v>490</v>
      </c>
      <c r="M112" s="70">
        <v>0</v>
      </c>
      <c r="N112" s="70">
        <f t="shared" si="4"/>
        <v>490</v>
      </c>
      <c r="O112" s="190">
        <v>0</v>
      </c>
      <c r="P112" s="190">
        <f t="shared" si="5"/>
        <v>490</v>
      </c>
      <c r="Q112" s="190">
        <v>0</v>
      </c>
      <c r="R112" s="190">
        <f t="shared" si="6"/>
        <v>490</v>
      </c>
      <c r="S112" s="180">
        <v>0</v>
      </c>
      <c r="T112" s="180">
        <f t="shared" si="7"/>
        <v>490</v>
      </c>
      <c r="U112" s="180">
        <v>0</v>
      </c>
      <c r="V112" s="180">
        <f t="shared" si="8"/>
        <v>490</v>
      </c>
      <c r="W112" s="180">
        <v>0</v>
      </c>
      <c r="X112" s="180">
        <f t="shared" si="52"/>
        <v>490</v>
      </c>
    </row>
    <row r="113" spans="1:24" ht="23.25" x14ac:dyDescent="0.25">
      <c r="A113" s="216"/>
      <c r="B113" s="217"/>
      <c r="C113" s="217" t="s">
        <v>200</v>
      </c>
      <c r="D113" s="217" t="s">
        <v>201</v>
      </c>
      <c r="E113" s="218" t="s">
        <v>106</v>
      </c>
      <c r="F113" s="203">
        <v>0</v>
      </c>
      <c r="G113" s="204">
        <v>490</v>
      </c>
      <c r="H113" s="183">
        <f t="shared" si="1"/>
        <v>490</v>
      </c>
      <c r="I113" s="60">
        <v>0</v>
      </c>
      <c r="J113" s="60">
        <f t="shared" si="2"/>
        <v>490</v>
      </c>
      <c r="K113" s="60">
        <v>0</v>
      </c>
      <c r="L113" s="60">
        <f t="shared" si="3"/>
        <v>490</v>
      </c>
      <c r="M113" s="60">
        <v>0</v>
      </c>
      <c r="N113" s="60">
        <f t="shared" si="4"/>
        <v>490</v>
      </c>
      <c r="O113" s="184">
        <v>0</v>
      </c>
      <c r="P113" s="184">
        <f t="shared" si="5"/>
        <v>490</v>
      </c>
      <c r="Q113" s="184">
        <v>0</v>
      </c>
      <c r="R113" s="184">
        <f t="shared" si="6"/>
        <v>490</v>
      </c>
      <c r="S113" s="185">
        <v>0</v>
      </c>
      <c r="T113" s="185">
        <f t="shared" si="7"/>
        <v>490</v>
      </c>
      <c r="U113" s="185">
        <v>0</v>
      </c>
      <c r="V113" s="185">
        <f t="shared" si="8"/>
        <v>490</v>
      </c>
      <c r="W113" s="185">
        <v>0</v>
      </c>
      <c r="X113" s="185">
        <f t="shared" si="52"/>
        <v>490</v>
      </c>
    </row>
    <row r="114" spans="1:24" ht="33.75" x14ac:dyDescent="0.25">
      <c r="A114" s="213" t="s">
        <v>22</v>
      </c>
      <c r="B114" s="214" t="s">
        <v>204</v>
      </c>
      <c r="C114" s="214" t="s">
        <v>23</v>
      </c>
      <c r="D114" s="214" t="s">
        <v>23</v>
      </c>
      <c r="E114" s="215" t="s">
        <v>205</v>
      </c>
      <c r="F114" s="196">
        <v>0</v>
      </c>
      <c r="G114" s="197">
        <f t="shared" ref="G114" si="54">+G115</f>
        <v>80</v>
      </c>
      <c r="H114" s="189">
        <f t="shared" si="1"/>
        <v>80</v>
      </c>
      <c r="I114" s="70">
        <v>0</v>
      </c>
      <c r="J114" s="70">
        <f t="shared" si="2"/>
        <v>80</v>
      </c>
      <c r="K114" s="70">
        <v>0</v>
      </c>
      <c r="L114" s="70">
        <f t="shared" si="3"/>
        <v>80</v>
      </c>
      <c r="M114" s="70">
        <v>0</v>
      </c>
      <c r="N114" s="70">
        <f t="shared" si="4"/>
        <v>80</v>
      </c>
      <c r="O114" s="190">
        <v>0</v>
      </c>
      <c r="P114" s="190">
        <f t="shared" si="5"/>
        <v>80</v>
      </c>
      <c r="Q114" s="190">
        <v>0</v>
      </c>
      <c r="R114" s="190">
        <f t="shared" si="6"/>
        <v>80</v>
      </c>
      <c r="S114" s="180">
        <v>0</v>
      </c>
      <c r="T114" s="180">
        <f t="shared" si="7"/>
        <v>80</v>
      </c>
      <c r="U114" s="180">
        <v>0</v>
      </c>
      <c r="V114" s="180">
        <f t="shared" si="8"/>
        <v>80</v>
      </c>
      <c r="W114" s="180">
        <v>0</v>
      </c>
      <c r="X114" s="180">
        <f t="shared" si="52"/>
        <v>80</v>
      </c>
    </row>
    <row r="115" spans="1:24" ht="23.25" x14ac:dyDescent="0.25">
      <c r="A115" s="216"/>
      <c r="B115" s="217"/>
      <c r="C115" s="217" t="s">
        <v>200</v>
      </c>
      <c r="D115" s="217" t="s">
        <v>201</v>
      </c>
      <c r="E115" s="218" t="s">
        <v>106</v>
      </c>
      <c r="F115" s="203">
        <v>0</v>
      </c>
      <c r="G115" s="204">
        <v>80</v>
      </c>
      <c r="H115" s="183">
        <f t="shared" si="1"/>
        <v>80</v>
      </c>
      <c r="I115" s="60">
        <v>0</v>
      </c>
      <c r="J115" s="60">
        <f t="shared" si="2"/>
        <v>80</v>
      </c>
      <c r="K115" s="60">
        <v>0</v>
      </c>
      <c r="L115" s="60">
        <f t="shared" si="3"/>
        <v>80</v>
      </c>
      <c r="M115" s="60">
        <v>0</v>
      </c>
      <c r="N115" s="60">
        <f t="shared" si="4"/>
        <v>80</v>
      </c>
      <c r="O115" s="184">
        <v>0</v>
      </c>
      <c r="P115" s="184">
        <f t="shared" si="5"/>
        <v>80</v>
      </c>
      <c r="Q115" s="184">
        <v>0</v>
      </c>
      <c r="R115" s="184">
        <f t="shared" si="6"/>
        <v>80</v>
      </c>
      <c r="S115" s="185">
        <v>0</v>
      </c>
      <c r="T115" s="185">
        <f t="shared" si="7"/>
        <v>80</v>
      </c>
      <c r="U115" s="185">
        <v>0</v>
      </c>
      <c r="V115" s="185">
        <f t="shared" si="8"/>
        <v>80</v>
      </c>
      <c r="W115" s="185">
        <v>0</v>
      </c>
      <c r="X115" s="185">
        <f t="shared" si="52"/>
        <v>80</v>
      </c>
    </row>
    <row r="116" spans="1:24" ht="33.75" x14ac:dyDescent="0.25">
      <c r="A116" s="213" t="s">
        <v>22</v>
      </c>
      <c r="B116" s="214" t="s">
        <v>206</v>
      </c>
      <c r="C116" s="214" t="s">
        <v>23</v>
      </c>
      <c r="D116" s="214" t="s">
        <v>23</v>
      </c>
      <c r="E116" s="215" t="s">
        <v>207</v>
      </c>
      <c r="F116" s="196">
        <v>0</v>
      </c>
      <c r="G116" s="197">
        <f t="shared" ref="G116" si="55">+G117</f>
        <v>135</v>
      </c>
      <c r="H116" s="189">
        <f t="shared" si="1"/>
        <v>135</v>
      </c>
      <c r="I116" s="70">
        <v>0</v>
      </c>
      <c r="J116" s="70">
        <f t="shared" si="2"/>
        <v>135</v>
      </c>
      <c r="K116" s="70">
        <v>0</v>
      </c>
      <c r="L116" s="70">
        <f t="shared" si="3"/>
        <v>135</v>
      </c>
      <c r="M116" s="70">
        <v>0</v>
      </c>
      <c r="N116" s="70">
        <f t="shared" si="4"/>
        <v>135</v>
      </c>
      <c r="O116" s="190">
        <v>0</v>
      </c>
      <c r="P116" s="190">
        <f t="shared" si="5"/>
        <v>135</v>
      </c>
      <c r="Q116" s="190">
        <v>0</v>
      </c>
      <c r="R116" s="190">
        <f t="shared" si="6"/>
        <v>135</v>
      </c>
      <c r="S116" s="180">
        <v>0</v>
      </c>
      <c r="T116" s="180">
        <f t="shared" si="7"/>
        <v>135</v>
      </c>
      <c r="U116" s="180">
        <v>0</v>
      </c>
      <c r="V116" s="180">
        <f t="shared" si="8"/>
        <v>135</v>
      </c>
      <c r="W116" s="180">
        <v>0</v>
      </c>
      <c r="X116" s="180">
        <f t="shared" si="52"/>
        <v>135</v>
      </c>
    </row>
    <row r="117" spans="1:24" ht="23.25" x14ac:dyDescent="0.25">
      <c r="A117" s="216"/>
      <c r="B117" s="217"/>
      <c r="C117" s="217" t="s">
        <v>200</v>
      </c>
      <c r="D117" s="217" t="s">
        <v>201</v>
      </c>
      <c r="E117" s="218" t="s">
        <v>106</v>
      </c>
      <c r="F117" s="203">
        <v>0</v>
      </c>
      <c r="G117" s="204">
        <v>135</v>
      </c>
      <c r="H117" s="183">
        <f t="shared" si="1"/>
        <v>135</v>
      </c>
      <c r="I117" s="60">
        <v>0</v>
      </c>
      <c r="J117" s="60">
        <f t="shared" si="2"/>
        <v>135</v>
      </c>
      <c r="K117" s="60">
        <v>0</v>
      </c>
      <c r="L117" s="60">
        <f t="shared" si="3"/>
        <v>135</v>
      </c>
      <c r="M117" s="60">
        <v>0</v>
      </c>
      <c r="N117" s="60">
        <f t="shared" si="4"/>
        <v>135</v>
      </c>
      <c r="O117" s="184">
        <v>0</v>
      </c>
      <c r="P117" s="184">
        <f t="shared" si="5"/>
        <v>135</v>
      </c>
      <c r="Q117" s="184">
        <v>0</v>
      </c>
      <c r="R117" s="184">
        <f t="shared" si="6"/>
        <v>135</v>
      </c>
      <c r="S117" s="185">
        <v>0</v>
      </c>
      <c r="T117" s="185">
        <f t="shared" si="7"/>
        <v>135</v>
      </c>
      <c r="U117" s="185">
        <v>0</v>
      </c>
      <c r="V117" s="185">
        <f t="shared" si="8"/>
        <v>135</v>
      </c>
      <c r="W117" s="185">
        <v>0</v>
      </c>
      <c r="X117" s="185">
        <f t="shared" si="52"/>
        <v>135</v>
      </c>
    </row>
    <row r="118" spans="1:24" ht="33.75" x14ac:dyDescent="0.25">
      <c r="A118" s="213" t="s">
        <v>22</v>
      </c>
      <c r="B118" s="214" t="s">
        <v>208</v>
      </c>
      <c r="C118" s="214" t="s">
        <v>23</v>
      </c>
      <c r="D118" s="214" t="s">
        <v>23</v>
      </c>
      <c r="E118" s="215" t="s">
        <v>209</v>
      </c>
      <c r="F118" s="196">
        <v>0</v>
      </c>
      <c r="G118" s="197">
        <f t="shared" ref="G118" si="56">+G119</f>
        <v>400</v>
      </c>
      <c r="H118" s="189">
        <f t="shared" si="1"/>
        <v>400</v>
      </c>
      <c r="I118" s="70">
        <v>0</v>
      </c>
      <c r="J118" s="70">
        <f t="shared" si="2"/>
        <v>400</v>
      </c>
      <c r="K118" s="70">
        <v>0</v>
      </c>
      <c r="L118" s="70">
        <f t="shared" si="3"/>
        <v>400</v>
      </c>
      <c r="M118" s="70">
        <v>0</v>
      </c>
      <c r="N118" s="70">
        <f t="shared" si="4"/>
        <v>400</v>
      </c>
      <c r="O118" s="190">
        <v>0</v>
      </c>
      <c r="P118" s="190">
        <f t="shared" si="5"/>
        <v>400</v>
      </c>
      <c r="Q118" s="190">
        <v>0</v>
      </c>
      <c r="R118" s="190">
        <f t="shared" si="6"/>
        <v>400</v>
      </c>
      <c r="S118" s="180">
        <v>0</v>
      </c>
      <c r="T118" s="180">
        <f t="shared" si="7"/>
        <v>400</v>
      </c>
      <c r="U118" s="180">
        <v>0</v>
      </c>
      <c r="V118" s="180">
        <f t="shared" si="8"/>
        <v>400</v>
      </c>
      <c r="W118" s="180">
        <v>0</v>
      </c>
      <c r="X118" s="180">
        <f t="shared" si="52"/>
        <v>400</v>
      </c>
    </row>
    <row r="119" spans="1:24" ht="23.25" x14ac:dyDescent="0.25">
      <c r="A119" s="216"/>
      <c r="B119" s="217"/>
      <c r="C119" s="217" t="s">
        <v>200</v>
      </c>
      <c r="D119" s="217" t="s">
        <v>201</v>
      </c>
      <c r="E119" s="218" t="s">
        <v>106</v>
      </c>
      <c r="F119" s="203">
        <v>0</v>
      </c>
      <c r="G119" s="204">
        <v>400</v>
      </c>
      <c r="H119" s="183">
        <f t="shared" si="1"/>
        <v>400</v>
      </c>
      <c r="I119" s="60">
        <v>0</v>
      </c>
      <c r="J119" s="60">
        <f t="shared" si="2"/>
        <v>400</v>
      </c>
      <c r="K119" s="60">
        <v>0</v>
      </c>
      <c r="L119" s="60">
        <f t="shared" si="3"/>
        <v>400</v>
      </c>
      <c r="M119" s="60">
        <v>0</v>
      </c>
      <c r="N119" s="60">
        <f t="shared" si="4"/>
        <v>400</v>
      </c>
      <c r="O119" s="184">
        <v>0</v>
      </c>
      <c r="P119" s="184">
        <f t="shared" si="5"/>
        <v>400</v>
      </c>
      <c r="Q119" s="184">
        <v>0</v>
      </c>
      <c r="R119" s="184">
        <f t="shared" si="6"/>
        <v>400</v>
      </c>
      <c r="S119" s="185">
        <v>0</v>
      </c>
      <c r="T119" s="185">
        <f t="shared" si="7"/>
        <v>400</v>
      </c>
      <c r="U119" s="185">
        <v>0</v>
      </c>
      <c r="V119" s="185">
        <f t="shared" si="8"/>
        <v>400</v>
      </c>
      <c r="W119" s="185">
        <v>0</v>
      </c>
      <c r="X119" s="185">
        <f t="shared" si="52"/>
        <v>400</v>
      </c>
    </row>
    <row r="120" spans="1:24" ht="33.75" x14ac:dyDescent="0.25">
      <c r="A120" s="213" t="s">
        <v>22</v>
      </c>
      <c r="B120" s="214" t="s">
        <v>210</v>
      </c>
      <c r="C120" s="214" t="s">
        <v>23</v>
      </c>
      <c r="D120" s="214" t="s">
        <v>23</v>
      </c>
      <c r="E120" s="215" t="s">
        <v>211</v>
      </c>
      <c r="F120" s="196">
        <v>0</v>
      </c>
      <c r="G120" s="197">
        <f t="shared" ref="G120" si="57">+G121</f>
        <v>300</v>
      </c>
      <c r="H120" s="189">
        <f t="shared" si="1"/>
        <v>300</v>
      </c>
      <c r="I120" s="70">
        <v>0</v>
      </c>
      <c r="J120" s="70">
        <f t="shared" si="2"/>
        <v>300</v>
      </c>
      <c r="K120" s="70">
        <v>0</v>
      </c>
      <c r="L120" s="70">
        <f t="shared" si="3"/>
        <v>300</v>
      </c>
      <c r="M120" s="70">
        <v>0</v>
      </c>
      <c r="N120" s="70">
        <f t="shared" si="4"/>
        <v>300</v>
      </c>
      <c r="O120" s="190">
        <v>0</v>
      </c>
      <c r="P120" s="190">
        <f t="shared" si="5"/>
        <v>300</v>
      </c>
      <c r="Q120" s="190">
        <v>0</v>
      </c>
      <c r="R120" s="190">
        <f t="shared" si="6"/>
        <v>300</v>
      </c>
      <c r="S120" s="180">
        <v>0</v>
      </c>
      <c r="T120" s="180">
        <f t="shared" si="7"/>
        <v>300</v>
      </c>
      <c r="U120" s="180">
        <v>0</v>
      </c>
      <c r="V120" s="180">
        <f t="shared" si="8"/>
        <v>300</v>
      </c>
      <c r="W120" s="180">
        <v>0</v>
      </c>
      <c r="X120" s="180">
        <f t="shared" si="52"/>
        <v>300</v>
      </c>
    </row>
    <row r="121" spans="1:24" ht="23.25" x14ac:dyDescent="0.25">
      <c r="A121" s="216"/>
      <c r="B121" s="217"/>
      <c r="C121" s="217" t="s">
        <v>212</v>
      </c>
      <c r="D121" s="217" t="s">
        <v>201</v>
      </c>
      <c r="E121" s="218" t="s">
        <v>106</v>
      </c>
      <c r="F121" s="203">
        <v>0</v>
      </c>
      <c r="G121" s="204">
        <v>300</v>
      </c>
      <c r="H121" s="183">
        <f t="shared" si="1"/>
        <v>300</v>
      </c>
      <c r="I121" s="60">
        <v>0</v>
      </c>
      <c r="J121" s="60">
        <f t="shared" si="2"/>
        <v>300</v>
      </c>
      <c r="K121" s="60">
        <v>0</v>
      </c>
      <c r="L121" s="60">
        <f t="shared" si="3"/>
        <v>300</v>
      </c>
      <c r="M121" s="60">
        <v>0</v>
      </c>
      <c r="N121" s="60">
        <f t="shared" si="4"/>
        <v>300</v>
      </c>
      <c r="O121" s="184">
        <v>0</v>
      </c>
      <c r="P121" s="184">
        <f t="shared" si="5"/>
        <v>300</v>
      </c>
      <c r="Q121" s="184">
        <v>0</v>
      </c>
      <c r="R121" s="184">
        <f t="shared" si="6"/>
        <v>300</v>
      </c>
      <c r="S121" s="185">
        <v>0</v>
      </c>
      <c r="T121" s="185">
        <f t="shared" si="7"/>
        <v>300</v>
      </c>
      <c r="U121" s="185">
        <v>0</v>
      </c>
      <c r="V121" s="185">
        <f t="shared" si="8"/>
        <v>300</v>
      </c>
      <c r="W121" s="185">
        <v>0</v>
      </c>
      <c r="X121" s="185">
        <f t="shared" si="52"/>
        <v>300</v>
      </c>
    </row>
    <row r="122" spans="1:24" ht="33.75" x14ac:dyDescent="0.25">
      <c r="A122" s="213" t="s">
        <v>22</v>
      </c>
      <c r="B122" s="214" t="s">
        <v>213</v>
      </c>
      <c r="C122" s="214" t="s">
        <v>23</v>
      </c>
      <c r="D122" s="214" t="s">
        <v>23</v>
      </c>
      <c r="E122" s="215" t="s">
        <v>214</v>
      </c>
      <c r="F122" s="196">
        <v>0</v>
      </c>
      <c r="G122" s="197">
        <f t="shared" ref="G122" si="58">+G123</f>
        <v>170</v>
      </c>
      <c r="H122" s="189">
        <f t="shared" si="1"/>
        <v>170</v>
      </c>
      <c r="I122" s="70">
        <v>0</v>
      </c>
      <c r="J122" s="70">
        <f t="shared" si="2"/>
        <v>170</v>
      </c>
      <c r="K122" s="70">
        <v>0</v>
      </c>
      <c r="L122" s="70">
        <f t="shared" si="3"/>
        <v>170</v>
      </c>
      <c r="M122" s="70">
        <v>0</v>
      </c>
      <c r="N122" s="70">
        <f t="shared" si="4"/>
        <v>170</v>
      </c>
      <c r="O122" s="190">
        <v>0</v>
      </c>
      <c r="P122" s="190">
        <f t="shared" si="5"/>
        <v>170</v>
      </c>
      <c r="Q122" s="190">
        <v>0</v>
      </c>
      <c r="R122" s="190">
        <f t="shared" si="6"/>
        <v>170</v>
      </c>
      <c r="S122" s="180">
        <v>0</v>
      </c>
      <c r="T122" s="180">
        <f t="shared" si="7"/>
        <v>170</v>
      </c>
      <c r="U122" s="180">
        <v>0</v>
      </c>
      <c r="V122" s="180">
        <f t="shared" si="8"/>
        <v>170</v>
      </c>
      <c r="W122" s="180">
        <v>0</v>
      </c>
      <c r="X122" s="180">
        <f t="shared" si="52"/>
        <v>170</v>
      </c>
    </row>
    <row r="123" spans="1:24" ht="23.25" x14ac:dyDescent="0.25">
      <c r="A123" s="216"/>
      <c r="B123" s="217"/>
      <c r="C123" s="217" t="s">
        <v>212</v>
      </c>
      <c r="D123" s="217" t="s">
        <v>201</v>
      </c>
      <c r="E123" s="218" t="s">
        <v>106</v>
      </c>
      <c r="F123" s="203">
        <v>0</v>
      </c>
      <c r="G123" s="204">
        <v>170</v>
      </c>
      <c r="H123" s="183">
        <f t="shared" si="1"/>
        <v>170</v>
      </c>
      <c r="I123" s="60">
        <v>0</v>
      </c>
      <c r="J123" s="60">
        <f t="shared" si="2"/>
        <v>170</v>
      </c>
      <c r="K123" s="60">
        <v>0</v>
      </c>
      <c r="L123" s="60">
        <f t="shared" si="3"/>
        <v>170</v>
      </c>
      <c r="M123" s="60">
        <v>0</v>
      </c>
      <c r="N123" s="60">
        <f t="shared" si="4"/>
        <v>170</v>
      </c>
      <c r="O123" s="184">
        <v>0</v>
      </c>
      <c r="P123" s="184">
        <f t="shared" si="5"/>
        <v>170</v>
      </c>
      <c r="Q123" s="184">
        <v>0</v>
      </c>
      <c r="R123" s="184">
        <f t="shared" si="6"/>
        <v>170</v>
      </c>
      <c r="S123" s="185">
        <v>0</v>
      </c>
      <c r="T123" s="185">
        <f t="shared" si="7"/>
        <v>170</v>
      </c>
      <c r="U123" s="185">
        <v>0</v>
      </c>
      <c r="V123" s="185">
        <f t="shared" si="8"/>
        <v>170</v>
      </c>
      <c r="W123" s="185">
        <v>0</v>
      </c>
      <c r="X123" s="185">
        <f t="shared" si="52"/>
        <v>170</v>
      </c>
    </row>
    <row r="124" spans="1:24" ht="33.75" x14ac:dyDescent="0.25">
      <c r="A124" s="213" t="s">
        <v>22</v>
      </c>
      <c r="B124" s="214" t="s">
        <v>215</v>
      </c>
      <c r="C124" s="214" t="s">
        <v>23</v>
      </c>
      <c r="D124" s="214" t="s">
        <v>23</v>
      </c>
      <c r="E124" s="215" t="s">
        <v>216</v>
      </c>
      <c r="F124" s="196">
        <v>0</v>
      </c>
      <c r="G124" s="197">
        <f t="shared" ref="G124" si="59">+G125</f>
        <v>240</v>
      </c>
      <c r="H124" s="189">
        <f t="shared" si="1"/>
        <v>240</v>
      </c>
      <c r="I124" s="70">
        <v>0</v>
      </c>
      <c r="J124" s="70">
        <f t="shared" si="2"/>
        <v>240</v>
      </c>
      <c r="K124" s="70">
        <v>0</v>
      </c>
      <c r="L124" s="70">
        <f t="shared" si="3"/>
        <v>240</v>
      </c>
      <c r="M124" s="70">
        <v>0</v>
      </c>
      <c r="N124" s="70">
        <f t="shared" si="4"/>
        <v>240</v>
      </c>
      <c r="O124" s="190">
        <v>0</v>
      </c>
      <c r="P124" s="190">
        <f t="shared" si="5"/>
        <v>240</v>
      </c>
      <c r="Q124" s="190">
        <v>0</v>
      </c>
      <c r="R124" s="190">
        <f t="shared" si="6"/>
        <v>240</v>
      </c>
      <c r="S124" s="180">
        <v>0</v>
      </c>
      <c r="T124" s="180">
        <f t="shared" si="7"/>
        <v>240</v>
      </c>
      <c r="U124" s="180">
        <v>0</v>
      </c>
      <c r="V124" s="180">
        <f t="shared" si="8"/>
        <v>240</v>
      </c>
      <c r="W124" s="180">
        <v>0</v>
      </c>
      <c r="X124" s="180">
        <f t="shared" si="52"/>
        <v>240</v>
      </c>
    </row>
    <row r="125" spans="1:24" ht="23.25" x14ac:dyDescent="0.25">
      <c r="A125" s="216"/>
      <c r="B125" s="217"/>
      <c r="C125" s="217" t="s">
        <v>200</v>
      </c>
      <c r="D125" s="217" t="s">
        <v>201</v>
      </c>
      <c r="E125" s="218" t="s">
        <v>106</v>
      </c>
      <c r="F125" s="203">
        <v>0</v>
      </c>
      <c r="G125" s="204">
        <v>240</v>
      </c>
      <c r="H125" s="183">
        <f t="shared" si="1"/>
        <v>240</v>
      </c>
      <c r="I125" s="60">
        <v>0</v>
      </c>
      <c r="J125" s="60">
        <f t="shared" si="2"/>
        <v>240</v>
      </c>
      <c r="K125" s="60">
        <v>0</v>
      </c>
      <c r="L125" s="60">
        <f t="shared" si="3"/>
        <v>240</v>
      </c>
      <c r="M125" s="60">
        <v>0</v>
      </c>
      <c r="N125" s="60">
        <f t="shared" si="4"/>
        <v>240</v>
      </c>
      <c r="O125" s="184">
        <v>0</v>
      </c>
      <c r="P125" s="184">
        <f t="shared" si="5"/>
        <v>240</v>
      </c>
      <c r="Q125" s="184">
        <v>0</v>
      </c>
      <c r="R125" s="184">
        <f t="shared" si="6"/>
        <v>240</v>
      </c>
      <c r="S125" s="185">
        <v>0</v>
      </c>
      <c r="T125" s="185">
        <f t="shared" si="7"/>
        <v>240</v>
      </c>
      <c r="U125" s="185">
        <v>0</v>
      </c>
      <c r="V125" s="185">
        <f t="shared" si="8"/>
        <v>240</v>
      </c>
      <c r="W125" s="185">
        <v>0</v>
      </c>
      <c r="X125" s="185">
        <f t="shared" si="52"/>
        <v>240</v>
      </c>
    </row>
    <row r="126" spans="1:24" ht="45" x14ac:dyDescent="0.25">
      <c r="A126" s="213" t="s">
        <v>22</v>
      </c>
      <c r="B126" s="214" t="s">
        <v>217</v>
      </c>
      <c r="C126" s="214" t="s">
        <v>23</v>
      </c>
      <c r="D126" s="214" t="s">
        <v>23</v>
      </c>
      <c r="E126" s="215" t="s">
        <v>218</v>
      </c>
      <c r="F126" s="196">
        <v>0</v>
      </c>
      <c r="G126" s="197">
        <f t="shared" ref="G126" si="60">+G127</f>
        <v>35</v>
      </c>
      <c r="H126" s="189">
        <f t="shared" si="1"/>
        <v>35</v>
      </c>
      <c r="I126" s="70">
        <v>0</v>
      </c>
      <c r="J126" s="70">
        <f t="shared" si="2"/>
        <v>35</v>
      </c>
      <c r="K126" s="70">
        <v>0</v>
      </c>
      <c r="L126" s="70">
        <f t="shared" si="3"/>
        <v>35</v>
      </c>
      <c r="M126" s="70">
        <v>0</v>
      </c>
      <c r="N126" s="70">
        <f t="shared" si="4"/>
        <v>35</v>
      </c>
      <c r="O126" s="190">
        <v>0</v>
      </c>
      <c r="P126" s="190">
        <f t="shared" si="5"/>
        <v>35</v>
      </c>
      <c r="Q126" s="190">
        <v>0</v>
      </c>
      <c r="R126" s="190">
        <f t="shared" si="6"/>
        <v>35</v>
      </c>
      <c r="S126" s="180">
        <v>0</v>
      </c>
      <c r="T126" s="180">
        <f t="shared" si="7"/>
        <v>35</v>
      </c>
      <c r="U126" s="180">
        <v>0</v>
      </c>
      <c r="V126" s="180">
        <f t="shared" si="8"/>
        <v>35</v>
      </c>
      <c r="W126" s="180">
        <v>0</v>
      </c>
      <c r="X126" s="180">
        <f t="shared" si="52"/>
        <v>35</v>
      </c>
    </row>
    <row r="127" spans="1:24" ht="23.25" x14ac:dyDescent="0.25">
      <c r="A127" s="216"/>
      <c r="B127" s="217"/>
      <c r="C127" s="217" t="s">
        <v>200</v>
      </c>
      <c r="D127" s="217" t="s">
        <v>201</v>
      </c>
      <c r="E127" s="218" t="s">
        <v>106</v>
      </c>
      <c r="F127" s="203">
        <v>0</v>
      </c>
      <c r="G127" s="204">
        <v>35</v>
      </c>
      <c r="H127" s="183">
        <f t="shared" si="1"/>
        <v>35</v>
      </c>
      <c r="I127" s="60">
        <v>0</v>
      </c>
      <c r="J127" s="60">
        <f t="shared" si="2"/>
        <v>35</v>
      </c>
      <c r="K127" s="60">
        <v>0</v>
      </c>
      <c r="L127" s="60">
        <f t="shared" si="3"/>
        <v>35</v>
      </c>
      <c r="M127" s="60">
        <v>0</v>
      </c>
      <c r="N127" s="60">
        <f t="shared" si="4"/>
        <v>35</v>
      </c>
      <c r="O127" s="184">
        <v>0</v>
      </c>
      <c r="P127" s="184">
        <f t="shared" si="5"/>
        <v>35</v>
      </c>
      <c r="Q127" s="184">
        <v>0</v>
      </c>
      <c r="R127" s="184">
        <f t="shared" si="6"/>
        <v>35</v>
      </c>
      <c r="S127" s="185">
        <v>0</v>
      </c>
      <c r="T127" s="185">
        <f t="shared" si="7"/>
        <v>35</v>
      </c>
      <c r="U127" s="185">
        <v>0</v>
      </c>
      <c r="V127" s="185">
        <f t="shared" si="8"/>
        <v>35</v>
      </c>
      <c r="W127" s="185">
        <v>0</v>
      </c>
      <c r="X127" s="185">
        <f t="shared" si="52"/>
        <v>35</v>
      </c>
    </row>
    <row r="128" spans="1:24" x14ac:dyDescent="0.25">
      <c r="A128" s="64" t="s">
        <v>22</v>
      </c>
      <c r="B128" s="186" t="s">
        <v>219</v>
      </c>
      <c r="C128" s="66" t="s">
        <v>23</v>
      </c>
      <c r="D128" s="67" t="s">
        <v>23</v>
      </c>
      <c r="E128" s="99" t="s">
        <v>220</v>
      </c>
      <c r="F128" s="189">
        <f>+F129</f>
        <v>60</v>
      </c>
      <c r="G128" s="189">
        <v>0</v>
      </c>
      <c r="H128" s="189">
        <f t="shared" si="1"/>
        <v>60</v>
      </c>
      <c r="I128" s="70">
        <v>0</v>
      </c>
      <c r="J128" s="70">
        <f t="shared" si="2"/>
        <v>60</v>
      </c>
      <c r="K128" s="70">
        <v>0</v>
      </c>
      <c r="L128" s="70">
        <f t="shared" si="3"/>
        <v>60</v>
      </c>
      <c r="M128" s="70">
        <v>0</v>
      </c>
      <c r="N128" s="70">
        <f t="shared" si="4"/>
        <v>60</v>
      </c>
      <c r="O128" s="190">
        <v>0</v>
      </c>
      <c r="P128" s="190">
        <f t="shared" si="5"/>
        <v>60</v>
      </c>
      <c r="Q128" s="190">
        <v>0</v>
      </c>
      <c r="R128" s="190">
        <f t="shared" si="6"/>
        <v>60</v>
      </c>
      <c r="S128" s="180">
        <v>0</v>
      </c>
      <c r="T128" s="180">
        <f t="shared" si="7"/>
        <v>60</v>
      </c>
      <c r="U128" s="180">
        <f>U129</f>
        <v>-40</v>
      </c>
      <c r="V128" s="180">
        <f t="shared" si="8"/>
        <v>20</v>
      </c>
      <c r="W128" s="180">
        <f>W129</f>
        <v>0</v>
      </c>
      <c r="X128" s="180">
        <f t="shared" si="52"/>
        <v>20</v>
      </c>
    </row>
    <row r="129" spans="1:24" x14ac:dyDescent="0.25">
      <c r="A129" s="96"/>
      <c r="B129" s="219" t="s">
        <v>31</v>
      </c>
      <c r="C129" s="211">
        <v>3299</v>
      </c>
      <c r="D129" s="211">
        <v>5331</v>
      </c>
      <c r="E129" s="58" t="s">
        <v>106</v>
      </c>
      <c r="F129" s="183">
        <v>60</v>
      </c>
      <c r="G129" s="183">
        <v>0</v>
      </c>
      <c r="H129" s="183">
        <f t="shared" si="1"/>
        <v>60</v>
      </c>
      <c r="I129" s="60">
        <v>0</v>
      </c>
      <c r="J129" s="60">
        <f t="shared" si="2"/>
        <v>60</v>
      </c>
      <c r="K129" s="60">
        <v>0</v>
      </c>
      <c r="L129" s="60">
        <f t="shared" si="3"/>
        <v>60</v>
      </c>
      <c r="M129" s="60">
        <v>0</v>
      </c>
      <c r="N129" s="60">
        <f t="shared" si="4"/>
        <v>60</v>
      </c>
      <c r="O129" s="184">
        <v>0</v>
      </c>
      <c r="P129" s="184">
        <f t="shared" si="5"/>
        <v>60</v>
      </c>
      <c r="Q129" s="184">
        <v>0</v>
      </c>
      <c r="R129" s="184">
        <f t="shared" si="6"/>
        <v>60</v>
      </c>
      <c r="S129" s="185">
        <v>0</v>
      </c>
      <c r="T129" s="185">
        <f t="shared" si="7"/>
        <v>60</v>
      </c>
      <c r="U129" s="185">
        <v>-40</v>
      </c>
      <c r="V129" s="185">
        <f t="shared" si="8"/>
        <v>20</v>
      </c>
      <c r="W129" s="185">
        <v>0</v>
      </c>
      <c r="X129" s="185">
        <f t="shared" si="52"/>
        <v>20</v>
      </c>
    </row>
    <row r="130" spans="1:24" ht="22.5" x14ac:dyDescent="0.25">
      <c r="A130" s="64" t="s">
        <v>22</v>
      </c>
      <c r="B130" s="186" t="s">
        <v>221</v>
      </c>
      <c r="C130" s="66" t="s">
        <v>23</v>
      </c>
      <c r="D130" s="67" t="s">
        <v>23</v>
      </c>
      <c r="E130" s="99" t="s">
        <v>222</v>
      </c>
      <c r="F130" s="189">
        <v>0</v>
      </c>
      <c r="G130" s="183"/>
      <c r="H130" s="183"/>
      <c r="I130" s="60"/>
      <c r="J130" s="60"/>
      <c r="K130" s="60"/>
      <c r="L130" s="60"/>
      <c r="M130" s="60"/>
      <c r="N130" s="60"/>
      <c r="O130" s="184"/>
      <c r="P130" s="184"/>
      <c r="Q130" s="184"/>
      <c r="R130" s="184"/>
      <c r="S130" s="185"/>
      <c r="T130" s="180">
        <v>0</v>
      </c>
      <c r="U130" s="180">
        <f>+U131</f>
        <v>20</v>
      </c>
      <c r="V130" s="180">
        <f t="shared" si="8"/>
        <v>20</v>
      </c>
      <c r="W130" s="180">
        <f>+W131</f>
        <v>0</v>
      </c>
      <c r="X130" s="180">
        <f t="shared" si="52"/>
        <v>20</v>
      </c>
    </row>
    <row r="131" spans="1:24" x14ac:dyDescent="0.25">
      <c r="A131" s="96"/>
      <c r="B131" s="219" t="s">
        <v>31</v>
      </c>
      <c r="C131" s="211">
        <v>3123</v>
      </c>
      <c r="D131" s="211">
        <v>5331</v>
      </c>
      <c r="E131" s="58" t="s">
        <v>106</v>
      </c>
      <c r="F131" s="183">
        <v>0</v>
      </c>
      <c r="G131" s="183"/>
      <c r="H131" s="183"/>
      <c r="I131" s="60"/>
      <c r="J131" s="60"/>
      <c r="K131" s="60"/>
      <c r="L131" s="60"/>
      <c r="M131" s="60"/>
      <c r="N131" s="60"/>
      <c r="O131" s="184"/>
      <c r="P131" s="184"/>
      <c r="Q131" s="184"/>
      <c r="R131" s="184"/>
      <c r="S131" s="185"/>
      <c r="T131" s="185">
        <v>0</v>
      </c>
      <c r="U131" s="185">
        <v>20</v>
      </c>
      <c r="V131" s="185">
        <f t="shared" si="8"/>
        <v>20</v>
      </c>
      <c r="W131" s="185">
        <v>0</v>
      </c>
      <c r="X131" s="185">
        <f t="shared" si="52"/>
        <v>20</v>
      </c>
    </row>
    <row r="132" spans="1:24" ht="22.5" x14ac:dyDescent="0.25">
      <c r="A132" s="64" t="s">
        <v>22</v>
      </c>
      <c r="B132" s="186" t="s">
        <v>223</v>
      </c>
      <c r="C132" s="66" t="s">
        <v>23</v>
      </c>
      <c r="D132" s="67" t="s">
        <v>23</v>
      </c>
      <c r="E132" s="99" t="s">
        <v>224</v>
      </c>
      <c r="F132" s="189">
        <v>0</v>
      </c>
      <c r="G132" s="183"/>
      <c r="H132" s="183"/>
      <c r="I132" s="60"/>
      <c r="J132" s="60"/>
      <c r="K132" s="60"/>
      <c r="L132" s="60"/>
      <c r="M132" s="60"/>
      <c r="N132" s="60"/>
      <c r="O132" s="184"/>
      <c r="P132" s="184"/>
      <c r="Q132" s="184"/>
      <c r="R132" s="184"/>
      <c r="S132" s="185"/>
      <c r="T132" s="180">
        <v>0</v>
      </c>
      <c r="U132" s="180">
        <f>+U133</f>
        <v>20</v>
      </c>
      <c r="V132" s="180">
        <f t="shared" si="8"/>
        <v>20</v>
      </c>
      <c r="W132" s="180">
        <f>+W133</f>
        <v>0</v>
      </c>
      <c r="X132" s="180">
        <f t="shared" si="52"/>
        <v>20</v>
      </c>
    </row>
    <row r="133" spans="1:24" x14ac:dyDescent="0.25">
      <c r="A133" s="96"/>
      <c r="B133" s="219" t="s">
        <v>31</v>
      </c>
      <c r="C133" s="211">
        <v>3122</v>
      </c>
      <c r="D133" s="211">
        <v>5331</v>
      </c>
      <c r="E133" s="58" t="s">
        <v>106</v>
      </c>
      <c r="F133" s="183">
        <v>0</v>
      </c>
      <c r="G133" s="183"/>
      <c r="H133" s="183"/>
      <c r="I133" s="60"/>
      <c r="J133" s="60"/>
      <c r="K133" s="60"/>
      <c r="L133" s="60"/>
      <c r="M133" s="60"/>
      <c r="N133" s="60"/>
      <c r="O133" s="184"/>
      <c r="P133" s="184"/>
      <c r="Q133" s="184"/>
      <c r="R133" s="184"/>
      <c r="S133" s="185"/>
      <c r="T133" s="185">
        <v>0</v>
      </c>
      <c r="U133" s="185">
        <v>20</v>
      </c>
      <c r="V133" s="185">
        <f t="shared" si="8"/>
        <v>20</v>
      </c>
      <c r="W133" s="185">
        <v>0</v>
      </c>
      <c r="X133" s="185">
        <f t="shared" si="52"/>
        <v>20</v>
      </c>
    </row>
    <row r="134" spans="1:24" x14ac:dyDescent="0.25">
      <c r="A134" s="64" t="s">
        <v>22</v>
      </c>
      <c r="B134" s="186" t="s">
        <v>225</v>
      </c>
      <c r="C134" s="66" t="s">
        <v>23</v>
      </c>
      <c r="D134" s="67" t="s">
        <v>23</v>
      </c>
      <c r="E134" s="99" t="s">
        <v>226</v>
      </c>
      <c r="F134" s="189">
        <f>+F135</f>
        <v>50</v>
      </c>
      <c r="G134" s="189">
        <v>0</v>
      </c>
      <c r="H134" s="189">
        <f t="shared" si="1"/>
        <v>50</v>
      </c>
      <c r="I134" s="70">
        <f>+I135</f>
        <v>-50</v>
      </c>
      <c r="J134" s="70">
        <f t="shared" si="2"/>
        <v>0</v>
      </c>
      <c r="K134" s="70">
        <v>0</v>
      </c>
      <c r="L134" s="70">
        <f t="shared" si="3"/>
        <v>0</v>
      </c>
      <c r="M134" s="70">
        <v>0</v>
      </c>
      <c r="N134" s="70">
        <f t="shared" si="4"/>
        <v>0</v>
      </c>
      <c r="O134" s="190">
        <v>0</v>
      </c>
      <c r="P134" s="190">
        <f t="shared" si="5"/>
        <v>0</v>
      </c>
      <c r="Q134" s="190">
        <v>0</v>
      </c>
      <c r="R134" s="190">
        <f t="shared" si="6"/>
        <v>0</v>
      </c>
      <c r="S134" s="180">
        <v>0</v>
      </c>
      <c r="T134" s="180">
        <f t="shared" si="7"/>
        <v>0</v>
      </c>
      <c r="U134" s="180">
        <v>0</v>
      </c>
      <c r="V134" s="180">
        <f t="shared" si="8"/>
        <v>0</v>
      </c>
      <c r="W134" s="180">
        <v>0</v>
      </c>
      <c r="X134" s="180">
        <f t="shared" si="52"/>
        <v>0</v>
      </c>
    </row>
    <row r="135" spans="1:24" x14ac:dyDescent="0.25">
      <c r="A135" s="96"/>
      <c r="B135" s="181" t="s">
        <v>31</v>
      </c>
      <c r="C135" s="101">
        <v>3299</v>
      </c>
      <c r="D135" s="57">
        <v>5332</v>
      </c>
      <c r="E135" s="58" t="s">
        <v>227</v>
      </c>
      <c r="F135" s="183">
        <v>50</v>
      </c>
      <c r="G135" s="183">
        <v>0</v>
      </c>
      <c r="H135" s="183">
        <f t="shared" si="1"/>
        <v>50</v>
      </c>
      <c r="I135" s="60">
        <v>-50</v>
      </c>
      <c r="J135" s="60">
        <f t="shared" si="2"/>
        <v>0</v>
      </c>
      <c r="K135" s="60">
        <v>0</v>
      </c>
      <c r="L135" s="60">
        <f t="shared" si="3"/>
        <v>0</v>
      </c>
      <c r="M135" s="60">
        <v>0</v>
      </c>
      <c r="N135" s="60">
        <f t="shared" si="4"/>
        <v>0</v>
      </c>
      <c r="O135" s="184">
        <v>0</v>
      </c>
      <c r="P135" s="184">
        <f t="shared" si="5"/>
        <v>0</v>
      </c>
      <c r="Q135" s="184">
        <v>0</v>
      </c>
      <c r="R135" s="184">
        <f t="shared" si="6"/>
        <v>0</v>
      </c>
      <c r="S135" s="185">
        <v>0</v>
      </c>
      <c r="T135" s="185">
        <f t="shared" si="7"/>
        <v>0</v>
      </c>
      <c r="U135" s="185">
        <v>0</v>
      </c>
      <c r="V135" s="185">
        <f t="shared" si="8"/>
        <v>0</v>
      </c>
      <c r="W135" s="185">
        <v>0</v>
      </c>
      <c r="X135" s="185">
        <f t="shared" si="52"/>
        <v>0</v>
      </c>
    </row>
    <row r="136" spans="1:24" ht="22.5" x14ac:dyDescent="0.25">
      <c r="A136" s="64" t="s">
        <v>22</v>
      </c>
      <c r="B136" s="186" t="s">
        <v>228</v>
      </c>
      <c r="C136" s="66" t="s">
        <v>23</v>
      </c>
      <c r="D136" s="67" t="s">
        <v>23</v>
      </c>
      <c r="E136" s="99" t="s">
        <v>229</v>
      </c>
      <c r="F136" s="189">
        <v>0</v>
      </c>
      <c r="G136" s="189">
        <v>0</v>
      </c>
      <c r="H136" s="189">
        <f t="shared" si="1"/>
        <v>0</v>
      </c>
      <c r="I136" s="70">
        <v>50</v>
      </c>
      <c r="J136" s="70">
        <f t="shared" si="2"/>
        <v>50</v>
      </c>
      <c r="K136" s="70">
        <v>0</v>
      </c>
      <c r="L136" s="70">
        <f t="shared" si="3"/>
        <v>50</v>
      </c>
      <c r="M136" s="70">
        <v>0</v>
      </c>
      <c r="N136" s="70">
        <f t="shared" si="4"/>
        <v>50</v>
      </c>
      <c r="O136" s="190">
        <v>0</v>
      </c>
      <c r="P136" s="190">
        <f t="shared" si="5"/>
        <v>50</v>
      </c>
      <c r="Q136" s="190">
        <v>0</v>
      </c>
      <c r="R136" s="190">
        <f t="shared" si="6"/>
        <v>50</v>
      </c>
      <c r="S136" s="180">
        <v>0</v>
      </c>
      <c r="T136" s="180">
        <f t="shared" si="7"/>
        <v>50</v>
      </c>
      <c r="U136" s="180">
        <v>0</v>
      </c>
      <c r="V136" s="180">
        <f t="shared" si="8"/>
        <v>50</v>
      </c>
      <c r="W136" s="180">
        <v>0</v>
      </c>
      <c r="X136" s="180">
        <f t="shared" si="52"/>
        <v>50</v>
      </c>
    </row>
    <row r="137" spans="1:24" x14ac:dyDescent="0.25">
      <c r="A137" s="96"/>
      <c r="B137" s="181"/>
      <c r="C137" s="101">
        <v>3299</v>
      </c>
      <c r="D137" s="57">
        <v>5332</v>
      </c>
      <c r="E137" s="58" t="s">
        <v>227</v>
      </c>
      <c r="F137" s="183">
        <v>0</v>
      </c>
      <c r="G137" s="183">
        <v>0</v>
      </c>
      <c r="H137" s="183">
        <v>0</v>
      </c>
      <c r="I137" s="60">
        <v>50</v>
      </c>
      <c r="J137" s="60">
        <f t="shared" si="2"/>
        <v>50</v>
      </c>
      <c r="K137" s="60">
        <v>0</v>
      </c>
      <c r="L137" s="60">
        <f t="shared" si="3"/>
        <v>50</v>
      </c>
      <c r="M137" s="60">
        <v>0</v>
      </c>
      <c r="N137" s="60">
        <f t="shared" si="4"/>
        <v>50</v>
      </c>
      <c r="O137" s="184">
        <v>0</v>
      </c>
      <c r="P137" s="184">
        <f t="shared" si="5"/>
        <v>50</v>
      </c>
      <c r="Q137" s="184">
        <v>0</v>
      </c>
      <c r="R137" s="184">
        <f t="shared" si="6"/>
        <v>50</v>
      </c>
      <c r="S137" s="185">
        <v>0</v>
      </c>
      <c r="T137" s="185">
        <f t="shared" si="7"/>
        <v>50</v>
      </c>
      <c r="U137" s="185">
        <v>0</v>
      </c>
      <c r="V137" s="185">
        <f t="shared" si="8"/>
        <v>50</v>
      </c>
      <c r="W137" s="185">
        <v>0</v>
      </c>
      <c r="X137" s="185">
        <f t="shared" si="52"/>
        <v>50</v>
      </c>
    </row>
    <row r="138" spans="1:24" x14ac:dyDescent="0.25">
      <c r="A138" s="64" t="s">
        <v>22</v>
      </c>
      <c r="B138" s="186" t="s">
        <v>230</v>
      </c>
      <c r="C138" s="66" t="s">
        <v>23</v>
      </c>
      <c r="D138" s="67" t="s">
        <v>23</v>
      </c>
      <c r="E138" s="99" t="s">
        <v>231</v>
      </c>
      <c r="F138" s="189">
        <f>+F139</f>
        <v>50</v>
      </c>
      <c r="G138" s="189">
        <v>0</v>
      </c>
      <c r="H138" s="189">
        <f t="shared" si="1"/>
        <v>50</v>
      </c>
      <c r="I138" s="70">
        <v>0</v>
      </c>
      <c r="J138" s="70">
        <f t="shared" si="2"/>
        <v>50</v>
      </c>
      <c r="K138" s="70">
        <v>0</v>
      </c>
      <c r="L138" s="70">
        <f t="shared" si="3"/>
        <v>50</v>
      </c>
      <c r="M138" s="70">
        <v>0</v>
      </c>
      <c r="N138" s="70">
        <f t="shared" si="4"/>
        <v>50</v>
      </c>
      <c r="O138" s="190">
        <v>0</v>
      </c>
      <c r="P138" s="190">
        <f t="shared" si="5"/>
        <v>50</v>
      </c>
      <c r="Q138" s="190">
        <v>0</v>
      </c>
      <c r="R138" s="190">
        <f t="shared" si="6"/>
        <v>50</v>
      </c>
      <c r="S138" s="180">
        <v>0</v>
      </c>
      <c r="T138" s="180">
        <f t="shared" si="7"/>
        <v>50</v>
      </c>
      <c r="U138" s="180">
        <f>U139</f>
        <v>-50</v>
      </c>
      <c r="V138" s="180">
        <f t="shared" si="8"/>
        <v>0</v>
      </c>
      <c r="W138" s="180">
        <f>W139</f>
        <v>0</v>
      </c>
      <c r="X138" s="180">
        <f t="shared" si="52"/>
        <v>0</v>
      </c>
    </row>
    <row r="139" spans="1:24" x14ac:dyDescent="0.25">
      <c r="A139" s="96"/>
      <c r="B139" s="181" t="s">
        <v>31</v>
      </c>
      <c r="C139" s="101">
        <v>3299</v>
      </c>
      <c r="D139" s="57">
        <v>5321</v>
      </c>
      <c r="E139" s="58" t="s">
        <v>105</v>
      </c>
      <c r="F139" s="183">
        <v>50</v>
      </c>
      <c r="G139" s="183">
        <v>0</v>
      </c>
      <c r="H139" s="183">
        <f t="shared" si="1"/>
        <v>50</v>
      </c>
      <c r="I139" s="60">
        <v>0</v>
      </c>
      <c r="J139" s="60">
        <f t="shared" si="2"/>
        <v>50</v>
      </c>
      <c r="K139" s="60">
        <v>0</v>
      </c>
      <c r="L139" s="60">
        <f t="shared" si="3"/>
        <v>50</v>
      </c>
      <c r="M139" s="60">
        <v>0</v>
      </c>
      <c r="N139" s="60">
        <f t="shared" si="4"/>
        <v>50</v>
      </c>
      <c r="O139" s="184">
        <v>0</v>
      </c>
      <c r="P139" s="184">
        <f t="shared" si="5"/>
        <v>50</v>
      </c>
      <c r="Q139" s="184">
        <v>0</v>
      </c>
      <c r="R139" s="184">
        <f t="shared" si="6"/>
        <v>50</v>
      </c>
      <c r="S139" s="185">
        <v>0</v>
      </c>
      <c r="T139" s="185">
        <f t="shared" si="7"/>
        <v>50</v>
      </c>
      <c r="U139" s="185">
        <v>-50</v>
      </c>
      <c r="V139" s="185">
        <f t="shared" si="8"/>
        <v>0</v>
      </c>
      <c r="W139" s="185">
        <v>0</v>
      </c>
      <c r="X139" s="185">
        <f t="shared" si="52"/>
        <v>0</v>
      </c>
    </row>
    <row r="140" spans="1:24" x14ac:dyDescent="0.25">
      <c r="A140" s="64" t="s">
        <v>22</v>
      </c>
      <c r="B140" s="186" t="s">
        <v>232</v>
      </c>
      <c r="C140" s="66" t="s">
        <v>23</v>
      </c>
      <c r="D140" s="67" t="s">
        <v>23</v>
      </c>
      <c r="E140" s="99" t="s">
        <v>233</v>
      </c>
      <c r="F140" s="189">
        <f>+F141</f>
        <v>20</v>
      </c>
      <c r="G140" s="189">
        <v>0</v>
      </c>
      <c r="H140" s="189">
        <f t="shared" si="1"/>
        <v>20</v>
      </c>
      <c r="I140" s="70">
        <f>+I141</f>
        <v>-20</v>
      </c>
      <c r="J140" s="70">
        <f t="shared" si="2"/>
        <v>0</v>
      </c>
      <c r="K140" s="70">
        <v>0</v>
      </c>
      <c r="L140" s="70">
        <f t="shared" si="3"/>
        <v>0</v>
      </c>
      <c r="M140" s="70">
        <v>0</v>
      </c>
      <c r="N140" s="70">
        <f t="shared" si="4"/>
        <v>0</v>
      </c>
      <c r="O140" s="190">
        <v>0</v>
      </c>
      <c r="P140" s="190">
        <f t="shared" si="5"/>
        <v>0</v>
      </c>
      <c r="Q140" s="190">
        <v>0</v>
      </c>
      <c r="R140" s="190">
        <f t="shared" si="6"/>
        <v>0</v>
      </c>
      <c r="S140" s="180">
        <v>0</v>
      </c>
      <c r="T140" s="180">
        <f t="shared" si="7"/>
        <v>0</v>
      </c>
      <c r="U140" s="180">
        <v>0</v>
      </c>
      <c r="V140" s="180">
        <f t="shared" si="8"/>
        <v>0</v>
      </c>
      <c r="W140" s="180">
        <v>0</v>
      </c>
      <c r="X140" s="180">
        <f t="shared" si="52"/>
        <v>0</v>
      </c>
    </row>
    <row r="141" spans="1:24" x14ac:dyDescent="0.25">
      <c r="A141" s="96"/>
      <c r="B141" s="181" t="s">
        <v>31</v>
      </c>
      <c r="C141" s="101">
        <v>3299</v>
      </c>
      <c r="D141" s="57">
        <v>5321</v>
      </c>
      <c r="E141" s="58" t="s">
        <v>105</v>
      </c>
      <c r="F141" s="183">
        <v>20</v>
      </c>
      <c r="G141" s="183">
        <v>0</v>
      </c>
      <c r="H141" s="183">
        <f t="shared" si="1"/>
        <v>20</v>
      </c>
      <c r="I141" s="60">
        <v>-20</v>
      </c>
      <c r="J141" s="60">
        <f t="shared" si="2"/>
        <v>0</v>
      </c>
      <c r="K141" s="60">
        <v>0</v>
      </c>
      <c r="L141" s="60">
        <f t="shared" si="3"/>
        <v>0</v>
      </c>
      <c r="M141" s="60">
        <v>0</v>
      </c>
      <c r="N141" s="60">
        <f t="shared" si="4"/>
        <v>0</v>
      </c>
      <c r="O141" s="184">
        <v>0</v>
      </c>
      <c r="P141" s="184">
        <f t="shared" si="5"/>
        <v>0</v>
      </c>
      <c r="Q141" s="184">
        <v>0</v>
      </c>
      <c r="R141" s="184">
        <f t="shared" si="6"/>
        <v>0</v>
      </c>
      <c r="S141" s="185">
        <v>0</v>
      </c>
      <c r="T141" s="185">
        <f t="shared" si="7"/>
        <v>0</v>
      </c>
      <c r="U141" s="185">
        <v>0</v>
      </c>
      <c r="V141" s="185">
        <f t="shared" si="8"/>
        <v>0</v>
      </c>
      <c r="W141" s="185">
        <v>0</v>
      </c>
      <c r="X141" s="185">
        <f t="shared" si="52"/>
        <v>0</v>
      </c>
    </row>
    <row r="142" spans="1:24" ht="22.5" x14ac:dyDescent="0.25">
      <c r="A142" s="64" t="s">
        <v>22</v>
      </c>
      <c r="B142" s="186" t="s">
        <v>234</v>
      </c>
      <c r="C142" s="66" t="s">
        <v>23</v>
      </c>
      <c r="D142" s="67" t="s">
        <v>23</v>
      </c>
      <c r="E142" s="99" t="s">
        <v>235</v>
      </c>
      <c r="F142" s="189">
        <v>0</v>
      </c>
      <c r="G142" s="189">
        <v>0</v>
      </c>
      <c r="H142" s="189">
        <v>0</v>
      </c>
      <c r="I142" s="70">
        <f>+I143</f>
        <v>20</v>
      </c>
      <c r="J142" s="70">
        <f t="shared" si="2"/>
        <v>20</v>
      </c>
      <c r="K142" s="70">
        <v>0</v>
      </c>
      <c r="L142" s="70">
        <f t="shared" si="3"/>
        <v>20</v>
      </c>
      <c r="M142" s="70">
        <v>0</v>
      </c>
      <c r="N142" s="70">
        <f t="shared" si="4"/>
        <v>20</v>
      </c>
      <c r="O142" s="190">
        <v>0</v>
      </c>
      <c r="P142" s="190">
        <f t="shared" si="5"/>
        <v>20</v>
      </c>
      <c r="Q142" s="190">
        <v>0</v>
      </c>
      <c r="R142" s="190">
        <f t="shared" si="6"/>
        <v>20</v>
      </c>
      <c r="S142" s="180">
        <v>0</v>
      </c>
      <c r="T142" s="180">
        <f t="shared" si="7"/>
        <v>20</v>
      </c>
      <c r="U142" s="180">
        <v>0</v>
      </c>
      <c r="V142" s="180">
        <f t="shared" si="8"/>
        <v>20</v>
      </c>
      <c r="W142" s="180">
        <v>0</v>
      </c>
      <c r="X142" s="180">
        <f t="shared" si="52"/>
        <v>20</v>
      </c>
    </row>
    <row r="143" spans="1:24" x14ac:dyDescent="0.25">
      <c r="A143" s="96"/>
      <c r="B143" s="181"/>
      <c r="C143" s="101">
        <v>3299</v>
      </c>
      <c r="D143" s="57">
        <v>5321</v>
      </c>
      <c r="E143" s="58" t="s">
        <v>105</v>
      </c>
      <c r="F143" s="183">
        <v>0</v>
      </c>
      <c r="G143" s="183">
        <v>0</v>
      </c>
      <c r="H143" s="183">
        <v>0</v>
      </c>
      <c r="I143" s="60">
        <v>20</v>
      </c>
      <c r="J143" s="60">
        <f t="shared" si="2"/>
        <v>20</v>
      </c>
      <c r="K143" s="60">
        <v>0</v>
      </c>
      <c r="L143" s="60">
        <f t="shared" si="3"/>
        <v>20</v>
      </c>
      <c r="M143" s="60">
        <v>0</v>
      </c>
      <c r="N143" s="60">
        <f t="shared" si="4"/>
        <v>20</v>
      </c>
      <c r="O143" s="184">
        <v>0</v>
      </c>
      <c r="P143" s="184">
        <f t="shared" si="5"/>
        <v>20</v>
      </c>
      <c r="Q143" s="184">
        <v>0</v>
      </c>
      <c r="R143" s="184">
        <f t="shared" si="6"/>
        <v>20</v>
      </c>
      <c r="S143" s="185">
        <v>0</v>
      </c>
      <c r="T143" s="185">
        <f t="shared" si="7"/>
        <v>20</v>
      </c>
      <c r="U143" s="185">
        <v>0</v>
      </c>
      <c r="V143" s="185">
        <f t="shared" si="8"/>
        <v>20</v>
      </c>
      <c r="W143" s="185">
        <v>0</v>
      </c>
      <c r="X143" s="185">
        <f t="shared" si="52"/>
        <v>20</v>
      </c>
    </row>
    <row r="144" spans="1:24" x14ac:dyDescent="0.25">
      <c r="A144" s="64" t="s">
        <v>22</v>
      </c>
      <c r="B144" s="186" t="s">
        <v>236</v>
      </c>
      <c r="C144" s="66" t="s">
        <v>23</v>
      </c>
      <c r="D144" s="67" t="s">
        <v>23</v>
      </c>
      <c r="E144" s="99" t="s">
        <v>237</v>
      </c>
      <c r="F144" s="189">
        <f>+F145</f>
        <v>30</v>
      </c>
      <c r="G144" s="189">
        <v>0</v>
      </c>
      <c r="H144" s="189">
        <f t="shared" si="1"/>
        <v>30</v>
      </c>
      <c r="I144" s="70">
        <v>0</v>
      </c>
      <c r="J144" s="70">
        <f t="shared" si="2"/>
        <v>30</v>
      </c>
      <c r="K144" s="70">
        <v>0</v>
      </c>
      <c r="L144" s="70">
        <f t="shared" si="3"/>
        <v>30</v>
      </c>
      <c r="M144" s="70">
        <v>0</v>
      </c>
      <c r="N144" s="70">
        <f t="shared" si="4"/>
        <v>30</v>
      </c>
      <c r="O144" s="190">
        <v>0</v>
      </c>
      <c r="P144" s="190">
        <f t="shared" si="5"/>
        <v>30</v>
      </c>
      <c r="Q144" s="190">
        <v>0</v>
      </c>
      <c r="R144" s="190">
        <f t="shared" si="6"/>
        <v>30</v>
      </c>
      <c r="S144" s="180">
        <v>0</v>
      </c>
      <c r="T144" s="180">
        <f t="shared" si="7"/>
        <v>30</v>
      </c>
      <c r="U144" s="180">
        <v>0</v>
      </c>
      <c r="V144" s="180">
        <f t="shared" si="8"/>
        <v>30</v>
      </c>
      <c r="W144" s="180">
        <v>0</v>
      </c>
      <c r="X144" s="180">
        <f t="shared" si="52"/>
        <v>30</v>
      </c>
    </row>
    <row r="145" spans="1:25" x14ac:dyDescent="0.25">
      <c r="A145" s="96"/>
      <c r="B145" s="181" t="s">
        <v>31</v>
      </c>
      <c r="C145" s="101">
        <v>3299</v>
      </c>
      <c r="D145" s="57">
        <v>5222</v>
      </c>
      <c r="E145" s="58" t="s">
        <v>103</v>
      </c>
      <c r="F145" s="183">
        <v>30</v>
      </c>
      <c r="G145" s="183">
        <v>0</v>
      </c>
      <c r="H145" s="183">
        <f t="shared" si="1"/>
        <v>30</v>
      </c>
      <c r="I145" s="60">
        <v>0</v>
      </c>
      <c r="J145" s="60">
        <f t="shared" si="2"/>
        <v>30</v>
      </c>
      <c r="K145" s="60">
        <v>0</v>
      </c>
      <c r="L145" s="60">
        <f t="shared" si="3"/>
        <v>30</v>
      </c>
      <c r="M145" s="60">
        <v>0</v>
      </c>
      <c r="N145" s="60">
        <f t="shared" si="4"/>
        <v>30</v>
      </c>
      <c r="O145" s="184">
        <v>0</v>
      </c>
      <c r="P145" s="184">
        <f t="shared" si="5"/>
        <v>30</v>
      </c>
      <c r="Q145" s="184">
        <v>0</v>
      </c>
      <c r="R145" s="184">
        <f t="shared" si="6"/>
        <v>30</v>
      </c>
      <c r="S145" s="185">
        <v>0</v>
      </c>
      <c r="T145" s="185">
        <f t="shared" si="7"/>
        <v>30</v>
      </c>
      <c r="U145" s="185">
        <v>0</v>
      </c>
      <c r="V145" s="185">
        <f t="shared" si="8"/>
        <v>30</v>
      </c>
      <c r="W145" s="185">
        <v>0</v>
      </c>
      <c r="X145" s="185">
        <f t="shared" si="52"/>
        <v>30</v>
      </c>
    </row>
    <row r="146" spans="1:25" x14ac:dyDescent="0.25">
      <c r="A146" s="64" t="s">
        <v>22</v>
      </c>
      <c r="B146" s="186" t="s">
        <v>238</v>
      </c>
      <c r="C146" s="66" t="s">
        <v>23</v>
      </c>
      <c r="D146" s="67" t="s">
        <v>23</v>
      </c>
      <c r="E146" s="99" t="s">
        <v>239</v>
      </c>
      <c r="F146" s="189">
        <f>+F147</f>
        <v>50</v>
      </c>
      <c r="G146" s="189">
        <v>0</v>
      </c>
      <c r="H146" s="189">
        <f t="shared" si="1"/>
        <v>50</v>
      </c>
      <c r="I146" s="70">
        <v>0</v>
      </c>
      <c r="J146" s="70">
        <f t="shared" si="2"/>
        <v>50</v>
      </c>
      <c r="K146" s="70">
        <v>0</v>
      </c>
      <c r="L146" s="70">
        <f t="shared" si="3"/>
        <v>50</v>
      </c>
      <c r="M146" s="70">
        <v>0</v>
      </c>
      <c r="N146" s="70">
        <f t="shared" si="4"/>
        <v>50</v>
      </c>
      <c r="O146" s="190">
        <f>+O147</f>
        <v>-50</v>
      </c>
      <c r="P146" s="190">
        <f t="shared" si="5"/>
        <v>0</v>
      </c>
      <c r="Q146" s="190">
        <v>0</v>
      </c>
      <c r="R146" s="190">
        <f t="shared" si="6"/>
        <v>0</v>
      </c>
      <c r="S146" s="180">
        <v>0</v>
      </c>
      <c r="T146" s="180">
        <f t="shared" si="7"/>
        <v>0</v>
      </c>
      <c r="U146" s="180">
        <v>0</v>
      </c>
      <c r="V146" s="180">
        <f t="shared" si="8"/>
        <v>0</v>
      </c>
      <c r="W146" s="180">
        <v>0</v>
      </c>
      <c r="X146" s="180">
        <f t="shared" si="52"/>
        <v>0</v>
      </c>
    </row>
    <row r="147" spans="1:25" x14ac:dyDescent="0.25">
      <c r="A147" s="220"/>
      <c r="B147" s="221" t="s">
        <v>31</v>
      </c>
      <c r="C147" s="222">
        <v>3299</v>
      </c>
      <c r="D147" s="78">
        <v>5213</v>
      </c>
      <c r="E147" s="79" t="s">
        <v>240</v>
      </c>
      <c r="F147" s="182">
        <v>50</v>
      </c>
      <c r="G147" s="182">
        <v>0</v>
      </c>
      <c r="H147" s="182">
        <f t="shared" si="1"/>
        <v>50</v>
      </c>
      <c r="I147" s="87">
        <v>0</v>
      </c>
      <c r="J147" s="87">
        <f t="shared" si="2"/>
        <v>50</v>
      </c>
      <c r="K147" s="87">
        <v>0</v>
      </c>
      <c r="L147" s="87">
        <f t="shared" si="3"/>
        <v>50</v>
      </c>
      <c r="M147" s="60">
        <v>0</v>
      </c>
      <c r="N147" s="60">
        <f t="shared" si="4"/>
        <v>50</v>
      </c>
      <c r="O147" s="184">
        <v>-50</v>
      </c>
      <c r="P147" s="184">
        <f t="shared" si="5"/>
        <v>0</v>
      </c>
      <c r="Q147" s="184">
        <v>0</v>
      </c>
      <c r="R147" s="184">
        <f t="shared" si="6"/>
        <v>0</v>
      </c>
      <c r="S147" s="185">
        <v>0</v>
      </c>
      <c r="T147" s="185">
        <f t="shared" si="7"/>
        <v>0</v>
      </c>
      <c r="U147" s="185">
        <v>0</v>
      </c>
      <c r="V147" s="185">
        <f t="shared" si="8"/>
        <v>0</v>
      </c>
      <c r="W147" s="185">
        <v>0</v>
      </c>
      <c r="X147" s="185">
        <f t="shared" si="52"/>
        <v>0</v>
      </c>
    </row>
    <row r="148" spans="1:25" ht="22.5" x14ac:dyDescent="0.25">
      <c r="A148" s="223" t="s">
        <v>22</v>
      </c>
      <c r="B148" s="224" t="s">
        <v>241</v>
      </c>
      <c r="C148" s="225" t="s">
        <v>23</v>
      </c>
      <c r="D148" s="226" t="s">
        <v>23</v>
      </c>
      <c r="E148" s="227" t="s">
        <v>242</v>
      </c>
      <c r="F148" s="228">
        <v>0</v>
      </c>
      <c r="G148" s="228"/>
      <c r="H148" s="228"/>
      <c r="I148" s="229"/>
      <c r="J148" s="229"/>
      <c r="K148" s="229"/>
      <c r="L148" s="229">
        <v>0</v>
      </c>
      <c r="M148" s="70">
        <v>0</v>
      </c>
      <c r="N148" s="70">
        <v>0</v>
      </c>
      <c r="O148" s="190">
        <f>+O149</f>
        <v>50</v>
      </c>
      <c r="P148" s="190">
        <f t="shared" si="5"/>
        <v>50</v>
      </c>
      <c r="Q148" s="190">
        <v>0</v>
      </c>
      <c r="R148" s="190">
        <f t="shared" si="6"/>
        <v>50</v>
      </c>
      <c r="S148" s="180">
        <v>0</v>
      </c>
      <c r="T148" s="180">
        <f t="shared" si="7"/>
        <v>50</v>
      </c>
      <c r="U148" s="180">
        <v>0</v>
      </c>
      <c r="V148" s="180">
        <f t="shared" si="8"/>
        <v>50</v>
      </c>
      <c r="W148" s="180">
        <v>0</v>
      </c>
      <c r="X148" s="180">
        <f t="shared" si="52"/>
        <v>50</v>
      </c>
    </row>
    <row r="149" spans="1:25" x14ac:dyDescent="0.25">
      <c r="A149" s="220"/>
      <c r="B149" s="221"/>
      <c r="C149" s="222">
        <v>3299</v>
      </c>
      <c r="D149" s="78">
        <v>5213</v>
      </c>
      <c r="E149" s="79" t="s">
        <v>240</v>
      </c>
      <c r="F149" s="182">
        <v>0</v>
      </c>
      <c r="G149" s="182"/>
      <c r="H149" s="182"/>
      <c r="I149" s="87"/>
      <c r="J149" s="87"/>
      <c r="K149" s="87"/>
      <c r="L149" s="87">
        <v>0</v>
      </c>
      <c r="M149" s="60">
        <v>0</v>
      </c>
      <c r="N149" s="60">
        <v>0</v>
      </c>
      <c r="O149" s="184">
        <v>50</v>
      </c>
      <c r="P149" s="184">
        <f t="shared" si="5"/>
        <v>50</v>
      </c>
      <c r="Q149" s="184">
        <v>0</v>
      </c>
      <c r="R149" s="184">
        <f t="shared" si="6"/>
        <v>50</v>
      </c>
      <c r="S149" s="185">
        <v>0</v>
      </c>
      <c r="T149" s="185">
        <f t="shared" si="7"/>
        <v>50</v>
      </c>
      <c r="U149" s="185">
        <v>0</v>
      </c>
      <c r="V149" s="185">
        <f t="shared" si="8"/>
        <v>50</v>
      </c>
      <c r="W149" s="185">
        <v>0</v>
      </c>
      <c r="X149" s="185">
        <f t="shared" si="52"/>
        <v>50</v>
      </c>
    </row>
    <row r="150" spans="1:25" ht="22.5" x14ac:dyDescent="0.25">
      <c r="A150" s="64" t="s">
        <v>22</v>
      </c>
      <c r="B150" s="186" t="s">
        <v>243</v>
      </c>
      <c r="C150" s="66" t="s">
        <v>23</v>
      </c>
      <c r="D150" s="67" t="s">
        <v>23</v>
      </c>
      <c r="E150" s="99" t="s">
        <v>244</v>
      </c>
      <c r="F150" s="228">
        <v>0</v>
      </c>
      <c r="G150" s="182"/>
      <c r="H150" s="182"/>
      <c r="I150" s="87"/>
      <c r="J150" s="87"/>
      <c r="K150" s="87"/>
      <c r="L150" s="87"/>
      <c r="M150" s="70">
        <f>+M151</f>
        <v>500</v>
      </c>
      <c r="N150" s="70">
        <f t="shared" si="4"/>
        <v>500</v>
      </c>
      <c r="O150" s="190">
        <v>0</v>
      </c>
      <c r="P150" s="190">
        <f t="shared" si="5"/>
        <v>500</v>
      </c>
      <c r="Q150" s="190">
        <v>0</v>
      </c>
      <c r="R150" s="190">
        <f t="shared" si="6"/>
        <v>500</v>
      </c>
      <c r="S150" s="180">
        <v>0</v>
      </c>
      <c r="T150" s="180">
        <f t="shared" si="7"/>
        <v>500</v>
      </c>
      <c r="U150" s="180">
        <v>0</v>
      </c>
      <c r="V150" s="180">
        <f t="shared" si="8"/>
        <v>500</v>
      </c>
      <c r="W150" s="180">
        <v>0</v>
      </c>
      <c r="X150" s="180">
        <f t="shared" si="52"/>
        <v>500</v>
      </c>
    </row>
    <row r="151" spans="1:25" x14ac:dyDescent="0.25">
      <c r="A151" s="220"/>
      <c r="B151" s="221" t="s">
        <v>31</v>
      </c>
      <c r="C151" s="222">
        <v>3299</v>
      </c>
      <c r="D151" s="78">
        <v>5332</v>
      </c>
      <c r="E151" s="79" t="s">
        <v>227</v>
      </c>
      <c r="F151" s="182">
        <v>0</v>
      </c>
      <c r="G151" s="182"/>
      <c r="H151" s="182"/>
      <c r="I151" s="87"/>
      <c r="J151" s="87"/>
      <c r="K151" s="87"/>
      <c r="L151" s="87"/>
      <c r="M151" s="87">
        <v>500</v>
      </c>
      <c r="N151" s="87">
        <f t="shared" si="4"/>
        <v>500</v>
      </c>
      <c r="O151" s="184">
        <v>0</v>
      </c>
      <c r="P151" s="184">
        <f t="shared" si="5"/>
        <v>500</v>
      </c>
      <c r="Q151" s="184">
        <v>0</v>
      </c>
      <c r="R151" s="184">
        <f t="shared" si="6"/>
        <v>500</v>
      </c>
      <c r="S151" s="185">
        <v>0</v>
      </c>
      <c r="T151" s="185">
        <f t="shared" si="7"/>
        <v>500</v>
      </c>
      <c r="U151" s="185">
        <v>0</v>
      </c>
      <c r="V151" s="185">
        <f t="shared" si="8"/>
        <v>500</v>
      </c>
      <c r="W151" s="185">
        <v>0</v>
      </c>
      <c r="X151" s="185">
        <f t="shared" si="52"/>
        <v>500</v>
      </c>
    </row>
    <row r="152" spans="1:25" ht="33.75" x14ac:dyDescent="0.25">
      <c r="A152" s="64" t="s">
        <v>22</v>
      </c>
      <c r="B152" s="186" t="s">
        <v>245</v>
      </c>
      <c r="C152" s="66" t="s">
        <v>23</v>
      </c>
      <c r="D152" s="67" t="s">
        <v>23</v>
      </c>
      <c r="E152" s="99" t="s">
        <v>246</v>
      </c>
      <c r="F152" s="189">
        <f>+F153</f>
        <v>0</v>
      </c>
      <c r="G152" s="189">
        <v>0</v>
      </c>
      <c r="H152" s="189">
        <f t="shared" si="1"/>
        <v>0</v>
      </c>
      <c r="I152" s="70">
        <v>0</v>
      </c>
      <c r="J152" s="70">
        <f t="shared" si="2"/>
        <v>0</v>
      </c>
      <c r="K152" s="70">
        <v>0</v>
      </c>
      <c r="L152" s="70">
        <f t="shared" si="3"/>
        <v>0</v>
      </c>
      <c r="M152" s="70">
        <f>+M153</f>
        <v>190</v>
      </c>
      <c r="N152" s="70">
        <f t="shared" si="4"/>
        <v>190</v>
      </c>
      <c r="O152" s="190">
        <v>0</v>
      </c>
      <c r="P152" s="190">
        <f t="shared" si="5"/>
        <v>190</v>
      </c>
      <c r="Q152" s="190">
        <v>0</v>
      </c>
      <c r="R152" s="190">
        <f t="shared" si="6"/>
        <v>190</v>
      </c>
      <c r="S152" s="180">
        <v>0</v>
      </c>
      <c r="T152" s="180">
        <f t="shared" si="7"/>
        <v>190</v>
      </c>
      <c r="U152" s="180">
        <v>0</v>
      </c>
      <c r="V152" s="180">
        <f t="shared" si="8"/>
        <v>190</v>
      </c>
      <c r="W152" s="180">
        <v>0</v>
      </c>
      <c r="X152" s="180">
        <f t="shared" si="52"/>
        <v>190</v>
      </c>
    </row>
    <row r="153" spans="1:25" x14ac:dyDescent="0.25">
      <c r="A153" s="64"/>
      <c r="B153" s="221" t="s">
        <v>31</v>
      </c>
      <c r="C153" s="222">
        <v>3299</v>
      </c>
      <c r="D153" s="78">
        <v>5221</v>
      </c>
      <c r="E153" s="79" t="s">
        <v>247</v>
      </c>
      <c r="F153" s="182">
        <v>0</v>
      </c>
      <c r="G153" s="182">
        <v>0</v>
      </c>
      <c r="H153" s="182">
        <f>+F153+G153</f>
        <v>0</v>
      </c>
      <c r="I153" s="87">
        <v>0</v>
      </c>
      <c r="J153" s="87">
        <f>+H153+I153</f>
        <v>0</v>
      </c>
      <c r="K153" s="87">
        <v>0</v>
      </c>
      <c r="L153" s="87">
        <f>+J153+K153</f>
        <v>0</v>
      </c>
      <c r="M153" s="87">
        <v>190</v>
      </c>
      <c r="N153" s="87">
        <f>+L153+M153</f>
        <v>190</v>
      </c>
      <c r="O153" s="230">
        <v>0</v>
      </c>
      <c r="P153" s="230">
        <f>+N153+O153</f>
        <v>190</v>
      </c>
      <c r="Q153" s="230">
        <v>0</v>
      </c>
      <c r="R153" s="230">
        <f>+P153+Q153</f>
        <v>190</v>
      </c>
      <c r="S153" s="231">
        <v>0</v>
      </c>
      <c r="T153" s="231">
        <f>+R153+S153</f>
        <v>190</v>
      </c>
      <c r="U153" s="231">
        <v>0</v>
      </c>
      <c r="V153" s="231">
        <f>+T153+U153</f>
        <v>190</v>
      </c>
      <c r="W153" s="231">
        <v>0</v>
      </c>
      <c r="X153" s="231">
        <f>+V153+W153</f>
        <v>190</v>
      </c>
    </row>
    <row r="154" spans="1:25" ht="22.5" x14ac:dyDescent="0.25">
      <c r="A154" s="64" t="s">
        <v>22</v>
      </c>
      <c r="B154" s="186" t="s">
        <v>248</v>
      </c>
      <c r="C154" s="66" t="s">
        <v>23</v>
      </c>
      <c r="D154" s="67" t="s">
        <v>23</v>
      </c>
      <c r="E154" s="99" t="s">
        <v>249</v>
      </c>
      <c r="F154" s="189">
        <v>0</v>
      </c>
      <c r="G154" s="228"/>
      <c r="H154" s="228"/>
      <c r="I154" s="229"/>
      <c r="J154" s="229"/>
      <c r="K154" s="229"/>
      <c r="L154" s="229"/>
      <c r="M154" s="229"/>
      <c r="N154" s="229"/>
      <c r="O154" s="232"/>
      <c r="P154" s="232"/>
      <c r="Q154" s="232"/>
      <c r="R154" s="232"/>
      <c r="S154" s="233"/>
      <c r="T154" s="180">
        <v>0</v>
      </c>
      <c r="U154" s="180">
        <f>SUM(U155:U156)</f>
        <v>167.5</v>
      </c>
      <c r="V154" s="180">
        <f t="shared" si="8"/>
        <v>167.5</v>
      </c>
      <c r="W154" s="180">
        <f>SUM(W155:W156)</f>
        <v>0</v>
      </c>
      <c r="X154" s="180">
        <f t="shared" ref="X154:X304" si="61">+V154+W154</f>
        <v>167.5</v>
      </c>
    </row>
    <row r="155" spans="1:25" x14ac:dyDescent="0.25">
      <c r="A155" s="96"/>
      <c r="B155" s="181"/>
      <c r="C155" s="101">
        <v>3299</v>
      </c>
      <c r="D155" s="57">
        <v>5492</v>
      </c>
      <c r="E155" s="58" t="s">
        <v>61</v>
      </c>
      <c r="F155" s="183">
        <v>0</v>
      </c>
      <c r="G155" s="228"/>
      <c r="H155" s="228"/>
      <c r="I155" s="229"/>
      <c r="J155" s="229"/>
      <c r="K155" s="229"/>
      <c r="L155" s="229"/>
      <c r="M155" s="229"/>
      <c r="N155" s="229"/>
      <c r="O155" s="232"/>
      <c r="P155" s="232"/>
      <c r="Q155" s="232"/>
      <c r="R155" s="232"/>
      <c r="S155" s="233"/>
      <c r="T155" s="185">
        <v>0</v>
      </c>
      <c r="U155" s="185">
        <v>100.5</v>
      </c>
      <c r="V155" s="185">
        <f t="shared" si="8"/>
        <v>100.5</v>
      </c>
      <c r="W155" s="185">
        <v>0</v>
      </c>
      <c r="X155" s="185">
        <f t="shared" si="61"/>
        <v>100.5</v>
      </c>
    </row>
    <row r="156" spans="1:25" x14ac:dyDescent="0.25">
      <c r="A156" s="234"/>
      <c r="B156" s="235"/>
      <c r="C156" s="103">
        <v>3419</v>
      </c>
      <c r="D156" s="104">
        <v>5492</v>
      </c>
      <c r="E156" s="236" t="s">
        <v>61</v>
      </c>
      <c r="F156" s="237">
        <v>0</v>
      </c>
      <c r="G156" s="228"/>
      <c r="H156" s="228"/>
      <c r="I156" s="229"/>
      <c r="J156" s="229"/>
      <c r="K156" s="229"/>
      <c r="L156" s="229"/>
      <c r="M156" s="229"/>
      <c r="N156" s="229"/>
      <c r="O156" s="232"/>
      <c r="P156" s="232"/>
      <c r="Q156" s="232"/>
      <c r="R156" s="232"/>
      <c r="S156" s="233"/>
      <c r="T156" s="238">
        <v>0</v>
      </c>
      <c r="U156" s="231">
        <v>67</v>
      </c>
      <c r="V156" s="231">
        <f t="shared" si="8"/>
        <v>67</v>
      </c>
      <c r="W156" s="231">
        <v>0</v>
      </c>
      <c r="X156" s="231">
        <f t="shared" si="61"/>
        <v>67</v>
      </c>
    </row>
    <row r="157" spans="1:25" ht="23.25" x14ac:dyDescent="0.25">
      <c r="A157" s="64" t="s">
        <v>22</v>
      </c>
      <c r="B157" s="186" t="s">
        <v>250</v>
      </c>
      <c r="C157" s="66" t="s">
        <v>23</v>
      </c>
      <c r="D157" s="67" t="s">
        <v>23</v>
      </c>
      <c r="E157" s="340" t="s">
        <v>251</v>
      </c>
      <c r="F157" s="189">
        <v>0</v>
      </c>
      <c r="G157" s="189"/>
      <c r="H157" s="189"/>
      <c r="I157" s="70"/>
      <c r="J157" s="70"/>
      <c r="K157" s="70"/>
      <c r="L157" s="70"/>
      <c r="M157" s="70"/>
      <c r="N157" s="70"/>
      <c r="O157" s="190"/>
      <c r="P157" s="190"/>
      <c r="Q157" s="190"/>
      <c r="R157" s="190"/>
      <c r="S157" s="180"/>
      <c r="T157" s="180"/>
      <c r="U157" s="180"/>
      <c r="V157" s="180">
        <v>0</v>
      </c>
      <c r="W157" s="180">
        <f>W158</f>
        <v>70</v>
      </c>
      <c r="X157" s="180">
        <f>V157+W157</f>
        <v>70</v>
      </c>
      <c r="Y157" s="31" t="s">
        <v>98</v>
      </c>
    </row>
    <row r="158" spans="1:25" ht="15.75" thickBot="1" x14ac:dyDescent="0.3">
      <c r="A158" s="96"/>
      <c r="B158" s="181" t="s">
        <v>31</v>
      </c>
      <c r="C158" s="101">
        <v>3299</v>
      </c>
      <c r="D158" s="57">
        <v>5222</v>
      </c>
      <c r="E158" s="58" t="s">
        <v>103</v>
      </c>
      <c r="F158" s="183">
        <v>0</v>
      </c>
      <c r="G158" s="183"/>
      <c r="H158" s="183"/>
      <c r="I158" s="60"/>
      <c r="J158" s="60"/>
      <c r="K158" s="60"/>
      <c r="L158" s="60"/>
      <c r="M158" s="60"/>
      <c r="N158" s="60"/>
      <c r="O158" s="184"/>
      <c r="P158" s="184"/>
      <c r="Q158" s="184"/>
      <c r="R158" s="184"/>
      <c r="S158" s="185"/>
      <c r="T158" s="185"/>
      <c r="U158" s="185"/>
      <c r="V158" s="185">
        <v>0</v>
      </c>
      <c r="W158" s="185">
        <v>70</v>
      </c>
      <c r="X158" s="185">
        <f>V158+W158</f>
        <v>70</v>
      </c>
    </row>
    <row r="159" spans="1:25" ht="15.75" thickBot="1" x14ac:dyDescent="0.3">
      <c r="A159" s="342" t="s">
        <v>22</v>
      </c>
      <c r="B159" s="343" t="s">
        <v>23</v>
      </c>
      <c r="C159" s="344" t="s">
        <v>23</v>
      </c>
      <c r="D159" s="345" t="s">
        <v>23</v>
      </c>
      <c r="E159" s="346" t="s">
        <v>252</v>
      </c>
      <c r="F159" s="347">
        <f>+F160+F162+F168+F170+F176</f>
        <v>4548.9799999999996</v>
      </c>
      <c r="G159" s="347">
        <f>+G160+G162+G168+G170+G176+G178</f>
        <v>0</v>
      </c>
      <c r="H159" s="347">
        <f t="shared" si="1"/>
        <v>4548.9799999999996</v>
      </c>
      <c r="I159" s="348">
        <v>0</v>
      </c>
      <c r="J159" s="348">
        <f t="shared" si="2"/>
        <v>4548.9799999999996</v>
      </c>
      <c r="K159" s="348">
        <v>0</v>
      </c>
      <c r="L159" s="348">
        <f t="shared" si="3"/>
        <v>4548.9799999999996</v>
      </c>
      <c r="M159" s="348">
        <f>+M162+M164+M166+M170+M172+M174+M176</f>
        <v>5.6843418860808015E-14</v>
      </c>
      <c r="N159" s="348">
        <f t="shared" si="4"/>
        <v>4548.9799999999996</v>
      </c>
      <c r="O159" s="349">
        <v>0</v>
      </c>
      <c r="P159" s="349">
        <f t="shared" si="5"/>
        <v>4548.9799999999996</v>
      </c>
      <c r="Q159" s="349">
        <v>0</v>
      </c>
      <c r="R159" s="349">
        <f t="shared" si="6"/>
        <v>4548.9799999999996</v>
      </c>
      <c r="S159" s="350">
        <v>0</v>
      </c>
      <c r="T159" s="350">
        <f t="shared" si="7"/>
        <v>4548.9799999999996</v>
      </c>
      <c r="U159" s="350">
        <v>0</v>
      </c>
      <c r="V159" s="350">
        <f t="shared" si="8"/>
        <v>4548.9799999999996</v>
      </c>
      <c r="W159" s="350">
        <v>0</v>
      </c>
      <c r="X159" s="350">
        <f t="shared" si="61"/>
        <v>4548.9799999999996</v>
      </c>
    </row>
    <row r="160" spans="1:25" hidden="1" x14ac:dyDescent="0.3">
      <c r="A160" s="351" t="s">
        <v>22</v>
      </c>
      <c r="B160" s="352" t="s">
        <v>253</v>
      </c>
      <c r="C160" s="353" t="s">
        <v>23</v>
      </c>
      <c r="D160" s="353" t="s">
        <v>23</v>
      </c>
      <c r="E160" s="354" t="s">
        <v>254</v>
      </c>
      <c r="F160" s="355">
        <f>+F161</f>
        <v>1200</v>
      </c>
      <c r="G160" s="355">
        <v>0</v>
      </c>
      <c r="H160" s="355">
        <f t="shared" si="1"/>
        <v>1200</v>
      </c>
      <c r="I160" s="356">
        <v>0</v>
      </c>
      <c r="J160" s="356">
        <f t="shared" si="2"/>
        <v>1200</v>
      </c>
      <c r="K160" s="356">
        <v>0</v>
      </c>
      <c r="L160" s="356">
        <f t="shared" si="3"/>
        <v>1200</v>
      </c>
      <c r="M160" s="356">
        <v>0</v>
      </c>
      <c r="N160" s="356">
        <f t="shared" si="4"/>
        <v>1200</v>
      </c>
      <c r="O160" s="357">
        <v>0</v>
      </c>
      <c r="P160" s="357">
        <f t="shared" si="5"/>
        <v>1200</v>
      </c>
      <c r="Q160" s="357">
        <v>0</v>
      </c>
      <c r="R160" s="357">
        <f t="shared" si="6"/>
        <v>1200</v>
      </c>
      <c r="S160" s="358">
        <v>0</v>
      </c>
      <c r="T160" s="358">
        <f t="shared" si="7"/>
        <v>1200</v>
      </c>
      <c r="U160" s="358">
        <v>0</v>
      </c>
      <c r="V160" s="358">
        <f t="shared" si="8"/>
        <v>1200</v>
      </c>
      <c r="W160" s="358">
        <v>0</v>
      </c>
      <c r="X160" s="358">
        <f t="shared" si="61"/>
        <v>1200</v>
      </c>
    </row>
    <row r="161" spans="1:24" hidden="1" x14ac:dyDescent="0.3">
      <c r="A161" s="359"/>
      <c r="B161" s="360" t="s">
        <v>31</v>
      </c>
      <c r="C161" s="361">
        <v>3299</v>
      </c>
      <c r="D161" s="361">
        <v>5321</v>
      </c>
      <c r="E161" s="362" t="s">
        <v>105</v>
      </c>
      <c r="F161" s="363">
        <v>1200</v>
      </c>
      <c r="G161" s="363">
        <v>0</v>
      </c>
      <c r="H161" s="363">
        <f t="shared" si="1"/>
        <v>1200</v>
      </c>
      <c r="I161" s="364">
        <v>0</v>
      </c>
      <c r="J161" s="364">
        <f t="shared" si="2"/>
        <v>1200</v>
      </c>
      <c r="K161" s="364">
        <v>0</v>
      </c>
      <c r="L161" s="364">
        <f t="shared" si="3"/>
        <v>1200</v>
      </c>
      <c r="M161" s="364">
        <v>0</v>
      </c>
      <c r="N161" s="364">
        <f t="shared" si="4"/>
        <v>1200</v>
      </c>
      <c r="O161" s="365">
        <v>0</v>
      </c>
      <c r="P161" s="365">
        <f t="shared" si="5"/>
        <v>1200</v>
      </c>
      <c r="Q161" s="365">
        <v>0</v>
      </c>
      <c r="R161" s="365">
        <f t="shared" si="6"/>
        <v>1200</v>
      </c>
      <c r="S161" s="366">
        <v>0</v>
      </c>
      <c r="T161" s="366">
        <f t="shared" si="7"/>
        <v>1200</v>
      </c>
      <c r="U161" s="366">
        <v>0</v>
      </c>
      <c r="V161" s="366">
        <f t="shared" si="8"/>
        <v>1200</v>
      </c>
      <c r="W161" s="366">
        <v>0</v>
      </c>
      <c r="X161" s="366">
        <f t="shared" si="61"/>
        <v>1200</v>
      </c>
    </row>
    <row r="162" spans="1:24" ht="21" hidden="1" x14ac:dyDescent="0.3">
      <c r="A162" s="367" t="s">
        <v>22</v>
      </c>
      <c r="B162" s="368" t="s">
        <v>255</v>
      </c>
      <c r="C162" s="369" t="s">
        <v>23</v>
      </c>
      <c r="D162" s="369" t="s">
        <v>23</v>
      </c>
      <c r="E162" s="354" t="s">
        <v>256</v>
      </c>
      <c r="F162" s="370">
        <f>+F163</f>
        <v>259.04000000000002</v>
      </c>
      <c r="G162" s="370">
        <v>0</v>
      </c>
      <c r="H162" s="370">
        <f t="shared" si="1"/>
        <v>259.04000000000002</v>
      </c>
      <c r="I162" s="371">
        <v>0</v>
      </c>
      <c r="J162" s="371">
        <f t="shared" si="2"/>
        <v>259.04000000000002</v>
      </c>
      <c r="K162" s="371">
        <v>0</v>
      </c>
      <c r="L162" s="371">
        <f t="shared" si="3"/>
        <v>259.04000000000002</v>
      </c>
      <c r="M162" s="372">
        <f>+M163</f>
        <v>-259.03699999999998</v>
      </c>
      <c r="N162" s="372">
        <f t="shared" si="4"/>
        <v>3.0000000000427463E-3</v>
      </c>
      <c r="O162" s="372">
        <v>0</v>
      </c>
      <c r="P162" s="372">
        <f t="shared" si="5"/>
        <v>3.0000000000427463E-3</v>
      </c>
      <c r="Q162" s="372">
        <v>0</v>
      </c>
      <c r="R162" s="372">
        <f t="shared" si="6"/>
        <v>3.0000000000427463E-3</v>
      </c>
      <c r="S162" s="373">
        <v>0</v>
      </c>
      <c r="T162" s="373">
        <f t="shared" ref="T162:T234" si="62">+R162+S162</f>
        <v>3.0000000000427463E-3</v>
      </c>
      <c r="U162" s="373">
        <v>0</v>
      </c>
      <c r="V162" s="373">
        <f t="shared" ref="V162:V234" si="63">+T162+U162</f>
        <v>3.0000000000427463E-3</v>
      </c>
      <c r="W162" s="373">
        <v>0</v>
      </c>
      <c r="X162" s="373">
        <f t="shared" si="61"/>
        <v>3.0000000000427463E-3</v>
      </c>
    </row>
    <row r="163" spans="1:24" hidden="1" x14ac:dyDescent="0.3">
      <c r="A163" s="359"/>
      <c r="B163" s="360" t="s">
        <v>31</v>
      </c>
      <c r="C163" s="361">
        <v>3113</v>
      </c>
      <c r="D163" s="361">
        <v>5321</v>
      </c>
      <c r="E163" s="362" t="s">
        <v>105</v>
      </c>
      <c r="F163" s="363">
        <v>259.04000000000002</v>
      </c>
      <c r="G163" s="363">
        <v>0</v>
      </c>
      <c r="H163" s="363">
        <f t="shared" si="1"/>
        <v>259.04000000000002</v>
      </c>
      <c r="I163" s="364">
        <v>0</v>
      </c>
      <c r="J163" s="364">
        <f t="shared" si="2"/>
        <v>259.04000000000002</v>
      </c>
      <c r="K163" s="364">
        <v>0</v>
      </c>
      <c r="L163" s="364">
        <f t="shared" si="3"/>
        <v>259.04000000000002</v>
      </c>
      <c r="M163" s="365">
        <v>-259.03699999999998</v>
      </c>
      <c r="N163" s="365">
        <f t="shared" si="4"/>
        <v>3.0000000000427463E-3</v>
      </c>
      <c r="O163" s="365">
        <v>0</v>
      </c>
      <c r="P163" s="365">
        <f t="shared" si="5"/>
        <v>3.0000000000427463E-3</v>
      </c>
      <c r="Q163" s="365">
        <v>0</v>
      </c>
      <c r="R163" s="365">
        <f t="shared" si="6"/>
        <v>3.0000000000427463E-3</v>
      </c>
      <c r="S163" s="366">
        <v>0</v>
      </c>
      <c r="T163" s="366">
        <f t="shared" si="62"/>
        <v>3.0000000000427463E-3</v>
      </c>
      <c r="U163" s="366">
        <v>0</v>
      </c>
      <c r="V163" s="366">
        <f t="shared" si="63"/>
        <v>3.0000000000427463E-3</v>
      </c>
      <c r="W163" s="366">
        <v>0</v>
      </c>
      <c r="X163" s="366">
        <f t="shared" si="61"/>
        <v>3.0000000000427463E-3</v>
      </c>
    </row>
    <row r="164" spans="1:24" ht="31.5" hidden="1" x14ac:dyDescent="0.3">
      <c r="A164" s="367" t="s">
        <v>22</v>
      </c>
      <c r="B164" s="368" t="s">
        <v>257</v>
      </c>
      <c r="C164" s="369" t="s">
        <v>23</v>
      </c>
      <c r="D164" s="369" t="s">
        <v>23</v>
      </c>
      <c r="E164" s="354" t="s">
        <v>258</v>
      </c>
      <c r="F164" s="370">
        <v>0</v>
      </c>
      <c r="G164" s="363"/>
      <c r="H164" s="363"/>
      <c r="I164" s="364"/>
      <c r="J164" s="364"/>
      <c r="K164" s="364"/>
      <c r="L164" s="364"/>
      <c r="M164" s="372">
        <f>+M165</f>
        <v>224.03700000000001</v>
      </c>
      <c r="N164" s="372">
        <f t="shared" si="4"/>
        <v>224.03700000000001</v>
      </c>
      <c r="O164" s="372">
        <v>0</v>
      </c>
      <c r="P164" s="372">
        <f t="shared" si="5"/>
        <v>224.03700000000001</v>
      </c>
      <c r="Q164" s="372">
        <v>0</v>
      </c>
      <c r="R164" s="372">
        <f t="shared" ref="R164:R236" si="64">+P164+Q164</f>
        <v>224.03700000000001</v>
      </c>
      <c r="S164" s="373">
        <v>0</v>
      </c>
      <c r="T164" s="373">
        <f t="shared" si="62"/>
        <v>224.03700000000001</v>
      </c>
      <c r="U164" s="373">
        <v>0</v>
      </c>
      <c r="V164" s="373">
        <f t="shared" si="63"/>
        <v>224.03700000000001</v>
      </c>
      <c r="W164" s="373">
        <v>0</v>
      </c>
      <c r="X164" s="373">
        <f t="shared" si="61"/>
        <v>224.03700000000001</v>
      </c>
    </row>
    <row r="165" spans="1:24" hidden="1" x14ac:dyDescent="0.3">
      <c r="A165" s="359"/>
      <c r="B165" s="360" t="s">
        <v>31</v>
      </c>
      <c r="C165" s="361">
        <v>3113</v>
      </c>
      <c r="D165" s="361">
        <v>5321</v>
      </c>
      <c r="E165" s="362" t="s">
        <v>105</v>
      </c>
      <c r="F165" s="363">
        <v>0</v>
      </c>
      <c r="G165" s="363"/>
      <c r="H165" s="363"/>
      <c r="I165" s="364"/>
      <c r="J165" s="364"/>
      <c r="K165" s="364"/>
      <c r="L165" s="364"/>
      <c r="M165" s="365">
        <v>224.03700000000001</v>
      </c>
      <c r="N165" s="365">
        <f t="shared" si="4"/>
        <v>224.03700000000001</v>
      </c>
      <c r="O165" s="365">
        <v>0</v>
      </c>
      <c r="P165" s="365">
        <f t="shared" si="5"/>
        <v>224.03700000000001</v>
      </c>
      <c r="Q165" s="365">
        <v>0</v>
      </c>
      <c r="R165" s="365">
        <f t="shared" si="64"/>
        <v>224.03700000000001</v>
      </c>
      <c r="S165" s="366">
        <v>0</v>
      </c>
      <c r="T165" s="366">
        <f t="shared" si="62"/>
        <v>224.03700000000001</v>
      </c>
      <c r="U165" s="366">
        <v>0</v>
      </c>
      <c r="V165" s="366">
        <f t="shared" si="63"/>
        <v>224.03700000000001</v>
      </c>
      <c r="W165" s="366">
        <v>0</v>
      </c>
      <c r="X165" s="366">
        <f t="shared" si="61"/>
        <v>224.03700000000001</v>
      </c>
    </row>
    <row r="166" spans="1:24" ht="31.5" hidden="1" x14ac:dyDescent="0.3">
      <c r="A166" s="367" t="s">
        <v>22</v>
      </c>
      <c r="B166" s="368" t="s">
        <v>259</v>
      </c>
      <c r="C166" s="369" t="s">
        <v>23</v>
      </c>
      <c r="D166" s="369" t="s">
        <v>23</v>
      </c>
      <c r="E166" s="354" t="s">
        <v>260</v>
      </c>
      <c r="F166" s="370">
        <v>0</v>
      </c>
      <c r="G166" s="363"/>
      <c r="H166" s="363"/>
      <c r="I166" s="364"/>
      <c r="J166" s="364"/>
      <c r="K166" s="364"/>
      <c r="L166" s="364"/>
      <c r="M166" s="372">
        <f>+M167</f>
        <v>50</v>
      </c>
      <c r="N166" s="372">
        <f t="shared" si="4"/>
        <v>50</v>
      </c>
      <c r="O166" s="372">
        <v>0</v>
      </c>
      <c r="P166" s="372">
        <f t="shared" ref="P166:P238" si="65">+N166+O166</f>
        <v>50</v>
      </c>
      <c r="Q166" s="372">
        <v>0</v>
      </c>
      <c r="R166" s="372">
        <f t="shared" si="64"/>
        <v>50</v>
      </c>
      <c r="S166" s="373">
        <v>0</v>
      </c>
      <c r="T166" s="373">
        <f t="shared" si="62"/>
        <v>50</v>
      </c>
      <c r="U166" s="373">
        <v>0</v>
      </c>
      <c r="V166" s="373">
        <f t="shared" si="63"/>
        <v>50</v>
      </c>
      <c r="W166" s="373">
        <v>0</v>
      </c>
      <c r="X166" s="373">
        <f t="shared" si="61"/>
        <v>50</v>
      </c>
    </row>
    <row r="167" spans="1:24" hidden="1" x14ac:dyDescent="0.3">
      <c r="A167" s="359"/>
      <c r="B167" s="360" t="s">
        <v>31</v>
      </c>
      <c r="C167" s="361">
        <v>3113</v>
      </c>
      <c r="D167" s="361">
        <v>5321</v>
      </c>
      <c r="E167" s="362" t="s">
        <v>105</v>
      </c>
      <c r="F167" s="363">
        <v>0</v>
      </c>
      <c r="G167" s="363"/>
      <c r="H167" s="363"/>
      <c r="I167" s="364"/>
      <c r="J167" s="364"/>
      <c r="K167" s="364"/>
      <c r="L167" s="364"/>
      <c r="M167" s="365">
        <v>50</v>
      </c>
      <c r="N167" s="365">
        <f t="shared" si="4"/>
        <v>50</v>
      </c>
      <c r="O167" s="365">
        <v>0</v>
      </c>
      <c r="P167" s="365">
        <f t="shared" si="65"/>
        <v>50</v>
      </c>
      <c r="Q167" s="365">
        <v>0</v>
      </c>
      <c r="R167" s="365">
        <f t="shared" si="64"/>
        <v>50</v>
      </c>
      <c r="S167" s="366">
        <v>0</v>
      </c>
      <c r="T167" s="366">
        <f t="shared" si="62"/>
        <v>50</v>
      </c>
      <c r="U167" s="366">
        <v>0</v>
      </c>
      <c r="V167" s="366">
        <f t="shared" si="63"/>
        <v>50</v>
      </c>
      <c r="W167" s="366">
        <v>0</v>
      </c>
      <c r="X167" s="366">
        <f t="shared" si="61"/>
        <v>50</v>
      </c>
    </row>
    <row r="168" spans="1:24" hidden="1" x14ac:dyDescent="0.3">
      <c r="A168" s="367" t="s">
        <v>22</v>
      </c>
      <c r="B168" s="368" t="s">
        <v>261</v>
      </c>
      <c r="C168" s="369" t="s">
        <v>23</v>
      </c>
      <c r="D168" s="369" t="s">
        <v>23</v>
      </c>
      <c r="E168" s="354" t="s">
        <v>262</v>
      </c>
      <c r="F168" s="370">
        <f>+F169</f>
        <v>2007.02</v>
      </c>
      <c r="G168" s="370">
        <v>0</v>
      </c>
      <c r="H168" s="370">
        <f t="shared" si="1"/>
        <v>2007.02</v>
      </c>
      <c r="I168" s="371">
        <v>0</v>
      </c>
      <c r="J168" s="371">
        <f t="shared" si="2"/>
        <v>2007.02</v>
      </c>
      <c r="K168" s="371">
        <v>0</v>
      </c>
      <c r="L168" s="371">
        <f t="shared" si="3"/>
        <v>2007.02</v>
      </c>
      <c r="M168" s="371">
        <v>0</v>
      </c>
      <c r="N168" s="371">
        <f t="shared" si="4"/>
        <v>2007.02</v>
      </c>
      <c r="O168" s="372">
        <v>0</v>
      </c>
      <c r="P168" s="372">
        <f t="shared" si="65"/>
        <v>2007.02</v>
      </c>
      <c r="Q168" s="372">
        <v>0</v>
      </c>
      <c r="R168" s="372">
        <f t="shared" si="64"/>
        <v>2007.02</v>
      </c>
      <c r="S168" s="373">
        <v>0</v>
      </c>
      <c r="T168" s="373">
        <f t="shared" si="62"/>
        <v>2007.02</v>
      </c>
      <c r="U168" s="373">
        <v>0</v>
      </c>
      <c r="V168" s="373">
        <f t="shared" si="63"/>
        <v>2007.02</v>
      </c>
      <c r="W168" s="373">
        <v>0</v>
      </c>
      <c r="X168" s="373">
        <f t="shared" si="61"/>
        <v>2007.02</v>
      </c>
    </row>
    <row r="169" spans="1:24" hidden="1" x14ac:dyDescent="0.3">
      <c r="A169" s="359"/>
      <c r="B169" s="360" t="s">
        <v>31</v>
      </c>
      <c r="C169" s="361">
        <v>3299</v>
      </c>
      <c r="D169" s="361">
        <v>5321</v>
      </c>
      <c r="E169" s="362" t="s">
        <v>105</v>
      </c>
      <c r="F169" s="363">
        <v>2007.02</v>
      </c>
      <c r="G169" s="363">
        <v>0</v>
      </c>
      <c r="H169" s="363">
        <f t="shared" si="1"/>
        <v>2007.02</v>
      </c>
      <c r="I169" s="364">
        <v>0</v>
      </c>
      <c r="J169" s="364">
        <f t="shared" si="2"/>
        <v>2007.02</v>
      </c>
      <c r="K169" s="364">
        <v>0</v>
      </c>
      <c r="L169" s="364">
        <f t="shared" si="3"/>
        <v>2007.02</v>
      </c>
      <c r="M169" s="364">
        <v>0</v>
      </c>
      <c r="N169" s="364">
        <f t="shared" si="4"/>
        <v>2007.02</v>
      </c>
      <c r="O169" s="365">
        <v>0</v>
      </c>
      <c r="P169" s="365">
        <f t="shared" si="65"/>
        <v>2007.02</v>
      </c>
      <c r="Q169" s="365">
        <v>0</v>
      </c>
      <c r="R169" s="365">
        <f t="shared" si="64"/>
        <v>2007.02</v>
      </c>
      <c r="S169" s="366">
        <v>0</v>
      </c>
      <c r="T169" s="366">
        <f t="shared" si="62"/>
        <v>2007.02</v>
      </c>
      <c r="U169" s="366">
        <v>0</v>
      </c>
      <c r="V169" s="366">
        <f t="shared" si="63"/>
        <v>2007.02</v>
      </c>
      <c r="W169" s="366">
        <v>0</v>
      </c>
      <c r="X169" s="366">
        <f t="shared" si="61"/>
        <v>2007.02</v>
      </c>
    </row>
    <row r="170" spans="1:24" hidden="1" x14ac:dyDescent="0.3">
      <c r="A170" s="367" t="s">
        <v>22</v>
      </c>
      <c r="B170" s="368" t="s">
        <v>263</v>
      </c>
      <c r="C170" s="369" t="s">
        <v>23</v>
      </c>
      <c r="D170" s="369" t="s">
        <v>23</v>
      </c>
      <c r="E170" s="354" t="s">
        <v>264</v>
      </c>
      <c r="F170" s="370">
        <f>+F171</f>
        <v>541.79</v>
      </c>
      <c r="G170" s="370">
        <v>0</v>
      </c>
      <c r="H170" s="370">
        <f t="shared" si="1"/>
        <v>541.79</v>
      </c>
      <c r="I170" s="371">
        <v>0</v>
      </c>
      <c r="J170" s="371">
        <f t="shared" si="2"/>
        <v>541.79</v>
      </c>
      <c r="K170" s="371">
        <v>0</v>
      </c>
      <c r="L170" s="371">
        <f t="shared" si="3"/>
        <v>541.79</v>
      </c>
      <c r="M170" s="372">
        <f>+M171</f>
        <v>-541.79</v>
      </c>
      <c r="N170" s="372">
        <f t="shared" si="4"/>
        <v>0</v>
      </c>
      <c r="O170" s="372">
        <v>0</v>
      </c>
      <c r="P170" s="372">
        <f t="shared" si="65"/>
        <v>0</v>
      </c>
      <c r="Q170" s="372">
        <v>0</v>
      </c>
      <c r="R170" s="372">
        <f t="shared" si="64"/>
        <v>0</v>
      </c>
      <c r="S170" s="373">
        <v>0</v>
      </c>
      <c r="T170" s="373">
        <f t="shared" si="62"/>
        <v>0</v>
      </c>
      <c r="U170" s="373">
        <v>0</v>
      </c>
      <c r="V170" s="373">
        <f t="shared" si="63"/>
        <v>0</v>
      </c>
      <c r="W170" s="373">
        <v>0</v>
      </c>
      <c r="X170" s="373">
        <f t="shared" si="61"/>
        <v>0</v>
      </c>
    </row>
    <row r="171" spans="1:24" hidden="1" x14ac:dyDescent="0.3">
      <c r="A171" s="359"/>
      <c r="B171" s="360" t="s">
        <v>31</v>
      </c>
      <c r="C171" s="361">
        <v>3113</v>
      </c>
      <c r="D171" s="361">
        <v>5321</v>
      </c>
      <c r="E171" s="362" t="s">
        <v>105</v>
      </c>
      <c r="F171" s="363">
        <v>541.79</v>
      </c>
      <c r="G171" s="363">
        <v>0</v>
      </c>
      <c r="H171" s="363">
        <f t="shared" si="1"/>
        <v>541.79</v>
      </c>
      <c r="I171" s="364">
        <v>0</v>
      </c>
      <c r="J171" s="364">
        <f t="shared" si="2"/>
        <v>541.79</v>
      </c>
      <c r="K171" s="364">
        <v>0</v>
      </c>
      <c r="L171" s="364">
        <f t="shared" si="3"/>
        <v>541.79</v>
      </c>
      <c r="M171" s="365">
        <v>-541.79</v>
      </c>
      <c r="N171" s="365">
        <f t="shared" si="4"/>
        <v>0</v>
      </c>
      <c r="O171" s="365">
        <v>0</v>
      </c>
      <c r="P171" s="365">
        <f t="shared" si="65"/>
        <v>0</v>
      </c>
      <c r="Q171" s="365">
        <v>0</v>
      </c>
      <c r="R171" s="365">
        <f t="shared" si="64"/>
        <v>0</v>
      </c>
      <c r="S171" s="366">
        <v>0</v>
      </c>
      <c r="T171" s="366">
        <f t="shared" si="62"/>
        <v>0</v>
      </c>
      <c r="U171" s="366">
        <v>0</v>
      </c>
      <c r="V171" s="366">
        <f t="shared" si="63"/>
        <v>0</v>
      </c>
      <c r="W171" s="366">
        <v>0</v>
      </c>
      <c r="X171" s="366">
        <f t="shared" si="61"/>
        <v>0</v>
      </c>
    </row>
    <row r="172" spans="1:24" ht="31.5" hidden="1" x14ac:dyDescent="0.3">
      <c r="A172" s="367" t="s">
        <v>22</v>
      </c>
      <c r="B172" s="368" t="s">
        <v>265</v>
      </c>
      <c r="C172" s="369" t="s">
        <v>23</v>
      </c>
      <c r="D172" s="369" t="s">
        <v>23</v>
      </c>
      <c r="E172" s="354" t="s">
        <v>266</v>
      </c>
      <c r="F172" s="370">
        <v>0</v>
      </c>
      <c r="G172" s="363"/>
      <c r="H172" s="363"/>
      <c r="I172" s="364"/>
      <c r="J172" s="364"/>
      <c r="K172" s="364"/>
      <c r="L172" s="364"/>
      <c r="M172" s="372">
        <f>+M173</f>
        <v>461.79</v>
      </c>
      <c r="N172" s="372">
        <f t="shared" si="4"/>
        <v>461.79</v>
      </c>
      <c r="O172" s="372">
        <v>0</v>
      </c>
      <c r="P172" s="372">
        <f t="shared" si="65"/>
        <v>461.79</v>
      </c>
      <c r="Q172" s="372">
        <v>0</v>
      </c>
      <c r="R172" s="372">
        <f t="shared" si="64"/>
        <v>461.79</v>
      </c>
      <c r="S172" s="373">
        <v>0</v>
      </c>
      <c r="T172" s="373">
        <f t="shared" si="62"/>
        <v>461.79</v>
      </c>
      <c r="U172" s="373">
        <v>0</v>
      </c>
      <c r="V172" s="373">
        <f t="shared" si="63"/>
        <v>461.79</v>
      </c>
      <c r="W172" s="373">
        <v>0</v>
      </c>
      <c r="X172" s="373">
        <f t="shared" si="61"/>
        <v>461.79</v>
      </c>
    </row>
    <row r="173" spans="1:24" hidden="1" x14ac:dyDescent="0.3">
      <c r="A173" s="359"/>
      <c r="B173" s="360" t="s">
        <v>31</v>
      </c>
      <c r="C173" s="361">
        <v>3113</v>
      </c>
      <c r="D173" s="361">
        <v>5321</v>
      </c>
      <c r="E173" s="362" t="s">
        <v>105</v>
      </c>
      <c r="F173" s="363">
        <v>0</v>
      </c>
      <c r="G173" s="363"/>
      <c r="H173" s="363"/>
      <c r="I173" s="364"/>
      <c r="J173" s="364"/>
      <c r="K173" s="364"/>
      <c r="L173" s="364"/>
      <c r="M173" s="365">
        <v>461.79</v>
      </c>
      <c r="N173" s="365">
        <f t="shared" si="4"/>
        <v>461.79</v>
      </c>
      <c r="O173" s="365">
        <v>0</v>
      </c>
      <c r="P173" s="365">
        <f t="shared" si="65"/>
        <v>461.79</v>
      </c>
      <c r="Q173" s="365">
        <v>0</v>
      </c>
      <c r="R173" s="365">
        <f t="shared" si="64"/>
        <v>461.79</v>
      </c>
      <c r="S173" s="366">
        <v>0</v>
      </c>
      <c r="T173" s="366">
        <f t="shared" si="62"/>
        <v>461.79</v>
      </c>
      <c r="U173" s="366">
        <v>0</v>
      </c>
      <c r="V173" s="366">
        <f t="shared" si="63"/>
        <v>461.79</v>
      </c>
      <c r="W173" s="366">
        <v>0</v>
      </c>
      <c r="X173" s="366">
        <f t="shared" si="61"/>
        <v>461.79</v>
      </c>
    </row>
    <row r="174" spans="1:24" ht="31.5" hidden="1" x14ac:dyDescent="0.3">
      <c r="A174" s="367" t="s">
        <v>22</v>
      </c>
      <c r="B174" s="368" t="s">
        <v>267</v>
      </c>
      <c r="C174" s="369" t="s">
        <v>23</v>
      </c>
      <c r="D174" s="369" t="s">
        <v>23</v>
      </c>
      <c r="E174" s="354" t="s">
        <v>268</v>
      </c>
      <c r="F174" s="370">
        <v>0</v>
      </c>
      <c r="G174" s="363"/>
      <c r="H174" s="363"/>
      <c r="I174" s="364"/>
      <c r="J174" s="364"/>
      <c r="K174" s="364"/>
      <c r="L174" s="364"/>
      <c r="M174" s="372">
        <f>+M175</f>
        <v>80</v>
      </c>
      <c r="N174" s="372">
        <f t="shared" si="4"/>
        <v>80</v>
      </c>
      <c r="O174" s="372">
        <v>0</v>
      </c>
      <c r="P174" s="372">
        <f t="shared" si="65"/>
        <v>80</v>
      </c>
      <c r="Q174" s="372">
        <v>0</v>
      </c>
      <c r="R174" s="372">
        <f t="shared" si="64"/>
        <v>80</v>
      </c>
      <c r="S174" s="373">
        <v>0</v>
      </c>
      <c r="T174" s="373">
        <f t="shared" si="62"/>
        <v>80</v>
      </c>
      <c r="U174" s="373">
        <v>0</v>
      </c>
      <c r="V174" s="373">
        <f t="shared" si="63"/>
        <v>80</v>
      </c>
      <c r="W174" s="373">
        <v>0</v>
      </c>
      <c r="X174" s="373">
        <f t="shared" si="61"/>
        <v>80</v>
      </c>
    </row>
    <row r="175" spans="1:24" hidden="1" x14ac:dyDescent="0.3">
      <c r="A175" s="359"/>
      <c r="B175" s="360" t="s">
        <v>31</v>
      </c>
      <c r="C175" s="361">
        <v>3113</v>
      </c>
      <c r="D175" s="361">
        <v>5321</v>
      </c>
      <c r="E175" s="362" t="s">
        <v>105</v>
      </c>
      <c r="F175" s="363">
        <v>0</v>
      </c>
      <c r="G175" s="363"/>
      <c r="H175" s="363"/>
      <c r="I175" s="364"/>
      <c r="J175" s="364"/>
      <c r="K175" s="364"/>
      <c r="L175" s="364"/>
      <c r="M175" s="365">
        <v>80</v>
      </c>
      <c r="N175" s="365">
        <f t="shared" si="4"/>
        <v>80</v>
      </c>
      <c r="O175" s="365">
        <v>0</v>
      </c>
      <c r="P175" s="365">
        <f t="shared" si="65"/>
        <v>80</v>
      </c>
      <c r="Q175" s="365">
        <v>0</v>
      </c>
      <c r="R175" s="365">
        <f t="shared" si="64"/>
        <v>80</v>
      </c>
      <c r="S175" s="366">
        <v>0</v>
      </c>
      <c r="T175" s="366">
        <f t="shared" si="62"/>
        <v>80</v>
      </c>
      <c r="U175" s="366">
        <v>0</v>
      </c>
      <c r="V175" s="366">
        <f t="shared" si="63"/>
        <v>80</v>
      </c>
      <c r="W175" s="366">
        <v>0</v>
      </c>
      <c r="X175" s="366">
        <f t="shared" si="61"/>
        <v>80</v>
      </c>
    </row>
    <row r="176" spans="1:24" hidden="1" x14ac:dyDescent="0.3">
      <c r="A176" s="367" t="s">
        <v>22</v>
      </c>
      <c r="B176" s="368" t="s">
        <v>269</v>
      </c>
      <c r="C176" s="369" t="s">
        <v>23</v>
      </c>
      <c r="D176" s="369" t="s">
        <v>23</v>
      </c>
      <c r="E176" s="354" t="s">
        <v>270</v>
      </c>
      <c r="F176" s="370">
        <f>+F177</f>
        <v>541.13</v>
      </c>
      <c r="G176" s="370">
        <f>+G177</f>
        <v>-250</v>
      </c>
      <c r="H176" s="370">
        <f t="shared" si="1"/>
        <v>291.13</v>
      </c>
      <c r="I176" s="371">
        <v>0</v>
      </c>
      <c r="J176" s="371">
        <f t="shared" si="2"/>
        <v>291.13</v>
      </c>
      <c r="K176" s="371">
        <v>0</v>
      </c>
      <c r="L176" s="371">
        <f t="shared" si="3"/>
        <v>291.13</v>
      </c>
      <c r="M176" s="372">
        <f>+M177</f>
        <v>-15</v>
      </c>
      <c r="N176" s="372">
        <f t="shared" si="4"/>
        <v>276.13</v>
      </c>
      <c r="O176" s="372">
        <v>0</v>
      </c>
      <c r="P176" s="372">
        <f t="shared" si="65"/>
        <v>276.13</v>
      </c>
      <c r="Q176" s="372">
        <v>0</v>
      </c>
      <c r="R176" s="372">
        <f t="shared" si="64"/>
        <v>276.13</v>
      </c>
      <c r="S176" s="373">
        <v>0</v>
      </c>
      <c r="T176" s="373">
        <f t="shared" si="62"/>
        <v>276.13</v>
      </c>
      <c r="U176" s="373">
        <v>0</v>
      </c>
      <c r="V176" s="373">
        <f t="shared" si="63"/>
        <v>276.13</v>
      </c>
      <c r="W176" s="373">
        <v>0</v>
      </c>
      <c r="X176" s="373">
        <f t="shared" si="61"/>
        <v>276.13</v>
      </c>
    </row>
    <row r="177" spans="1:25" hidden="1" x14ac:dyDescent="0.3">
      <c r="A177" s="374"/>
      <c r="B177" s="375" t="s">
        <v>31</v>
      </c>
      <c r="C177" s="376">
        <v>3299</v>
      </c>
      <c r="D177" s="377">
        <v>5321</v>
      </c>
      <c r="E177" s="362" t="s">
        <v>105</v>
      </c>
      <c r="F177" s="363">
        <v>541.13</v>
      </c>
      <c r="G177" s="363">
        <v>-250</v>
      </c>
      <c r="H177" s="363">
        <f t="shared" si="1"/>
        <v>291.13</v>
      </c>
      <c r="I177" s="364">
        <v>0</v>
      </c>
      <c r="J177" s="364">
        <f t="shared" si="2"/>
        <v>291.13</v>
      </c>
      <c r="K177" s="364">
        <v>0</v>
      </c>
      <c r="L177" s="364">
        <f t="shared" si="3"/>
        <v>291.13</v>
      </c>
      <c r="M177" s="365">
        <v>-15</v>
      </c>
      <c r="N177" s="365">
        <f t="shared" si="4"/>
        <v>276.13</v>
      </c>
      <c r="O177" s="365">
        <v>0</v>
      </c>
      <c r="P177" s="365">
        <f t="shared" si="65"/>
        <v>276.13</v>
      </c>
      <c r="Q177" s="365">
        <v>0</v>
      </c>
      <c r="R177" s="365">
        <f t="shared" si="64"/>
        <v>276.13</v>
      </c>
      <c r="S177" s="366">
        <v>0</v>
      </c>
      <c r="T177" s="366">
        <f t="shared" si="62"/>
        <v>276.13</v>
      </c>
      <c r="U177" s="366">
        <v>0</v>
      </c>
      <c r="V177" s="366">
        <f t="shared" si="63"/>
        <v>276.13</v>
      </c>
      <c r="W177" s="366">
        <v>0</v>
      </c>
      <c r="X177" s="366">
        <f t="shared" si="61"/>
        <v>276.13</v>
      </c>
    </row>
    <row r="178" spans="1:25" ht="21" hidden="1" x14ac:dyDescent="0.3">
      <c r="A178" s="367" t="s">
        <v>22</v>
      </c>
      <c r="B178" s="378" t="s">
        <v>271</v>
      </c>
      <c r="C178" s="378" t="s">
        <v>23</v>
      </c>
      <c r="D178" s="369" t="s">
        <v>23</v>
      </c>
      <c r="E178" s="379" t="s">
        <v>272</v>
      </c>
      <c r="F178" s="370">
        <v>0</v>
      </c>
      <c r="G178" s="370">
        <f>+G179</f>
        <v>250</v>
      </c>
      <c r="H178" s="370">
        <f t="shared" si="1"/>
        <v>250</v>
      </c>
      <c r="I178" s="371">
        <v>0</v>
      </c>
      <c r="J178" s="371">
        <f t="shared" si="2"/>
        <v>250</v>
      </c>
      <c r="K178" s="371">
        <v>0</v>
      </c>
      <c r="L178" s="371">
        <f t="shared" si="3"/>
        <v>250</v>
      </c>
      <c r="M178" s="371">
        <v>0</v>
      </c>
      <c r="N178" s="371">
        <f t="shared" ref="N178:N254" si="66">+L178+M178</f>
        <v>250</v>
      </c>
      <c r="O178" s="372">
        <v>0</v>
      </c>
      <c r="P178" s="372">
        <f t="shared" si="65"/>
        <v>250</v>
      </c>
      <c r="Q178" s="372">
        <v>0</v>
      </c>
      <c r="R178" s="372">
        <f t="shared" si="64"/>
        <v>250</v>
      </c>
      <c r="S178" s="373">
        <v>0</v>
      </c>
      <c r="T178" s="373">
        <f t="shared" si="62"/>
        <v>250</v>
      </c>
      <c r="U178" s="373">
        <v>0</v>
      </c>
      <c r="V178" s="373">
        <f t="shared" si="63"/>
        <v>250</v>
      </c>
      <c r="W178" s="373">
        <v>0</v>
      </c>
      <c r="X178" s="373">
        <f t="shared" si="61"/>
        <v>250</v>
      </c>
    </row>
    <row r="179" spans="1:25" hidden="1" x14ac:dyDescent="0.3">
      <c r="A179" s="380"/>
      <c r="B179" s="381"/>
      <c r="C179" s="376">
        <v>3299</v>
      </c>
      <c r="D179" s="376">
        <v>5339</v>
      </c>
      <c r="E179" s="382" t="s">
        <v>273</v>
      </c>
      <c r="F179" s="383">
        <v>0</v>
      </c>
      <c r="G179" s="383">
        <v>250</v>
      </c>
      <c r="H179" s="383">
        <f t="shared" si="1"/>
        <v>250</v>
      </c>
      <c r="I179" s="384">
        <v>0</v>
      </c>
      <c r="J179" s="384">
        <f t="shared" si="2"/>
        <v>250</v>
      </c>
      <c r="K179" s="384">
        <v>0</v>
      </c>
      <c r="L179" s="384">
        <f t="shared" si="3"/>
        <v>250</v>
      </c>
      <c r="M179" s="384">
        <v>0</v>
      </c>
      <c r="N179" s="384">
        <f t="shared" si="66"/>
        <v>250</v>
      </c>
      <c r="O179" s="385">
        <v>0</v>
      </c>
      <c r="P179" s="385">
        <f t="shared" si="65"/>
        <v>250</v>
      </c>
      <c r="Q179" s="385">
        <v>0</v>
      </c>
      <c r="R179" s="385">
        <f t="shared" si="64"/>
        <v>250</v>
      </c>
      <c r="S179" s="386">
        <v>0</v>
      </c>
      <c r="T179" s="386">
        <f t="shared" si="62"/>
        <v>250</v>
      </c>
      <c r="U179" s="386">
        <v>0</v>
      </c>
      <c r="V179" s="386">
        <f t="shared" si="63"/>
        <v>250</v>
      </c>
      <c r="W179" s="386">
        <v>0</v>
      </c>
      <c r="X179" s="386">
        <f t="shared" si="61"/>
        <v>250</v>
      </c>
    </row>
    <row r="180" spans="1:25" ht="21" hidden="1" x14ac:dyDescent="0.3">
      <c r="A180" s="367" t="s">
        <v>22</v>
      </c>
      <c r="B180" s="368" t="s">
        <v>248</v>
      </c>
      <c r="C180" s="369" t="s">
        <v>23</v>
      </c>
      <c r="D180" s="387" t="s">
        <v>23</v>
      </c>
      <c r="E180" s="379" t="s">
        <v>249</v>
      </c>
      <c r="F180" s="370">
        <v>0</v>
      </c>
      <c r="G180" s="370"/>
      <c r="H180" s="370"/>
      <c r="I180" s="388"/>
      <c r="J180" s="388"/>
      <c r="K180" s="388"/>
      <c r="L180" s="388"/>
      <c r="M180" s="388"/>
      <c r="N180" s="388"/>
      <c r="O180" s="373"/>
      <c r="P180" s="388"/>
      <c r="Q180" s="388"/>
      <c r="R180" s="373"/>
      <c r="S180" s="373"/>
      <c r="T180" s="389">
        <v>0</v>
      </c>
      <c r="U180" s="390">
        <f>SUM(U181:U182)</f>
        <v>167.5</v>
      </c>
      <c r="V180" s="373">
        <f t="shared" si="63"/>
        <v>167.5</v>
      </c>
      <c r="W180" s="390">
        <f>SUM(W181:W182)</f>
        <v>0</v>
      </c>
      <c r="X180" s="373">
        <f t="shared" si="61"/>
        <v>167.5</v>
      </c>
    </row>
    <row r="181" spans="1:25" hidden="1" x14ac:dyDescent="0.3">
      <c r="A181" s="359"/>
      <c r="B181" s="360"/>
      <c r="C181" s="361">
        <v>3299</v>
      </c>
      <c r="D181" s="391">
        <v>5492</v>
      </c>
      <c r="E181" s="362" t="s">
        <v>61</v>
      </c>
      <c r="F181" s="363">
        <v>0</v>
      </c>
      <c r="G181" s="363"/>
      <c r="H181" s="363"/>
      <c r="I181" s="392"/>
      <c r="J181" s="392"/>
      <c r="K181" s="392"/>
      <c r="L181" s="392"/>
      <c r="M181" s="392"/>
      <c r="N181" s="392"/>
      <c r="O181" s="366"/>
      <c r="P181" s="392"/>
      <c r="Q181" s="392"/>
      <c r="R181" s="366"/>
      <c r="S181" s="366"/>
      <c r="T181" s="393">
        <v>0</v>
      </c>
      <c r="U181" s="394">
        <v>100.5</v>
      </c>
      <c r="V181" s="366">
        <f t="shared" si="63"/>
        <v>100.5</v>
      </c>
      <c r="W181" s="394">
        <v>0</v>
      </c>
      <c r="X181" s="366">
        <f t="shared" si="61"/>
        <v>100.5</v>
      </c>
    </row>
    <row r="182" spans="1:25" ht="15.75" hidden="1" thickBot="1" x14ac:dyDescent="0.35">
      <c r="A182" s="380"/>
      <c r="B182" s="395"/>
      <c r="C182" s="396">
        <v>3419</v>
      </c>
      <c r="D182" s="397">
        <v>5492</v>
      </c>
      <c r="E182" s="382" t="s">
        <v>61</v>
      </c>
      <c r="F182" s="398">
        <v>0</v>
      </c>
      <c r="G182" s="398"/>
      <c r="H182" s="398"/>
      <c r="I182" s="399"/>
      <c r="J182" s="399"/>
      <c r="K182" s="399"/>
      <c r="L182" s="399"/>
      <c r="M182" s="399"/>
      <c r="N182" s="399"/>
      <c r="O182" s="400"/>
      <c r="P182" s="399"/>
      <c r="Q182" s="399"/>
      <c r="R182" s="400"/>
      <c r="S182" s="400"/>
      <c r="T182" s="393">
        <v>0</v>
      </c>
      <c r="U182" s="401">
        <v>67</v>
      </c>
      <c r="V182" s="386">
        <f t="shared" si="63"/>
        <v>67</v>
      </c>
      <c r="W182" s="401">
        <v>0</v>
      </c>
      <c r="X182" s="386">
        <f t="shared" si="61"/>
        <v>67</v>
      </c>
    </row>
    <row r="183" spans="1:25" ht="15.75" thickBot="1" x14ac:dyDescent="0.3">
      <c r="A183" s="342" t="s">
        <v>22</v>
      </c>
      <c r="B183" s="402" t="s">
        <v>23</v>
      </c>
      <c r="C183" s="344" t="s">
        <v>23</v>
      </c>
      <c r="D183" s="345" t="s">
        <v>23</v>
      </c>
      <c r="E183" s="346" t="s">
        <v>78</v>
      </c>
      <c r="F183" s="347">
        <f>+F184+F265+F278+F299+F326</f>
        <v>13000</v>
      </c>
      <c r="G183" s="347">
        <f>+G184+G265+G278+G299+G326</f>
        <v>0</v>
      </c>
      <c r="H183" s="347">
        <f>+H184+H265+H278+H299+H326</f>
        <v>13000</v>
      </c>
      <c r="I183" s="347">
        <f>+I184+I265+I278+I299+I326</f>
        <v>0</v>
      </c>
      <c r="J183" s="347">
        <f>+J184+J265+J278+J299+J326</f>
        <v>13000</v>
      </c>
      <c r="K183" s="348">
        <v>0</v>
      </c>
      <c r="L183" s="403">
        <f t="shared" ref="L183:L256" si="67">+J183+K183</f>
        <v>13000</v>
      </c>
      <c r="M183" s="403">
        <f>+M184+M265+M278+M299+M326</f>
        <v>5000</v>
      </c>
      <c r="N183" s="403">
        <f t="shared" si="66"/>
        <v>18000</v>
      </c>
      <c r="O183" s="404">
        <f>+O184+O265+O278+O299+O326+O345+O350</f>
        <v>2178.7640000000001</v>
      </c>
      <c r="P183" s="404">
        <f t="shared" si="65"/>
        <v>20178.763999999999</v>
      </c>
      <c r="Q183" s="404">
        <f>+Q184+Q278+Q299+Q326+Q345+Q350</f>
        <v>0</v>
      </c>
      <c r="R183" s="404">
        <f t="shared" si="64"/>
        <v>20178.763999999999</v>
      </c>
      <c r="S183" s="405">
        <v>0</v>
      </c>
      <c r="T183" s="405">
        <f t="shared" si="62"/>
        <v>20178.763999999999</v>
      </c>
      <c r="U183" s="350">
        <f>U184+U265+U299+U326+U345+U350</f>
        <v>0</v>
      </c>
      <c r="V183" s="350">
        <f t="shared" si="63"/>
        <v>20178.763999999999</v>
      </c>
      <c r="W183" s="350">
        <f>W184+W265+W299+W326+W345+W350</f>
        <v>0</v>
      </c>
      <c r="X183" s="350">
        <f t="shared" si="61"/>
        <v>20178.763999999999</v>
      </c>
      <c r="Y183" s="341"/>
    </row>
    <row r="184" spans="1:25" ht="24" thickBot="1" x14ac:dyDescent="0.3">
      <c r="A184" s="240" t="s">
        <v>22</v>
      </c>
      <c r="B184" s="241" t="s">
        <v>23</v>
      </c>
      <c r="C184" s="242" t="s">
        <v>23</v>
      </c>
      <c r="D184" s="242" t="s">
        <v>23</v>
      </c>
      <c r="E184" s="243" t="s">
        <v>274</v>
      </c>
      <c r="F184" s="244">
        <v>5000</v>
      </c>
      <c r="G184" s="245">
        <f>+G185+G197+G199+G201+G203+G205+G207+G209+G211+G213+G215+G217+G219+G221+G223+G225+G227+G229+G231+G233+G235+G237+G239+G241+G243+G245+G247+G249+G251+G253+G255+G257+G259+G261+G263</f>
        <v>0</v>
      </c>
      <c r="H184" s="245">
        <f>+F184+G184</f>
        <v>5000</v>
      </c>
      <c r="I184" s="246">
        <v>0</v>
      </c>
      <c r="J184" s="246">
        <f>+H184+I184</f>
        <v>5000</v>
      </c>
      <c r="K184" s="246">
        <v>0</v>
      </c>
      <c r="L184" s="246">
        <f t="shared" si="67"/>
        <v>5000</v>
      </c>
      <c r="M184" s="246">
        <f>+M185+M193+M195</f>
        <v>0</v>
      </c>
      <c r="N184" s="246">
        <f t="shared" si="66"/>
        <v>5000</v>
      </c>
      <c r="O184" s="247">
        <f>+O185+O207+O215+O227+O231+O239+O241</f>
        <v>-500</v>
      </c>
      <c r="P184" s="247">
        <f t="shared" si="65"/>
        <v>4500</v>
      </c>
      <c r="Q184" s="247">
        <v>0</v>
      </c>
      <c r="R184" s="247">
        <f t="shared" si="64"/>
        <v>4500</v>
      </c>
      <c r="S184" s="248">
        <v>0</v>
      </c>
      <c r="T184" s="248">
        <f t="shared" si="62"/>
        <v>4500</v>
      </c>
      <c r="U184" s="248">
        <f>U185+U187+U189+U191+U193+U195+U197+U199+U201+U203+U205+U207+U209+U211+U213+U215+U217+U219+U221+U223+U225+U227+U229+U231+U233+U235+U237+U239+U241+U243+U245+U247+U249+U251+U253+U255+U257+U259+U261+U263</f>
        <v>-80</v>
      </c>
      <c r="V184" s="248">
        <f t="shared" si="63"/>
        <v>4420</v>
      </c>
      <c r="W184" s="248">
        <f>W185+W187+W189+W191+W193+W195+W197+W199+W201+W203+W205+W207+W209+W211+W213+W215+W217+W219+W221+W223+W225+W227+W229+W231+W233+W235+W237+W239+W241+W243+W245+W247+W249+W251+W253+W255+W257+W259+W261+W263</f>
        <v>0</v>
      </c>
      <c r="X184" s="248">
        <f t="shared" si="61"/>
        <v>4420</v>
      </c>
    </row>
    <row r="185" spans="1:25" hidden="1" x14ac:dyDescent="0.3">
      <c r="A185" s="43" t="s">
        <v>22</v>
      </c>
      <c r="B185" s="177" t="s">
        <v>275</v>
      </c>
      <c r="C185" s="45" t="s">
        <v>23</v>
      </c>
      <c r="D185" s="46" t="s">
        <v>23</v>
      </c>
      <c r="E185" s="92" t="s">
        <v>276</v>
      </c>
      <c r="F185" s="178">
        <f>+F186</f>
        <v>5000</v>
      </c>
      <c r="G185" s="249">
        <f>+G186</f>
        <v>-4700</v>
      </c>
      <c r="H185" s="178">
        <f t="shared" si="1"/>
        <v>300</v>
      </c>
      <c r="I185" s="50">
        <v>0</v>
      </c>
      <c r="J185" s="50">
        <f t="shared" ref="J185:J259" si="68">+H185+I185</f>
        <v>300</v>
      </c>
      <c r="K185" s="50">
        <v>0</v>
      </c>
      <c r="L185" s="50">
        <f t="shared" si="67"/>
        <v>300</v>
      </c>
      <c r="M185" s="179">
        <f>+M186</f>
        <v>-200</v>
      </c>
      <c r="N185" s="179">
        <f t="shared" si="66"/>
        <v>100</v>
      </c>
      <c r="O185" s="179">
        <f>+O186</f>
        <v>250</v>
      </c>
      <c r="P185" s="179">
        <f t="shared" si="65"/>
        <v>350</v>
      </c>
      <c r="Q185" s="179">
        <v>0</v>
      </c>
      <c r="R185" s="179">
        <f t="shared" si="64"/>
        <v>350</v>
      </c>
      <c r="S185" s="239">
        <v>0</v>
      </c>
      <c r="T185" s="239">
        <f t="shared" si="62"/>
        <v>350</v>
      </c>
      <c r="U185" s="239">
        <f>U186</f>
        <v>-350</v>
      </c>
      <c r="V185" s="239">
        <f t="shared" si="63"/>
        <v>0</v>
      </c>
      <c r="W185" s="239">
        <f>W186</f>
        <v>0</v>
      </c>
      <c r="X185" s="239">
        <f t="shared" si="61"/>
        <v>0</v>
      </c>
    </row>
    <row r="186" spans="1:25" hidden="1" x14ac:dyDescent="0.3">
      <c r="A186" s="96"/>
      <c r="B186" s="181" t="s">
        <v>31</v>
      </c>
      <c r="C186" s="101">
        <v>3419</v>
      </c>
      <c r="D186" s="57">
        <v>5222</v>
      </c>
      <c r="E186" s="58" t="s">
        <v>103</v>
      </c>
      <c r="F186" s="183">
        <v>5000</v>
      </c>
      <c r="G186" s="204">
        <v>-4700</v>
      </c>
      <c r="H186" s="183">
        <f t="shared" si="1"/>
        <v>300</v>
      </c>
      <c r="I186" s="60">
        <v>0</v>
      </c>
      <c r="J186" s="60">
        <f t="shared" si="68"/>
        <v>300</v>
      </c>
      <c r="K186" s="60">
        <v>0</v>
      </c>
      <c r="L186" s="60">
        <f t="shared" si="67"/>
        <v>300</v>
      </c>
      <c r="M186" s="184">
        <v>-200</v>
      </c>
      <c r="N186" s="184">
        <f t="shared" si="66"/>
        <v>100</v>
      </c>
      <c r="O186" s="184">
        <v>250</v>
      </c>
      <c r="P186" s="184">
        <f t="shared" si="65"/>
        <v>350</v>
      </c>
      <c r="Q186" s="184">
        <v>0</v>
      </c>
      <c r="R186" s="184">
        <f t="shared" si="64"/>
        <v>350</v>
      </c>
      <c r="S186" s="185">
        <v>0</v>
      </c>
      <c r="T186" s="185">
        <f t="shared" si="62"/>
        <v>350</v>
      </c>
      <c r="U186" s="185">
        <v>-350</v>
      </c>
      <c r="V186" s="185">
        <f t="shared" si="63"/>
        <v>0</v>
      </c>
      <c r="W186" s="185">
        <v>0</v>
      </c>
      <c r="X186" s="185">
        <f t="shared" si="61"/>
        <v>0</v>
      </c>
    </row>
    <row r="187" spans="1:25" ht="21" hidden="1" x14ac:dyDescent="0.3">
      <c r="A187" s="43" t="s">
        <v>22</v>
      </c>
      <c r="B187" s="177" t="s">
        <v>277</v>
      </c>
      <c r="C187" s="45" t="s">
        <v>23</v>
      </c>
      <c r="D187" s="46" t="s">
        <v>23</v>
      </c>
      <c r="E187" s="92" t="s">
        <v>278</v>
      </c>
      <c r="F187" s="228">
        <v>0</v>
      </c>
      <c r="G187" s="204"/>
      <c r="H187" s="183"/>
      <c r="I187" s="60"/>
      <c r="J187" s="60"/>
      <c r="K187" s="60"/>
      <c r="L187" s="60"/>
      <c r="M187" s="184"/>
      <c r="N187" s="184"/>
      <c r="O187" s="184"/>
      <c r="P187" s="184"/>
      <c r="Q187" s="184"/>
      <c r="R187" s="184"/>
      <c r="S187" s="185"/>
      <c r="T187" s="180">
        <v>0</v>
      </c>
      <c r="U187" s="180">
        <f>+U188</f>
        <v>300</v>
      </c>
      <c r="V187" s="180">
        <f t="shared" si="63"/>
        <v>300</v>
      </c>
      <c r="W187" s="180">
        <f>+W188</f>
        <v>0</v>
      </c>
      <c r="X187" s="180">
        <f t="shared" si="61"/>
        <v>300</v>
      </c>
    </row>
    <row r="188" spans="1:25" hidden="1" x14ac:dyDescent="0.3">
      <c r="A188" s="250"/>
      <c r="B188" s="251"/>
      <c r="C188" s="101">
        <v>3419</v>
      </c>
      <c r="D188" s="57">
        <v>5222</v>
      </c>
      <c r="E188" s="58" t="s">
        <v>103</v>
      </c>
      <c r="F188" s="182">
        <v>0</v>
      </c>
      <c r="G188" s="204"/>
      <c r="H188" s="183"/>
      <c r="I188" s="60"/>
      <c r="J188" s="60"/>
      <c r="K188" s="60"/>
      <c r="L188" s="60"/>
      <c r="M188" s="184"/>
      <c r="N188" s="184"/>
      <c r="O188" s="184"/>
      <c r="P188" s="184"/>
      <c r="Q188" s="184"/>
      <c r="R188" s="184"/>
      <c r="S188" s="185"/>
      <c r="T188" s="185">
        <v>0</v>
      </c>
      <c r="U188" s="185">
        <v>300</v>
      </c>
      <c r="V188" s="185">
        <f t="shared" si="63"/>
        <v>300</v>
      </c>
      <c r="W188" s="185">
        <v>0</v>
      </c>
      <c r="X188" s="185">
        <f t="shared" si="61"/>
        <v>300</v>
      </c>
    </row>
    <row r="189" spans="1:25" ht="21" hidden="1" x14ac:dyDescent="0.3">
      <c r="A189" s="43" t="s">
        <v>22</v>
      </c>
      <c r="B189" s="177" t="s">
        <v>279</v>
      </c>
      <c r="C189" s="45" t="s">
        <v>23</v>
      </c>
      <c r="D189" s="46" t="s">
        <v>23</v>
      </c>
      <c r="E189" s="92" t="s">
        <v>280</v>
      </c>
      <c r="F189" s="228">
        <v>0</v>
      </c>
      <c r="G189" s="204"/>
      <c r="H189" s="183"/>
      <c r="I189" s="60"/>
      <c r="J189" s="60"/>
      <c r="K189" s="60"/>
      <c r="L189" s="60"/>
      <c r="M189" s="184"/>
      <c r="N189" s="184"/>
      <c r="O189" s="184"/>
      <c r="P189" s="184"/>
      <c r="Q189" s="184"/>
      <c r="R189" s="184"/>
      <c r="S189" s="185"/>
      <c r="T189" s="180">
        <v>0</v>
      </c>
      <c r="U189" s="180">
        <f>+U190</f>
        <v>90</v>
      </c>
      <c r="V189" s="180">
        <f t="shared" si="63"/>
        <v>90</v>
      </c>
      <c r="W189" s="180">
        <f>+W190</f>
        <v>0</v>
      </c>
      <c r="X189" s="180">
        <f t="shared" si="61"/>
        <v>90</v>
      </c>
    </row>
    <row r="190" spans="1:25" hidden="1" x14ac:dyDescent="0.3">
      <c r="A190" s="250"/>
      <c r="B190" s="251"/>
      <c r="C190" s="101">
        <v>3419</v>
      </c>
      <c r="D190" s="57">
        <v>5222</v>
      </c>
      <c r="E190" s="58" t="s">
        <v>103</v>
      </c>
      <c r="F190" s="182">
        <v>0</v>
      </c>
      <c r="G190" s="204"/>
      <c r="H190" s="183"/>
      <c r="I190" s="60"/>
      <c r="J190" s="60"/>
      <c r="K190" s="60"/>
      <c r="L190" s="60"/>
      <c r="M190" s="184"/>
      <c r="N190" s="184"/>
      <c r="O190" s="184"/>
      <c r="P190" s="184"/>
      <c r="Q190" s="184"/>
      <c r="R190" s="184"/>
      <c r="S190" s="185"/>
      <c r="T190" s="185">
        <v>0</v>
      </c>
      <c r="U190" s="185">
        <v>90</v>
      </c>
      <c r="V190" s="185">
        <f t="shared" si="63"/>
        <v>90</v>
      </c>
      <c r="W190" s="185">
        <v>0</v>
      </c>
      <c r="X190" s="185">
        <f t="shared" si="61"/>
        <v>90</v>
      </c>
    </row>
    <row r="191" spans="1:25" ht="21" hidden="1" x14ac:dyDescent="0.3">
      <c r="A191" s="43" t="s">
        <v>22</v>
      </c>
      <c r="B191" s="177" t="s">
        <v>281</v>
      </c>
      <c r="C191" s="45" t="s">
        <v>23</v>
      </c>
      <c r="D191" s="46" t="s">
        <v>23</v>
      </c>
      <c r="E191" s="92" t="s">
        <v>282</v>
      </c>
      <c r="F191" s="228">
        <v>0</v>
      </c>
      <c r="G191" s="204"/>
      <c r="H191" s="183"/>
      <c r="I191" s="60"/>
      <c r="J191" s="60"/>
      <c r="K191" s="60"/>
      <c r="L191" s="60"/>
      <c r="M191" s="184"/>
      <c r="N191" s="184"/>
      <c r="O191" s="184"/>
      <c r="P191" s="184"/>
      <c r="Q191" s="184"/>
      <c r="R191" s="184"/>
      <c r="S191" s="185"/>
      <c r="T191" s="180">
        <v>0</v>
      </c>
      <c r="U191" s="180">
        <f>+U192</f>
        <v>30</v>
      </c>
      <c r="V191" s="180">
        <f t="shared" si="63"/>
        <v>30</v>
      </c>
      <c r="W191" s="180">
        <f>+W192</f>
        <v>0</v>
      </c>
      <c r="X191" s="180">
        <f t="shared" si="61"/>
        <v>30</v>
      </c>
    </row>
    <row r="192" spans="1:25" hidden="1" x14ac:dyDescent="0.3">
      <c r="A192" s="250"/>
      <c r="B192" s="251"/>
      <c r="C192" s="101">
        <v>3419</v>
      </c>
      <c r="D192" s="57">
        <v>5222</v>
      </c>
      <c r="E192" s="58" t="s">
        <v>103</v>
      </c>
      <c r="F192" s="182">
        <v>0</v>
      </c>
      <c r="G192" s="204"/>
      <c r="H192" s="183"/>
      <c r="I192" s="60"/>
      <c r="J192" s="60"/>
      <c r="K192" s="60"/>
      <c r="L192" s="60"/>
      <c r="M192" s="184"/>
      <c r="N192" s="184"/>
      <c r="O192" s="184"/>
      <c r="P192" s="184"/>
      <c r="Q192" s="184"/>
      <c r="R192" s="184"/>
      <c r="S192" s="185"/>
      <c r="T192" s="185">
        <v>0</v>
      </c>
      <c r="U192" s="185">
        <v>30</v>
      </c>
      <c r="V192" s="185">
        <f t="shared" si="63"/>
        <v>30</v>
      </c>
      <c r="W192" s="185">
        <v>0</v>
      </c>
      <c r="X192" s="185">
        <f t="shared" si="61"/>
        <v>30</v>
      </c>
    </row>
    <row r="193" spans="1:24" ht="21" hidden="1" x14ac:dyDescent="0.3">
      <c r="A193" s="43" t="s">
        <v>22</v>
      </c>
      <c r="B193" s="177" t="s">
        <v>283</v>
      </c>
      <c r="C193" s="45" t="s">
        <v>23</v>
      </c>
      <c r="D193" s="46" t="s">
        <v>23</v>
      </c>
      <c r="E193" s="92" t="s">
        <v>284</v>
      </c>
      <c r="F193" s="228">
        <v>0</v>
      </c>
      <c r="G193" s="204"/>
      <c r="H193" s="183"/>
      <c r="I193" s="60"/>
      <c r="J193" s="60"/>
      <c r="K193" s="60"/>
      <c r="L193" s="60">
        <v>0</v>
      </c>
      <c r="M193" s="190">
        <f>+M194</f>
        <v>100</v>
      </c>
      <c r="N193" s="190">
        <f t="shared" si="66"/>
        <v>100</v>
      </c>
      <c r="O193" s="190">
        <v>0</v>
      </c>
      <c r="P193" s="190">
        <f t="shared" si="65"/>
        <v>100</v>
      </c>
      <c r="Q193" s="190">
        <v>0</v>
      </c>
      <c r="R193" s="190">
        <f t="shared" si="64"/>
        <v>100</v>
      </c>
      <c r="S193" s="180">
        <v>0</v>
      </c>
      <c r="T193" s="180">
        <f t="shared" si="62"/>
        <v>100</v>
      </c>
      <c r="U193" s="180">
        <v>0</v>
      </c>
      <c r="V193" s="180">
        <f t="shared" si="63"/>
        <v>100</v>
      </c>
      <c r="W193" s="180">
        <v>0</v>
      </c>
      <c r="X193" s="180">
        <f t="shared" si="61"/>
        <v>100</v>
      </c>
    </row>
    <row r="194" spans="1:24" ht="21" hidden="1" x14ac:dyDescent="0.3">
      <c r="A194" s="96"/>
      <c r="B194" s="181"/>
      <c r="C194" s="101">
        <v>3419</v>
      </c>
      <c r="D194" s="57">
        <v>5213</v>
      </c>
      <c r="E194" s="188" t="s">
        <v>285</v>
      </c>
      <c r="F194" s="182">
        <v>0</v>
      </c>
      <c r="G194" s="204"/>
      <c r="H194" s="183"/>
      <c r="I194" s="60"/>
      <c r="J194" s="60"/>
      <c r="K194" s="60"/>
      <c r="L194" s="60">
        <v>0</v>
      </c>
      <c r="M194" s="184">
        <v>100</v>
      </c>
      <c r="N194" s="184">
        <f t="shared" si="66"/>
        <v>100</v>
      </c>
      <c r="O194" s="184">
        <v>0</v>
      </c>
      <c r="P194" s="184">
        <f t="shared" si="65"/>
        <v>100</v>
      </c>
      <c r="Q194" s="184">
        <v>0</v>
      </c>
      <c r="R194" s="184">
        <f t="shared" si="64"/>
        <v>100</v>
      </c>
      <c r="S194" s="185">
        <v>0</v>
      </c>
      <c r="T194" s="185">
        <f t="shared" si="62"/>
        <v>100</v>
      </c>
      <c r="U194" s="185">
        <v>0</v>
      </c>
      <c r="V194" s="185">
        <f t="shared" si="63"/>
        <v>100</v>
      </c>
      <c r="W194" s="185">
        <v>0</v>
      </c>
      <c r="X194" s="185">
        <f t="shared" si="61"/>
        <v>100</v>
      </c>
    </row>
    <row r="195" spans="1:24" ht="31.5" hidden="1" x14ac:dyDescent="0.3">
      <c r="A195" s="43" t="s">
        <v>22</v>
      </c>
      <c r="B195" s="177" t="s">
        <v>286</v>
      </c>
      <c r="C195" s="45" t="s">
        <v>23</v>
      </c>
      <c r="D195" s="46" t="s">
        <v>23</v>
      </c>
      <c r="E195" s="92" t="s">
        <v>287</v>
      </c>
      <c r="F195" s="228">
        <v>0</v>
      </c>
      <c r="G195" s="204"/>
      <c r="H195" s="183"/>
      <c r="I195" s="60"/>
      <c r="J195" s="60"/>
      <c r="K195" s="60"/>
      <c r="L195" s="60">
        <v>0</v>
      </c>
      <c r="M195" s="190">
        <f>+M196</f>
        <v>100</v>
      </c>
      <c r="N195" s="190">
        <f t="shared" si="66"/>
        <v>100</v>
      </c>
      <c r="O195" s="190">
        <v>0</v>
      </c>
      <c r="P195" s="190">
        <f t="shared" si="65"/>
        <v>100</v>
      </c>
      <c r="Q195" s="190">
        <v>0</v>
      </c>
      <c r="R195" s="190">
        <f t="shared" si="64"/>
        <v>100</v>
      </c>
      <c r="S195" s="180">
        <v>0</v>
      </c>
      <c r="T195" s="180">
        <f t="shared" si="62"/>
        <v>100</v>
      </c>
      <c r="U195" s="180">
        <v>0</v>
      </c>
      <c r="V195" s="180">
        <f t="shared" si="63"/>
        <v>100</v>
      </c>
      <c r="W195" s="180">
        <v>0</v>
      </c>
      <c r="X195" s="180">
        <f t="shared" si="61"/>
        <v>100</v>
      </c>
    </row>
    <row r="196" spans="1:24" hidden="1" x14ac:dyDescent="0.3">
      <c r="A196" s="96"/>
      <c r="B196" s="181" t="s">
        <v>31</v>
      </c>
      <c r="C196" s="101">
        <v>3419</v>
      </c>
      <c r="D196" s="57">
        <v>5222</v>
      </c>
      <c r="E196" s="58" t="s">
        <v>103</v>
      </c>
      <c r="F196" s="182">
        <v>0</v>
      </c>
      <c r="G196" s="204"/>
      <c r="H196" s="183"/>
      <c r="I196" s="60"/>
      <c r="J196" s="60"/>
      <c r="K196" s="60"/>
      <c r="L196" s="60">
        <v>0</v>
      </c>
      <c r="M196" s="184">
        <v>100</v>
      </c>
      <c r="N196" s="184">
        <f t="shared" si="66"/>
        <v>100</v>
      </c>
      <c r="O196" s="184">
        <v>0</v>
      </c>
      <c r="P196" s="184">
        <f t="shared" si="65"/>
        <v>100</v>
      </c>
      <c r="Q196" s="184">
        <v>0</v>
      </c>
      <c r="R196" s="184">
        <f t="shared" si="64"/>
        <v>100</v>
      </c>
      <c r="S196" s="185">
        <v>0</v>
      </c>
      <c r="T196" s="185">
        <f t="shared" si="62"/>
        <v>100</v>
      </c>
      <c r="U196" s="185">
        <v>0</v>
      </c>
      <c r="V196" s="185">
        <f t="shared" si="63"/>
        <v>100</v>
      </c>
      <c r="W196" s="185">
        <v>0</v>
      </c>
      <c r="X196" s="185">
        <f t="shared" si="61"/>
        <v>100</v>
      </c>
    </row>
    <row r="197" spans="1:24" ht="22.35" hidden="1" x14ac:dyDescent="0.3">
      <c r="A197" s="252" t="s">
        <v>288</v>
      </c>
      <c r="B197" s="253" t="s">
        <v>289</v>
      </c>
      <c r="C197" s="254" t="s">
        <v>23</v>
      </c>
      <c r="D197" s="254" t="s">
        <v>23</v>
      </c>
      <c r="E197" s="255" t="s">
        <v>290</v>
      </c>
      <c r="F197" s="256">
        <v>0</v>
      </c>
      <c r="G197" s="197">
        <f t="shared" ref="G197:G259" si="69">+G198</f>
        <v>100</v>
      </c>
      <c r="H197" s="189">
        <f t="shared" si="1"/>
        <v>100</v>
      </c>
      <c r="I197" s="70">
        <v>0</v>
      </c>
      <c r="J197" s="70">
        <f t="shared" si="68"/>
        <v>100</v>
      </c>
      <c r="K197" s="70">
        <v>0</v>
      </c>
      <c r="L197" s="70">
        <f t="shared" si="67"/>
        <v>100</v>
      </c>
      <c r="M197" s="70">
        <v>0</v>
      </c>
      <c r="N197" s="70">
        <f t="shared" si="66"/>
        <v>100</v>
      </c>
      <c r="O197" s="190">
        <v>0</v>
      </c>
      <c r="P197" s="190">
        <f t="shared" si="65"/>
        <v>100</v>
      </c>
      <c r="Q197" s="190">
        <v>0</v>
      </c>
      <c r="R197" s="190">
        <f t="shared" si="64"/>
        <v>100</v>
      </c>
      <c r="S197" s="180">
        <v>0</v>
      </c>
      <c r="T197" s="180">
        <f t="shared" si="62"/>
        <v>100</v>
      </c>
      <c r="U197" s="180">
        <v>0</v>
      </c>
      <c r="V197" s="180">
        <f t="shared" si="63"/>
        <v>100</v>
      </c>
      <c r="W197" s="180">
        <v>0</v>
      </c>
      <c r="X197" s="180">
        <f t="shared" si="61"/>
        <v>100</v>
      </c>
    </row>
    <row r="198" spans="1:24" hidden="1" x14ac:dyDescent="0.3">
      <c r="A198" s="257"/>
      <c r="B198" s="258"/>
      <c r="C198" s="259" t="s">
        <v>291</v>
      </c>
      <c r="D198" s="259" t="s">
        <v>102</v>
      </c>
      <c r="E198" s="260" t="s">
        <v>103</v>
      </c>
      <c r="F198" s="261">
        <v>0</v>
      </c>
      <c r="G198" s="204">
        <v>100</v>
      </c>
      <c r="H198" s="183">
        <f t="shared" ref="H198:H261" si="70">+F198+G198</f>
        <v>100</v>
      </c>
      <c r="I198" s="60">
        <v>0</v>
      </c>
      <c r="J198" s="60">
        <f t="shared" si="68"/>
        <v>100</v>
      </c>
      <c r="K198" s="60">
        <v>0</v>
      </c>
      <c r="L198" s="60">
        <f t="shared" si="67"/>
        <v>100</v>
      </c>
      <c r="M198" s="60">
        <v>0</v>
      </c>
      <c r="N198" s="60">
        <f t="shared" si="66"/>
        <v>100</v>
      </c>
      <c r="O198" s="184">
        <v>0</v>
      </c>
      <c r="P198" s="184">
        <f t="shared" si="65"/>
        <v>100</v>
      </c>
      <c r="Q198" s="184">
        <v>0</v>
      </c>
      <c r="R198" s="184">
        <f t="shared" si="64"/>
        <v>100</v>
      </c>
      <c r="S198" s="185">
        <v>0</v>
      </c>
      <c r="T198" s="185">
        <f t="shared" si="62"/>
        <v>100</v>
      </c>
      <c r="U198" s="185">
        <v>0</v>
      </c>
      <c r="V198" s="185">
        <f t="shared" si="63"/>
        <v>100</v>
      </c>
      <c r="W198" s="185">
        <v>0</v>
      </c>
      <c r="X198" s="185">
        <f t="shared" si="61"/>
        <v>100</v>
      </c>
    </row>
    <row r="199" spans="1:24" ht="32.85" hidden="1" x14ac:dyDescent="0.3">
      <c r="A199" s="252" t="s">
        <v>288</v>
      </c>
      <c r="B199" s="253" t="s">
        <v>292</v>
      </c>
      <c r="C199" s="254" t="s">
        <v>23</v>
      </c>
      <c r="D199" s="254" t="s">
        <v>23</v>
      </c>
      <c r="E199" s="255" t="s">
        <v>293</v>
      </c>
      <c r="F199" s="256">
        <v>0</v>
      </c>
      <c r="G199" s="197">
        <f t="shared" si="69"/>
        <v>100</v>
      </c>
      <c r="H199" s="189">
        <f t="shared" si="70"/>
        <v>100</v>
      </c>
      <c r="I199" s="70">
        <v>0</v>
      </c>
      <c r="J199" s="70">
        <f t="shared" si="68"/>
        <v>100</v>
      </c>
      <c r="K199" s="70">
        <v>0</v>
      </c>
      <c r="L199" s="70">
        <f t="shared" si="67"/>
        <v>100</v>
      </c>
      <c r="M199" s="70">
        <v>0</v>
      </c>
      <c r="N199" s="70">
        <f t="shared" si="66"/>
        <v>100</v>
      </c>
      <c r="O199" s="190">
        <v>0</v>
      </c>
      <c r="P199" s="190">
        <f t="shared" si="65"/>
        <v>100</v>
      </c>
      <c r="Q199" s="190">
        <v>0</v>
      </c>
      <c r="R199" s="190">
        <f t="shared" si="64"/>
        <v>100</v>
      </c>
      <c r="S199" s="180">
        <v>0</v>
      </c>
      <c r="T199" s="180">
        <f t="shared" si="62"/>
        <v>100</v>
      </c>
      <c r="U199" s="180">
        <v>0</v>
      </c>
      <c r="V199" s="180">
        <f t="shared" si="63"/>
        <v>100</v>
      </c>
      <c r="W199" s="180">
        <v>0</v>
      </c>
      <c r="X199" s="180">
        <f t="shared" si="61"/>
        <v>100</v>
      </c>
    </row>
    <row r="200" spans="1:24" hidden="1" x14ac:dyDescent="0.3">
      <c r="A200" s="257"/>
      <c r="B200" s="258"/>
      <c r="C200" s="259" t="s">
        <v>291</v>
      </c>
      <c r="D200" s="259" t="s">
        <v>102</v>
      </c>
      <c r="E200" s="260" t="s">
        <v>103</v>
      </c>
      <c r="F200" s="261">
        <v>0</v>
      </c>
      <c r="G200" s="204">
        <v>100</v>
      </c>
      <c r="H200" s="183">
        <f t="shared" si="70"/>
        <v>100</v>
      </c>
      <c r="I200" s="60">
        <v>0</v>
      </c>
      <c r="J200" s="60">
        <f t="shared" si="68"/>
        <v>100</v>
      </c>
      <c r="K200" s="60">
        <v>0</v>
      </c>
      <c r="L200" s="60">
        <f t="shared" si="67"/>
        <v>100</v>
      </c>
      <c r="M200" s="60">
        <v>0</v>
      </c>
      <c r="N200" s="60">
        <f t="shared" si="66"/>
        <v>100</v>
      </c>
      <c r="O200" s="184">
        <v>0</v>
      </c>
      <c r="P200" s="184">
        <f t="shared" si="65"/>
        <v>100</v>
      </c>
      <c r="Q200" s="184">
        <v>0</v>
      </c>
      <c r="R200" s="184">
        <f t="shared" si="64"/>
        <v>100</v>
      </c>
      <c r="S200" s="185">
        <v>0</v>
      </c>
      <c r="T200" s="185">
        <f t="shared" si="62"/>
        <v>100</v>
      </c>
      <c r="U200" s="185">
        <v>0</v>
      </c>
      <c r="V200" s="185">
        <f t="shared" si="63"/>
        <v>100</v>
      </c>
      <c r="W200" s="185">
        <v>0</v>
      </c>
      <c r="X200" s="185">
        <f t="shared" si="61"/>
        <v>100</v>
      </c>
    </row>
    <row r="201" spans="1:24" ht="22.35" hidden="1" x14ac:dyDescent="0.3">
      <c r="A201" s="252" t="s">
        <v>288</v>
      </c>
      <c r="B201" s="253" t="s">
        <v>294</v>
      </c>
      <c r="C201" s="254" t="s">
        <v>23</v>
      </c>
      <c r="D201" s="254" t="s">
        <v>23</v>
      </c>
      <c r="E201" s="255" t="s">
        <v>295</v>
      </c>
      <c r="F201" s="256">
        <v>0</v>
      </c>
      <c r="G201" s="197">
        <f t="shared" si="69"/>
        <v>250</v>
      </c>
      <c r="H201" s="189">
        <f t="shared" si="70"/>
        <v>250</v>
      </c>
      <c r="I201" s="70">
        <v>0</v>
      </c>
      <c r="J201" s="70">
        <f t="shared" si="68"/>
        <v>250</v>
      </c>
      <c r="K201" s="70">
        <v>0</v>
      </c>
      <c r="L201" s="70">
        <f t="shared" si="67"/>
        <v>250</v>
      </c>
      <c r="M201" s="70">
        <v>0</v>
      </c>
      <c r="N201" s="70">
        <f t="shared" si="66"/>
        <v>250</v>
      </c>
      <c r="O201" s="190">
        <v>0</v>
      </c>
      <c r="P201" s="190">
        <f t="shared" si="65"/>
        <v>250</v>
      </c>
      <c r="Q201" s="190">
        <v>0</v>
      </c>
      <c r="R201" s="190">
        <f t="shared" si="64"/>
        <v>250</v>
      </c>
      <c r="S201" s="180">
        <v>0</v>
      </c>
      <c r="T201" s="180">
        <f t="shared" si="62"/>
        <v>250</v>
      </c>
      <c r="U201" s="180">
        <v>0</v>
      </c>
      <c r="V201" s="180">
        <f t="shared" si="63"/>
        <v>250</v>
      </c>
      <c r="W201" s="180">
        <v>0</v>
      </c>
      <c r="X201" s="180">
        <f t="shared" si="61"/>
        <v>250</v>
      </c>
    </row>
    <row r="202" spans="1:24" hidden="1" x14ac:dyDescent="0.3">
      <c r="A202" s="257"/>
      <c r="B202" s="258"/>
      <c r="C202" s="259" t="s">
        <v>291</v>
      </c>
      <c r="D202" s="259" t="s">
        <v>102</v>
      </c>
      <c r="E202" s="260" t="s">
        <v>103</v>
      </c>
      <c r="F202" s="261">
        <v>0</v>
      </c>
      <c r="G202" s="204">
        <v>250</v>
      </c>
      <c r="H202" s="183">
        <f t="shared" si="70"/>
        <v>250</v>
      </c>
      <c r="I202" s="60">
        <v>0</v>
      </c>
      <c r="J202" s="60">
        <f t="shared" si="68"/>
        <v>250</v>
      </c>
      <c r="K202" s="60">
        <v>0</v>
      </c>
      <c r="L202" s="60">
        <f t="shared" si="67"/>
        <v>250</v>
      </c>
      <c r="M202" s="60">
        <v>0</v>
      </c>
      <c r="N202" s="60">
        <f t="shared" si="66"/>
        <v>250</v>
      </c>
      <c r="O202" s="184">
        <v>0</v>
      </c>
      <c r="P202" s="184">
        <f t="shared" si="65"/>
        <v>250</v>
      </c>
      <c r="Q202" s="184">
        <v>0</v>
      </c>
      <c r="R202" s="184">
        <f t="shared" si="64"/>
        <v>250</v>
      </c>
      <c r="S202" s="185">
        <v>0</v>
      </c>
      <c r="T202" s="185">
        <f t="shared" si="62"/>
        <v>250</v>
      </c>
      <c r="U202" s="185">
        <v>0</v>
      </c>
      <c r="V202" s="185">
        <f t="shared" si="63"/>
        <v>250</v>
      </c>
      <c r="W202" s="185">
        <v>0</v>
      </c>
      <c r="X202" s="185">
        <f t="shared" si="61"/>
        <v>250</v>
      </c>
    </row>
    <row r="203" spans="1:24" hidden="1" x14ac:dyDescent="0.3">
      <c r="A203" s="252" t="s">
        <v>288</v>
      </c>
      <c r="B203" s="253" t="s">
        <v>296</v>
      </c>
      <c r="C203" s="254" t="s">
        <v>23</v>
      </c>
      <c r="D203" s="254" t="s">
        <v>23</v>
      </c>
      <c r="E203" s="255" t="s">
        <v>297</v>
      </c>
      <c r="F203" s="256">
        <v>0</v>
      </c>
      <c r="G203" s="197">
        <f t="shared" si="69"/>
        <v>100</v>
      </c>
      <c r="H203" s="189">
        <f t="shared" si="70"/>
        <v>100</v>
      </c>
      <c r="I203" s="70">
        <v>0</v>
      </c>
      <c r="J203" s="70">
        <f t="shared" si="68"/>
        <v>100</v>
      </c>
      <c r="K203" s="70">
        <v>0</v>
      </c>
      <c r="L203" s="70">
        <f t="shared" si="67"/>
        <v>100</v>
      </c>
      <c r="M203" s="70">
        <v>0</v>
      </c>
      <c r="N203" s="70">
        <f t="shared" si="66"/>
        <v>100</v>
      </c>
      <c r="O203" s="190">
        <v>0</v>
      </c>
      <c r="P203" s="190">
        <f t="shared" si="65"/>
        <v>100</v>
      </c>
      <c r="Q203" s="190">
        <v>0</v>
      </c>
      <c r="R203" s="190">
        <f t="shared" si="64"/>
        <v>100</v>
      </c>
      <c r="S203" s="180">
        <v>0</v>
      </c>
      <c r="T203" s="180">
        <f t="shared" si="62"/>
        <v>100</v>
      </c>
      <c r="U203" s="180">
        <v>0</v>
      </c>
      <c r="V203" s="180">
        <f t="shared" si="63"/>
        <v>100</v>
      </c>
      <c r="W203" s="180">
        <v>0</v>
      </c>
      <c r="X203" s="180">
        <f t="shared" si="61"/>
        <v>100</v>
      </c>
    </row>
    <row r="204" spans="1:24" hidden="1" x14ac:dyDescent="0.3">
      <c r="A204" s="257"/>
      <c r="B204" s="258"/>
      <c r="C204" s="259" t="s">
        <v>291</v>
      </c>
      <c r="D204" s="259" t="s">
        <v>102</v>
      </c>
      <c r="E204" s="260" t="s">
        <v>103</v>
      </c>
      <c r="F204" s="261">
        <v>0</v>
      </c>
      <c r="G204" s="204">
        <v>100</v>
      </c>
      <c r="H204" s="183">
        <f t="shared" si="70"/>
        <v>100</v>
      </c>
      <c r="I204" s="60">
        <v>0</v>
      </c>
      <c r="J204" s="60">
        <f t="shared" si="68"/>
        <v>100</v>
      </c>
      <c r="K204" s="60">
        <v>0</v>
      </c>
      <c r="L204" s="60">
        <f t="shared" si="67"/>
        <v>100</v>
      </c>
      <c r="M204" s="60">
        <v>0</v>
      </c>
      <c r="N204" s="60">
        <f t="shared" si="66"/>
        <v>100</v>
      </c>
      <c r="O204" s="184">
        <v>0</v>
      </c>
      <c r="P204" s="184">
        <f t="shared" si="65"/>
        <v>100</v>
      </c>
      <c r="Q204" s="184">
        <v>0</v>
      </c>
      <c r="R204" s="184">
        <f t="shared" si="64"/>
        <v>100</v>
      </c>
      <c r="S204" s="185">
        <v>0</v>
      </c>
      <c r="T204" s="185">
        <f t="shared" si="62"/>
        <v>100</v>
      </c>
      <c r="U204" s="185">
        <v>0</v>
      </c>
      <c r="V204" s="185">
        <f t="shared" si="63"/>
        <v>100</v>
      </c>
      <c r="W204" s="185">
        <v>0</v>
      </c>
      <c r="X204" s="185">
        <f t="shared" si="61"/>
        <v>100</v>
      </c>
    </row>
    <row r="205" spans="1:24" ht="22.35" hidden="1" x14ac:dyDescent="0.3">
      <c r="A205" s="252" t="s">
        <v>288</v>
      </c>
      <c r="B205" s="253" t="s">
        <v>298</v>
      </c>
      <c r="C205" s="254" t="s">
        <v>23</v>
      </c>
      <c r="D205" s="254" t="s">
        <v>23</v>
      </c>
      <c r="E205" s="255" t="s">
        <v>299</v>
      </c>
      <c r="F205" s="256">
        <v>0</v>
      </c>
      <c r="G205" s="197">
        <f t="shared" si="69"/>
        <v>100</v>
      </c>
      <c r="H205" s="189">
        <f t="shared" si="70"/>
        <v>100</v>
      </c>
      <c r="I205" s="70">
        <v>0</v>
      </c>
      <c r="J205" s="70">
        <f t="shared" si="68"/>
        <v>100</v>
      </c>
      <c r="K205" s="70">
        <v>0</v>
      </c>
      <c r="L205" s="70">
        <f t="shared" si="67"/>
        <v>100</v>
      </c>
      <c r="M205" s="70">
        <v>0</v>
      </c>
      <c r="N205" s="70">
        <f t="shared" si="66"/>
        <v>100</v>
      </c>
      <c r="O205" s="190">
        <v>0</v>
      </c>
      <c r="P205" s="190">
        <f t="shared" si="65"/>
        <v>100</v>
      </c>
      <c r="Q205" s="190">
        <v>0</v>
      </c>
      <c r="R205" s="190">
        <f t="shared" si="64"/>
        <v>100</v>
      </c>
      <c r="S205" s="180">
        <v>0</v>
      </c>
      <c r="T205" s="180">
        <f t="shared" si="62"/>
        <v>100</v>
      </c>
      <c r="U205" s="180">
        <v>0</v>
      </c>
      <c r="V205" s="180">
        <f t="shared" si="63"/>
        <v>100</v>
      </c>
      <c r="W205" s="180">
        <v>0</v>
      </c>
      <c r="X205" s="180">
        <f t="shared" si="61"/>
        <v>100</v>
      </c>
    </row>
    <row r="206" spans="1:24" hidden="1" x14ac:dyDescent="0.3">
      <c r="A206" s="257"/>
      <c r="B206" s="258"/>
      <c r="C206" s="259" t="s">
        <v>291</v>
      </c>
      <c r="D206" s="259" t="s">
        <v>102</v>
      </c>
      <c r="E206" s="260" t="s">
        <v>103</v>
      </c>
      <c r="F206" s="261">
        <v>0</v>
      </c>
      <c r="G206" s="204">
        <v>100</v>
      </c>
      <c r="H206" s="183">
        <f t="shared" si="70"/>
        <v>100</v>
      </c>
      <c r="I206" s="60">
        <v>0</v>
      </c>
      <c r="J206" s="60">
        <f t="shared" si="68"/>
        <v>100</v>
      </c>
      <c r="K206" s="60">
        <v>0</v>
      </c>
      <c r="L206" s="60">
        <f t="shared" si="67"/>
        <v>100</v>
      </c>
      <c r="M206" s="60">
        <v>0</v>
      </c>
      <c r="N206" s="60">
        <f t="shared" si="66"/>
        <v>100</v>
      </c>
      <c r="O206" s="184">
        <v>0</v>
      </c>
      <c r="P206" s="184">
        <f t="shared" si="65"/>
        <v>100</v>
      </c>
      <c r="Q206" s="184">
        <v>0</v>
      </c>
      <c r="R206" s="184">
        <f t="shared" si="64"/>
        <v>100</v>
      </c>
      <c r="S206" s="185">
        <v>0</v>
      </c>
      <c r="T206" s="185">
        <f t="shared" si="62"/>
        <v>100</v>
      </c>
      <c r="U206" s="185">
        <v>0</v>
      </c>
      <c r="V206" s="185">
        <f t="shared" si="63"/>
        <v>100</v>
      </c>
      <c r="W206" s="185">
        <v>0</v>
      </c>
      <c r="X206" s="185">
        <f t="shared" si="61"/>
        <v>100</v>
      </c>
    </row>
    <row r="207" spans="1:24" ht="22.35" hidden="1" x14ac:dyDescent="0.3">
      <c r="A207" s="252" t="s">
        <v>288</v>
      </c>
      <c r="B207" s="253" t="s">
        <v>300</v>
      </c>
      <c r="C207" s="254" t="s">
        <v>23</v>
      </c>
      <c r="D207" s="254" t="s">
        <v>23</v>
      </c>
      <c r="E207" s="255" t="s">
        <v>301</v>
      </c>
      <c r="F207" s="256">
        <v>0</v>
      </c>
      <c r="G207" s="197">
        <f t="shared" si="69"/>
        <v>200</v>
      </c>
      <c r="H207" s="189">
        <f t="shared" si="70"/>
        <v>200</v>
      </c>
      <c r="I207" s="70">
        <v>0</v>
      </c>
      <c r="J207" s="70">
        <f t="shared" si="68"/>
        <v>200</v>
      </c>
      <c r="K207" s="70">
        <v>0</v>
      </c>
      <c r="L207" s="70">
        <f t="shared" si="67"/>
        <v>200</v>
      </c>
      <c r="M207" s="70">
        <v>0</v>
      </c>
      <c r="N207" s="70">
        <f t="shared" si="66"/>
        <v>200</v>
      </c>
      <c r="O207" s="190">
        <f>+O208</f>
        <v>-200</v>
      </c>
      <c r="P207" s="190">
        <f t="shared" si="65"/>
        <v>0</v>
      </c>
      <c r="Q207" s="190">
        <v>0</v>
      </c>
      <c r="R207" s="190">
        <f t="shared" si="64"/>
        <v>0</v>
      </c>
      <c r="S207" s="180">
        <v>0</v>
      </c>
      <c r="T207" s="180">
        <f t="shared" si="62"/>
        <v>0</v>
      </c>
      <c r="U207" s="180">
        <v>0</v>
      </c>
      <c r="V207" s="180">
        <f t="shared" si="63"/>
        <v>0</v>
      </c>
      <c r="W207" s="180">
        <v>0</v>
      </c>
      <c r="X207" s="180">
        <f t="shared" si="61"/>
        <v>0</v>
      </c>
    </row>
    <row r="208" spans="1:24" hidden="1" x14ac:dyDescent="0.3">
      <c r="A208" s="257"/>
      <c r="B208" s="258"/>
      <c r="C208" s="259" t="s">
        <v>291</v>
      </c>
      <c r="D208" s="259" t="s">
        <v>102</v>
      </c>
      <c r="E208" s="260" t="s">
        <v>103</v>
      </c>
      <c r="F208" s="261">
        <v>0</v>
      </c>
      <c r="G208" s="204">
        <v>200</v>
      </c>
      <c r="H208" s="183">
        <f t="shared" si="70"/>
        <v>200</v>
      </c>
      <c r="I208" s="60">
        <v>0</v>
      </c>
      <c r="J208" s="60">
        <f t="shared" si="68"/>
        <v>200</v>
      </c>
      <c r="K208" s="60">
        <v>0</v>
      </c>
      <c r="L208" s="60">
        <f t="shared" si="67"/>
        <v>200</v>
      </c>
      <c r="M208" s="60">
        <v>0</v>
      </c>
      <c r="N208" s="60">
        <f t="shared" si="66"/>
        <v>200</v>
      </c>
      <c r="O208" s="184">
        <v>-200</v>
      </c>
      <c r="P208" s="184">
        <f t="shared" si="65"/>
        <v>0</v>
      </c>
      <c r="Q208" s="184">
        <v>0</v>
      </c>
      <c r="R208" s="184">
        <f t="shared" si="64"/>
        <v>0</v>
      </c>
      <c r="S208" s="185">
        <v>0</v>
      </c>
      <c r="T208" s="185">
        <f t="shared" si="62"/>
        <v>0</v>
      </c>
      <c r="U208" s="185">
        <v>0</v>
      </c>
      <c r="V208" s="185">
        <f t="shared" si="63"/>
        <v>0</v>
      </c>
      <c r="W208" s="185">
        <v>0</v>
      </c>
      <c r="X208" s="185">
        <f t="shared" si="61"/>
        <v>0</v>
      </c>
    </row>
    <row r="209" spans="1:24" hidden="1" x14ac:dyDescent="0.3">
      <c r="A209" s="252" t="s">
        <v>288</v>
      </c>
      <c r="B209" s="253" t="s">
        <v>302</v>
      </c>
      <c r="C209" s="254" t="s">
        <v>23</v>
      </c>
      <c r="D209" s="254" t="s">
        <v>23</v>
      </c>
      <c r="E209" s="255" t="s">
        <v>303</v>
      </c>
      <c r="F209" s="256">
        <v>0</v>
      </c>
      <c r="G209" s="197">
        <f t="shared" si="69"/>
        <v>100</v>
      </c>
      <c r="H209" s="189">
        <f t="shared" si="70"/>
        <v>100</v>
      </c>
      <c r="I209" s="70">
        <v>0</v>
      </c>
      <c r="J209" s="70">
        <f t="shared" si="68"/>
        <v>100</v>
      </c>
      <c r="K209" s="70">
        <v>0</v>
      </c>
      <c r="L209" s="70">
        <f t="shared" si="67"/>
        <v>100</v>
      </c>
      <c r="M209" s="70">
        <v>0</v>
      </c>
      <c r="N209" s="70">
        <f t="shared" si="66"/>
        <v>100</v>
      </c>
      <c r="O209" s="190">
        <v>0</v>
      </c>
      <c r="P209" s="190">
        <f t="shared" si="65"/>
        <v>100</v>
      </c>
      <c r="Q209" s="190">
        <v>0</v>
      </c>
      <c r="R209" s="190">
        <f t="shared" si="64"/>
        <v>100</v>
      </c>
      <c r="S209" s="180">
        <v>0</v>
      </c>
      <c r="T209" s="180">
        <f t="shared" si="62"/>
        <v>100</v>
      </c>
      <c r="U209" s="180">
        <v>0</v>
      </c>
      <c r="V209" s="180">
        <f t="shared" si="63"/>
        <v>100</v>
      </c>
      <c r="W209" s="180">
        <v>0</v>
      </c>
      <c r="X209" s="180">
        <f t="shared" si="61"/>
        <v>100</v>
      </c>
    </row>
    <row r="210" spans="1:24" hidden="1" x14ac:dyDescent="0.3">
      <c r="A210" s="257"/>
      <c r="B210" s="258"/>
      <c r="C210" s="259" t="s">
        <v>291</v>
      </c>
      <c r="D210" s="259" t="s">
        <v>102</v>
      </c>
      <c r="E210" s="260" t="s">
        <v>103</v>
      </c>
      <c r="F210" s="261">
        <v>0</v>
      </c>
      <c r="G210" s="204">
        <v>100</v>
      </c>
      <c r="H210" s="183">
        <f t="shared" si="70"/>
        <v>100</v>
      </c>
      <c r="I210" s="60">
        <v>0</v>
      </c>
      <c r="J210" s="60">
        <f t="shared" si="68"/>
        <v>100</v>
      </c>
      <c r="K210" s="60">
        <v>0</v>
      </c>
      <c r="L210" s="60">
        <f t="shared" si="67"/>
        <v>100</v>
      </c>
      <c r="M210" s="60">
        <v>0</v>
      </c>
      <c r="N210" s="60">
        <f t="shared" si="66"/>
        <v>100</v>
      </c>
      <c r="O210" s="184">
        <v>0</v>
      </c>
      <c r="P210" s="184">
        <f t="shared" si="65"/>
        <v>100</v>
      </c>
      <c r="Q210" s="184">
        <v>0</v>
      </c>
      <c r="R210" s="184">
        <f t="shared" si="64"/>
        <v>100</v>
      </c>
      <c r="S210" s="185">
        <v>0</v>
      </c>
      <c r="T210" s="185">
        <f t="shared" si="62"/>
        <v>100</v>
      </c>
      <c r="U210" s="185">
        <v>0</v>
      </c>
      <c r="V210" s="185">
        <f t="shared" si="63"/>
        <v>100</v>
      </c>
      <c r="W210" s="185">
        <v>0</v>
      </c>
      <c r="X210" s="185">
        <f t="shared" si="61"/>
        <v>100</v>
      </c>
    </row>
    <row r="211" spans="1:24" hidden="1" x14ac:dyDescent="0.3">
      <c r="A211" s="252" t="s">
        <v>288</v>
      </c>
      <c r="B211" s="253" t="s">
        <v>304</v>
      </c>
      <c r="C211" s="254" t="s">
        <v>23</v>
      </c>
      <c r="D211" s="254" t="s">
        <v>23</v>
      </c>
      <c r="E211" s="255" t="s">
        <v>305</v>
      </c>
      <c r="F211" s="256">
        <v>0</v>
      </c>
      <c r="G211" s="197">
        <f t="shared" si="69"/>
        <v>100</v>
      </c>
      <c r="H211" s="189">
        <f t="shared" si="70"/>
        <v>100</v>
      </c>
      <c r="I211" s="70">
        <v>0</v>
      </c>
      <c r="J211" s="70">
        <f t="shared" si="68"/>
        <v>100</v>
      </c>
      <c r="K211" s="70">
        <v>0</v>
      </c>
      <c r="L211" s="70">
        <f t="shared" si="67"/>
        <v>100</v>
      </c>
      <c r="M211" s="70">
        <v>0</v>
      </c>
      <c r="N211" s="70">
        <f t="shared" si="66"/>
        <v>100</v>
      </c>
      <c r="O211" s="190">
        <v>0</v>
      </c>
      <c r="P211" s="190">
        <f t="shared" si="65"/>
        <v>100</v>
      </c>
      <c r="Q211" s="190">
        <v>0</v>
      </c>
      <c r="R211" s="190">
        <f t="shared" si="64"/>
        <v>100</v>
      </c>
      <c r="S211" s="180">
        <v>0</v>
      </c>
      <c r="T211" s="180">
        <f t="shared" si="62"/>
        <v>100</v>
      </c>
      <c r="U211" s="180">
        <v>0</v>
      </c>
      <c r="V211" s="180">
        <f t="shared" si="63"/>
        <v>100</v>
      </c>
      <c r="W211" s="180">
        <v>0</v>
      </c>
      <c r="X211" s="180">
        <f t="shared" si="61"/>
        <v>100</v>
      </c>
    </row>
    <row r="212" spans="1:24" hidden="1" x14ac:dyDescent="0.3">
      <c r="A212" s="257"/>
      <c r="B212" s="258"/>
      <c r="C212" s="259" t="s">
        <v>291</v>
      </c>
      <c r="D212" s="259" t="s">
        <v>102</v>
      </c>
      <c r="E212" s="260" t="s">
        <v>103</v>
      </c>
      <c r="F212" s="261">
        <v>0</v>
      </c>
      <c r="G212" s="204">
        <v>100</v>
      </c>
      <c r="H212" s="183">
        <f t="shared" si="70"/>
        <v>100</v>
      </c>
      <c r="I212" s="60">
        <v>0</v>
      </c>
      <c r="J212" s="60">
        <f t="shared" si="68"/>
        <v>100</v>
      </c>
      <c r="K212" s="60">
        <v>0</v>
      </c>
      <c r="L212" s="60">
        <f t="shared" si="67"/>
        <v>100</v>
      </c>
      <c r="M212" s="60">
        <v>0</v>
      </c>
      <c r="N212" s="60">
        <f t="shared" si="66"/>
        <v>100</v>
      </c>
      <c r="O212" s="184">
        <v>0</v>
      </c>
      <c r="P212" s="184">
        <f t="shared" si="65"/>
        <v>100</v>
      </c>
      <c r="Q212" s="184">
        <v>0</v>
      </c>
      <c r="R212" s="184">
        <f t="shared" si="64"/>
        <v>100</v>
      </c>
      <c r="S212" s="185">
        <v>0</v>
      </c>
      <c r="T212" s="185">
        <f t="shared" si="62"/>
        <v>100</v>
      </c>
      <c r="U212" s="185">
        <v>0</v>
      </c>
      <c r="V212" s="185">
        <f t="shared" si="63"/>
        <v>100</v>
      </c>
      <c r="W212" s="185">
        <v>0</v>
      </c>
      <c r="X212" s="185">
        <f t="shared" si="61"/>
        <v>100</v>
      </c>
    </row>
    <row r="213" spans="1:24" ht="22.35" hidden="1" x14ac:dyDescent="0.3">
      <c r="A213" s="252" t="s">
        <v>288</v>
      </c>
      <c r="B213" s="253" t="s">
        <v>306</v>
      </c>
      <c r="C213" s="254" t="s">
        <v>23</v>
      </c>
      <c r="D213" s="254" t="s">
        <v>23</v>
      </c>
      <c r="E213" s="255" t="s">
        <v>307</v>
      </c>
      <c r="F213" s="256">
        <v>0</v>
      </c>
      <c r="G213" s="197">
        <f t="shared" si="69"/>
        <v>100</v>
      </c>
      <c r="H213" s="189">
        <f t="shared" si="70"/>
        <v>100</v>
      </c>
      <c r="I213" s="70">
        <v>0</v>
      </c>
      <c r="J213" s="70">
        <f t="shared" si="68"/>
        <v>100</v>
      </c>
      <c r="K213" s="70">
        <v>0</v>
      </c>
      <c r="L213" s="70">
        <f t="shared" si="67"/>
        <v>100</v>
      </c>
      <c r="M213" s="70">
        <v>0</v>
      </c>
      <c r="N213" s="70">
        <f t="shared" si="66"/>
        <v>100</v>
      </c>
      <c r="O213" s="190">
        <v>0</v>
      </c>
      <c r="P213" s="190">
        <f t="shared" si="65"/>
        <v>100</v>
      </c>
      <c r="Q213" s="190">
        <v>0</v>
      </c>
      <c r="R213" s="190">
        <f t="shared" si="64"/>
        <v>100</v>
      </c>
      <c r="S213" s="180">
        <v>0</v>
      </c>
      <c r="T213" s="180">
        <f t="shared" si="62"/>
        <v>100</v>
      </c>
      <c r="U213" s="180">
        <v>0</v>
      </c>
      <c r="V213" s="180">
        <f t="shared" si="63"/>
        <v>100</v>
      </c>
      <c r="W213" s="180">
        <v>0</v>
      </c>
      <c r="X213" s="180">
        <f t="shared" si="61"/>
        <v>100</v>
      </c>
    </row>
    <row r="214" spans="1:24" hidden="1" x14ac:dyDescent="0.3">
      <c r="A214" s="257"/>
      <c r="B214" s="258"/>
      <c r="C214" s="259" t="s">
        <v>291</v>
      </c>
      <c r="D214" s="259" t="s">
        <v>102</v>
      </c>
      <c r="E214" s="260" t="s">
        <v>103</v>
      </c>
      <c r="F214" s="261">
        <v>0</v>
      </c>
      <c r="G214" s="204">
        <v>100</v>
      </c>
      <c r="H214" s="183">
        <f t="shared" si="70"/>
        <v>100</v>
      </c>
      <c r="I214" s="60">
        <v>0</v>
      </c>
      <c r="J214" s="60">
        <f t="shared" si="68"/>
        <v>100</v>
      </c>
      <c r="K214" s="60">
        <v>0</v>
      </c>
      <c r="L214" s="60">
        <f t="shared" si="67"/>
        <v>100</v>
      </c>
      <c r="M214" s="60">
        <v>0</v>
      </c>
      <c r="N214" s="60">
        <f t="shared" si="66"/>
        <v>100</v>
      </c>
      <c r="O214" s="184">
        <v>0</v>
      </c>
      <c r="P214" s="184">
        <f t="shared" si="65"/>
        <v>100</v>
      </c>
      <c r="Q214" s="184">
        <v>0</v>
      </c>
      <c r="R214" s="184">
        <f t="shared" si="64"/>
        <v>100</v>
      </c>
      <c r="S214" s="185">
        <v>0</v>
      </c>
      <c r="T214" s="185">
        <f t="shared" si="62"/>
        <v>100</v>
      </c>
      <c r="U214" s="185">
        <v>0</v>
      </c>
      <c r="V214" s="185">
        <f t="shared" si="63"/>
        <v>100</v>
      </c>
      <c r="W214" s="185">
        <v>0</v>
      </c>
      <c r="X214" s="185">
        <f t="shared" si="61"/>
        <v>100</v>
      </c>
    </row>
    <row r="215" spans="1:24" ht="22.35" hidden="1" x14ac:dyDescent="0.3">
      <c r="A215" s="252" t="s">
        <v>288</v>
      </c>
      <c r="B215" s="253" t="s">
        <v>308</v>
      </c>
      <c r="C215" s="254" t="s">
        <v>23</v>
      </c>
      <c r="D215" s="254" t="s">
        <v>23</v>
      </c>
      <c r="E215" s="255" t="s">
        <v>309</v>
      </c>
      <c r="F215" s="256">
        <v>0</v>
      </c>
      <c r="G215" s="197">
        <f t="shared" si="69"/>
        <v>100</v>
      </c>
      <c r="H215" s="189">
        <f t="shared" si="70"/>
        <v>100</v>
      </c>
      <c r="I215" s="70">
        <v>0</v>
      </c>
      <c r="J215" s="70">
        <f t="shared" si="68"/>
        <v>100</v>
      </c>
      <c r="K215" s="70">
        <v>0</v>
      </c>
      <c r="L215" s="70">
        <f t="shared" si="67"/>
        <v>100</v>
      </c>
      <c r="M215" s="70">
        <v>0</v>
      </c>
      <c r="N215" s="70">
        <f t="shared" si="66"/>
        <v>100</v>
      </c>
      <c r="O215" s="190">
        <f>+O216</f>
        <v>-100</v>
      </c>
      <c r="P215" s="190">
        <f t="shared" si="65"/>
        <v>0</v>
      </c>
      <c r="Q215" s="190">
        <v>0</v>
      </c>
      <c r="R215" s="190">
        <f t="shared" si="64"/>
        <v>0</v>
      </c>
      <c r="S215" s="180">
        <v>0</v>
      </c>
      <c r="T215" s="180">
        <f t="shared" si="62"/>
        <v>0</v>
      </c>
      <c r="U215" s="180">
        <v>0</v>
      </c>
      <c r="V215" s="180">
        <f t="shared" si="63"/>
        <v>0</v>
      </c>
      <c r="W215" s="180">
        <v>0</v>
      </c>
      <c r="X215" s="180">
        <f t="shared" si="61"/>
        <v>0</v>
      </c>
    </row>
    <row r="216" spans="1:24" hidden="1" x14ac:dyDescent="0.3">
      <c r="A216" s="257"/>
      <c r="B216" s="258"/>
      <c r="C216" s="259" t="s">
        <v>291</v>
      </c>
      <c r="D216" s="259" t="s">
        <v>102</v>
      </c>
      <c r="E216" s="260" t="s">
        <v>103</v>
      </c>
      <c r="F216" s="261">
        <v>0</v>
      </c>
      <c r="G216" s="204">
        <v>100</v>
      </c>
      <c r="H216" s="183">
        <f t="shared" si="70"/>
        <v>100</v>
      </c>
      <c r="I216" s="60">
        <v>0</v>
      </c>
      <c r="J216" s="60">
        <f t="shared" si="68"/>
        <v>100</v>
      </c>
      <c r="K216" s="60">
        <v>0</v>
      </c>
      <c r="L216" s="60">
        <f t="shared" si="67"/>
        <v>100</v>
      </c>
      <c r="M216" s="60">
        <v>0</v>
      </c>
      <c r="N216" s="60">
        <f t="shared" si="66"/>
        <v>100</v>
      </c>
      <c r="O216" s="184">
        <v>-100</v>
      </c>
      <c r="P216" s="184">
        <f t="shared" si="65"/>
        <v>0</v>
      </c>
      <c r="Q216" s="184">
        <v>0</v>
      </c>
      <c r="R216" s="184">
        <f t="shared" si="64"/>
        <v>0</v>
      </c>
      <c r="S216" s="185">
        <v>0</v>
      </c>
      <c r="T216" s="185">
        <f t="shared" si="62"/>
        <v>0</v>
      </c>
      <c r="U216" s="185">
        <v>0</v>
      </c>
      <c r="V216" s="185">
        <f t="shared" si="63"/>
        <v>0</v>
      </c>
      <c r="W216" s="185">
        <v>0</v>
      </c>
      <c r="X216" s="185">
        <f t="shared" si="61"/>
        <v>0</v>
      </c>
    </row>
    <row r="217" spans="1:24" ht="22.35" hidden="1" x14ac:dyDescent="0.3">
      <c r="A217" s="252" t="s">
        <v>288</v>
      </c>
      <c r="B217" s="253" t="s">
        <v>310</v>
      </c>
      <c r="C217" s="254" t="s">
        <v>23</v>
      </c>
      <c r="D217" s="254" t="s">
        <v>23</v>
      </c>
      <c r="E217" s="255" t="s">
        <v>311</v>
      </c>
      <c r="F217" s="256">
        <v>0</v>
      </c>
      <c r="G217" s="197">
        <f t="shared" si="69"/>
        <v>100</v>
      </c>
      <c r="H217" s="189">
        <f t="shared" si="70"/>
        <v>100</v>
      </c>
      <c r="I217" s="70">
        <v>0</v>
      </c>
      <c r="J217" s="70">
        <f t="shared" si="68"/>
        <v>100</v>
      </c>
      <c r="K217" s="70">
        <v>0</v>
      </c>
      <c r="L217" s="70">
        <f t="shared" si="67"/>
        <v>100</v>
      </c>
      <c r="M217" s="70">
        <v>0</v>
      </c>
      <c r="N217" s="70">
        <f t="shared" si="66"/>
        <v>100</v>
      </c>
      <c r="O217" s="190">
        <v>0</v>
      </c>
      <c r="P217" s="190">
        <f t="shared" si="65"/>
        <v>100</v>
      </c>
      <c r="Q217" s="190">
        <v>0</v>
      </c>
      <c r="R217" s="190">
        <f t="shared" si="64"/>
        <v>100</v>
      </c>
      <c r="S217" s="180">
        <v>0</v>
      </c>
      <c r="T217" s="180">
        <f t="shared" si="62"/>
        <v>100</v>
      </c>
      <c r="U217" s="180">
        <v>0</v>
      </c>
      <c r="V217" s="180">
        <f t="shared" si="63"/>
        <v>100</v>
      </c>
      <c r="W217" s="180">
        <v>0</v>
      </c>
      <c r="X217" s="180">
        <f t="shared" si="61"/>
        <v>100</v>
      </c>
    </row>
    <row r="218" spans="1:24" hidden="1" x14ac:dyDescent="0.3">
      <c r="A218" s="257"/>
      <c r="B218" s="258"/>
      <c r="C218" s="259" t="s">
        <v>291</v>
      </c>
      <c r="D218" s="259" t="s">
        <v>102</v>
      </c>
      <c r="E218" s="260" t="s">
        <v>103</v>
      </c>
      <c r="F218" s="261">
        <v>0</v>
      </c>
      <c r="G218" s="204">
        <v>100</v>
      </c>
      <c r="H218" s="183">
        <f t="shared" si="70"/>
        <v>100</v>
      </c>
      <c r="I218" s="60">
        <v>0</v>
      </c>
      <c r="J218" s="60">
        <f t="shared" si="68"/>
        <v>100</v>
      </c>
      <c r="K218" s="60">
        <v>0</v>
      </c>
      <c r="L218" s="60">
        <f t="shared" si="67"/>
        <v>100</v>
      </c>
      <c r="M218" s="60">
        <v>0</v>
      </c>
      <c r="N218" s="60">
        <f t="shared" si="66"/>
        <v>100</v>
      </c>
      <c r="O218" s="184">
        <v>0</v>
      </c>
      <c r="P218" s="184">
        <f t="shared" si="65"/>
        <v>100</v>
      </c>
      <c r="Q218" s="184">
        <v>0</v>
      </c>
      <c r="R218" s="184">
        <f t="shared" si="64"/>
        <v>100</v>
      </c>
      <c r="S218" s="185">
        <v>0</v>
      </c>
      <c r="T218" s="185">
        <f t="shared" si="62"/>
        <v>100</v>
      </c>
      <c r="U218" s="185">
        <v>0</v>
      </c>
      <c r="V218" s="185">
        <f t="shared" si="63"/>
        <v>100</v>
      </c>
      <c r="W218" s="185">
        <v>0</v>
      </c>
      <c r="X218" s="185">
        <f t="shared" si="61"/>
        <v>100</v>
      </c>
    </row>
    <row r="219" spans="1:24" hidden="1" x14ac:dyDescent="0.3">
      <c r="A219" s="252" t="s">
        <v>288</v>
      </c>
      <c r="B219" s="253" t="s">
        <v>312</v>
      </c>
      <c r="C219" s="254" t="s">
        <v>23</v>
      </c>
      <c r="D219" s="254" t="s">
        <v>23</v>
      </c>
      <c r="E219" s="255" t="s">
        <v>313</v>
      </c>
      <c r="F219" s="256">
        <v>0</v>
      </c>
      <c r="G219" s="197">
        <f t="shared" si="69"/>
        <v>150</v>
      </c>
      <c r="H219" s="189">
        <f t="shared" si="70"/>
        <v>150</v>
      </c>
      <c r="I219" s="70">
        <v>0</v>
      </c>
      <c r="J219" s="70">
        <f t="shared" si="68"/>
        <v>150</v>
      </c>
      <c r="K219" s="70">
        <v>0</v>
      </c>
      <c r="L219" s="70">
        <f t="shared" si="67"/>
        <v>150</v>
      </c>
      <c r="M219" s="70">
        <v>0</v>
      </c>
      <c r="N219" s="70">
        <f t="shared" si="66"/>
        <v>150</v>
      </c>
      <c r="O219" s="190">
        <v>0</v>
      </c>
      <c r="P219" s="190">
        <f t="shared" si="65"/>
        <v>150</v>
      </c>
      <c r="Q219" s="190">
        <v>0</v>
      </c>
      <c r="R219" s="190">
        <f t="shared" si="64"/>
        <v>150</v>
      </c>
      <c r="S219" s="180">
        <v>0</v>
      </c>
      <c r="T219" s="180">
        <f t="shared" si="62"/>
        <v>150</v>
      </c>
      <c r="U219" s="180">
        <v>0</v>
      </c>
      <c r="V219" s="180">
        <f t="shared" si="63"/>
        <v>150</v>
      </c>
      <c r="W219" s="180">
        <v>0</v>
      </c>
      <c r="X219" s="180">
        <f t="shared" si="61"/>
        <v>150</v>
      </c>
    </row>
    <row r="220" spans="1:24" hidden="1" x14ac:dyDescent="0.3">
      <c r="A220" s="257"/>
      <c r="B220" s="258"/>
      <c r="C220" s="259" t="s">
        <v>291</v>
      </c>
      <c r="D220" s="259" t="s">
        <v>314</v>
      </c>
      <c r="E220" s="260" t="s">
        <v>240</v>
      </c>
      <c r="F220" s="261">
        <v>0</v>
      </c>
      <c r="G220" s="204">
        <v>150</v>
      </c>
      <c r="H220" s="183">
        <f t="shared" si="70"/>
        <v>150</v>
      </c>
      <c r="I220" s="60">
        <v>0</v>
      </c>
      <c r="J220" s="60">
        <f t="shared" si="68"/>
        <v>150</v>
      </c>
      <c r="K220" s="60">
        <v>0</v>
      </c>
      <c r="L220" s="60">
        <f t="shared" si="67"/>
        <v>150</v>
      </c>
      <c r="M220" s="60">
        <v>0</v>
      </c>
      <c r="N220" s="60">
        <f t="shared" si="66"/>
        <v>150</v>
      </c>
      <c r="O220" s="184">
        <v>0</v>
      </c>
      <c r="P220" s="184">
        <f t="shared" si="65"/>
        <v>150</v>
      </c>
      <c r="Q220" s="184">
        <v>0</v>
      </c>
      <c r="R220" s="184">
        <f t="shared" si="64"/>
        <v>150</v>
      </c>
      <c r="S220" s="185">
        <v>0</v>
      </c>
      <c r="T220" s="185">
        <f t="shared" si="62"/>
        <v>150</v>
      </c>
      <c r="U220" s="185">
        <v>0</v>
      </c>
      <c r="V220" s="185">
        <f t="shared" si="63"/>
        <v>150</v>
      </c>
      <c r="W220" s="185">
        <v>0</v>
      </c>
      <c r="X220" s="185">
        <f t="shared" si="61"/>
        <v>150</v>
      </c>
    </row>
    <row r="221" spans="1:24" ht="22.35" hidden="1" x14ac:dyDescent="0.3">
      <c r="A221" s="252" t="s">
        <v>288</v>
      </c>
      <c r="B221" s="253" t="s">
        <v>315</v>
      </c>
      <c r="C221" s="254" t="s">
        <v>23</v>
      </c>
      <c r="D221" s="254" t="s">
        <v>23</v>
      </c>
      <c r="E221" s="255" t="s">
        <v>316</v>
      </c>
      <c r="F221" s="256">
        <v>0</v>
      </c>
      <c r="G221" s="197">
        <f t="shared" si="69"/>
        <v>150</v>
      </c>
      <c r="H221" s="189">
        <f t="shared" si="70"/>
        <v>150</v>
      </c>
      <c r="I221" s="70">
        <v>0</v>
      </c>
      <c r="J221" s="70">
        <f t="shared" si="68"/>
        <v>150</v>
      </c>
      <c r="K221" s="70">
        <v>0</v>
      </c>
      <c r="L221" s="70">
        <f t="shared" si="67"/>
        <v>150</v>
      </c>
      <c r="M221" s="70">
        <v>0</v>
      </c>
      <c r="N221" s="70">
        <f t="shared" si="66"/>
        <v>150</v>
      </c>
      <c r="O221" s="190">
        <v>0</v>
      </c>
      <c r="P221" s="190">
        <f t="shared" si="65"/>
        <v>150</v>
      </c>
      <c r="Q221" s="190">
        <v>0</v>
      </c>
      <c r="R221" s="190">
        <f t="shared" si="64"/>
        <v>150</v>
      </c>
      <c r="S221" s="180">
        <v>0</v>
      </c>
      <c r="T221" s="180">
        <f t="shared" si="62"/>
        <v>150</v>
      </c>
      <c r="U221" s="180">
        <v>0</v>
      </c>
      <c r="V221" s="180">
        <f t="shared" si="63"/>
        <v>150</v>
      </c>
      <c r="W221" s="180">
        <v>0</v>
      </c>
      <c r="X221" s="180">
        <f t="shared" si="61"/>
        <v>150</v>
      </c>
    </row>
    <row r="222" spans="1:24" hidden="1" x14ac:dyDescent="0.3">
      <c r="A222" s="257"/>
      <c r="B222" s="258"/>
      <c r="C222" s="259" t="s">
        <v>291</v>
      </c>
      <c r="D222" s="259" t="s">
        <v>102</v>
      </c>
      <c r="E222" s="260" t="s">
        <v>103</v>
      </c>
      <c r="F222" s="261">
        <v>0</v>
      </c>
      <c r="G222" s="204">
        <v>150</v>
      </c>
      <c r="H222" s="183">
        <f t="shared" si="70"/>
        <v>150</v>
      </c>
      <c r="I222" s="60">
        <v>0</v>
      </c>
      <c r="J222" s="60">
        <f t="shared" si="68"/>
        <v>150</v>
      </c>
      <c r="K222" s="60">
        <v>0</v>
      </c>
      <c r="L222" s="60">
        <f t="shared" si="67"/>
        <v>150</v>
      </c>
      <c r="M222" s="60">
        <v>0</v>
      </c>
      <c r="N222" s="60">
        <f t="shared" si="66"/>
        <v>150</v>
      </c>
      <c r="O222" s="184">
        <v>0</v>
      </c>
      <c r="P222" s="184">
        <f t="shared" si="65"/>
        <v>150</v>
      </c>
      <c r="Q222" s="184">
        <v>0</v>
      </c>
      <c r="R222" s="184">
        <f t="shared" si="64"/>
        <v>150</v>
      </c>
      <c r="S222" s="185">
        <v>0</v>
      </c>
      <c r="T222" s="185">
        <f t="shared" si="62"/>
        <v>150</v>
      </c>
      <c r="U222" s="185">
        <v>0</v>
      </c>
      <c r="V222" s="185">
        <f t="shared" si="63"/>
        <v>150</v>
      </c>
      <c r="W222" s="185">
        <v>0</v>
      </c>
      <c r="X222" s="185">
        <f t="shared" si="61"/>
        <v>150</v>
      </c>
    </row>
    <row r="223" spans="1:24" ht="22.35" hidden="1" x14ac:dyDescent="0.3">
      <c r="A223" s="252" t="s">
        <v>288</v>
      </c>
      <c r="B223" s="253" t="s">
        <v>317</v>
      </c>
      <c r="C223" s="254" t="s">
        <v>23</v>
      </c>
      <c r="D223" s="254" t="s">
        <v>23</v>
      </c>
      <c r="E223" s="255" t="s">
        <v>318</v>
      </c>
      <c r="F223" s="256">
        <v>0</v>
      </c>
      <c r="G223" s="197">
        <f t="shared" si="69"/>
        <v>150</v>
      </c>
      <c r="H223" s="189">
        <f t="shared" si="70"/>
        <v>150</v>
      </c>
      <c r="I223" s="70">
        <v>0</v>
      </c>
      <c r="J223" s="70">
        <f t="shared" si="68"/>
        <v>150</v>
      </c>
      <c r="K223" s="70">
        <v>0</v>
      </c>
      <c r="L223" s="70">
        <f t="shared" si="67"/>
        <v>150</v>
      </c>
      <c r="M223" s="70">
        <v>0</v>
      </c>
      <c r="N223" s="70">
        <f t="shared" si="66"/>
        <v>150</v>
      </c>
      <c r="O223" s="190">
        <v>0</v>
      </c>
      <c r="P223" s="190">
        <f t="shared" si="65"/>
        <v>150</v>
      </c>
      <c r="Q223" s="190">
        <v>0</v>
      </c>
      <c r="R223" s="190">
        <f t="shared" si="64"/>
        <v>150</v>
      </c>
      <c r="S223" s="180">
        <v>0</v>
      </c>
      <c r="T223" s="180">
        <f t="shared" si="62"/>
        <v>150</v>
      </c>
      <c r="U223" s="180">
        <f>U224</f>
        <v>-150</v>
      </c>
      <c r="V223" s="180">
        <f t="shared" si="63"/>
        <v>0</v>
      </c>
      <c r="W223" s="180">
        <f>W224</f>
        <v>0</v>
      </c>
      <c r="X223" s="180">
        <f t="shared" si="61"/>
        <v>0</v>
      </c>
    </row>
    <row r="224" spans="1:24" hidden="1" x14ac:dyDescent="0.3">
      <c r="A224" s="257"/>
      <c r="B224" s="258"/>
      <c r="C224" s="259" t="s">
        <v>291</v>
      </c>
      <c r="D224" s="259" t="s">
        <v>102</v>
      </c>
      <c r="E224" s="260" t="s">
        <v>103</v>
      </c>
      <c r="F224" s="261">
        <v>0</v>
      </c>
      <c r="G224" s="204">
        <v>150</v>
      </c>
      <c r="H224" s="183">
        <f t="shared" si="70"/>
        <v>150</v>
      </c>
      <c r="I224" s="60">
        <v>0</v>
      </c>
      <c r="J224" s="60">
        <f t="shared" si="68"/>
        <v>150</v>
      </c>
      <c r="K224" s="60">
        <v>0</v>
      </c>
      <c r="L224" s="60">
        <f t="shared" si="67"/>
        <v>150</v>
      </c>
      <c r="M224" s="60">
        <v>0</v>
      </c>
      <c r="N224" s="60">
        <f t="shared" si="66"/>
        <v>150</v>
      </c>
      <c r="O224" s="184">
        <v>0</v>
      </c>
      <c r="P224" s="184">
        <f t="shared" si="65"/>
        <v>150</v>
      </c>
      <c r="Q224" s="184">
        <v>0</v>
      </c>
      <c r="R224" s="184">
        <f t="shared" si="64"/>
        <v>150</v>
      </c>
      <c r="S224" s="185">
        <v>0</v>
      </c>
      <c r="T224" s="185">
        <f t="shared" si="62"/>
        <v>150</v>
      </c>
      <c r="U224" s="185">
        <v>-150</v>
      </c>
      <c r="V224" s="185">
        <f t="shared" si="63"/>
        <v>0</v>
      </c>
      <c r="W224" s="185">
        <v>0</v>
      </c>
      <c r="X224" s="185">
        <f t="shared" si="61"/>
        <v>0</v>
      </c>
    </row>
    <row r="225" spans="1:24" ht="22.35" hidden="1" x14ac:dyDescent="0.3">
      <c r="A225" s="252" t="s">
        <v>288</v>
      </c>
      <c r="B225" s="253" t="s">
        <v>319</v>
      </c>
      <c r="C225" s="254" t="s">
        <v>23</v>
      </c>
      <c r="D225" s="254" t="s">
        <v>23</v>
      </c>
      <c r="E225" s="255" t="s">
        <v>320</v>
      </c>
      <c r="F225" s="256">
        <v>0</v>
      </c>
      <c r="G225" s="197">
        <f t="shared" si="69"/>
        <v>100</v>
      </c>
      <c r="H225" s="189">
        <f t="shared" si="70"/>
        <v>100</v>
      </c>
      <c r="I225" s="70">
        <v>0</v>
      </c>
      <c r="J225" s="70">
        <f t="shared" si="68"/>
        <v>100</v>
      </c>
      <c r="K225" s="70">
        <v>0</v>
      </c>
      <c r="L225" s="70">
        <f t="shared" si="67"/>
        <v>100</v>
      </c>
      <c r="M225" s="70">
        <v>0</v>
      </c>
      <c r="N225" s="70">
        <f t="shared" si="66"/>
        <v>100</v>
      </c>
      <c r="O225" s="190">
        <v>0</v>
      </c>
      <c r="P225" s="190">
        <f t="shared" si="65"/>
        <v>100</v>
      </c>
      <c r="Q225" s="190">
        <v>0</v>
      </c>
      <c r="R225" s="190">
        <f t="shared" si="64"/>
        <v>100</v>
      </c>
      <c r="S225" s="180">
        <v>0</v>
      </c>
      <c r="T225" s="180">
        <f t="shared" si="62"/>
        <v>100</v>
      </c>
      <c r="U225" s="180">
        <v>0</v>
      </c>
      <c r="V225" s="180">
        <f t="shared" si="63"/>
        <v>100</v>
      </c>
      <c r="W225" s="180">
        <v>0</v>
      </c>
      <c r="X225" s="180">
        <f t="shared" si="61"/>
        <v>100</v>
      </c>
    </row>
    <row r="226" spans="1:24" hidden="1" x14ac:dyDescent="0.3">
      <c r="A226" s="257"/>
      <c r="B226" s="258"/>
      <c r="C226" s="259" t="s">
        <v>291</v>
      </c>
      <c r="D226" s="259" t="s">
        <v>102</v>
      </c>
      <c r="E226" s="260" t="s">
        <v>103</v>
      </c>
      <c r="F226" s="261">
        <v>0</v>
      </c>
      <c r="G226" s="204">
        <v>100</v>
      </c>
      <c r="H226" s="183">
        <f t="shared" si="70"/>
        <v>100</v>
      </c>
      <c r="I226" s="60">
        <v>0</v>
      </c>
      <c r="J226" s="60">
        <f t="shared" si="68"/>
        <v>100</v>
      </c>
      <c r="K226" s="60">
        <v>0</v>
      </c>
      <c r="L226" s="60">
        <f t="shared" si="67"/>
        <v>100</v>
      </c>
      <c r="M226" s="60">
        <v>0</v>
      </c>
      <c r="N226" s="60">
        <f t="shared" si="66"/>
        <v>100</v>
      </c>
      <c r="O226" s="184">
        <v>0</v>
      </c>
      <c r="P226" s="184">
        <f t="shared" si="65"/>
        <v>100</v>
      </c>
      <c r="Q226" s="184">
        <v>0</v>
      </c>
      <c r="R226" s="184">
        <f t="shared" si="64"/>
        <v>100</v>
      </c>
      <c r="S226" s="185">
        <v>0</v>
      </c>
      <c r="T226" s="185">
        <f t="shared" si="62"/>
        <v>100</v>
      </c>
      <c r="U226" s="185">
        <v>0</v>
      </c>
      <c r="V226" s="185">
        <f t="shared" si="63"/>
        <v>100</v>
      </c>
      <c r="W226" s="185">
        <v>0</v>
      </c>
      <c r="X226" s="185">
        <f t="shared" si="61"/>
        <v>100</v>
      </c>
    </row>
    <row r="227" spans="1:24" hidden="1" x14ac:dyDescent="0.3">
      <c r="A227" s="252" t="s">
        <v>288</v>
      </c>
      <c r="B227" s="253" t="s">
        <v>321</v>
      </c>
      <c r="C227" s="254" t="s">
        <v>23</v>
      </c>
      <c r="D227" s="254" t="s">
        <v>23</v>
      </c>
      <c r="E227" s="255" t="s">
        <v>322</v>
      </c>
      <c r="F227" s="256">
        <v>0</v>
      </c>
      <c r="G227" s="197">
        <f t="shared" si="69"/>
        <v>100</v>
      </c>
      <c r="H227" s="189">
        <f t="shared" si="70"/>
        <v>100</v>
      </c>
      <c r="I227" s="70">
        <v>0</v>
      </c>
      <c r="J227" s="70">
        <f t="shared" si="68"/>
        <v>100</v>
      </c>
      <c r="K227" s="70">
        <v>0</v>
      </c>
      <c r="L227" s="70">
        <f t="shared" si="67"/>
        <v>100</v>
      </c>
      <c r="M227" s="70">
        <v>0</v>
      </c>
      <c r="N227" s="70">
        <f t="shared" si="66"/>
        <v>100</v>
      </c>
      <c r="O227" s="190">
        <f>+O228</f>
        <v>-100</v>
      </c>
      <c r="P227" s="190">
        <f t="shared" si="65"/>
        <v>0</v>
      </c>
      <c r="Q227" s="190">
        <v>0</v>
      </c>
      <c r="R227" s="190">
        <f t="shared" si="64"/>
        <v>0</v>
      </c>
      <c r="S227" s="180">
        <v>0</v>
      </c>
      <c r="T227" s="180">
        <f t="shared" si="62"/>
        <v>0</v>
      </c>
      <c r="U227" s="180">
        <v>0</v>
      </c>
      <c r="V227" s="180">
        <f t="shared" si="63"/>
        <v>0</v>
      </c>
      <c r="W227" s="180">
        <v>0</v>
      </c>
      <c r="X227" s="180">
        <f t="shared" si="61"/>
        <v>0</v>
      </c>
    </row>
    <row r="228" spans="1:24" hidden="1" x14ac:dyDescent="0.3">
      <c r="A228" s="257"/>
      <c r="B228" s="258"/>
      <c r="C228" s="259" t="s">
        <v>291</v>
      </c>
      <c r="D228" s="259" t="s">
        <v>102</v>
      </c>
      <c r="E228" s="260" t="s">
        <v>103</v>
      </c>
      <c r="F228" s="261">
        <v>0</v>
      </c>
      <c r="G228" s="204">
        <v>100</v>
      </c>
      <c r="H228" s="183">
        <f t="shared" si="70"/>
        <v>100</v>
      </c>
      <c r="I228" s="60">
        <v>0</v>
      </c>
      <c r="J228" s="60">
        <f t="shared" si="68"/>
        <v>100</v>
      </c>
      <c r="K228" s="60">
        <v>0</v>
      </c>
      <c r="L228" s="60">
        <f t="shared" si="67"/>
        <v>100</v>
      </c>
      <c r="M228" s="60">
        <v>0</v>
      </c>
      <c r="N228" s="60">
        <f t="shared" si="66"/>
        <v>100</v>
      </c>
      <c r="O228" s="184">
        <v>-100</v>
      </c>
      <c r="P228" s="184">
        <f t="shared" si="65"/>
        <v>0</v>
      </c>
      <c r="Q228" s="184">
        <v>0</v>
      </c>
      <c r="R228" s="184">
        <f t="shared" si="64"/>
        <v>0</v>
      </c>
      <c r="S228" s="185">
        <v>0</v>
      </c>
      <c r="T228" s="185">
        <f t="shared" si="62"/>
        <v>0</v>
      </c>
      <c r="U228" s="185">
        <v>0</v>
      </c>
      <c r="V228" s="185">
        <f t="shared" si="63"/>
        <v>0</v>
      </c>
      <c r="W228" s="185">
        <v>0</v>
      </c>
      <c r="X228" s="185">
        <f t="shared" si="61"/>
        <v>0</v>
      </c>
    </row>
    <row r="229" spans="1:24" ht="22.35" hidden="1" x14ac:dyDescent="0.3">
      <c r="A229" s="252" t="s">
        <v>288</v>
      </c>
      <c r="B229" s="253" t="s">
        <v>323</v>
      </c>
      <c r="C229" s="254" t="s">
        <v>23</v>
      </c>
      <c r="D229" s="254" t="s">
        <v>23</v>
      </c>
      <c r="E229" s="255" t="s">
        <v>324</v>
      </c>
      <c r="F229" s="256">
        <v>0</v>
      </c>
      <c r="G229" s="197">
        <f t="shared" si="69"/>
        <v>250</v>
      </c>
      <c r="H229" s="189">
        <f t="shared" si="70"/>
        <v>250</v>
      </c>
      <c r="I229" s="70">
        <v>0</v>
      </c>
      <c r="J229" s="70">
        <f t="shared" si="68"/>
        <v>250</v>
      </c>
      <c r="K229" s="70">
        <v>0</v>
      </c>
      <c r="L229" s="70">
        <f t="shared" si="67"/>
        <v>250</v>
      </c>
      <c r="M229" s="70">
        <v>0</v>
      </c>
      <c r="N229" s="70">
        <f t="shared" si="66"/>
        <v>250</v>
      </c>
      <c r="O229" s="190">
        <v>0</v>
      </c>
      <c r="P229" s="190">
        <f t="shared" si="65"/>
        <v>250</v>
      </c>
      <c r="Q229" s="190">
        <v>0</v>
      </c>
      <c r="R229" s="190">
        <f t="shared" si="64"/>
        <v>250</v>
      </c>
      <c r="S229" s="180">
        <v>0</v>
      </c>
      <c r="T229" s="180">
        <f t="shared" si="62"/>
        <v>250</v>
      </c>
      <c r="U229" s="180">
        <v>0</v>
      </c>
      <c r="V229" s="180">
        <f t="shared" si="63"/>
        <v>250</v>
      </c>
      <c r="W229" s="180">
        <v>0</v>
      </c>
      <c r="X229" s="180">
        <f t="shared" si="61"/>
        <v>250</v>
      </c>
    </row>
    <row r="230" spans="1:24" hidden="1" x14ac:dyDescent="0.3">
      <c r="A230" s="257"/>
      <c r="B230" s="258"/>
      <c r="C230" s="259" t="s">
        <v>291</v>
      </c>
      <c r="D230" s="259" t="s">
        <v>102</v>
      </c>
      <c r="E230" s="260" t="s">
        <v>103</v>
      </c>
      <c r="F230" s="261">
        <v>0</v>
      </c>
      <c r="G230" s="204">
        <v>250</v>
      </c>
      <c r="H230" s="183">
        <f t="shared" si="70"/>
        <v>250</v>
      </c>
      <c r="I230" s="60">
        <v>0</v>
      </c>
      <c r="J230" s="60">
        <f t="shared" si="68"/>
        <v>250</v>
      </c>
      <c r="K230" s="60">
        <v>0</v>
      </c>
      <c r="L230" s="60">
        <f t="shared" si="67"/>
        <v>250</v>
      </c>
      <c r="M230" s="60">
        <v>0</v>
      </c>
      <c r="N230" s="60">
        <f t="shared" si="66"/>
        <v>250</v>
      </c>
      <c r="O230" s="184">
        <v>0</v>
      </c>
      <c r="P230" s="184">
        <f t="shared" si="65"/>
        <v>250</v>
      </c>
      <c r="Q230" s="184">
        <v>0</v>
      </c>
      <c r="R230" s="184">
        <f t="shared" si="64"/>
        <v>250</v>
      </c>
      <c r="S230" s="185">
        <v>0</v>
      </c>
      <c r="T230" s="185">
        <f t="shared" si="62"/>
        <v>250</v>
      </c>
      <c r="U230" s="185">
        <v>0</v>
      </c>
      <c r="V230" s="185">
        <f t="shared" si="63"/>
        <v>250</v>
      </c>
      <c r="W230" s="185">
        <v>0</v>
      </c>
      <c r="X230" s="185">
        <f t="shared" si="61"/>
        <v>250</v>
      </c>
    </row>
    <row r="231" spans="1:24" ht="32.85" hidden="1" x14ac:dyDescent="0.3">
      <c r="A231" s="252" t="s">
        <v>288</v>
      </c>
      <c r="B231" s="253" t="s">
        <v>325</v>
      </c>
      <c r="C231" s="254" t="s">
        <v>23</v>
      </c>
      <c r="D231" s="254" t="s">
        <v>23</v>
      </c>
      <c r="E231" s="255" t="s">
        <v>326</v>
      </c>
      <c r="F231" s="256">
        <v>0</v>
      </c>
      <c r="G231" s="197">
        <f t="shared" si="69"/>
        <v>150</v>
      </c>
      <c r="H231" s="189">
        <f t="shared" si="70"/>
        <v>150</v>
      </c>
      <c r="I231" s="70">
        <v>0</v>
      </c>
      <c r="J231" s="70">
        <f t="shared" si="68"/>
        <v>150</v>
      </c>
      <c r="K231" s="70">
        <v>0</v>
      </c>
      <c r="L231" s="70">
        <f t="shared" si="67"/>
        <v>150</v>
      </c>
      <c r="M231" s="70">
        <v>0</v>
      </c>
      <c r="N231" s="70">
        <f t="shared" si="66"/>
        <v>150</v>
      </c>
      <c r="O231" s="190">
        <f>+O232</f>
        <v>-150</v>
      </c>
      <c r="P231" s="190">
        <f t="shared" si="65"/>
        <v>0</v>
      </c>
      <c r="Q231" s="190">
        <v>0</v>
      </c>
      <c r="R231" s="190">
        <f t="shared" si="64"/>
        <v>0</v>
      </c>
      <c r="S231" s="180">
        <v>0</v>
      </c>
      <c r="T231" s="180">
        <f t="shared" si="62"/>
        <v>0</v>
      </c>
      <c r="U231" s="180">
        <v>0</v>
      </c>
      <c r="V231" s="180">
        <f t="shared" si="63"/>
        <v>0</v>
      </c>
      <c r="W231" s="180">
        <v>0</v>
      </c>
      <c r="X231" s="180">
        <f t="shared" si="61"/>
        <v>0</v>
      </c>
    </row>
    <row r="232" spans="1:24" hidden="1" x14ac:dyDescent="0.3">
      <c r="A232" s="257"/>
      <c r="B232" s="258"/>
      <c r="C232" s="259" t="s">
        <v>291</v>
      </c>
      <c r="D232" s="259" t="s">
        <v>102</v>
      </c>
      <c r="E232" s="260" t="s">
        <v>103</v>
      </c>
      <c r="F232" s="261">
        <v>0</v>
      </c>
      <c r="G232" s="204">
        <v>150</v>
      </c>
      <c r="H232" s="183">
        <f t="shared" si="70"/>
        <v>150</v>
      </c>
      <c r="I232" s="60">
        <v>0</v>
      </c>
      <c r="J232" s="60">
        <f t="shared" si="68"/>
        <v>150</v>
      </c>
      <c r="K232" s="60">
        <v>0</v>
      </c>
      <c r="L232" s="60">
        <f t="shared" si="67"/>
        <v>150</v>
      </c>
      <c r="M232" s="60">
        <v>0</v>
      </c>
      <c r="N232" s="60">
        <f t="shared" si="66"/>
        <v>150</v>
      </c>
      <c r="O232" s="184">
        <v>-150</v>
      </c>
      <c r="P232" s="184">
        <f t="shared" si="65"/>
        <v>0</v>
      </c>
      <c r="Q232" s="184">
        <v>0</v>
      </c>
      <c r="R232" s="184">
        <f t="shared" si="64"/>
        <v>0</v>
      </c>
      <c r="S232" s="185">
        <v>0</v>
      </c>
      <c r="T232" s="185">
        <f t="shared" si="62"/>
        <v>0</v>
      </c>
      <c r="U232" s="185">
        <v>0</v>
      </c>
      <c r="V232" s="185">
        <f t="shared" si="63"/>
        <v>0</v>
      </c>
      <c r="W232" s="185">
        <v>0</v>
      </c>
      <c r="X232" s="185">
        <f t="shared" si="61"/>
        <v>0</v>
      </c>
    </row>
    <row r="233" spans="1:24" ht="32.85" hidden="1" x14ac:dyDescent="0.3">
      <c r="A233" s="252" t="s">
        <v>288</v>
      </c>
      <c r="B233" s="253" t="s">
        <v>327</v>
      </c>
      <c r="C233" s="254" t="s">
        <v>23</v>
      </c>
      <c r="D233" s="254" t="s">
        <v>23</v>
      </c>
      <c r="E233" s="255" t="s">
        <v>328</v>
      </c>
      <c r="F233" s="256">
        <v>0</v>
      </c>
      <c r="G233" s="197">
        <f t="shared" si="69"/>
        <v>100</v>
      </c>
      <c r="H233" s="189">
        <f t="shared" si="70"/>
        <v>100</v>
      </c>
      <c r="I233" s="70">
        <v>0</v>
      </c>
      <c r="J233" s="70">
        <f t="shared" si="68"/>
        <v>100</v>
      </c>
      <c r="K233" s="70">
        <v>0</v>
      </c>
      <c r="L233" s="70">
        <f t="shared" si="67"/>
        <v>100</v>
      </c>
      <c r="M233" s="70">
        <v>0</v>
      </c>
      <c r="N233" s="70">
        <f t="shared" si="66"/>
        <v>100</v>
      </c>
      <c r="O233" s="190">
        <v>0</v>
      </c>
      <c r="P233" s="190">
        <f t="shared" si="65"/>
        <v>100</v>
      </c>
      <c r="Q233" s="190">
        <v>0</v>
      </c>
      <c r="R233" s="190">
        <f t="shared" si="64"/>
        <v>100</v>
      </c>
      <c r="S233" s="180">
        <v>0</v>
      </c>
      <c r="T233" s="180">
        <f t="shared" si="62"/>
        <v>100</v>
      </c>
      <c r="U233" s="180">
        <v>0</v>
      </c>
      <c r="V233" s="180">
        <f t="shared" si="63"/>
        <v>100</v>
      </c>
      <c r="W233" s="180">
        <v>0</v>
      </c>
      <c r="X233" s="180">
        <f t="shared" si="61"/>
        <v>100</v>
      </c>
    </row>
    <row r="234" spans="1:24" hidden="1" x14ac:dyDescent="0.3">
      <c r="A234" s="257"/>
      <c r="B234" s="258"/>
      <c r="C234" s="259" t="s">
        <v>291</v>
      </c>
      <c r="D234" s="259" t="s">
        <v>102</v>
      </c>
      <c r="E234" s="260" t="s">
        <v>103</v>
      </c>
      <c r="F234" s="261">
        <v>0</v>
      </c>
      <c r="G234" s="204">
        <v>100</v>
      </c>
      <c r="H234" s="183">
        <f t="shared" si="70"/>
        <v>100</v>
      </c>
      <c r="I234" s="60">
        <v>0</v>
      </c>
      <c r="J234" s="60">
        <f t="shared" si="68"/>
        <v>100</v>
      </c>
      <c r="K234" s="60">
        <v>0</v>
      </c>
      <c r="L234" s="60">
        <f t="shared" si="67"/>
        <v>100</v>
      </c>
      <c r="M234" s="60">
        <v>0</v>
      </c>
      <c r="N234" s="60">
        <f t="shared" si="66"/>
        <v>100</v>
      </c>
      <c r="O234" s="184">
        <v>0</v>
      </c>
      <c r="P234" s="184">
        <f t="shared" si="65"/>
        <v>100</v>
      </c>
      <c r="Q234" s="184">
        <v>0</v>
      </c>
      <c r="R234" s="184">
        <f t="shared" si="64"/>
        <v>100</v>
      </c>
      <c r="S234" s="185">
        <v>0</v>
      </c>
      <c r="T234" s="185">
        <f t="shared" si="62"/>
        <v>100</v>
      </c>
      <c r="U234" s="185">
        <v>0</v>
      </c>
      <c r="V234" s="185">
        <f t="shared" si="63"/>
        <v>100</v>
      </c>
      <c r="W234" s="185">
        <v>0</v>
      </c>
      <c r="X234" s="185">
        <f t="shared" si="61"/>
        <v>100</v>
      </c>
    </row>
    <row r="235" spans="1:24" hidden="1" x14ac:dyDescent="0.3">
      <c r="A235" s="252" t="s">
        <v>288</v>
      </c>
      <c r="B235" s="253" t="s">
        <v>329</v>
      </c>
      <c r="C235" s="254" t="s">
        <v>23</v>
      </c>
      <c r="D235" s="254" t="s">
        <v>23</v>
      </c>
      <c r="E235" s="255" t="s">
        <v>330</v>
      </c>
      <c r="F235" s="256">
        <v>0</v>
      </c>
      <c r="G235" s="197">
        <f t="shared" si="69"/>
        <v>150</v>
      </c>
      <c r="H235" s="189">
        <f t="shared" si="70"/>
        <v>150</v>
      </c>
      <c r="I235" s="70">
        <v>0</v>
      </c>
      <c r="J235" s="70">
        <f t="shared" si="68"/>
        <v>150</v>
      </c>
      <c r="K235" s="70">
        <v>0</v>
      </c>
      <c r="L235" s="70">
        <f t="shared" si="67"/>
        <v>150</v>
      </c>
      <c r="M235" s="70">
        <v>0</v>
      </c>
      <c r="N235" s="70">
        <f t="shared" si="66"/>
        <v>150</v>
      </c>
      <c r="O235" s="190">
        <v>0</v>
      </c>
      <c r="P235" s="190">
        <f t="shared" si="65"/>
        <v>150</v>
      </c>
      <c r="Q235" s="190">
        <v>0</v>
      </c>
      <c r="R235" s="190">
        <f t="shared" si="64"/>
        <v>150</v>
      </c>
      <c r="S235" s="180">
        <v>0</v>
      </c>
      <c r="T235" s="180">
        <f t="shared" ref="T235:T298" si="71">+R235+S235</f>
        <v>150</v>
      </c>
      <c r="U235" s="180">
        <v>0</v>
      </c>
      <c r="V235" s="180">
        <f t="shared" ref="V235:V298" si="72">+T235+U235</f>
        <v>150</v>
      </c>
      <c r="W235" s="180">
        <v>0</v>
      </c>
      <c r="X235" s="180">
        <f t="shared" si="61"/>
        <v>150</v>
      </c>
    </row>
    <row r="236" spans="1:24" hidden="1" x14ac:dyDescent="0.3">
      <c r="A236" s="257"/>
      <c r="B236" s="258"/>
      <c r="C236" s="259" t="s">
        <v>291</v>
      </c>
      <c r="D236" s="259" t="s">
        <v>102</v>
      </c>
      <c r="E236" s="260" t="s">
        <v>103</v>
      </c>
      <c r="F236" s="261">
        <v>0</v>
      </c>
      <c r="G236" s="204">
        <v>150</v>
      </c>
      <c r="H236" s="183">
        <f t="shared" si="70"/>
        <v>150</v>
      </c>
      <c r="I236" s="60">
        <v>0</v>
      </c>
      <c r="J236" s="60">
        <f t="shared" si="68"/>
        <v>150</v>
      </c>
      <c r="K236" s="60">
        <v>0</v>
      </c>
      <c r="L236" s="60">
        <f t="shared" si="67"/>
        <v>150</v>
      </c>
      <c r="M236" s="60">
        <v>0</v>
      </c>
      <c r="N236" s="60">
        <f t="shared" si="66"/>
        <v>150</v>
      </c>
      <c r="O236" s="184">
        <v>0</v>
      </c>
      <c r="P236" s="184">
        <f t="shared" si="65"/>
        <v>150</v>
      </c>
      <c r="Q236" s="184">
        <v>0</v>
      </c>
      <c r="R236" s="184">
        <f t="shared" si="64"/>
        <v>150</v>
      </c>
      <c r="S236" s="185">
        <v>0</v>
      </c>
      <c r="T236" s="185">
        <f t="shared" si="71"/>
        <v>150</v>
      </c>
      <c r="U236" s="185">
        <v>0</v>
      </c>
      <c r="V236" s="185">
        <f t="shared" si="72"/>
        <v>150</v>
      </c>
      <c r="W236" s="185">
        <v>0</v>
      </c>
      <c r="X236" s="185">
        <f t="shared" si="61"/>
        <v>150</v>
      </c>
    </row>
    <row r="237" spans="1:24" ht="22.35" hidden="1" x14ac:dyDescent="0.3">
      <c r="A237" s="252" t="s">
        <v>288</v>
      </c>
      <c r="B237" s="253" t="s">
        <v>331</v>
      </c>
      <c r="C237" s="254" t="s">
        <v>23</v>
      </c>
      <c r="D237" s="254" t="s">
        <v>23</v>
      </c>
      <c r="E237" s="255" t="s">
        <v>332</v>
      </c>
      <c r="F237" s="256">
        <v>0</v>
      </c>
      <c r="G237" s="197">
        <f t="shared" si="69"/>
        <v>100</v>
      </c>
      <c r="H237" s="189">
        <f t="shared" si="70"/>
        <v>100</v>
      </c>
      <c r="I237" s="70">
        <v>0</v>
      </c>
      <c r="J237" s="70">
        <f t="shared" si="68"/>
        <v>100</v>
      </c>
      <c r="K237" s="70">
        <v>0</v>
      </c>
      <c r="L237" s="70">
        <f t="shared" si="67"/>
        <v>100</v>
      </c>
      <c r="M237" s="70">
        <v>0</v>
      </c>
      <c r="N237" s="70">
        <f t="shared" si="66"/>
        <v>100</v>
      </c>
      <c r="O237" s="190">
        <v>0</v>
      </c>
      <c r="P237" s="190">
        <f t="shared" si="65"/>
        <v>100</v>
      </c>
      <c r="Q237" s="190">
        <v>0</v>
      </c>
      <c r="R237" s="190">
        <f t="shared" ref="R237:R300" si="73">+P237+Q237</f>
        <v>100</v>
      </c>
      <c r="S237" s="180">
        <v>0</v>
      </c>
      <c r="T237" s="180">
        <f t="shared" si="71"/>
        <v>100</v>
      </c>
      <c r="U237" s="180">
        <v>0</v>
      </c>
      <c r="V237" s="180">
        <f t="shared" si="72"/>
        <v>100</v>
      </c>
      <c r="W237" s="180">
        <v>0</v>
      </c>
      <c r="X237" s="180">
        <f t="shared" si="61"/>
        <v>100</v>
      </c>
    </row>
    <row r="238" spans="1:24" hidden="1" x14ac:dyDescent="0.3">
      <c r="A238" s="257"/>
      <c r="B238" s="258"/>
      <c r="C238" s="259" t="s">
        <v>291</v>
      </c>
      <c r="D238" s="259" t="s">
        <v>102</v>
      </c>
      <c r="E238" s="260" t="s">
        <v>103</v>
      </c>
      <c r="F238" s="261">
        <v>0</v>
      </c>
      <c r="G238" s="204">
        <v>100</v>
      </c>
      <c r="H238" s="183">
        <f t="shared" si="70"/>
        <v>100</v>
      </c>
      <c r="I238" s="60">
        <v>0</v>
      </c>
      <c r="J238" s="60">
        <f t="shared" si="68"/>
        <v>100</v>
      </c>
      <c r="K238" s="60">
        <v>0</v>
      </c>
      <c r="L238" s="60">
        <f t="shared" si="67"/>
        <v>100</v>
      </c>
      <c r="M238" s="60">
        <v>0</v>
      </c>
      <c r="N238" s="60">
        <f t="shared" si="66"/>
        <v>100</v>
      </c>
      <c r="O238" s="184">
        <v>0</v>
      </c>
      <c r="P238" s="184">
        <f t="shared" si="65"/>
        <v>100</v>
      </c>
      <c r="Q238" s="184">
        <v>0</v>
      </c>
      <c r="R238" s="184">
        <f t="shared" si="73"/>
        <v>100</v>
      </c>
      <c r="S238" s="185">
        <v>0</v>
      </c>
      <c r="T238" s="185">
        <f t="shared" si="71"/>
        <v>100</v>
      </c>
      <c r="U238" s="185">
        <v>0</v>
      </c>
      <c r="V238" s="185">
        <f t="shared" si="72"/>
        <v>100</v>
      </c>
      <c r="W238" s="185">
        <v>0</v>
      </c>
      <c r="X238" s="185">
        <f t="shared" si="61"/>
        <v>100</v>
      </c>
    </row>
    <row r="239" spans="1:24" ht="22.35" hidden="1" x14ac:dyDescent="0.3">
      <c r="A239" s="252" t="s">
        <v>288</v>
      </c>
      <c r="B239" s="253" t="s">
        <v>333</v>
      </c>
      <c r="C239" s="254" t="s">
        <v>23</v>
      </c>
      <c r="D239" s="254" t="s">
        <v>23</v>
      </c>
      <c r="E239" s="255" t="s">
        <v>334</v>
      </c>
      <c r="F239" s="256">
        <v>0</v>
      </c>
      <c r="G239" s="197">
        <f t="shared" si="69"/>
        <v>100</v>
      </c>
      <c r="H239" s="189">
        <f t="shared" si="70"/>
        <v>100</v>
      </c>
      <c r="I239" s="70">
        <v>0</v>
      </c>
      <c r="J239" s="70">
        <f t="shared" si="68"/>
        <v>100</v>
      </c>
      <c r="K239" s="70">
        <v>0</v>
      </c>
      <c r="L239" s="70">
        <f t="shared" si="67"/>
        <v>100</v>
      </c>
      <c r="M239" s="70">
        <v>0</v>
      </c>
      <c r="N239" s="70">
        <f t="shared" si="66"/>
        <v>100</v>
      </c>
      <c r="O239" s="190">
        <f>+O240</f>
        <v>-100</v>
      </c>
      <c r="P239" s="190">
        <f t="shared" ref="P239:P304" si="74">+N239+O239</f>
        <v>0</v>
      </c>
      <c r="Q239" s="190">
        <v>0</v>
      </c>
      <c r="R239" s="190">
        <f t="shared" si="73"/>
        <v>0</v>
      </c>
      <c r="S239" s="180">
        <v>0</v>
      </c>
      <c r="T239" s="180">
        <f t="shared" si="71"/>
        <v>0</v>
      </c>
      <c r="U239" s="180">
        <v>0</v>
      </c>
      <c r="V239" s="180">
        <f t="shared" si="72"/>
        <v>0</v>
      </c>
      <c r="W239" s="180">
        <v>0</v>
      </c>
      <c r="X239" s="180">
        <f t="shared" si="61"/>
        <v>0</v>
      </c>
    </row>
    <row r="240" spans="1:24" hidden="1" x14ac:dyDescent="0.3">
      <c r="A240" s="257"/>
      <c r="B240" s="258"/>
      <c r="C240" s="259" t="s">
        <v>291</v>
      </c>
      <c r="D240" s="259" t="s">
        <v>102</v>
      </c>
      <c r="E240" s="260" t="s">
        <v>103</v>
      </c>
      <c r="F240" s="261">
        <v>0</v>
      </c>
      <c r="G240" s="204">
        <v>100</v>
      </c>
      <c r="H240" s="183">
        <f t="shared" si="70"/>
        <v>100</v>
      </c>
      <c r="I240" s="60">
        <v>0</v>
      </c>
      <c r="J240" s="60">
        <f t="shared" si="68"/>
        <v>100</v>
      </c>
      <c r="K240" s="60">
        <v>0</v>
      </c>
      <c r="L240" s="60">
        <f t="shared" si="67"/>
        <v>100</v>
      </c>
      <c r="M240" s="60">
        <v>0</v>
      </c>
      <c r="N240" s="60">
        <f t="shared" si="66"/>
        <v>100</v>
      </c>
      <c r="O240" s="184">
        <v>-100</v>
      </c>
      <c r="P240" s="184">
        <f t="shared" si="74"/>
        <v>0</v>
      </c>
      <c r="Q240" s="184">
        <v>0</v>
      </c>
      <c r="R240" s="184">
        <f t="shared" si="73"/>
        <v>0</v>
      </c>
      <c r="S240" s="185">
        <v>0</v>
      </c>
      <c r="T240" s="185">
        <f t="shared" si="71"/>
        <v>0</v>
      </c>
      <c r="U240" s="185">
        <v>0</v>
      </c>
      <c r="V240" s="185">
        <f t="shared" si="72"/>
        <v>0</v>
      </c>
      <c r="W240" s="185">
        <v>0</v>
      </c>
      <c r="X240" s="185">
        <f t="shared" si="61"/>
        <v>0</v>
      </c>
    </row>
    <row r="241" spans="1:24" ht="22.35" hidden="1" x14ac:dyDescent="0.3">
      <c r="A241" s="252" t="s">
        <v>288</v>
      </c>
      <c r="B241" s="253" t="s">
        <v>335</v>
      </c>
      <c r="C241" s="254" t="s">
        <v>23</v>
      </c>
      <c r="D241" s="254" t="s">
        <v>23</v>
      </c>
      <c r="E241" s="255" t="s">
        <v>336</v>
      </c>
      <c r="F241" s="256">
        <v>0</v>
      </c>
      <c r="G241" s="197">
        <f t="shared" si="69"/>
        <v>100</v>
      </c>
      <c r="H241" s="189">
        <f t="shared" si="70"/>
        <v>100</v>
      </c>
      <c r="I241" s="70">
        <v>0</v>
      </c>
      <c r="J241" s="70">
        <f t="shared" si="68"/>
        <v>100</v>
      </c>
      <c r="K241" s="70">
        <v>0</v>
      </c>
      <c r="L241" s="70">
        <f t="shared" si="67"/>
        <v>100</v>
      </c>
      <c r="M241" s="70">
        <v>0</v>
      </c>
      <c r="N241" s="70">
        <f t="shared" si="66"/>
        <v>100</v>
      </c>
      <c r="O241" s="190">
        <f>+O242</f>
        <v>-100</v>
      </c>
      <c r="P241" s="190">
        <f t="shared" si="74"/>
        <v>0</v>
      </c>
      <c r="Q241" s="190">
        <v>0</v>
      </c>
      <c r="R241" s="190">
        <f t="shared" si="73"/>
        <v>0</v>
      </c>
      <c r="S241" s="180">
        <v>0</v>
      </c>
      <c r="T241" s="180">
        <f t="shared" si="71"/>
        <v>0</v>
      </c>
      <c r="U241" s="180">
        <v>0</v>
      </c>
      <c r="V241" s="180">
        <f t="shared" si="72"/>
        <v>0</v>
      </c>
      <c r="W241" s="180">
        <v>0</v>
      </c>
      <c r="X241" s="180">
        <f t="shared" si="61"/>
        <v>0</v>
      </c>
    </row>
    <row r="242" spans="1:24" hidden="1" x14ac:dyDescent="0.3">
      <c r="A242" s="257"/>
      <c r="B242" s="258"/>
      <c r="C242" s="259" t="s">
        <v>291</v>
      </c>
      <c r="D242" s="259" t="s">
        <v>102</v>
      </c>
      <c r="E242" s="260" t="s">
        <v>103</v>
      </c>
      <c r="F242" s="261">
        <v>0</v>
      </c>
      <c r="G242" s="204">
        <v>100</v>
      </c>
      <c r="H242" s="183">
        <f t="shared" si="70"/>
        <v>100</v>
      </c>
      <c r="I242" s="60">
        <v>0</v>
      </c>
      <c r="J242" s="60">
        <f t="shared" si="68"/>
        <v>100</v>
      </c>
      <c r="K242" s="60">
        <v>0</v>
      </c>
      <c r="L242" s="60">
        <f t="shared" si="67"/>
        <v>100</v>
      </c>
      <c r="M242" s="60">
        <v>0</v>
      </c>
      <c r="N242" s="60">
        <f t="shared" si="66"/>
        <v>100</v>
      </c>
      <c r="O242" s="184">
        <v>-100</v>
      </c>
      <c r="P242" s="184">
        <f t="shared" si="74"/>
        <v>0</v>
      </c>
      <c r="Q242" s="184">
        <v>0</v>
      </c>
      <c r="R242" s="184">
        <f t="shared" si="73"/>
        <v>0</v>
      </c>
      <c r="S242" s="185">
        <v>0</v>
      </c>
      <c r="T242" s="185">
        <f t="shared" si="71"/>
        <v>0</v>
      </c>
      <c r="U242" s="185">
        <v>0</v>
      </c>
      <c r="V242" s="185">
        <f t="shared" si="72"/>
        <v>0</v>
      </c>
      <c r="W242" s="185">
        <v>0</v>
      </c>
      <c r="X242" s="185">
        <f t="shared" si="61"/>
        <v>0</v>
      </c>
    </row>
    <row r="243" spans="1:24" ht="22.35" hidden="1" x14ac:dyDescent="0.3">
      <c r="A243" s="252" t="s">
        <v>288</v>
      </c>
      <c r="B243" s="253" t="s">
        <v>337</v>
      </c>
      <c r="C243" s="254" t="s">
        <v>23</v>
      </c>
      <c r="D243" s="254" t="s">
        <v>23</v>
      </c>
      <c r="E243" s="255" t="s">
        <v>338</v>
      </c>
      <c r="F243" s="256">
        <v>0</v>
      </c>
      <c r="G243" s="197">
        <f t="shared" si="69"/>
        <v>100</v>
      </c>
      <c r="H243" s="189">
        <f t="shared" si="70"/>
        <v>100</v>
      </c>
      <c r="I243" s="70">
        <v>0</v>
      </c>
      <c r="J243" s="70">
        <f t="shared" si="68"/>
        <v>100</v>
      </c>
      <c r="K243" s="70">
        <v>0</v>
      </c>
      <c r="L243" s="70">
        <f t="shared" si="67"/>
        <v>100</v>
      </c>
      <c r="M243" s="70">
        <v>0</v>
      </c>
      <c r="N243" s="70">
        <f t="shared" si="66"/>
        <v>100</v>
      </c>
      <c r="O243" s="190">
        <v>0</v>
      </c>
      <c r="P243" s="190">
        <f t="shared" si="74"/>
        <v>100</v>
      </c>
      <c r="Q243" s="190">
        <v>0</v>
      </c>
      <c r="R243" s="190">
        <f t="shared" si="73"/>
        <v>100</v>
      </c>
      <c r="S243" s="180">
        <v>0</v>
      </c>
      <c r="T243" s="180">
        <f t="shared" si="71"/>
        <v>100</v>
      </c>
      <c r="U243" s="180">
        <v>0</v>
      </c>
      <c r="V243" s="180">
        <f t="shared" si="72"/>
        <v>100</v>
      </c>
      <c r="W243" s="180">
        <v>0</v>
      </c>
      <c r="X243" s="180">
        <f t="shared" si="61"/>
        <v>100</v>
      </c>
    </row>
    <row r="244" spans="1:24" hidden="1" x14ac:dyDescent="0.3">
      <c r="A244" s="257"/>
      <c r="B244" s="258"/>
      <c r="C244" s="259" t="s">
        <v>291</v>
      </c>
      <c r="D244" s="259" t="s">
        <v>102</v>
      </c>
      <c r="E244" s="260" t="s">
        <v>103</v>
      </c>
      <c r="F244" s="261">
        <v>0</v>
      </c>
      <c r="G244" s="204">
        <v>100</v>
      </c>
      <c r="H244" s="183">
        <f t="shared" si="70"/>
        <v>100</v>
      </c>
      <c r="I244" s="60">
        <v>0</v>
      </c>
      <c r="J244" s="60">
        <f t="shared" si="68"/>
        <v>100</v>
      </c>
      <c r="K244" s="60">
        <v>0</v>
      </c>
      <c r="L244" s="60">
        <f t="shared" si="67"/>
        <v>100</v>
      </c>
      <c r="M244" s="60">
        <v>0</v>
      </c>
      <c r="N244" s="60">
        <f t="shared" si="66"/>
        <v>100</v>
      </c>
      <c r="O244" s="184">
        <v>0</v>
      </c>
      <c r="P244" s="184">
        <f t="shared" si="74"/>
        <v>100</v>
      </c>
      <c r="Q244" s="184">
        <v>0</v>
      </c>
      <c r="R244" s="184">
        <f t="shared" si="73"/>
        <v>100</v>
      </c>
      <c r="S244" s="185">
        <v>0</v>
      </c>
      <c r="T244" s="185">
        <f t="shared" si="71"/>
        <v>100</v>
      </c>
      <c r="U244" s="185">
        <v>0</v>
      </c>
      <c r="V244" s="185">
        <f t="shared" si="72"/>
        <v>100</v>
      </c>
      <c r="W244" s="185">
        <v>0</v>
      </c>
      <c r="X244" s="185">
        <f t="shared" si="61"/>
        <v>100</v>
      </c>
    </row>
    <row r="245" spans="1:24" ht="22.35" hidden="1" x14ac:dyDescent="0.3">
      <c r="A245" s="252" t="s">
        <v>288</v>
      </c>
      <c r="B245" s="253" t="s">
        <v>339</v>
      </c>
      <c r="C245" s="254" t="s">
        <v>23</v>
      </c>
      <c r="D245" s="254" t="s">
        <v>23</v>
      </c>
      <c r="E245" s="255" t="s">
        <v>340</v>
      </c>
      <c r="F245" s="256">
        <v>0</v>
      </c>
      <c r="G245" s="197">
        <f t="shared" si="69"/>
        <v>200</v>
      </c>
      <c r="H245" s="189">
        <f t="shared" si="70"/>
        <v>200</v>
      </c>
      <c r="I245" s="70">
        <v>0</v>
      </c>
      <c r="J245" s="70">
        <f t="shared" si="68"/>
        <v>200</v>
      </c>
      <c r="K245" s="70">
        <v>0</v>
      </c>
      <c r="L245" s="70">
        <f t="shared" si="67"/>
        <v>200</v>
      </c>
      <c r="M245" s="70">
        <v>0</v>
      </c>
      <c r="N245" s="70">
        <f t="shared" si="66"/>
        <v>200</v>
      </c>
      <c r="O245" s="190">
        <v>0</v>
      </c>
      <c r="P245" s="190">
        <f t="shared" si="74"/>
        <v>200</v>
      </c>
      <c r="Q245" s="190">
        <v>0</v>
      </c>
      <c r="R245" s="190">
        <f t="shared" si="73"/>
        <v>200</v>
      </c>
      <c r="S245" s="180">
        <v>0</v>
      </c>
      <c r="T245" s="180">
        <f t="shared" si="71"/>
        <v>200</v>
      </c>
      <c r="U245" s="180">
        <v>0</v>
      </c>
      <c r="V245" s="180">
        <f t="shared" si="72"/>
        <v>200</v>
      </c>
      <c r="W245" s="180">
        <v>0</v>
      </c>
      <c r="X245" s="180">
        <f t="shared" si="61"/>
        <v>200</v>
      </c>
    </row>
    <row r="246" spans="1:24" hidden="1" x14ac:dyDescent="0.3">
      <c r="A246" s="257"/>
      <c r="B246" s="258"/>
      <c r="C246" s="259" t="s">
        <v>291</v>
      </c>
      <c r="D246" s="259" t="s">
        <v>102</v>
      </c>
      <c r="E246" s="260" t="s">
        <v>103</v>
      </c>
      <c r="F246" s="261">
        <v>0</v>
      </c>
      <c r="G246" s="204">
        <v>200</v>
      </c>
      <c r="H246" s="183">
        <f t="shared" si="70"/>
        <v>200</v>
      </c>
      <c r="I246" s="60">
        <v>0</v>
      </c>
      <c r="J246" s="60">
        <f t="shared" si="68"/>
        <v>200</v>
      </c>
      <c r="K246" s="60">
        <v>0</v>
      </c>
      <c r="L246" s="60">
        <f t="shared" si="67"/>
        <v>200</v>
      </c>
      <c r="M246" s="60">
        <v>0</v>
      </c>
      <c r="N246" s="60">
        <f t="shared" si="66"/>
        <v>200</v>
      </c>
      <c r="O246" s="184">
        <v>0</v>
      </c>
      <c r="P246" s="184">
        <f t="shared" si="74"/>
        <v>200</v>
      </c>
      <c r="Q246" s="184">
        <v>0</v>
      </c>
      <c r="R246" s="184">
        <f t="shared" si="73"/>
        <v>200</v>
      </c>
      <c r="S246" s="185">
        <v>0</v>
      </c>
      <c r="T246" s="185">
        <f t="shared" si="71"/>
        <v>200</v>
      </c>
      <c r="U246" s="185">
        <v>0</v>
      </c>
      <c r="V246" s="185">
        <f t="shared" si="72"/>
        <v>200</v>
      </c>
      <c r="W246" s="185">
        <v>0</v>
      </c>
      <c r="X246" s="185">
        <f t="shared" si="61"/>
        <v>200</v>
      </c>
    </row>
    <row r="247" spans="1:24" ht="22.35" hidden="1" x14ac:dyDescent="0.3">
      <c r="A247" s="252" t="s">
        <v>288</v>
      </c>
      <c r="B247" s="253" t="s">
        <v>341</v>
      </c>
      <c r="C247" s="254" t="s">
        <v>23</v>
      </c>
      <c r="D247" s="254" t="s">
        <v>23</v>
      </c>
      <c r="E247" s="255" t="s">
        <v>342</v>
      </c>
      <c r="F247" s="256">
        <v>0</v>
      </c>
      <c r="G247" s="197">
        <f t="shared" si="69"/>
        <v>100</v>
      </c>
      <c r="H247" s="189">
        <f t="shared" si="70"/>
        <v>100</v>
      </c>
      <c r="I247" s="70">
        <v>0</v>
      </c>
      <c r="J247" s="70">
        <f t="shared" si="68"/>
        <v>100</v>
      </c>
      <c r="K247" s="70">
        <v>0</v>
      </c>
      <c r="L247" s="70">
        <f t="shared" si="67"/>
        <v>100</v>
      </c>
      <c r="M247" s="70">
        <v>0</v>
      </c>
      <c r="N247" s="70">
        <f t="shared" si="66"/>
        <v>100</v>
      </c>
      <c r="O247" s="190">
        <v>0</v>
      </c>
      <c r="P247" s="190">
        <f t="shared" si="74"/>
        <v>100</v>
      </c>
      <c r="Q247" s="190">
        <v>0</v>
      </c>
      <c r="R247" s="190">
        <f t="shared" si="73"/>
        <v>100</v>
      </c>
      <c r="S247" s="180">
        <v>0</v>
      </c>
      <c r="T247" s="180">
        <f t="shared" si="71"/>
        <v>100</v>
      </c>
      <c r="U247" s="180">
        <v>0</v>
      </c>
      <c r="V247" s="180">
        <f t="shared" si="72"/>
        <v>100</v>
      </c>
      <c r="W247" s="180">
        <v>0</v>
      </c>
      <c r="X247" s="180">
        <f t="shared" si="61"/>
        <v>100</v>
      </c>
    </row>
    <row r="248" spans="1:24" hidden="1" x14ac:dyDescent="0.3">
      <c r="A248" s="257"/>
      <c r="B248" s="258"/>
      <c r="C248" s="259" t="s">
        <v>291</v>
      </c>
      <c r="D248" s="259" t="s">
        <v>102</v>
      </c>
      <c r="E248" s="260" t="s">
        <v>103</v>
      </c>
      <c r="F248" s="261">
        <v>0</v>
      </c>
      <c r="G248" s="204">
        <v>100</v>
      </c>
      <c r="H248" s="183">
        <f t="shared" si="70"/>
        <v>100</v>
      </c>
      <c r="I248" s="60">
        <v>0</v>
      </c>
      <c r="J248" s="60">
        <f t="shared" si="68"/>
        <v>100</v>
      </c>
      <c r="K248" s="60">
        <v>0</v>
      </c>
      <c r="L248" s="60">
        <f t="shared" si="67"/>
        <v>100</v>
      </c>
      <c r="M248" s="60">
        <v>0</v>
      </c>
      <c r="N248" s="60">
        <f t="shared" si="66"/>
        <v>100</v>
      </c>
      <c r="O248" s="184">
        <v>0</v>
      </c>
      <c r="P248" s="184">
        <f t="shared" si="74"/>
        <v>100</v>
      </c>
      <c r="Q248" s="184">
        <v>0</v>
      </c>
      <c r="R248" s="184">
        <f t="shared" si="73"/>
        <v>100</v>
      </c>
      <c r="S248" s="185">
        <v>0</v>
      </c>
      <c r="T248" s="185">
        <f t="shared" si="71"/>
        <v>100</v>
      </c>
      <c r="U248" s="185">
        <v>0</v>
      </c>
      <c r="V248" s="185">
        <f t="shared" si="72"/>
        <v>100</v>
      </c>
      <c r="W248" s="185">
        <v>0</v>
      </c>
      <c r="X248" s="185">
        <f t="shared" si="61"/>
        <v>100</v>
      </c>
    </row>
    <row r="249" spans="1:24" ht="32.85" hidden="1" x14ac:dyDescent="0.3">
      <c r="A249" s="252" t="s">
        <v>288</v>
      </c>
      <c r="B249" s="253" t="s">
        <v>343</v>
      </c>
      <c r="C249" s="254" t="s">
        <v>23</v>
      </c>
      <c r="D249" s="254" t="s">
        <v>23</v>
      </c>
      <c r="E249" s="255" t="s">
        <v>344</v>
      </c>
      <c r="F249" s="256">
        <v>0</v>
      </c>
      <c r="G249" s="197">
        <f t="shared" si="69"/>
        <v>100</v>
      </c>
      <c r="H249" s="189">
        <f t="shared" si="70"/>
        <v>100</v>
      </c>
      <c r="I249" s="70">
        <v>0</v>
      </c>
      <c r="J249" s="70">
        <f t="shared" si="68"/>
        <v>100</v>
      </c>
      <c r="K249" s="70">
        <v>0</v>
      </c>
      <c r="L249" s="70">
        <f t="shared" si="67"/>
        <v>100</v>
      </c>
      <c r="M249" s="70">
        <v>0</v>
      </c>
      <c r="N249" s="70">
        <f t="shared" si="66"/>
        <v>100</v>
      </c>
      <c r="O249" s="190">
        <v>0</v>
      </c>
      <c r="P249" s="190">
        <f t="shared" si="74"/>
        <v>100</v>
      </c>
      <c r="Q249" s="190">
        <v>0</v>
      </c>
      <c r="R249" s="190">
        <f t="shared" si="73"/>
        <v>100</v>
      </c>
      <c r="S249" s="180">
        <v>0</v>
      </c>
      <c r="T249" s="180">
        <f t="shared" si="71"/>
        <v>100</v>
      </c>
      <c r="U249" s="180">
        <v>0</v>
      </c>
      <c r="V249" s="180">
        <f t="shared" si="72"/>
        <v>100</v>
      </c>
      <c r="W249" s="180">
        <v>0</v>
      </c>
      <c r="X249" s="180">
        <f t="shared" si="61"/>
        <v>100</v>
      </c>
    </row>
    <row r="250" spans="1:24" hidden="1" x14ac:dyDescent="0.3">
      <c r="A250" s="257"/>
      <c r="B250" s="258"/>
      <c r="C250" s="259" t="s">
        <v>291</v>
      </c>
      <c r="D250" s="259" t="s">
        <v>345</v>
      </c>
      <c r="E250" s="260" t="s">
        <v>346</v>
      </c>
      <c r="F250" s="261">
        <v>0</v>
      </c>
      <c r="G250" s="204">
        <v>100</v>
      </c>
      <c r="H250" s="183">
        <f t="shared" si="70"/>
        <v>100</v>
      </c>
      <c r="I250" s="60">
        <v>0</v>
      </c>
      <c r="J250" s="60">
        <f t="shared" si="68"/>
        <v>100</v>
      </c>
      <c r="K250" s="60">
        <v>0</v>
      </c>
      <c r="L250" s="60">
        <f t="shared" si="67"/>
        <v>100</v>
      </c>
      <c r="M250" s="60">
        <v>0</v>
      </c>
      <c r="N250" s="60">
        <f t="shared" si="66"/>
        <v>100</v>
      </c>
      <c r="O250" s="184">
        <v>0</v>
      </c>
      <c r="P250" s="184">
        <f t="shared" si="74"/>
        <v>100</v>
      </c>
      <c r="Q250" s="184">
        <v>0</v>
      </c>
      <c r="R250" s="184">
        <f t="shared" si="73"/>
        <v>100</v>
      </c>
      <c r="S250" s="185">
        <v>0</v>
      </c>
      <c r="T250" s="185">
        <f t="shared" si="71"/>
        <v>100</v>
      </c>
      <c r="U250" s="185">
        <v>0</v>
      </c>
      <c r="V250" s="185">
        <f t="shared" si="72"/>
        <v>100</v>
      </c>
      <c r="W250" s="185">
        <v>0</v>
      </c>
      <c r="X250" s="185">
        <f t="shared" si="61"/>
        <v>100</v>
      </c>
    </row>
    <row r="251" spans="1:24" ht="22.35" hidden="1" x14ac:dyDescent="0.3">
      <c r="A251" s="252" t="s">
        <v>288</v>
      </c>
      <c r="B251" s="253" t="s">
        <v>347</v>
      </c>
      <c r="C251" s="254" t="s">
        <v>23</v>
      </c>
      <c r="D251" s="254" t="s">
        <v>23</v>
      </c>
      <c r="E251" s="255" t="s">
        <v>348</v>
      </c>
      <c r="F251" s="256">
        <v>0</v>
      </c>
      <c r="G251" s="197">
        <f t="shared" si="69"/>
        <v>150</v>
      </c>
      <c r="H251" s="189">
        <f t="shared" si="70"/>
        <v>150</v>
      </c>
      <c r="I251" s="70">
        <v>0</v>
      </c>
      <c r="J251" s="70">
        <f t="shared" si="68"/>
        <v>150</v>
      </c>
      <c r="K251" s="70">
        <v>0</v>
      </c>
      <c r="L251" s="70">
        <f t="shared" si="67"/>
        <v>150</v>
      </c>
      <c r="M251" s="70">
        <v>0</v>
      </c>
      <c r="N251" s="70">
        <f t="shared" si="66"/>
        <v>150</v>
      </c>
      <c r="O251" s="190">
        <v>0</v>
      </c>
      <c r="P251" s="190">
        <f t="shared" si="74"/>
        <v>150</v>
      </c>
      <c r="Q251" s="190">
        <v>0</v>
      </c>
      <c r="R251" s="190">
        <f t="shared" si="73"/>
        <v>150</v>
      </c>
      <c r="S251" s="180">
        <v>0</v>
      </c>
      <c r="T251" s="180">
        <f t="shared" si="71"/>
        <v>150</v>
      </c>
      <c r="U251" s="180">
        <v>0</v>
      </c>
      <c r="V251" s="180">
        <f t="shared" si="72"/>
        <v>150</v>
      </c>
      <c r="W251" s="180">
        <v>0</v>
      </c>
      <c r="X251" s="180">
        <f t="shared" si="61"/>
        <v>150</v>
      </c>
    </row>
    <row r="252" spans="1:24" hidden="1" x14ac:dyDescent="0.3">
      <c r="A252" s="257"/>
      <c r="B252" s="258"/>
      <c r="C252" s="259" t="s">
        <v>291</v>
      </c>
      <c r="D252" s="259" t="s">
        <v>345</v>
      </c>
      <c r="E252" s="260" t="s">
        <v>346</v>
      </c>
      <c r="F252" s="261">
        <v>0</v>
      </c>
      <c r="G252" s="204">
        <v>150</v>
      </c>
      <c r="H252" s="183">
        <f t="shared" si="70"/>
        <v>150</v>
      </c>
      <c r="I252" s="60">
        <v>0</v>
      </c>
      <c r="J252" s="60">
        <f t="shared" si="68"/>
        <v>150</v>
      </c>
      <c r="K252" s="60">
        <v>0</v>
      </c>
      <c r="L252" s="60">
        <f t="shared" si="67"/>
        <v>150</v>
      </c>
      <c r="M252" s="60">
        <v>0</v>
      </c>
      <c r="N252" s="60">
        <f t="shared" si="66"/>
        <v>150</v>
      </c>
      <c r="O252" s="184">
        <v>0</v>
      </c>
      <c r="P252" s="184">
        <f t="shared" si="74"/>
        <v>150</v>
      </c>
      <c r="Q252" s="184">
        <v>0</v>
      </c>
      <c r="R252" s="184">
        <f t="shared" si="73"/>
        <v>150</v>
      </c>
      <c r="S252" s="185">
        <v>0</v>
      </c>
      <c r="T252" s="185">
        <f t="shared" si="71"/>
        <v>150</v>
      </c>
      <c r="U252" s="185">
        <v>0</v>
      </c>
      <c r="V252" s="185">
        <f t="shared" si="72"/>
        <v>150</v>
      </c>
      <c r="W252" s="185">
        <v>0</v>
      </c>
      <c r="X252" s="185">
        <f t="shared" si="61"/>
        <v>150</v>
      </c>
    </row>
    <row r="253" spans="1:24" hidden="1" x14ac:dyDescent="0.3">
      <c r="A253" s="252" t="s">
        <v>288</v>
      </c>
      <c r="B253" s="253" t="s">
        <v>349</v>
      </c>
      <c r="C253" s="254" t="s">
        <v>23</v>
      </c>
      <c r="D253" s="254" t="s">
        <v>23</v>
      </c>
      <c r="E253" s="255" t="s">
        <v>350</v>
      </c>
      <c r="F253" s="256">
        <v>0</v>
      </c>
      <c r="G253" s="197">
        <f t="shared" si="69"/>
        <v>100</v>
      </c>
      <c r="H253" s="189">
        <f t="shared" si="70"/>
        <v>100</v>
      </c>
      <c r="I253" s="70">
        <v>0</v>
      </c>
      <c r="J253" s="70">
        <f t="shared" si="68"/>
        <v>100</v>
      </c>
      <c r="K253" s="70">
        <v>0</v>
      </c>
      <c r="L253" s="70">
        <f t="shared" si="67"/>
        <v>100</v>
      </c>
      <c r="M253" s="70">
        <v>0</v>
      </c>
      <c r="N253" s="70">
        <f t="shared" si="66"/>
        <v>100</v>
      </c>
      <c r="O253" s="190">
        <v>0</v>
      </c>
      <c r="P253" s="190">
        <f t="shared" si="74"/>
        <v>100</v>
      </c>
      <c r="Q253" s="190">
        <v>0</v>
      </c>
      <c r="R253" s="190">
        <f t="shared" si="73"/>
        <v>100</v>
      </c>
      <c r="S253" s="180">
        <v>0</v>
      </c>
      <c r="T253" s="180">
        <f t="shared" si="71"/>
        <v>100</v>
      </c>
      <c r="U253" s="180">
        <v>0</v>
      </c>
      <c r="V253" s="180">
        <f t="shared" si="72"/>
        <v>100</v>
      </c>
      <c r="W253" s="180">
        <v>0</v>
      </c>
      <c r="X253" s="180">
        <f t="shared" si="61"/>
        <v>100</v>
      </c>
    </row>
    <row r="254" spans="1:24" hidden="1" x14ac:dyDescent="0.3">
      <c r="A254" s="257"/>
      <c r="B254" s="258"/>
      <c r="C254" s="259" t="s">
        <v>291</v>
      </c>
      <c r="D254" s="259" t="s">
        <v>102</v>
      </c>
      <c r="E254" s="260" t="s">
        <v>103</v>
      </c>
      <c r="F254" s="261">
        <v>0</v>
      </c>
      <c r="G254" s="204">
        <v>100</v>
      </c>
      <c r="H254" s="183">
        <f t="shared" si="70"/>
        <v>100</v>
      </c>
      <c r="I254" s="60">
        <v>0</v>
      </c>
      <c r="J254" s="60">
        <f t="shared" si="68"/>
        <v>100</v>
      </c>
      <c r="K254" s="60">
        <v>0</v>
      </c>
      <c r="L254" s="60">
        <f t="shared" si="67"/>
        <v>100</v>
      </c>
      <c r="M254" s="60">
        <v>0</v>
      </c>
      <c r="N254" s="60">
        <f t="shared" si="66"/>
        <v>100</v>
      </c>
      <c r="O254" s="184">
        <v>0</v>
      </c>
      <c r="P254" s="184">
        <f t="shared" si="74"/>
        <v>100</v>
      </c>
      <c r="Q254" s="184">
        <v>0</v>
      </c>
      <c r="R254" s="184">
        <f t="shared" si="73"/>
        <v>100</v>
      </c>
      <c r="S254" s="185">
        <v>0</v>
      </c>
      <c r="T254" s="185">
        <f t="shared" si="71"/>
        <v>100</v>
      </c>
      <c r="U254" s="185">
        <v>0</v>
      </c>
      <c r="V254" s="185">
        <f t="shared" si="72"/>
        <v>100</v>
      </c>
      <c r="W254" s="185">
        <v>0</v>
      </c>
      <c r="X254" s="185">
        <f t="shared" si="61"/>
        <v>100</v>
      </c>
    </row>
    <row r="255" spans="1:24" ht="22.35" hidden="1" x14ac:dyDescent="0.3">
      <c r="A255" s="252" t="s">
        <v>288</v>
      </c>
      <c r="B255" s="253" t="s">
        <v>351</v>
      </c>
      <c r="C255" s="254" t="s">
        <v>23</v>
      </c>
      <c r="D255" s="254" t="s">
        <v>23</v>
      </c>
      <c r="E255" s="255" t="s">
        <v>352</v>
      </c>
      <c r="F255" s="256">
        <v>0</v>
      </c>
      <c r="G255" s="197">
        <f t="shared" si="69"/>
        <v>200</v>
      </c>
      <c r="H255" s="189">
        <f t="shared" si="70"/>
        <v>200</v>
      </c>
      <c r="I255" s="70">
        <v>0</v>
      </c>
      <c r="J255" s="70">
        <f t="shared" si="68"/>
        <v>200</v>
      </c>
      <c r="K255" s="70">
        <v>0</v>
      </c>
      <c r="L255" s="70">
        <f t="shared" si="67"/>
        <v>200</v>
      </c>
      <c r="M255" s="70">
        <v>0</v>
      </c>
      <c r="N255" s="70">
        <f t="shared" ref="N255:N320" si="75">+L255+M255</f>
        <v>200</v>
      </c>
      <c r="O255" s="190">
        <v>0</v>
      </c>
      <c r="P255" s="190">
        <f t="shared" si="74"/>
        <v>200</v>
      </c>
      <c r="Q255" s="190">
        <v>0</v>
      </c>
      <c r="R255" s="190">
        <f t="shared" si="73"/>
        <v>200</v>
      </c>
      <c r="S255" s="180">
        <v>0</v>
      </c>
      <c r="T255" s="180">
        <f t="shared" si="71"/>
        <v>200</v>
      </c>
      <c r="U255" s="180">
        <v>0</v>
      </c>
      <c r="V255" s="180">
        <f t="shared" si="72"/>
        <v>200</v>
      </c>
      <c r="W255" s="180">
        <v>0</v>
      </c>
      <c r="X255" s="180">
        <f t="shared" si="61"/>
        <v>200</v>
      </c>
    </row>
    <row r="256" spans="1:24" hidden="1" x14ac:dyDescent="0.3">
      <c r="A256" s="257"/>
      <c r="B256" s="258"/>
      <c r="C256" s="259" t="s">
        <v>291</v>
      </c>
      <c r="D256" s="259" t="s">
        <v>314</v>
      </c>
      <c r="E256" s="260" t="s">
        <v>240</v>
      </c>
      <c r="F256" s="261">
        <v>0</v>
      </c>
      <c r="G256" s="204">
        <v>200</v>
      </c>
      <c r="H256" s="183">
        <f t="shared" si="70"/>
        <v>200</v>
      </c>
      <c r="I256" s="60">
        <v>0</v>
      </c>
      <c r="J256" s="60">
        <f t="shared" si="68"/>
        <v>200</v>
      </c>
      <c r="K256" s="60">
        <v>0</v>
      </c>
      <c r="L256" s="60">
        <f t="shared" si="67"/>
        <v>200</v>
      </c>
      <c r="M256" s="60">
        <v>0</v>
      </c>
      <c r="N256" s="60">
        <f t="shared" si="75"/>
        <v>200</v>
      </c>
      <c r="O256" s="184">
        <v>0</v>
      </c>
      <c r="P256" s="184">
        <f t="shared" si="74"/>
        <v>200</v>
      </c>
      <c r="Q256" s="184">
        <v>0</v>
      </c>
      <c r="R256" s="184">
        <f t="shared" si="73"/>
        <v>200</v>
      </c>
      <c r="S256" s="185">
        <v>0</v>
      </c>
      <c r="T256" s="185">
        <f t="shared" si="71"/>
        <v>200</v>
      </c>
      <c r="U256" s="185">
        <v>0</v>
      </c>
      <c r="V256" s="185">
        <f t="shared" si="72"/>
        <v>200</v>
      </c>
      <c r="W256" s="185">
        <v>0</v>
      </c>
      <c r="X256" s="185">
        <f t="shared" si="61"/>
        <v>200</v>
      </c>
    </row>
    <row r="257" spans="1:24" hidden="1" x14ac:dyDescent="0.3">
      <c r="A257" s="252" t="s">
        <v>288</v>
      </c>
      <c r="B257" s="253" t="s">
        <v>353</v>
      </c>
      <c r="C257" s="254" t="s">
        <v>23</v>
      </c>
      <c r="D257" s="254" t="s">
        <v>23</v>
      </c>
      <c r="E257" s="255" t="s">
        <v>354</v>
      </c>
      <c r="F257" s="256">
        <v>0</v>
      </c>
      <c r="G257" s="197">
        <f t="shared" si="69"/>
        <v>100</v>
      </c>
      <c r="H257" s="189">
        <f t="shared" si="70"/>
        <v>100</v>
      </c>
      <c r="I257" s="70">
        <v>0</v>
      </c>
      <c r="J257" s="70">
        <f t="shared" si="68"/>
        <v>100</v>
      </c>
      <c r="K257" s="70">
        <v>0</v>
      </c>
      <c r="L257" s="70">
        <f t="shared" ref="L257:L324" si="76">+J257+K257</f>
        <v>100</v>
      </c>
      <c r="M257" s="70">
        <v>0</v>
      </c>
      <c r="N257" s="70">
        <f t="shared" si="75"/>
        <v>100</v>
      </c>
      <c r="O257" s="190">
        <v>0</v>
      </c>
      <c r="P257" s="190">
        <f t="shared" si="74"/>
        <v>100</v>
      </c>
      <c r="Q257" s="190">
        <v>0</v>
      </c>
      <c r="R257" s="190">
        <f t="shared" si="73"/>
        <v>100</v>
      </c>
      <c r="S257" s="180">
        <v>0</v>
      </c>
      <c r="T257" s="180">
        <f t="shared" si="71"/>
        <v>100</v>
      </c>
      <c r="U257" s="180">
        <v>0</v>
      </c>
      <c r="V257" s="180">
        <f t="shared" si="72"/>
        <v>100</v>
      </c>
      <c r="W257" s="180">
        <v>0</v>
      </c>
      <c r="X257" s="180">
        <f t="shared" si="61"/>
        <v>100</v>
      </c>
    </row>
    <row r="258" spans="1:24" hidden="1" x14ac:dyDescent="0.3">
      <c r="A258" s="257"/>
      <c r="B258" s="258"/>
      <c r="C258" s="259" t="s">
        <v>291</v>
      </c>
      <c r="D258" s="259" t="s">
        <v>102</v>
      </c>
      <c r="E258" s="260" t="s">
        <v>103</v>
      </c>
      <c r="F258" s="261">
        <v>0</v>
      </c>
      <c r="G258" s="204">
        <v>100</v>
      </c>
      <c r="H258" s="183">
        <f t="shared" si="70"/>
        <v>100</v>
      </c>
      <c r="I258" s="60">
        <v>0</v>
      </c>
      <c r="J258" s="60">
        <f t="shared" si="68"/>
        <v>100</v>
      </c>
      <c r="K258" s="60">
        <v>0</v>
      </c>
      <c r="L258" s="60">
        <f t="shared" si="76"/>
        <v>100</v>
      </c>
      <c r="M258" s="60">
        <v>0</v>
      </c>
      <c r="N258" s="60">
        <f t="shared" si="75"/>
        <v>100</v>
      </c>
      <c r="O258" s="184">
        <v>0</v>
      </c>
      <c r="P258" s="184">
        <f t="shared" si="74"/>
        <v>100</v>
      </c>
      <c r="Q258" s="184">
        <v>0</v>
      </c>
      <c r="R258" s="184">
        <f t="shared" si="73"/>
        <v>100</v>
      </c>
      <c r="S258" s="185">
        <v>0</v>
      </c>
      <c r="T258" s="185">
        <f t="shared" si="71"/>
        <v>100</v>
      </c>
      <c r="U258" s="185">
        <v>0</v>
      </c>
      <c r="V258" s="185">
        <f t="shared" si="72"/>
        <v>100</v>
      </c>
      <c r="W258" s="185">
        <v>0</v>
      </c>
      <c r="X258" s="185">
        <f t="shared" si="61"/>
        <v>100</v>
      </c>
    </row>
    <row r="259" spans="1:24" ht="32.85" hidden="1" x14ac:dyDescent="0.3">
      <c r="A259" s="252" t="s">
        <v>288</v>
      </c>
      <c r="B259" s="253" t="s">
        <v>355</v>
      </c>
      <c r="C259" s="254" t="s">
        <v>23</v>
      </c>
      <c r="D259" s="254" t="s">
        <v>23</v>
      </c>
      <c r="E259" s="255" t="s">
        <v>356</v>
      </c>
      <c r="F259" s="256">
        <v>0</v>
      </c>
      <c r="G259" s="197">
        <f t="shared" si="69"/>
        <v>100</v>
      </c>
      <c r="H259" s="189">
        <f t="shared" si="70"/>
        <v>100</v>
      </c>
      <c r="I259" s="70">
        <v>0</v>
      </c>
      <c r="J259" s="70">
        <f t="shared" si="68"/>
        <v>100</v>
      </c>
      <c r="K259" s="70">
        <v>0</v>
      </c>
      <c r="L259" s="70">
        <f t="shared" si="76"/>
        <v>100</v>
      </c>
      <c r="M259" s="70">
        <v>0</v>
      </c>
      <c r="N259" s="70">
        <f t="shared" si="75"/>
        <v>100</v>
      </c>
      <c r="O259" s="190">
        <v>0</v>
      </c>
      <c r="P259" s="190">
        <f t="shared" si="74"/>
        <v>100</v>
      </c>
      <c r="Q259" s="190">
        <v>0</v>
      </c>
      <c r="R259" s="190">
        <f t="shared" si="73"/>
        <v>100</v>
      </c>
      <c r="S259" s="180">
        <v>0</v>
      </c>
      <c r="T259" s="180">
        <f t="shared" si="71"/>
        <v>100</v>
      </c>
      <c r="U259" s="180">
        <v>0</v>
      </c>
      <c r="V259" s="180">
        <f t="shared" si="72"/>
        <v>100</v>
      </c>
      <c r="W259" s="180">
        <v>0</v>
      </c>
      <c r="X259" s="180">
        <f t="shared" si="61"/>
        <v>100</v>
      </c>
    </row>
    <row r="260" spans="1:24" hidden="1" x14ac:dyDescent="0.3">
      <c r="A260" s="257"/>
      <c r="B260" s="258"/>
      <c r="C260" s="259" t="s">
        <v>291</v>
      </c>
      <c r="D260" s="259" t="s">
        <v>102</v>
      </c>
      <c r="E260" s="260" t="s">
        <v>103</v>
      </c>
      <c r="F260" s="261">
        <v>0</v>
      </c>
      <c r="G260" s="204">
        <v>100</v>
      </c>
      <c r="H260" s="183">
        <f t="shared" si="70"/>
        <v>100</v>
      </c>
      <c r="I260" s="60">
        <v>0</v>
      </c>
      <c r="J260" s="60">
        <f t="shared" ref="J260:J344" si="77">+H260+I260</f>
        <v>100</v>
      </c>
      <c r="K260" s="60">
        <v>0</v>
      </c>
      <c r="L260" s="60">
        <f t="shared" si="76"/>
        <v>100</v>
      </c>
      <c r="M260" s="60">
        <v>0</v>
      </c>
      <c r="N260" s="60">
        <f t="shared" si="75"/>
        <v>100</v>
      </c>
      <c r="O260" s="184">
        <v>0</v>
      </c>
      <c r="P260" s="184">
        <f t="shared" si="74"/>
        <v>100</v>
      </c>
      <c r="Q260" s="184">
        <v>0</v>
      </c>
      <c r="R260" s="184">
        <f t="shared" si="73"/>
        <v>100</v>
      </c>
      <c r="S260" s="185">
        <v>0</v>
      </c>
      <c r="T260" s="185">
        <f t="shared" si="71"/>
        <v>100</v>
      </c>
      <c r="U260" s="185">
        <v>0</v>
      </c>
      <c r="V260" s="185">
        <f t="shared" si="72"/>
        <v>100</v>
      </c>
      <c r="W260" s="185">
        <v>0</v>
      </c>
      <c r="X260" s="185">
        <f t="shared" si="61"/>
        <v>100</v>
      </c>
    </row>
    <row r="261" spans="1:24" hidden="1" x14ac:dyDescent="0.3">
      <c r="A261" s="252" t="s">
        <v>288</v>
      </c>
      <c r="B261" s="253" t="s">
        <v>357</v>
      </c>
      <c r="C261" s="254" t="s">
        <v>23</v>
      </c>
      <c r="D261" s="254" t="s">
        <v>23</v>
      </c>
      <c r="E261" s="255" t="s">
        <v>358</v>
      </c>
      <c r="F261" s="256">
        <v>0</v>
      </c>
      <c r="G261" s="197">
        <f t="shared" ref="G261:G263" si="78">+G262</f>
        <v>450</v>
      </c>
      <c r="H261" s="189">
        <f t="shared" si="70"/>
        <v>450</v>
      </c>
      <c r="I261" s="70">
        <v>0</v>
      </c>
      <c r="J261" s="70">
        <f t="shared" si="77"/>
        <v>450</v>
      </c>
      <c r="K261" s="70">
        <v>0</v>
      </c>
      <c r="L261" s="70">
        <f t="shared" si="76"/>
        <v>450</v>
      </c>
      <c r="M261" s="70">
        <v>0</v>
      </c>
      <c r="N261" s="70">
        <f t="shared" si="75"/>
        <v>450</v>
      </c>
      <c r="O261" s="190">
        <v>0</v>
      </c>
      <c r="P261" s="190">
        <f t="shared" si="74"/>
        <v>450</v>
      </c>
      <c r="Q261" s="190">
        <v>0</v>
      </c>
      <c r="R261" s="190">
        <f t="shared" si="73"/>
        <v>450</v>
      </c>
      <c r="S261" s="180">
        <v>0</v>
      </c>
      <c r="T261" s="180">
        <f t="shared" si="71"/>
        <v>450</v>
      </c>
      <c r="U261" s="180">
        <v>0</v>
      </c>
      <c r="V261" s="180">
        <f t="shared" si="72"/>
        <v>450</v>
      </c>
      <c r="W261" s="180">
        <v>0</v>
      </c>
      <c r="X261" s="180">
        <f t="shared" si="61"/>
        <v>450</v>
      </c>
    </row>
    <row r="262" spans="1:24" hidden="1" x14ac:dyDescent="0.3">
      <c r="A262" s="257"/>
      <c r="B262" s="258"/>
      <c r="C262" s="259" t="s">
        <v>291</v>
      </c>
      <c r="D262" s="259" t="s">
        <v>102</v>
      </c>
      <c r="E262" s="260" t="s">
        <v>103</v>
      </c>
      <c r="F262" s="261">
        <v>0</v>
      </c>
      <c r="G262" s="204">
        <v>450</v>
      </c>
      <c r="H262" s="183">
        <f t="shared" ref="H262:H344" si="79">+F262+G262</f>
        <v>450</v>
      </c>
      <c r="I262" s="60">
        <v>0</v>
      </c>
      <c r="J262" s="60">
        <f t="shared" si="77"/>
        <v>450</v>
      </c>
      <c r="K262" s="60">
        <v>0</v>
      </c>
      <c r="L262" s="60">
        <f t="shared" si="76"/>
        <v>450</v>
      </c>
      <c r="M262" s="60">
        <v>0</v>
      </c>
      <c r="N262" s="60">
        <f t="shared" si="75"/>
        <v>450</v>
      </c>
      <c r="O262" s="184">
        <v>0</v>
      </c>
      <c r="P262" s="184">
        <f t="shared" si="74"/>
        <v>450</v>
      </c>
      <c r="Q262" s="184">
        <v>0</v>
      </c>
      <c r="R262" s="184">
        <f t="shared" si="73"/>
        <v>450</v>
      </c>
      <c r="S262" s="185">
        <v>0</v>
      </c>
      <c r="T262" s="185">
        <f t="shared" si="71"/>
        <v>450</v>
      </c>
      <c r="U262" s="185">
        <v>0</v>
      </c>
      <c r="V262" s="185">
        <f t="shared" si="72"/>
        <v>450</v>
      </c>
      <c r="W262" s="185">
        <v>0</v>
      </c>
      <c r="X262" s="185">
        <f t="shared" si="61"/>
        <v>450</v>
      </c>
    </row>
    <row r="263" spans="1:24" ht="22.35" hidden="1" x14ac:dyDescent="0.3">
      <c r="A263" s="252" t="s">
        <v>288</v>
      </c>
      <c r="B263" s="253" t="s">
        <v>359</v>
      </c>
      <c r="C263" s="254" t="s">
        <v>23</v>
      </c>
      <c r="D263" s="254" t="s">
        <v>23</v>
      </c>
      <c r="E263" s="255" t="s">
        <v>360</v>
      </c>
      <c r="F263" s="256">
        <v>0</v>
      </c>
      <c r="G263" s="197">
        <f t="shared" si="78"/>
        <v>150</v>
      </c>
      <c r="H263" s="189">
        <f t="shared" si="79"/>
        <v>150</v>
      </c>
      <c r="I263" s="70">
        <v>0</v>
      </c>
      <c r="J263" s="70">
        <f t="shared" si="77"/>
        <v>150</v>
      </c>
      <c r="K263" s="70">
        <v>0</v>
      </c>
      <c r="L263" s="70">
        <f t="shared" si="76"/>
        <v>150</v>
      </c>
      <c r="M263" s="70">
        <v>0</v>
      </c>
      <c r="N263" s="70">
        <f t="shared" si="75"/>
        <v>150</v>
      </c>
      <c r="O263" s="190">
        <v>0</v>
      </c>
      <c r="P263" s="190">
        <f t="shared" si="74"/>
        <v>150</v>
      </c>
      <c r="Q263" s="190">
        <v>0</v>
      </c>
      <c r="R263" s="190">
        <f t="shared" si="73"/>
        <v>150</v>
      </c>
      <c r="S263" s="180">
        <v>0</v>
      </c>
      <c r="T263" s="180">
        <f t="shared" si="71"/>
        <v>150</v>
      </c>
      <c r="U263" s="180">
        <v>0</v>
      </c>
      <c r="V263" s="180">
        <f t="shared" si="72"/>
        <v>150</v>
      </c>
      <c r="W263" s="180">
        <v>0</v>
      </c>
      <c r="X263" s="180">
        <f t="shared" si="61"/>
        <v>150</v>
      </c>
    </row>
    <row r="264" spans="1:24" ht="15.75" hidden="1" thickBot="1" x14ac:dyDescent="0.35">
      <c r="A264" s="257"/>
      <c r="B264" s="258"/>
      <c r="C264" s="259" t="s">
        <v>291</v>
      </c>
      <c r="D264" s="259" t="s">
        <v>102</v>
      </c>
      <c r="E264" s="260" t="s">
        <v>103</v>
      </c>
      <c r="F264" s="261">
        <v>0</v>
      </c>
      <c r="G264" s="262">
        <v>150</v>
      </c>
      <c r="H264" s="182">
        <f t="shared" si="79"/>
        <v>150</v>
      </c>
      <c r="I264" s="87">
        <v>0</v>
      </c>
      <c r="J264" s="87">
        <f t="shared" si="77"/>
        <v>150</v>
      </c>
      <c r="K264" s="87">
        <v>0</v>
      </c>
      <c r="L264" s="87">
        <f t="shared" si="76"/>
        <v>150</v>
      </c>
      <c r="M264" s="87">
        <v>0</v>
      </c>
      <c r="N264" s="87">
        <f t="shared" si="75"/>
        <v>150</v>
      </c>
      <c r="O264" s="230">
        <v>0</v>
      </c>
      <c r="P264" s="230">
        <f t="shared" si="74"/>
        <v>150</v>
      </c>
      <c r="Q264" s="230">
        <v>0</v>
      </c>
      <c r="R264" s="230">
        <f t="shared" si="73"/>
        <v>150</v>
      </c>
      <c r="S264" s="231">
        <v>0</v>
      </c>
      <c r="T264" s="231">
        <f t="shared" si="71"/>
        <v>150</v>
      </c>
      <c r="U264" s="231">
        <v>0</v>
      </c>
      <c r="V264" s="231">
        <f t="shared" si="72"/>
        <v>150</v>
      </c>
      <c r="W264" s="231">
        <v>0</v>
      </c>
      <c r="X264" s="231">
        <f t="shared" si="61"/>
        <v>150</v>
      </c>
    </row>
    <row r="265" spans="1:24" ht="24" thickBot="1" x14ac:dyDescent="0.3">
      <c r="A265" s="240" t="s">
        <v>22</v>
      </c>
      <c r="B265" s="241" t="s">
        <v>23</v>
      </c>
      <c r="C265" s="242" t="s">
        <v>23</v>
      </c>
      <c r="D265" s="242" t="s">
        <v>23</v>
      </c>
      <c r="E265" s="243" t="s">
        <v>361</v>
      </c>
      <c r="F265" s="244">
        <v>2750</v>
      </c>
      <c r="G265" s="263">
        <f>+G266+G268+G270+G272+G274+G276</f>
        <v>0</v>
      </c>
      <c r="H265" s="245">
        <f t="shared" si="79"/>
        <v>2750</v>
      </c>
      <c r="I265" s="246">
        <v>0</v>
      </c>
      <c r="J265" s="246">
        <f t="shared" si="77"/>
        <v>2750</v>
      </c>
      <c r="K265" s="246">
        <v>0</v>
      </c>
      <c r="L265" s="246">
        <f t="shared" si="76"/>
        <v>2750</v>
      </c>
      <c r="M265" s="246">
        <v>0</v>
      </c>
      <c r="N265" s="246">
        <f t="shared" si="75"/>
        <v>2750</v>
      </c>
      <c r="O265" s="247">
        <v>0</v>
      </c>
      <c r="P265" s="247">
        <f t="shared" si="74"/>
        <v>2750</v>
      </c>
      <c r="Q265" s="247">
        <v>0</v>
      </c>
      <c r="R265" s="247">
        <f t="shared" si="73"/>
        <v>2750</v>
      </c>
      <c r="S265" s="248">
        <v>0</v>
      </c>
      <c r="T265" s="248">
        <f t="shared" si="71"/>
        <v>2750</v>
      </c>
      <c r="U265" s="248">
        <v>0</v>
      </c>
      <c r="V265" s="248">
        <f t="shared" si="72"/>
        <v>2750</v>
      </c>
      <c r="W265" s="248">
        <v>0</v>
      </c>
      <c r="X265" s="248">
        <f t="shared" si="61"/>
        <v>2750</v>
      </c>
    </row>
    <row r="266" spans="1:24" hidden="1" x14ac:dyDescent="0.3">
      <c r="A266" s="43" t="s">
        <v>22</v>
      </c>
      <c r="B266" s="177" t="s">
        <v>362</v>
      </c>
      <c r="C266" s="45" t="s">
        <v>23</v>
      </c>
      <c r="D266" s="46" t="s">
        <v>23</v>
      </c>
      <c r="E266" s="92" t="s">
        <v>361</v>
      </c>
      <c r="F266" s="178">
        <f>+F267</f>
        <v>2750</v>
      </c>
      <c r="G266" s="249">
        <f>+G267</f>
        <v>-2750</v>
      </c>
      <c r="H266" s="178">
        <f t="shared" si="79"/>
        <v>0</v>
      </c>
      <c r="I266" s="50">
        <v>0</v>
      </c>
      <c r="J266" s="50">
        <f t="shared" si="77"/>
        <v>0</v>
      </c>
      <c r="K266" s="50">
        <v>0</v>
      </c>
      <c r="L266" s="50">
        <f t="shared" si="76"/>
        <v>0</v>
      </c>
      <c r="M266" s="50">
        <v>0</v>
      </c>
      <c r="N266" s="50">
        <f t="shared" si="75"/>
        <v>0</v>
      </c>
      <c r="O266" s="179">
        <v>0</v>
      </c>
      <c r="P266" s="179">
        <f t="shared" si="74"/>
        <v>0</v>
      </c>
      <c r="Q266" s="179">
        <v>0</v>
      </c>
      <c r="R266" s="179">
        <f t="shared" si="73"/>
        <v>0</v>
      </c>
      <c r="S266" s="239">
        <v>0</v>
      </c>
      <c r="T266" s="239">
        <f t="shared" si="71"/>
        <v>0</v>
      </c>
      <c r="U266" s="239">
        <v>0</v>
      </c>
      <c r="V266" s="239">
        <f t="shared" si="72"/>
        <v>0</v>
      </c>
      <c r="W266" s="239">
        <v>0</v>
      </c>
      <c r="X266" s="239">
        <f t="shared" si="61"/>
        <v>0</v>
      </c>
    </row>
    <row r="267" spans="1:24" hidden="1" x14ac:dyDescent="0.3">
      <c r="A267" s="96"/>
      <c r="B267" s="181" t="s">
        <v>31</v>
      </c>
      <c r="C267" s="101">
        <v>3419</v>
      </c>
      <c r="D267" s="57">
        <v>5222</v>
      </c>
      <c r="E267" s="58" t="s">
        <v>103</v>
      </c>
      <c r="F267" s="183">
        <v>2750</v>
      </c>
      <c r="G267" s="204">
        <v>-2750</v>
      </c>
      <c r="H267" s="183">
        <f t="shared" si="79"/>
        <v>0</v>
      </c>
      <c r="I267" s="60">
        <v>0</v>
      </c>
      <c r="J267" s="60">
        <f t="shared" si="77"/>
        <v>0</v>
      </c>
      <c r="K267" s="60">
        <v>0</v>
      </c>
      <c r="L267" s="60">
        <f t="shared" si="76"/>
        <v>0</v>
      </c>
      <c r="M267" s="60">
        <v>0</v>
      </c>
      <c r="N267" s="60">
        <f t="shared" si="75"/>
        <v>0</v>
      </c>
      <c r="O267" s="184">
        <v>0</v>
      </c>
      <c r="P267" s="184">
        <f t="shared" si="74"/>
        <v>0</v>
      </c>
      <c r="Q267" s="184">
        <v>0</v>
      </c>
      <c r="R267" s="184">
        <f t="shared" si="73"/>
        <v>0</v>
      </c>
      <c r="S267" s="185">
        <v>0</v>
      </c>
      <c r="T267" s="185">
        <f t="shared" si="71"/>
        <v>0</v>
      </c>
      <c r="U267" s="185">
        <v>0</v>
      </c>
      <c r="V267" s="185">
        <f t="shared" si="72"/>
        <v>0</v>
      </c>
      <c r="W267" s="185">
        <v>0</v>
      </c>
      <c r="X267" s="185">
        <f t="shared" si="61"/>
        <v>0</v>
      </c>
    </row>
    <row r="268" spans="1:24" ht="22.35" hidden="1" x14ac:dyDescent="0.3">
      <c r="A268" s="252" t="s">
        <v>288</v>
      </c>
      <c r="B268" s="253" t="s">
        <v>363</v>
      </c>
      <c r="C268" s="254" t="s">
        <v>23</v>
      </c>
      <c r="D268" s="254" t="s">
        <v>23</v>
      </c>
      <c r="E268" s="255" t="s">
        <v>364</v>
      </c>
      <c r="F268" s="256">
        <v>0</v>
      </c>
      <c r="G268" s="197">
        <f>+G269</f>
        <v>200</v>
      </c>
      <c r="H268" s="189">
        <f t="shared" si="79"/>
        <v>200</v>
      </c>
      <c r="I268" s="70">
        <v>0</v>
      </c>
      <c r="J268" s="70">
        <f t="shared" si="77"/>
        <v>200</v>
      </c>
      <c r="K268" s="70">
        <v>0</v>
      </c>
      <c r="L268" s="70">
        <f t="shared" si="76"/>
        <v>200</v>
      </c>
      <c r="M268" s="70">
        <v>0</v>
      </c>
      <c r="N268" s="70">
        <f t="shared" si="75"/>
        <v>200</v>
      </c>
      <c r="O268" s="190">
        <v>0</v>
      </c>
      <c r="P268" s="190">
        <f t="shared" si="74"/>
        <v>200</v>
      </c>
      <c r="Q268" s="190">
        <v>0</v>
      </c>
      <c r="R268" s="190">
        <f t="shared" si="73"/>
        <v>200</v>
      </c>
      <c r="S268" s="180">
        <v>0</v>
      </c>
      <c r="T268" s="180">
        <f t="shared" si="71"/>
        <v>200</v>
      </c>
      <c r="U268" s="180">
        <v>0</v>
      </c>
      <c r="V268" s="180">
        <f t="shared" si="72"/>
        <v>200</v>
      </c>
      <c r="W268" s="180">
        <v>0</v>
      </c>
      <c r="X268" s="180">
        <f t="shared" si="61"/>
        <v>200</v>
      </c>
    </row>
    <row r="269" spans="1:24" hidden="1" x14ac:dyDescent="0.3">
      <c r="A269" s="257"/>
      <c r="B269" s="258"/>
      <c r="C269" s="259" t="s">
        <v>291</v>
      </c>
      <c r="D269" s="259" t="s">
        <v>102</v>
      </c>
      <c r="E269" s="260" t="s">
        <v>103</v>
      </c>
      <c r="F269" s="261">
        <v>0</v>
      </c>
      <c r="G269" s="204">
        <v>200</v>
      </c>
      <c r="H269" s="183">
        <f t="shared" si="79"/>
        <v>200</v>
      </c>
      <c r="I269" s="60">
        <v>0</v>
      </c>
      <c r="J269" s="60">
        <f t="shared" si="77"/>
        <v>200</v>
      </c>
      <c r="K269" s="60">
        <v>0</v>
      </c>
      <c r="L269" s="60">
        <f t="shared" si="76"/>
        <v>200</v>
      </c>
      <c r="M269" s="60">
        <v>0</v>
      </c>
      <c r="N269" s="60">
        <f t="shared" si="75"/>
        <v>200</v>
      </c>
      <c r="O269" s="184">
        <v>0</v>
      </c>
      <c r="P269" s="184">
        <f t="shared" si="74"/>
        <v>200</v>
      </c>
      <c r="Q269" s="184">
        <v>0</v>
      </c>
      <c r="R269" s="184">
        <f t="shared" si="73"/>
        <v>200</v>
      </c>
      <c r="S269" s="185">
        <v>0</v>
      </c>
      <c r="T269" s="185">
        <f t="shared" si="71"/>
        <v>200</v>
      </c>
      <c r="U269" s="185">
        <v>0</v>
      </c>
      <c r="V269" s="185">
        <f t="shared" si="72"/>
        <v>200</v>
      </c>
      <c r="W269" s="185">
        <v>0</v>
      </c>
      <c r="X269" s="185">
        <f t="shared" si="61"/>
        <v>200</v>
      </c>
    </row>
    <row r="270" spans="1:24" ht="22.35" hidden="1" x14ac:dyDescent="0.3">
      <c r="A270" s="252" t="s">
        <v>288</v>
      </c>
      <c r="B270" s="253" t="s">
        <v>365</v>
      </c>
      <c r="C270" s="254" t="s">
        <v>23</v>
      </c>
      <c r="D270" s="254" t="s">
        <v>23</v>
      </c>
      <c r="E270" s="255" t="s">
        <v>366</v>
      </c>
      <c r="F270" s="256">
        <v>0</v>
      </c>
      <c r="G270" s="197">
        <f t="shared" ref="G270" si="80">+G271</f>
        <v>750</v>
      </c>
      <c r="H270" s="189">
        <f t="shared" si="79"/>
        <v>750</v>
      </c>
      <c r="I270" s="70">
        <v>0</v>
      </c>
      <c r="J270" s="70">
        <f t="shared" si="77"/>
        <v>750</v>
      </c>
      <c r="K270" s="70">
        <v>0</v>
      </c>
      <c r="L270" s="70">
        <f t="shared" si="76"/>
        <v>750</v>
      </c>
      <c r="M270" s="70">
        <v>0</v>
      </c>
      <c r="N270" s="70">
        <f t="shared" si="75"/>
        <v>750</v>
      </c>
      <c r="O270" s="190">
        <v>0</v>
      </c>
      <c r="P270" s="190">
        <f t="shared" si="74"/>
        <v>750</v>
      </c>
      <c r="Q270" s="190">
        <v>0</v>
      </c>
      <c r="R270" s="190">
        <f t="shared" si="73"/>
        <v>750</v>
      </c>
      <c r="S270" s="180">
        <v>0</v>
      </c>
      <c r="T270" s="180">
        <f t="shared" si="71"/>
        <v>750</v>
      </c>
      <c r="U270" s="180">
        <v>0</v>
      </c>
      <c r="V270" s="180">
        <f t="shared" si="72"/>
        <v>750</v>
      </c>
      <c r="W270" s="180">
        <v>0</v>
      </c>
      <c r="X270" s="180">
        <f t="shared" si="61"/>
        <v>750</v>
      </c>
    </row>
    <row r="271" spans="1:24" hidden="1" x14ac:dyDescent="0.3">
      <c r="A271" s="257"/>
      <c r="B271" s="258"/>
      <c r="C271" s="259" t="s">
        <v>291</v>
      </c>
      <c r="D271" s="259" t="s">
        <v>102</v>
      </c>
      <c r="E271" s="260" t="s">
        <v>103</v>
      </c>
      <c r="F271" s="261">
        <v>0</v>
      </c>
      <c r="G271" s="204">
        <v>750</v>
      </c>
      <c r="H271" s="183">
        <f t="shared" si="79"/>
        <v>750</v>
      </c>
      <c r="I271" s="60">
        <v>0</v>
      </c>
      <c r="J271" s="60">
        <f t="shared" si="77"/>
        <v>750</v>
      </c>
      <c r="K271" s="60">
        <v>0</v>
      </c>
      <c r="L271" s="60">
        <f t="shared" si="76"/>
        <v>750</v>
      </c>
      <c r="M271" s="60">
        <v>0</v>
      </c>
      <c r="N271" s="60">
        <f t="shared" si="75"/>
        <v>750</v>
      </c>
      <c r="O271" s="184">
        <v>0</v>
      </c>
      <c r="P271" s="184">
        <f t="shared" si="74"/>
        <v>750</v>
      </c>
      <c r="Q271" s="184">
        <v>0</v>
      </c>
      <c r="R271" s="184">
        <f t="shared" si="73"/>
        <v>750</v>
      </c>
      <c r="S271" s="185">
        <v>0</v>
      </c>
      <c r="T271" s="185">
        <f t="shared" si="71"/>
        <v>750</v>
      </c>
      <c r="U271" s="185">
        <v>0</v>
      </c>
      <c r="V271" s="185">
        <f t="shared" si="72"/>
        <v>750</v>
      </c>
      <c r="W271" s="185">
        <v>0</v>
      </c>
      <c r="X271" s="185">
        <f t="shared" si="61"/>
        <v>750</v>
      </c>
    </row>
    <row r="272" spans="1:24" ht="22.35" hidden="1" x14ac:dyDescent="0.3">
      <c r="A272" s="252" t="s">
        <v>288</v>
      </c>
      <c r="B272" s="253" t="s">
        <v>367</v>
      </c>
      <c r="C272" s="254" t="s">
        <v>23</v>
      </c>
      <c r="D272" s="254" t="s">
        <v>23</v>
      </c>
      <c r="E272" s="255" t="s">
        <v>368</v>
      </c>
      <c r="F272" s="256">
        <v>0</v>
      </c>
      <c r="G272" s="197">
        <f t="shared" ref="G272" si="81">+G273</f>
        <v>750</v>
      </c>
      <c r="H272" s="189">
        <f t="shared" si="79"/>
        <v>750</v>
      </c>
      <c r="I272" s="70">
        <v>0</v>
      </c>
      <c r="J272" s="70">
        <f t="shared" si="77"/>
        <v>750</v>
      </c>
      <c r="K272" s="70">
        <v>0</v>
      </c>
      <c r="L272" s="70">
        <f t="shared" si="76"/>
        <v>750</v>
      </c>
      <c r="M272" s="70">
        <v>0</v>
      </c>
      <c r="N272" s="70">
        <f t="shared" si="75"/>
        <v>750</v>
      </c>
      <c r="O272" s="190">
        <v>0</v>
      </c>
      <c r="P272" s="190">
        <f t="shared" si="74"/>
        <v>750</v>
      </c>
      <c r="Q272" s="190">
        <v>0</v>
      </c>
      <c r="R272" s="190">
        <f t="shared" si="73"/>
        <v>750</v>
      </c>
      <c r="S272" s="180">
        <v>0</v>
      </c>
      <c r="T272" s="180">
        <f t="shared" si="71"/>
        <v>750</v>
      </c>
      <c r="U272" s="180">
        <v>0</v>
      </c>
      <c r="V272" s="180">
        <f t="shared" si="72"/>
        <v>750</v>
      </c>
      <c r="W272" s="180">
        <v>0</v>
      </c>
      <c r="X272" s="180">
        <f t="shared" si="61"/>
        <v>750</v>
      </c>
    </row>
    <row r="273" spans="1:24" hidden="1" x14ac:dyDescent="0.3">
      <c r="A273" s="257"/>
      <c r="B273" s="258"/>
      <c r="C273" s="259" t="s">
        <v>291</v>
      </c>
      <c r="D273" s="259" t="s">
        <v>314</v>
      </c>
      <c r="E273" s="260" t="s">
        <v>240</v>
      </c>
      <c r="F273" s="261">
        <v>0</v>
      </c>
      <c r="G273" s="204">
        <v>750</v>
      </c>
      <c r="H273" s="183">
        <f t="shared" si="79"/>
        <v>750</v>
      </c>
      <c r="I273" s="60">
        <v>0</v>
      </c>
      <c r="J273" s="60">
        <f t="shared" si="77"/>
        <v>750</v>
      </c>
      <c r="K273" s="60">
        <v>0</v>
      </c>
      <c r="L273" s="60">
        <f t="shared" si="76"/>
        <v>750</v>
      </c>
      <c r="M273" s="60">
        <v>0</v>
      </c>
      <c r="N273" s="60">
        <f t="shared" si="75"/>
        <v>750</v>
      </c>
      <c r="O273" s="184">
        <v>0</v>
      </c>
      <c r="P273" s="184">
        <f t="shared" si="74"/>
        <v>750</v>
      </c>
      <c r="Q273" s="184">
        <v>0</v>
      </c>
      <c r="R273" s="184">
        <f t="shared" si="73"/>
        <v>750</v>
      </c>
      <c r="S273" s="185">
        <v>0</v>
      </c>
      <c r="T273" s="185">
        <f t="shared" si="71"/>
        <v>750</v>
      </c>
      <c r="U273" s="185">
        <v>0</v>
      </c>
      <c r="V273" s="185">
        <f t="shared" si="72"/>
        <v>750</v>
      </c>
      <c r="W273" s="185">
        <v>0</v>
      </c>
      <c r="X273" s="185">
        <f t="shared" si="61"/>
        <v>750</v>
      </c>
    </row>
    <row r="274" spans="1:24" ht="22.35" hidden="1" x14ac:dyDescent="0.3">
      <c r="A274" s="252" t="s">
        <v>288</v>
      </c>
      <c r="B274" s="253" t="s">
        <v>369</v>
      </c>
      <c r="C274" s="254" t="s">
        <v>23</v>
      </c>
      <c r="D274" s="254" t="s">
        <v>23</v>
      </c>
      <c r="E274" s="255" t="s">
        <v>370</v>
      </c>
      <c r="F274" s="256">
        <v>0</v>
      </c>
      <c r="G274" s="197">
        <f t="shared" ref="G274" si="82">+G275</f>
        <v>300</v>
      </c>
      <c r="H274" s="189">
        <f t="shared" si="79"/>
        <v>300</v>
      </c>
      <c r="I274" s="70">
        <v>0</v>
      </c>
      <c r="J274" s="70">
        <f t="shared" si="77"/>
        <v>300</v>
      </c>
      <c r="K274" s="70">
        <v>0</v>
      </c>
      <c r="L274" s="70">
        <f t="shared" si="76"/>
        <v>300</v>
      </c>
      <c r="M274" s="70">
        <v>0</v>
      </c>
      <c r="N274" s="70">
        <f t="shared" si="75"/>
        <v>300</v>
      </c>
      <c r="O274" s="190">
        <v>0</v>
      </c>
      <c r="P274" s="190">
        <f t="shared" si="74"/>
        <v>300</v>
      </c>
      <c r="Q274" s="190">
        <v>0</v>
      </c>
      <c r="R274" s="190">
        <f t="shared" si="73"/>
        <v>300</v>
      </c>
      <c r="S274" s="180">
        <v>0</v>
      </c>
      <c r="T274" s="180">
        <f t="shared" si="71"/>
        <v>300</v>
      </c>
      <c r="U274" s="180">
        <v>0</v>
      </c>
      <c r="V274" s="180">
        <f t="shared" si="72"/>
        <v>300</v>
      </c>
      <c r="W274" s="180">
        <v>0</v>
      </c>
      <c r="X274" s="180">
        <f t="shared" si="61"/>
        <v>300</v>
      </c>
    </row>
    <row r="275" spans="1:24" hidden="1" x14ac:dyDescent="0.3">
      <c r="A275" s="257"/>
      <c r="B275" s="258"/>
      <c r="C275" s="259" t="s">
        <v>291</v>
      </c>
      <c r="D275" s="259" t="s">
        <v>102</v>
      </c>
      <c r="E275" s="260" t="s">
        <v>103</v>
      </c>
      <c r="F275" s="261">
        <v>0</v>
      </c>
      <c r="G275" s="204">
        <v>300</v>
      </c>
      <c r="H275" s="183">
        <f t="shared" si="79"/>
        <v>300</v>
      </c>
      <c r="I275" s="60">
        <v>0</v>
      </c>
      <c r="J275" s="60">
        <f t="shared" si="77"/>
        <v>300</v>
      </c>
      <c r="K275" s="60">
        <v>0</v>
      </c>
      <c r="L275" s="60">
        <f t="shared" si="76"/>
        <v>300</v>
      </c>
      <c r="M275" s="60">
        <v>0</v>
      </c>
      <c r="N275" s="60">
        <f t="shared" si="75"/>
        <v>300</v>
      </c>
      <c r="O275" s="184">
        <v>0</v>
      </c>
      <c r="P275" s="184">
        <f t="shared" si="74"/>
        <v>300</v>
      </c>
      <c r="Q275" s="184">
        <v>0</v>
      </c>
      <c r="R275" s="184">
        <f t="shared" si="73"/>
        <v>300</v>
      </c>
      <c r="S275" s="185">
        <v>0</v>
      </c>
      <c r="T275" s="185">
        <f t="shared" si="71"/>
        <v>300</v>
      </c>
      <c r="U275" s="185">
        <v>0</v>
      </c>
      <c r="V275" s="185">
        <f t="shared" si="72"/>
        <v>300</v>
      </c>
      <c r="W275" s="185">
        <v>0</v>
      </c>
      <c r="X275" s="185">
        <f t="shared" si="61"/>
        <v>300</v>
      </c>
    </row>
    <row r="276" spans="1:24" ht="22.35" hidden="1" x14ac:dyDescent="0.3">
      <c r="A276" s="252" t="s">
        <v>288</v>
      </c>
      <c r="B276" s="253" t="s">
        <v>371</v>
      </c>
      <c r="C276" s="254" t="s">
        <v>23</v>
      </c>
      <c r="D276" s="254" t="s">
        <v>23</v>
      </c>
      <c r="E276" s="255" t="s">
        <v>372</v>
      </c>
      <c r="F276" s="256">
        <v>0</v>
      </c>
      <c r="G276" s="197">
        <f t="shared" ref="G276" si="83">+G277</f>
        <v>750</v>
      </c>
      <c r="H276" s="189">
        <f t="shared" si="79"/>
        <v>750</v>
      </c>
      <c r="I276" s="70">
        <v>0</v>
      </c>
      <c r="J276" s="70">
        <f t="shared" si="77"/>
        <v>750</v>
      </c>
      <c r="K276" s="70">
        <v>0</v>
      </c>
      <c r="L276" s="70">
        <f t="shared" si="76"/>
        <v>750</v>
      </c>
      <c r="M276" s="70">
        <v>0</v>
      </c>
      <c r="N276" s="70">
        <f t="shared" si="75"/>
        <v>750</v>
      </c>
      <c r="O276" s="190">
        <v>0</v>
      </c>
      <c r="P276" s="190">
        <f t="shared" si="74"/>
        <v>750</v>
      </c>
      <c r="Q276" s="190">
        <v>0</v>
      </c>
      <c r="R276" s="190">
        <f t="shared" si="73"/>
        <v>750</v>
      </c>
      <c r="S276" s="180">
        <v>0</v>
      </c>
      <c r="T276" s="180">
        <f t="shared" si="71"/>
        <v>750</v>
      </c>
      <c r="U276" s="180">
        <v>0</v>
      </c>
      <c r="V276" s="180">
        <f t="shared" si="72"/>
        <v>750</v>
      </c>
      <c r="W276" s="180">
        <v>0</v>
      </c>
      <c r="X276" s="180">
        <f t="shared" si="61"/>
        <v>750</v>
      </c>
    </row>
    <row r="277" spans="1:24" ht="15.75" hidden="1" thickBot="1" x14ac:dyDescent="0.35">
      <c r="A277" s="257"/>
      <c r="B277" s="258"/>
      <c r="C277" s="259" t="s">
        <v>291</v>
      </c>
      <c r="D277" s="259" t="s">
        <v>102</v>
      </c>
      <c r="E277" s="260" t="s">
        <v>103</v>
      </c>
      <c r="F277" s="261">
        <v>0</v>
      </c>
      <c r="G277" s="262">
        <v>750</v>
      </c>
      <c r="H277" s="182">
        <f t="shared" si="79"/>
        <v>750</v>
      </c>
      <c r="I277" s="87">
        <v>0</v>
      </c>
      <c r="J277" s="87">
        <f t="shared" si="77"/>
        <v>750</v>
      </c>
      <c r="K277" s="87">
        <v>0</v>
      </c>
      <c r="L277" s="87">
        <f t="shared" si="76"/>
        <v>750</v>
      </c>
      <c r="M277" s="87">
        <v>0</v>
      </c>
      <c r="N277" s="87">
        <f t="shared" si="75"/>
        <v>750</v>
      </c>
      <c r="O277" s="230">
        <v>0</v>
      </c>
      <c r="P277" s="230">
        <f t="shared" si="74"/>
        <v>750</v>
      </c>
      <c r="Q277" s="230">
        <v>0</v>
      </c>
      <c r="R277" s="230">
        <f t="shared" si="73"/>
        <v>750</v>
      </c>
      <c r="S277" s="231">
        <v>0</v>
      </c>
      <c r="T277" s="231">
        <f t="shared" si="71"/>
        <v>750</v>
      </c>
      <c r="U277" s="231">
        <v>0</v>
      </c>
      <c r="V277" s="231">
        <f t="shared" si="72"/>
        <v>750</v>
      </c>
      <c r="W277" s="231">
        <v>0</v>
      </c>
      <c r="X277" s="231">
        <f t="shared" si="61"/>
        <v>750</v>
      </c>
    </row>
    <row r="278" spans="1:24" ht="24" thickBot="1" x14ac:dyDescent="0.3">
      <c r="A278" s="240" t="s">
        <v>22</v>
      </c>
      <c r="B278" s="241" t="s">
        <v>23</v>
      </c>
      <c r="C278" s="242" t="s">
        <v>23</v>
      </c>
      <c r="D278" s="242" t="s">
        <v>23</v>
      </c>
      <c r="E278" s="243" t="s">
        <v>373</v>
      </c>
      <c r="F278" s="244">
        <v>1750</v>
      </c>
      <c r="G278" s="263">
        <f>+G279+G281+G283+G285+G287+G289+G291+G293+G295</f>
        <v>0</v>
      </c>
      <c r="H278" s="245">
        <f t="shared" si="79"/>
        <v>1750</v>
      </c>
      <c r="I278" s="246">
        <v>0</v>
      </c>
      <c r="J278" s="246">
        <f t="shared" si="77"/>
        <v>1750</v>
      </c>
      <c r="K278" s="246">
        <v>0</v>
      </c>
      <c r="L278" s="246">
        <f t="shared" si="76"/>
        <v>1750</v>
      </c>
      <c r="M278" s="246">
        <f>+M297</f>
        <v>5000</v>
      </c>
      <c r="N278" s="246">
        <f t="shared" si="75"/>
        <v>6750</v>
      </c>
      <c r="O278" s="247">
        <v>0</v>
      </c>
      <c r="P278" s="247">
        <f t="shared" si="74"/>
        <v>6750</v>
      </c>
      <c r="Q278" s="247">
        <v>0</v>
      </c>
      <c r="R278" s="247">
        <f t="shared" si="73"/>
        <v>6750</v>
      </c>
      <c r="S278" s="248">
        <v>0</v>
      </c>
      <c r="T278" s="248">
        <f t="shared" si="71"/>
        <v>6750</v>
      </c>
      <c r="U278" s="248">
        <v>0</v>
      </c>
      <c r="V278" s="248">
        <f t="shared" si="72"/>
        <v>6750</v>
      </c>
      <c r="W278" s="248">
        <v>0</v>
      </c>
      <c r="X278" s="248">
        <f t="shared" si="61"/>
        <v>6750</v>
      </c>
    </row>
    <row r="279" spans="1:24" hidden="1" x14ac:dyDescent="0.3">
      <c r="A279" s="43" t="s">
        <v>22</v>
      </c>
      <c r="B279" s="177" t="s">
        <v>374</v>
      </c>
      <c r="C279" s="45" t="s">
        <v>23</v>
      </c>
      <c r="D279" s="46" t="s">
        <v>23</v>
      </c>
      <c r="E279" s="92" t="s">
        <v>373</v>
      </c>
      <c r="F279" s="178">
        <f>+F280</f>
        <v>1750</v>
      </c>
      <c r="G279" s="249">
        <f>+G280</f>
        <v>-1750</v>
      </c>
      <c r="H279" s="178">
        <f t="shared" si="79"/>
        <v>0</v>
      </c>
      <c r="I279" s="50">
        <v>0</v>
      </c>
      <c r="J279" s="50">
        <f t="shared" si="77"/>
        <v>0</v>
      </c>
      <c r="K279" s="50">
        <v>0</v>
      </c>
      <c r="L279" s="50">
        <f t="shared" si="76"/>
        <v>0</v>
      </c>
      <c r="M279" s="50">
        <v>0</v>
      </c>
      <c r="N279" s="50">
        <f t="shared" si="75"/>
        <v>0</v>
      </c>
      <c r="O279" s="179">
        <v>0</v>
      </c>
      <c r="P279" s="179">
        <f t="shared" si="74"/>
        <v>0</v>
      </c>
      <c r="Q279" s="179">
        <v>0</v>
      </c>
      <c r="R279" s="179">
        <f t="shared" si="73"/>
        <v>0</v>
      </c>
      <c r="S279" s="239">
        <v>0</v>
      </c>
      <c r="T279" s="239">
        <f t="shared" si="71"/>
        <v>0</v>
      </c>
      <c r="U279" s="239">
        <v>0</v>
      </c>
      <c r="V279" s="239">
        <f t="shared" si="72"/>
        <v>0</v>
      </c>
      <c r="W279" s="239">
        <v>0</v>
      </c>
      <c r="X279" s="239">
        <f t="shared" si="61"/>
        <v>0</v>
      </c>
    </row>
    <row r="280" spans="1:24" hidden="1" x14ac:dyDescent="0.3">
      <c r="A280" s="96"/>
      <c r="B280" s="181" t="s">
        <v>31</v>
      </c>
      <c r="C280" s="101">
        <v>3419</v>
      </c>
      <c r="D280" s="57">
        <v>5222</v>
      </c>
      <c r="E280" s="58" t="s">
        <v>103</v>
      </c>
      <c r="F280" s="183">
        <v>1750</v>
      </c>
      <c r="G280" s="204">
        <v>-1750</v>
      </c>
      <c r="H280" s="183">
        <f t="shared" si="79"/>
        <v>0</v>
      </c>
      <c r="I280" s="60">
        <v>0</v>
      </c>
      <c r="J280" s="60">
        <f t="shared" si="77"/>
        <v>0</v>
      </c>
      <c r="K280" s="60">
        <v>0</v>
      </c>
      <c r="L280" s="60">
        <f t="shared" si="76"/>
        <v>0</v>
      </c>
      <c r="M280" s="60">
        <v>0</v>
      </c>
      <c r="N280" s="60">
        <f t="shared" si="75"/>
        <v>0</v>
      </c>
      <c r="O280" s="184">
        <v>0</v>
      </c>
      <c r="P280" s="184">
        <f t="shared" si="74"/>
        <v>0</v>
      </c>
      <c r="Q280" s="184">
        <v>0</v>
      </c>
      <c r="R280" s="184">
        <f t="shared" si="73"/>
        <v>0</v>
      </c>
      <c r="S280" s="185">
        <v>0</v>
      </c>
      <c r="T280" s="185">
        <f t="shared" si="71"/>
        <v>0</v>
      </c>
      <c r="U280" s="185">
        <v>0</v>
      </c>
      <c r="V280" s="185">
        <f t="shared" si="72"/>
        <v>0</v>
      </c>
      <c r="W280" s="185">
        <v>0</v>
      </c>
      <c r="X280" s="185">
        <f t="shared" si="61"/>
        <v>0</v>
      </c>
    </row>
    <row r="281" spans="1:24" ht="32.85" hidden="1" x14ac:dyDescent="0.3">
      <c r="A281" s="264" t="s">
        <v>288</v>
      </c>
      <c r="B281" s="265" t="s">
        <v>375</v>
      </c>
      <c r="C281" s="266" t="s">
        <v>23</v>
      </c>
      <c r="D281" s="266" t="s">
        <v>23</v>
      </c>
      <c r="E281" s="267" t="s">
        <v>376</v>
      </c>
      <c r="F281" s="268">
        <v>0</v>
      </c>
      <c r="G281" s="197">
        <f t="shared" ref="G281:G295" si="84">+G282</f>
        <v>50</v>
      </c>
      <c r="H281" s="189">
        <f t="shared" si="79"/>
        <v>50</v>
      </c>
      <c r="I281" s="70">
        <v>0</v>
      </c>
      <c r="J281" s="70">
        <f t="shared" si="77"/>
        <v>50</v>
      </c>
      <c r="K281" s="70">
        <v>0</v>
      </c>
      <c r="L281" s="70">
        <f t="shared" si="76"/>
        <v>50</v>
      </c>
      <c r="M281" s="70">
        <v>0</v>
      </c>
      <c r="N281" s="70">
        <f t="shared" si="75"/>
        <v>50</v>
      </c>
      <c r="O281" s="190">
        <v>0</v>
      </c>
      <c r="P281" s="190">
        <f t="shared" si="74"/>
        <v>50</v>
      </c>
      <c r="Q281" s="190">
        <v>0</v>
      </c>
      <c r="R281" s="190">
        <f t="shared" si="73"/>
        <v>50</v>
      </c>
      <c r="S281" s="180">
        <v>0</v>
      </c>
      <c r="T281" s="180">
        <f t="shared" si="71"/>
        <v>50</v>
      </c>
      <c r="U281" s="180">
        <v>0</v>
      </c>
      <c r="V281" s="180">
        <f t="shared" si="72"/>
        <v>50</v>
      </c>
      <c r="W281" s="180">
        <v>0</v>
      </c>
      <c r="X281" s="180">
        <f t="shared" si="61"/>
        <v>50</v>
      </c>
    </row>
    <row r="282" spans="1:24" hidden="1" x14ac:dyDescent="0.3">
      <c r="A282" s="269"/>
      <c r="B282" s="270"/>
      <c r="C282" s="271" t="s">
        <v>291</v>
      </c>
      <c r="D282" s="271" t="s">
        <v>102</v>
      </c>
      <c r="E282" s="272" t="s">
        <v>103</v>
      </c>
      <c r="F282" s="273">
        <v>0</v>
      </c>
      <c r="G282" s="204">
        <v>50</v>
      </c>
      <c r="H282" s="183">
        <f t="shared" si="79"/>
        <v>50</v>
      </c>
      <c r="I282" s="60">
        <v>0</v>
      </c>
      <c r="J282" s="60">
        <f t="shared" si="77"/>
        <v>50</v>
      </c>
      <c r="K282" s="60">
        <v>0</v>
      </c>
      <c r="L282" s="60">
        <f t="shared" si="76"/>
        <v>50</v>
      </c>
      <c r="M282" s="60">
        <v>0</v>
      </c>
      <c r="N282" s="60">
        <f t="shared" si="75"/>
        <v>50</v>
      </c>
      <c r="O282" s="184">
        <v>0</v>
      </c>
      <c r="P282" s="184">
        <f t="shared" si="74"/>
        <v>50</v>
      </c>
      <c r="Q282" s="184">
        <v>0</v>
      </c>
      <c r="R282" s="184">
        <f t="shared" si="73"/>
        <v>50</v>
      </c>
      <c r="S282" s="185">
        <v>0</v>
      </c>
      <c r="T282" s="185">
        <f t="shared" si="71"/>
        <v>50</v>
      </c>
      <c r="U282" s="185">
        <v>0</v>
      </c>
      <c r="V282" s="185">
        <f t="shared" si="72"/>
        <v>50</v>
      </c>
      <c r="W282" s="185">
        <v>0</v>
      </c>
      <c r="X282" s="185">
        <f t="shared" si="61"/>
        <v>50</v>
      </c>
    </row>
    <row r="283" spans="1:24" ht="22.35" hidden="1" x14ac:dyDescent="0.3">
      <c r="A283" s="264" t="s">
        <v>288</v>
      </c>
      <c r="B283" s="265" t="s">
        <v>377</v>
      </c>
      <c r="C283" s="266" t="s">
        <v>23</v>
      </c>
      <c r="D283" s="266" t="s">
        <v>23</v>
      </c>
      <c r="E283" s="267" t="s">
        <v>378</v>
      </c>
      <c r="F283" s="268">
        <v>0</v>
      </c>
      <c r="G283" s="197">
        <f t="shared" si="84"/>
        <v>600</v>
      </c>
      <c r="H283" s="189">
        <f t="shared" si="79"/>
        <v>600</v>
      </c>
      <c r="I283" s="70">
        <v>0</v>
      </c>
      <c r="J283" s="70">
        <f t="shared" si="77"/>
        <v>600</v>
      </c>
      <c r="K283" s="70">
        <v>0</v>
      </c>
      <c r="L283" s="70">
        <f t="shared" si="76"/>
        <v>600</v>
      </c>
      <c r="M283" s="70">
        <v>0</v>
      </c>
      <c r="N283" s="70">
        <f t="shared" si="75"/>
        <v>600</v>
      </c>
      <c r="O283" s="190">
        <v>0</v>
      </c>
      <c r="P283" s="190">
        <f t="shared" si="74"/>
        <v>600</v>
      </c>
      <c r="Q283" s="190">
        <v>0</v>
      </c>
      <c r="R283" s="190">
        <f t="shared" si="73"/>
        <v>600</v>
      </c>
      <c r="S283" s="180">
        <v>0</v>
      </c>
      <c r="T283" s="180">
        <f t="shared" si="71"/>
        <v>600</v>
      </c>
      <c r="U283" s="180">
        <v>0</v>
      </c>
      <c r="V283" s="180">
        <f t="shared" si="72"/>
        <v>600</v>
      </c>
      <c r="W283" s="180">
        <v>0</v>
      </c>
      <c r="X283" s="180">
        <f t="shared" si="61"/>
        <v>600</v>
      </c>
    </row>
    <row r="284" spans="1:24" hidden="1" x14ac:dyDescent="0.3">
      <c r="A284" s="269"/>
      <c r="B284" s="270"/>
      <c r="C284" s="271" t="s">
        <v>291</v>
      </c>
      <c r="D284" s="271" t="s">
        <v>379</v>
      </c>
      <c r="E284" s="272" t="s">
        <v>247</v>
      </c>
      <c r="F284" s="273">
        <v>0</v>
      </c>
      <c r="G284" s="204">
        <v>600</v>
      </c>
      <c r="H284" s="183">
        <f t="shared" si="79"/>
        <v>600</v>
      </c>
      <c r="I284" s="60">
        <v>0</v>
      </c>
      <c r="J284" s="60">
        <f t="shared" si="77"/>
        <v>600</v>
      </c>
      <c r="K284" s="60">
        <v>0</v>
      </c>
      <c r="L284" s="60">
        <f t="shared" si="76"/>
        <v>600</v>
      </c>
      <c r="M284" s="60">
        <v>0</v>
      </c>
      <c r="N284" s="60">
        <f t="shared" si="75"/>
        <v>600</v>
      </c>
      <c r="O284" s="184">
        <v>0</v>
      </c>
      <c r="P284" s="184">
        <f t="shared" si="74"/>
        <v>600</v>
      </c>
      <c r="Q284" s="184">
        <v>0</v>
      </c>
      <c r="R284" s="184">
        <f t="shared" si="73"/>
        <v>600</v>
      </c>
      <c r="S284" s="185">
        <v>0</v>
      </c>
      <c r="T284" s="185">
        <f t="shared" si="71"/>
        <v>600</v>
      </c>
      <c r="U284" s="185">
        <v>0</v>
      </c>
      <c r="V284" s="185">
        <f t="shared" si="72"/>
        <v>600</v>
      </c>
      <c r="W284" s="185">
        <v>0</v>
      </c>
      <c r="X284" s="185">
        <f t="shared" si="61"/>
        <v>600</v>
      </c>
    </row>
    <row r="285" spans="1:24" ht="32.85" hidden="1" x14ac:dyDescent="0.3">
      <c r="A285" s="264" t="s">
        <v>288</v>
      </c>
      <c r="B285" s="265" t="s">
        <v>380</v>
      </c>
      <c r="C285" s="266" t="s">
        <v>23</v>
      </c>
      <c r="D285" s="266" t="s">
        <v>23</v>
      </c>
      <c r="E285" s="267" t="s">
        <v>381</v>
      </c>
      <c r="F285" s="268">
        <v>0</v>
      </c>
      <c r="G285" s="197">
        <f t="shared" si="84"/>
        <v>450</v>
      </c>
      <c r="H285" s="189">
        <f t="shared" si="79"/>
        <v>450</v>
      </c>
      <c r="I285" s="70">
        <v>0</v>
      </c>
      <c r="J285" s="70">
        <f t="shared" si="77"/>
        <v>450</v>
      </c>
      <c r="K285" s="70">
        <v>0</v>
      </c>
      <c r="L285" s="70">
        <f t="shared" si="76"/>
        <v>450</v>
      </c>
      <c r="M285" s="70">
        <v>0</v>
      </c>
      <c r="N285" s="70">
        <f t="shared" si="75"/>
        <v>450</v>
      </c>
      <c r="O285" s="190">
        <v>0</v>
      </c>
      <c r="P285" s="190">
        <f t="shared" si="74"/>
        <v>450</v>
      </c>
      <c r="Q285" s="190">
        <v>0</v>
      </c>
      <c r="R285" s="190">
        <f t="shared" si="73"/>
        <v>450</v>
      </c>
      <c r="S285" s="180">
        <v>0</v>
      </c>
      <c r="T285" s="180">
        <f t="shared" si="71"/>
        <v>450</v>
      </c>
      <c r="U285" s="180">
        <v>0</v>
      </c>
      <c r="V285" s="180">
        <f t="shared" si="72"/>
        <v>450</v>
      </c>
      <c r="W285" s="180">
        <v>0</v>
      </c>
      <c r="X285" s="180">
        <f t="shared" si="61"/>
        <v>450</v>
      </c>
    </row>
    <row r="286" spans="1:24" ht="22.35" hidden="1" x14ac:dyDescent="0.3">
      <c r="A286" s="269"/>
      <c r="B286" s="265" t="s">
        <v>382</v>
      </c>
      <c r="C286" s="271" t="s">
        <v>291</v>
      </c>
      <c r="D286" s="271" t="s">
        <v>383</v>
      </c>
      <c r="E286" s="272" t="s">
        <v>384</v>
      </c>
      <c r="F286" s="273">
        <v>0</v>
      </c>
      <c r="G286" s="204">
        <v>450</v>
      </c>
      <c r="H286" s="183">
        <f t="shared" si="79"/>
        <v>450</v>
      </c>
      <c r="I286" s="60">
        <v>0</v>
      </c>
      <c r="J286" s="60">
        <f t="shared" si="77"/>
        <v>450</v>
      </c>
      <c r="K286" s="60">
        <v>0</v>
      </c>
      <c r="L286" s="60">
        <f t="shared" si="76"/>
        <v>450</v>
      </c>
      <c r="M286" s="60">
        <v>0</v>
      </c>
      <c r="N286" s="60">
        <f t="shared" si="75"/>
        <v>450</v>
      </c>
      <c r="O286" s="184">
        <v>0</v>
      </c>
      <c r="P286" s="184">
        <f t="shared" si="74"/>
        <v>450</v>
      </c>
      <c r="Q286" s="184">
        <v>0</v>
      </c>
      <c r="R286" s="184">
        <f t="shared" si="73"/>
        <v>450</v>
      </c>
      <c r="S286" s="185">
        <v>0</v>
      </c>
      <c r="T286" s="185">
        <f t="shared" si="71"/>
        <v>450</v>
      </c>
      <c r="U286" s="185">
        <v>0</v>
      </c>
      <c r="V286" s="185">
        <f t="shared" si="72"/>
        <v>450</v>
      </c>
      <c r="W286" s="185">
        <v>0</v>
      </c>
      <c r="X286" s="185">
        <f t="shared" si="61"/>
        <v>450</v>
      </c>
    </row>
    <row r="287" spans="1:24" ht="22.35" hidden="1" x14ac:dyDescent="0.3">
      <c r="A287" s="264" t="s">
        <v>288</v>
      </c>
      <c r="B287" s="265" t="s">
        <v>385</v>
      </c>
      <c r="C287" s="266" t="s">
        <v>23</v>
      </c>
      <c r="D287" s="266" t="s">
        <v>23</v>
      </c>
      <c r="E287" s="267" t="s">
        <v>386</v>
      </c>
      <c r="F287" s="268">
        <v>0</v>
      </c>
      <c r="G287" s="197">
        <f t="shared" si="84"/>
        <v>200</v>
      </c>
      <c r="H287" s="189">
        <f t="shared" si="79"/>
        <v>200</v>
      </c>
      <c r="I287" s="70">
        <v>0</v>
      </c>
      <c r="J287" s="70">
        <f t="shared" si="77"/>
        <v>200</v>
      </c>
      <c r="K287" s="70">
        <v>0</v>
      </c>
      <c r="L287" s="70">
        <f t="shared" si="76"/>
        <v>200</v>
      </c>
      <c r="M287" s="70">
        <v>0</v>
      </c>
      <c r="N287" s="70">
        <f t="shared" si="75"/>
        <v>200</v>
      </c>
      <c r="O287" s="190">
        <v>0</v>
      </c>
      <c r="P287" s="190">
        <f t="shared" si="74"/>
        <v>200</v>
      </c>
      <c r="Q287" s="190">
        <v>0</v>
      </c>
      <c r="R287" s="190">
        <f t="shared" si="73"/>
        <v>200</v>
      </c>
      <c r="S287" s="180">
        <v>0</v>
      </c>
      <c r="T287" s="180">
        <f t="shared" si="71"/>
        <v>200</v>
      </c>
      <c r="U287" s="180">
        <v>0</v>
      </c>
      <c r="V287" s="180">
        <f t="shared" si="72"/>
        <v>200</v>
      </c>
      <c r="W287" s="180">
        <v>0</v>
      </c>
      <c r="X287" s="180">
        <f t="shared" si="61"/>
        <v>200</v>
      </c>
    </row>
    <row r="288" spans="1:24" hidden="1" x14ac:dyDescent="0.3">
      <c r="A288" s="269"/>
      <c r="B288" s="270"/>
      <c r="C288" s="271" t="s">
        <v>291</v>
      </c>
      <c r="D288" s="259" t="s">
        <v>314</v>
      </c>
      <c r="E288" s="260" t="s">
        <v>240</v>
      </c>
      <c r="F288" s="273">
        <v>0</v>
      </c>
      <c r="G288" s="204">
        <v>200</v>
      </c>
      <c r="H288" s="183">
        <f t="shared" si="79"/>
        <v>200</v>
      </c>
      <c r="I288" s="60">
        <v>0</v>
      </c>
      <c r="J288" s="60">
        <f t="shared" si="77"/>
        <v>200</v>
      </c>
      <c r="K288" s="60">
        <v>0</v>
      </c>
      <c r="L288" s="60">
        <f t="shared" si="76"/>
        <v>200</v>
      </c>
      <c r="M288" s="60">
        <v>0</v>
      </c>
      <c r="N288" s="60">
        <f t="shared" si="75"/>
        <v>200</v>
      </c>
      <c r="O288" s="184">
        <v>0</v>
      </c>
      <c r="P288" s="184">
        <f t="shared" si="74"/>
        <v>200</v>
      </c>
      <c r="Q288" s="184">
        <v>0</v>
      </c>
      <c r="R288" s="184">
        <f t="shared" si="73"/>
        <v>200</v>
      </c>
      <c r="S288" s="185">
        <v>0</v>
      </c>
      <c r="T288" s="185">
        <f t="shared" si="71"/>
        <v>200</v>
      </c>
      <c r="U288" s="185">
        <v>0</v>
      </c>
      <c r="V288" s="185">
        <f t="shared" si="72"/>
        <v>200</v>
      </c>
      <c r="W288" s="185">
        <v>0</v>
      </c>
      <c r="X288" s="185">
        <f t="shared" si="61"/>
        <v>200</v>
      </c>
    </row>
    <row r="289" spans="1:24" ht="22.35" hidden="1" x14ac:dyDescent="0.3">
      <c r="A289" s="264" t="s">
        <v>288</v>
      </c>
      <c r="B289" s="265" t="s">
        <v>387</v>
      </c>
      <c r="C289" s="266" t="s">
        <v>23</v>
      </c>
      <c r="D289" s="266" t="s">
        <v>23</v>
      </c>
      <c r="E289" s="267" t="s">
        <v>388</v>
      </c>
      <c r="F289" s="268">
        <v>0</v>
      </c>
      <c r="G289" s="197">
        <f t="shared" si="84"/>
        <v>100</v>
      </c>
      <c r="H289" s="189">
        <f t="shared" si="79"/>
        <v>100</v>
      </c>
      <c r="I289" s="70">
        <v>0</v>
      </c>
      <c r="J289" s="70">
        <f t="shared" si="77"/>
        <v>100</v>
      </c>
      <c r="K289" s="70">
        <v>0</v>
      </c>
      <c r="L289" s="70">
        <f t="shared" si="76"/>
        <v>100</v>
      </c>
      <c r="M289" s="70">
        <v>0</v>
      </c>
      <c r="N289" s="70">
        <f t="shared" si="75"/>
        <v>100</v>
      </c>
      <c r="O289" s="190">
        <v>0</v>
      </c>
      <c r="P289" s="190">
        <f t="shared" si="74"/>
        <v>100</v>
      </c>
      <c r="Q289" s="190">
        <v>0</v>
      </c>
      <c r="R289" s="190">
        <f t="shared" si="73"/>
        <v>100</v>
      </c>
      <c r="S289" s="180">
        <v>0</v>
      </c>
      <c r="T289" s="180">
        <f t="shared" si="71"/>
        <v>100</v>
      </c>
      <c r="U289" s="180">
        <v>0</v>
      </c>
      <c r="V289" s="180">
        <f t="shared" si="72"/>
        <v>100</v>
      </c>
      <c r="W289" s="180">
        <v>0</v>
      </c>
      <c r="X289" s="180">
        <f t="shared" si="61"/>
        <v>100</v>
      </c>
    </row>
    <row r="290" spans="1:24" hidden="1" x14ac:dyDescent="0.3">
      <c r="A290" s="269"/>
      <c r="B290" s="270"/>
      <c r="C290" s="271" t="s">
        <v>291</v>
      </c>
      <c r="D290" s="271" t="s">
        <v>102</v>
      </c>
      <c r="E290" s="272" t="s">
        <v>103</v>
      </c>
      <c r="F290" s="273">
        <v>0</v>
      </c>
      <c r="G290" s="204">
        <v>100</v>
      </c>
      <c r="H290" s="183">
        <f t="shared" si="79"/>
        <v>100</v>
      </c>
      <c r="I290" s="60">
        <v>0</v>
      </c>
      <c r="J290" s="60">
        <f t="shared" si="77"/>
        <v>100</v>
      </c>
      <c r="K290" s="60">
        <v>0</v>
      </c>
      <c r="L290" s="60">
        <f t="shared" si="76"/>
        <v>100</v>
      </c>
      <c r="M290" s="60">
        <v>0</v>
      </c>
      <c r="N290" s="60">
        <f t="shared" si="75"/>
        <v>100</v>
      </c>
      <c r="O290" s="184">
        <v>0</v>
      </c>
      <c r="P290" s="184">
        <f t="shared" si="74"/>
        <v>100</v>
      </c>
      <c r="Q290" s="184">
        <v>0</v>
      </c>
      <c r="R290" s="184">
        <f t="shared" si="73"/>
        <v>100</v>
      </c>
      <c r="S290" s="185">
        <v>0</v>
      </c>
      <c r="T290" s="185">
        <f t="shared" si="71"/>
        <v>100</v>
      </c>
      <c r="U290" s="185">
        <v>0</v>
      </c>
      <c r="V290" s="185">
        <f t="shared" si="72"/>
        <v>100</v>
      </c>
      <c r="W290" s="185">
        <v>0</v>
      </c>
      <c r="X290" s="185">
        <f t="shared" si="61"/>
        <v>100</v>
      </c>
    </row>
    <row r="291" spans="1:24" hidden="1" x14ac:dyDescent="0.3">
      <c r="A291" s="264" t="s">
        <v>288</v>
      </c>
      <c r="B291" s="265" t="s">
        <v>389</v>
      </c>
      <c r="C291" s="266" t="s">
        <v>23</v>
      </c>
      <c r="D291" s="266" t="s">
        <v>23</v>
      </c>
      <c r="E291" s="267" t="s">
        <v>390</v>
      </c>
      <c r="F291" s="268">
        <v>0</v>
      </c>
      <c r="G291" s="197">
        <f t="shared" si="84"/>
        <v>100</v>
      </c>
      <c r="H291" s="189">
        <f t="shared" si="79"/>
        <v>100</v>
      </c>
      <c r="I291" s="70">
        <v>0</v>
      </c>
      <c r="J291" s="70">
        <f t="shared" si="77"/>
        <v>100</v>
      </c>
      <c r="K291" s="70">
        <v>0</v>
      </c>
      <c r="L291" s="70">
        <f t="shared" si="76"/>
        <v>100</v>
      </c>
      <c r="M291" s="70">
        <v>0</v>
      </c>
      <c r="N291" s="70">
        <f t="shared" si="75"/>
        <v>100</v>
      </c>
      <c r="O291" s="190">
        <v>0</v>
      </c>
      <c r="P291" s="190">
        <f t="shared" si="74"/>
        <v>100</v>
      </c>
      <c r="Q291" s="190">
        <v>0</v>
      </c>
      <c r="R291" s="190">
        <f t="shared" si="73"/>
        <v>100</v>
      </c>
      <c r="S291" s="180">
        <v>0</v>
      </c>
      <c r="T291" s="180">
        <f t="shared" si="71"/>
        <v>100</v>
      </c>
      <c r="U291" s="180">
        <v>0</v>
      </c>
      <c r="V291" s="180">
        <f t="shared" si="72"/>
        <v>100</v>
      </c>
      <c r="W291" s="180">
        <v>0</v>
      </c>
      <c r="X291" s="180">
        <f t="shared" si="61"/>
        <v>100</v>
      </c>
    </row>
    <row r="292" spans="1:24" hidden="1" x14ac:dyDescent="0.3">
      <c r="A292" s="269"/>
      <c r="B292" s="270"/>
      <c r="C292" s="271" t="s">
        <v>291</v>
      </c>
      <c r="D292" s="271" t="s">
        <v>391</v>
      </c>
      <c r="E292" s="272" t="s">
        <v>105</v>
      </c>
      <c r="F292" s="273">
        <v>0</v>
      </c>
      <c r="G292" s="204">
        <v>100</v>
      </c>
      <c r="H292" s="183">
        <f t="shared" si="79"/>
        <v>100</v>
      </c>
      <c r="I292" s="60">
        <v>0</v>
      </c>
      <c r="J292" s="60">
        <f t="shared" si="77"/>
        <v>100</v>
      </c>
      <c r="K292" s="60">
        <v>0</v>
      </c>
      <c r="L292" s="60">
        <f t="shared" si="76"/>
        <v>100</v>
      </c>
      <c r="M292" s="60">
        <v>0</v>
      </c>
      <c r="N292" s="60">
        <f t="shared" si="75"/>
        <v>100</v>
      </c>
      <c r="O292" s="184">
        <v>0</v>
      </c>
      <c r="P292" s="184">
        <f t="shared" si="74"/>
        <v>100</v>
      </c>
      <c r="Q292" s="184">
        <v>0</v>
      </c>
      <c r="R292" s="184">
        <f t="shared" si="73"/>
        <v>100</v>
      </c>
      <c r="S292" s="185">
        <v>0</v>
      </c>
      <c r="T292" s="185">
        <f t="shared" si="71"/>
        <v>100</v>
      </c>
      <c r="U292" s="185">
        <v>0</v>
      </c>
      <c r="V292" s="185">
        <f t="shared" si="72"/>
        <v>100</v>
      </c>
      <c r="W292" s="185">
        <v>0</v>
      </c>
      <c r="X292" s="185">
        <f t="shared" si="61"/>
        <v>100</v>
      </c>
    </row>
    <row r="293" spans="1:24" ht="32.85" hidden="1" x14ac:dyDescent="0.3">
      <c r="A293" s="264" t="s">
        <v>288</v>
      </c>
      <c r="B293" s="265" t="s">
        <v>392</v>
      </c>
      <c r="C293" s="266" t="s">
        <v>23</v>
      </c>
      <c r="D293" s="266" t="s">
        <v>23</v>
      </c>
      <c r="E293" s="267" t="s">
        <v>393</v>
      </c>
      <c r="F293" s="268">
        <v>0</v>
      </c>
      <c r="G293" s="197">
        <f t="shared" si="84"/>
        <v>50</v>
      </c>
      <c r="H293" s="189">
        <f t="shared" si="79"/>
        <v>50</v>
      </c>
      <c r="I293" s="70">
        <v>0</v>
      </c>
      <c r="J293" s="70">
        <f t="shared" si="77"/>
        <v>50</v>
      </c>
      <c r="K293" s="70">
        <v>0</v>
      </c>
      <c r="L293" s="70">
        <f t="shared" si="76"/>
        <v>50</v>
      </c>
      <c r="M293" s="70">
        <v>0</v>
      </c>
      <c r="N293" s="70">
        <f t="shared" si="75"/>
        <v>50</v>
      </c>
      <c r="O293" s="190">
        <v>0</v>
      </c>
      <c r="P293" s="190">
        <f t="shared" si="74"/>
        <v>50</v>
      </c>
      <c r="Q293" s="190">
        <v>0</v>
      </c>
      <c r="R293" s="190">
        <f t="shared" si="73"/>
        <v>50</v>
      </c>
      <c r="S293" s="180">
        <v>0</v>
      </c>
      <c r="T293" s="180">
        <f t="shared" si="71"/>
        <v>50</v>
      </c>
      <c r="U293" s="180">
        <v>0</v>
      </c>
      <c r="V293" s="180">
        <f t="shared" si="72"/>
        <v>50</v>
      </c>
      <c r="W293" s="180">
        <v>0</v>
      </c>
      <c r="X293" s="180">
        <f t="shared" si="61"/>
        <v>50</v>
      </c>
    </row>
    <row r="294" spans="1:24" hidden="1" x14ac:dyDescent="0.3">
      <c r="A294" s="269"/>
      <c r="B294" s="270"/>
      <c r="C294" s="271" t="s">
        <v>291</v>
      </c>
      <c r="D294" s="271" t="s">
        <v>102</v>
      </c>
      <c r="E294" s="272" t="s">
        <v>103</v>
      </c>
      <c r="F294" s="273">
        <v>0</v>
      </c>
      <c r="G294" s="204">
        <v>50</v>
      </c>
      <c r="H294" s="183">
        <f t="shared" si="79"/>
        <v>50</v>
      </c>
      <c r="I294" s="60">
        <v>0</v>
      </c>
      <c r="J294" s="60">
        <f t="shared" si="77"/>
        <v>50</v>
      </c>
      <c r="K294" s="60">
        <v>0</v>
      </c>
      <c r="L294" s="60">
        <f t="shared" si="76"/>
        <v>50</v>
      </c>
      <c r="M294" s="60">
        <v>0</v>
      </c>
      <c r="N294" s="60">
        <f t="shared" si="75"/>
        <v>50</v>
      </c>
      <c r="O294" s="184">
        <v>0</v>
      </c>
      <c r="P294" s="184">
        <f t="shared" si="74"/>
        <v>50</v>
      </c>
      <c r="Q294" s="184">
        <v>0</v>
      </c>
      <c r="R294" s="184">
        <f t="shared" si="73"/>
        <v>50</v>
      </c>
      <c r="S294" s="185">
        <v>0</v>
      </c>
      <c r="T294" s="185">
        <f t="shared" si="71"/>
        <v>50</v>
      </c>
      <c r="U294" s="185">
        <v>0</v>
      </c>
      <c r="V294" s="185">
        <f t="shared" si="72"/>
        <v>50</v>
      </c>
      <c r="W294" s="185">
        <v>0</v>
      </c>
      <c r="X294" s="185">
        <f t="shared" si="61"/>
        <v>50</v>
      </c>
    </row>
    <row r="295" spans="1:24" ht="22.35" hidden="1" x14ac:dyDescent="0.3">
      <c r="A295" s="264" t="s">
        <v>288</v>
      </c>
      <c r="B295" s="265" t="s">
        <v>394</v>
      </c>
      <c r="C295" s="266" t="s">
        <v>23</v>
      </c>
      <c r="D295" s="266" t="s">
        <v>23</v>
      </c>
      <c r="E295" s="267" t="s">
        <v>395</v>
      </c>
      <c r="F295" s="268">
        <v>0</v>
      </c>
      <c r="G295" s="197">
        <f t="shared" si="84"/>
        <v>200</v>
      </c>
      <c r="H295" s="189">
        <f t="shared" si="79"/>
        <v>200</v>
      </c>
      <c r="I295" s="70">
        <v>0</v>
      </c>
      <c r="J295" s="70">
        <f t="shared" si="77"/>
        <v>200</v>
      </c>
      <c r="K295" s="70">
        <v>0</v>
      </c>
      <c r="L295" s="70">
        <f t="shared" si="76"/>
        <v>200</v>
      </c>
      <c r="M295" s="70">
        <v>0</v>
      </c>
      <c r="N295" s="70">
        <f t="shared" si="75"/>
        <v>200</v>
      </c>
      <c r="O295" s="190">
        <v>0</v>
      </c>
      <c r="P295" s="190">
        <f t="shared" si="74"/>
        <v>200</v>
      </c>
      <c r="Q295" s="190">
        <v>0</v>
      </c>
      <c r="R295" s="190">
        <f t="shared" si="73"/>
        <v>200</v>
      </c>
      <c r="S295" s="180">
        <v>0</v>
      </c>
      <c r="T295" s="180">
        <f t="shared" si="71"/>
        <v>200</v>
      </c>
      <c r="U295" s="180">
        <v>0</v>
      </c>
      <c r="V295" s="180">
        <f t="shared" si="72"/>
        <v>200</v>
      </c>
      <c r="W295" s="180">
        <v>0</v>
      </c>
      <c r="X295" s="180">
        <f t="shared" si="61"/>
        <v>200</v>
      </c>
    </row>
    <row r="296" spans="1:24" ht="22.35" hidden="1" x14ac:dyDescent="0.3">
      <c r="A296" s="257"/>
      <c r="B296" s="258"/>
      <c r="C296" s="259" t="s">
        <v>291</v>
      </c>
      <c r="D296" s="259" t="s">
        <v>383</v>
      </c>
      <c r="E296" s="260" t="s">
        <v>384</v>
      </c>
      <c r="F296" s="261">
        <v>0</v>
      </c>
      <c r="G296" s="262">
        <v>200</v>
      </c>
      <c r="H296" s="182">
        <f t="shared" si="79"/>
        <v>200</v>
      </c>
      <c r="I296" s="87">
        <v>0</v>
      </c>
      <c r="J296" s="87">
        <f t="shared" si="77"/>
        <v>200</v>
      </c>
      <c r="K296" s="87">
        <v>0</v>
      </c>
      <c r="L296" s="87">
        <f t="shared" si="76"/>
        <v>200</v>
      </c>
      <c r="M296" s="60">
        <v>0</v>
      </c>
      <c r="N296" s="60">
        <f t="shared" si="75"/>
        <v>200</v>
      </c>
      <c r="O296" s="184">
        <v>0</v>
      </c>
      <c r="P296" s="184">
        <f t="shared" si="74"/>
        <v>200</v>
      </c>
      <c r="Q296" s="184">
        <v>0</v>
      </c>
      <c r="R296" s="184">
        <f t="shared" si="73"/>
        <v>200</v>
      </c>
      <c r="S296" s="185">
        <v>0</v>
      </c>
      <c r="T296" s="185">
        <f t="shared" si="71"/>
        <v>200</v>
      </c>
      <c r="U296" s="185">
        <v>0</v>
      </c>
      <c r="V296" s="185">
        <f t="shared" si="72"/>
        <v>200</v>
      </c>
      <c r="W296" s="185">
        <v>0</v>
      </c>
      <c r="X296" s="185">
        <f t="shared" si="61"/>
        <v>200</v>
      </c>
    </row>
    <row r="297" spans="1:24" ht="22.35" hidden="1" x14ac:dyDescent="0.3">
      <c r="A297" s="264" t="s">
        <v>288</v>
      </c>
      <c r="B297" s="265" t="s">
        <v>396</v>
      </c>
      <c r="C297" s="266" t="s">
        <v>23</v>
      </c>
      <c r="D297" s="266" t="s">
        <v>23</v>
      </c>
      <c r="E297" s="267" t="s">
        <v>397</v>
      </c>
      <c r="F297" s="268">
        <v>0</v>
      </c>
      <c r="G297" s="197"/>
      <c r="H297" s="189"/>
      <c r="I297" s="70"/>
      <c r="J297" s="70">
        <v>0</v>
      </c>
      <c r="K297" s="70">
        <v>0</v>
      </c>
      <c r="L297" s="70">
        <v>0</v>
      </c>
      <c r="M297" s="70">
        <f>+M298</f>
        <v>5000</v>
      </c>
      <c r="N297" s="70">
        <f t="shared" si="75"/>
        <v>5000</v>
      </c>
      <c r="O297" s="190">
        <v>0</v>
      </c>
      <c r="P297" s="190">
        <f t="shared" si="74"/>
        <v>5000</v>
      </c>
      <c r="Q297" s="190">
        <v>0</v>
      </c>
      <c r="R297" s="190">
        <f t="shared" si="73"/>
        <v>5000</v>
      </c>
      <c r="S297" s="180">
        <v>0</v>
      </c>
      <c r="T297" s="180">
        <f t="shared" si="71"/>
        <v>5000</v>
      </c>
      <c r="U297" s="180">
        <v>0</v>
      </c>
      <c r="V297" s="180">
        <f t="shared" si="72"/>
        <v>5000</v>
      </c>
      <c r="W297" s="180">
        <v>0</v>
      </c>
      <c r="X297" s="180">
        <f t="shared" si="61"/>
        <v>5000</v>
      </c>
    </row>
    <row r="298" spans="1:24" ht="15.75" hidden="1" thickBot="1" x14ac:dyDescent="0.35">
      <c r="A298" s="269"/>
      <c r="B298" s="270"/>
      <c r="C298" s="271" t="s">
        <v>291</v>
      </c>
      <c r="D298" s="271" t="s">
        <v>398</v>
      </c>
      <c r="E298" s="272" t="s">
        <v>399</v>
      </c>
      <c r="F298" s="273">
        <v>0</v>
      </c>
      <c r="G298" s="204"/>
      <c r="H298" s="183"/>
      <c r="I298" s="60"/>
      <c r="J298" s="60">
        <v>0</v>
      </c>
      <c r="K298" s="60">
        <v>0</v>
      </c>
      <c r="L298" s="60">
        <v>0</v>
      </c>
      <c r="M298" s="87">
        <v>5000</v>
      </c>
      <c r="N298" s="87">
        <f t="shared" si="75"/>
        <v>5000</v>
      </c>
      <c r="O298" s="230">
        <v>0</v>
      </c>
      <c r="P298" s="230">
        <f t="shared" si="74"/>
        <v>5000</v>
      </c>
      <c r="Q298" s="230">
        <v>0</v>
      </c>
      <c r="R298" s="230">
        <f t="shared" si="73"/>
        <v>5000</v>
      </c>
      <c r="S298" s="231">
        <v>0</v>
      </c>
      <c r="T298" s="231">
        <f t="shared" si="71"/>
        <v>5000</v>
      </c>
      <c r="U298" s="231">
        <v>0</v>
      </c>
      <c r="V298" s="231">
        <f t="shared" si="72"/>
        <v>5000</v>
      </c>
      <c r="W298" s="231">
        <v>0</v>
      </c>
      <c r="X298" s="231">
        <f t="shared" si="61"/>
        <v>5000</v>
      </c>
    </row>
    <row r="299" spans="1:24" ht="24" thickBot="1" x14ac:dyDescent="0.3">
      <c r="A299" s="240" t="s">
        <v>22</v>
      </c>
      <c r="B299" s="241" t="s">
        <v>23</v>
      </c>
      <c r="C299" s="242" t="s">
        <v>23</v>
      </c>
      <c r="D299" s="242" t="s">
        <v>23</v>
      </c>
      <c r="E299" s="243" t="s">
        <v>400</v>
      </c>
      <c r="F299" s="244">
        <v>2750</v>
      </c>
      <c r="G299" s="263">
        <f>+G300+G304+G306+G308</f>
        <v>0</v>
      </c>
      <c r="H299" s="245">
        <f t="shared" si="79"/>
        <v>2750</v>
      </c>
      <c r="I299" s="246">
        <v>0</v>
      </c>
      <c r="J299" s="246">
        <f t="shared" si="77"/>
        <v>2750</v>
      </c>
      <c r="K299" s="246">
        <f>+K300+K310+K312+K314+K316+K318+K320+K322+K324</f>
        <v>0</v>
      </c>
      <c r="L299" s="246">
        <f t="shared" si="76"/>
        <v>2750</v>
      </c>
      <c r="M299" s="246">
        <v>0</v>
      </c>
      <c r="N299" s="246">
        <f t="shared" si="75"/>
        <v>2750</v>
      </c>
      <c r="O299" s="247">
        <v>0</v>
      </c>
      <c r="P299" s="247">
        <f t="shared" si="74"/>
        <v>2750</v>
      </c>
      <c r="Q299" s="247">
        <v>0</v>
      </c>
      <c r="R299" s="247">
        <f t="shared" si="73"/>
        <v>2750</v>
      </c>
      <c r="S299" s="248">
        <v>0</v>
      </c>
      <c r="T299" s="248">
        <f t="shared" ref="T299:T352" si="85">+R299+S299</f>
        <v>2750</v>
      </c>
      <c r="U299" s="248">
        <f>U300+U302+U304+U306+U308+U310+U312+U314+U316+U318+U320+U322+U324</f>
        <v>80</v>
      </c>
      <c r="V299" s="248">
        <f t="shared" ref="V299:V352" si="86">+T299+U299</f>
        <v>2830</v>
      </c>
      <c r="W299" s="248">
        <f>W300+W302+W304+W306+W308+W310+W312+W314+W316+W318+W320+W322+W324</f>
        <v>0</v>
      </c>
      <c r="X299" s="248">
        <f t="shared" si="61"/>
        <v>2830</v>
      </c>
    </row>
    <row r="300" spans="1:24" hidden="1" x14ac:dyDescent="0.3">
      <c r="A300" s="43" t="s">
        <v>22</v>
      </c>
      <c r="B300" s="177" t="s">
        <v>401</v>
      </c>
      <c r="C300" s="45" t="s">
        <v>23</v>
      </c>
      <c r="D300" s="46" t="s">
        <v>23</v>
      </c>
      <c r="E300" s="92" t="s">
        <v>400</v>
      </c>
      <c r="F300" s="178">
        <f>+F301</f>
        <v>2750</v>
      </c>
      <c r="G300" s="249">
        <f>+G301</f>
        <v>-1560</v>
      </c>
      <c r="H300" s="178">
        <f t="shared" si="79"/>
        <v>1190</v>
      </c>
      <c r="I300" s="50">
        <v>0</v>
      </c>
      <c r="J300" s="50">
        <f t="shared" si="77"/>
        <v>1190</v>
      </c>
      <c r="K300" s="50">
        <f>+K301</f>
        <v>-1010</v>
      </c>
      <c r="L300" s="50">
        <f t="shared" si="76"/>
        <v>180</v>
      </c>
      <c r="M300" s="50">
        <v>0</v>
      </c>
      <c r="N300" s="50">
        <f t="shared" si="75"/>
        <v>180</v>
      </c>
      <c r="O300" s="179">
        <v>0</v>
      </c>
      <c r="P300" s="179">
        <f t="shared" si="74"/>
        <v>180</v>
      </c>
      <c r="Q300" s="179">
        <v>0</v>
      </c>
      <c r="R300" s="179">
        <f t="shared" si="73"/>
        <v>180</v>
      </c>
      <c r="S300" s="239">
        <v>0</v>
      </c>
      <c r="T300" s="239">
        <f t="shared" si="85"/>
        <v>180</v>
      </c>
      <c r="U300" s="239">
        <f>U301</f>
        <v>-180</v>
      </c>
      <c r="V300" s="239">
        <f t="shared" si="86"/>
        <v>0</v>
      </c>
      <c r="W300" s="239">
        <f>W301</f>
        <v>0</v>
      </c>
      <c r="X300" s="239">
        <f t="shared" si="61"/>
        <v>0</v>
      </c>
    </row>
    <row r="301" spans="1:24" hidden="1" x14ac:dyDescent="0.3">
      <c r="A301" s="64"/>
      <c r="B301" s="186" t="s">
        <v>31</v>
      </c>
      <c r="C301" s="101">
        <v>3419</v>
      </c>
      <c r="D301" s="57">
        <v>5222</v>
      </c>
      <c r="E301" s="58" t="s">
        <v>103</v>
      </c>
      <c r="F301" s="183">
        <v>2750</v>
      </c>
      <c r="G301" s="204">
        <v>-1560</v>
      </c>
      <c r="H301" s="183">
        <f t="shared" si="79"/>
        <v>1190</v>
      </c>
      <c r="I301" s="60">
        <v>0</v>
      </c>
      <c r="J301" s="60">
        <f t="shared" si="77"/>
        <v>1190</v>
      </c>
      <c r="K301" s="60">
        <v>-1010</v>
      </c>
      <c r="L301" s="60">
        <f t="shared" si="76"/>
        <v>180</v>
      </c>
      <c r="M301" s="60">
        <v>0</v>
      </c>
      <c r="N301" s="60">
        <f t="shared" si="75"/>
        <v>180</v>
      </c>
      <c r="O301" s="184">
        <v>0</v>
      </c>
      <c r="P301" s="184">
        <f t="shared" si="74"/>
        <v>180</v>
      </c>
      <c r="Q301" s="184">
        <v>0</v>
      </c>
      <c r="R301" s="184">
        <f t="shared" ref="R301:R352" si="87">+P301+Q301</f>
        <v>180</v>
      </c>
      <c r="S301" s="185">
        <v>0</v>
      </c>
      <c r="T301" s="185">
        <f t="shared" si="85"/>
        <v>180</v>
      </c>
      <c r="U301" s="185">
        <v>-180</v>
      </c>
      <c r="V301" s="185">
        <f t="shared" si="86"/>
        <v>0</v>
      </c>
      <c r="W301" s="185">
        <v>0</v>
      </c>
      <c r="X301" s="185">
        <f t="shared" si="61"/>
        <v>0</v>
      </c>
    </row>
    <row r="302" spans="1:24" ht="21" hidden="1" x14ac:dyDescent="0.3">
      <c r="A302" s="43" t="s">
        <v>22</v>
      </c>
      <c r="B302" s="177" t="s">
        <v>402</v>
      </c>
      <c r="C302" s="45" t="s">
        <v>23</v>
      </c>
      <c r="D302" s="46" t="s">
        <v>23</v>
      </c>
      <c r="E302" s="227" t="s">
        <v>403</v>
      </c>
      <c r="F302" s="228"/>
      <c r="G302" s="197"/>
      <c r="H302" s="189"/>
      <c r="I302" s="70"/>
      <c r="J302" s="70"/>
      <c r="K302" s="70"/>
      <c r="L302" s="70"/>
      <c r="M302" s="70"/>
      <c r="N302" s="70"/>
      <c r="O302" s="190"/>
      <c r="P302" s="190">
        <v>0</v>
      </c>
      <c r="Q302" s="190"/>
      <c r="R302" s="190"/>
      <c r="S302" s="180"/>
      <c r="T302" s="180">
        <v>0</v>
      </c>
      <c r="U302" s="180">
        <f>+U303</f>
        <v>260</v>
      </c>
      <c r="V302" s="180">
        <f t="shared" si="86"/>
        <v>260</v>
      </c>
      <c r="W302" s="180">
        <f>+W303</f>
        <v>0</v>
      </c>
      <c r="X302" s="180">
        <f t="shared" si="61"/>
        <v>260</v>
      </c>
    </row>
    <row r="303" spans="1:24" hidden="1" x14ac:dyDescent="0.3">
      <c r="A303" s="64"/>
      <c r="B303" s="186" t="s">
        <v>31</v>
      </c>
      <c r="C303" s="101">
        <v>3419</v>
      </c>
      <c r="D303" s="57">
        <v>5339</v>
      </c>
      <c r="E303" s="79" t="s">
        <v>273</v>
      </c>
      <c r="F303" s="182"/>
      <c r="G303" s="204"/>
      <c r="H303" s="183"/>
      <c r="I303" s="60"/>
      <c r="J303" s="60"/>
      <c r="K303" s="60"/>
      <c r="L303" s="60"/>
      <c r="M303" s="60"/>
      <c r="N303" s="60"/>
      <c r="O303" s="184"/>
      <c r="P303" s="184">
        <v>0</v>
      </c>
      <c r="Q303" s="184"/>
      <c r="R303" s="184"/>
      <c r="S303" s="185"/>
      <c r="T303" s="185">
        <v>0</v>
      </c>
      <c r="U303" s="185">
        <v>260</v>
      </c>
      <c r="V303" s="185">
        <f t="shared" si="86"/>
        <v>260</v>
      </c>
      <c r="W303" s="185">
        <v>0</v>
      </c>
      <c r="X303" s="185">
        <f t="shared" si="61"/>
        <v>260</v>
      </c>
    </row>
    <row r="304" spans="1:24" ht="22.35" hidden="1" x14ac:dyDescent="0.3">
      <c r="A304" s="252" t="s">
        <v>288</v>
      </c>
      <c r="B304" s="253" t="s">
        <v>404</v>
      </c>
      <c r="C304" s="254" t="s">
        <v>23</v>
      </c>
      <c r="D304" s="254" t="s">
        <v>23</v>
      </c>
      <c r="E304" s="255" t="s">
        <v>405</v>
      </c>
      <c r="F304" s="256">
        <v>0</v>
      </c>
      <c r="G304" s="197">
        <f>+G305</f>
        <v>156</v>
      </c>
      <c r="H304" s="189">
        <f t="shared" si="79"/>
        <v>156</v>
      </c>
      <c r="I304" s="70">
        <v>0</v>
      </c>
      <c r="J304" s="70">
        <f t="shared" si="77"/>
        <v>156</v>
      </c>
      <c r="K304" s="70">
        <v>0</v>
      </c>
      <c r="L304" s="70">
        <f t="shared" si="76"/>
        <v>156</v>
      </c>
      <c r="M304" s="70">
        <v>0</v>
      </c>
      <c r="N304" s="70">
        <f t="shared" si="75"/>
        <v>156</v>
      </c>
      <c r="O304" s="190">
        <v>0</v>
      </c>
      <c r="P304" s="190">
        <f t="shared" si="74"/>
        <v>156</v>
      </c>
      <c r="Q304" s="190">
        <v>0</v>
      </c>
      <c r="R304" s="190">
        <f t="shared" si="87"/>
        <v>156</v>
      </c>
      <c r="S304" s="180">
        <v>0</v>
      </c>
      <c r="T304" s="180">
        <f t="shared" si="85"/>
        <v>156</v>
      </c>
      <c r="U304" s="180">
        <v>0</v>
      </c>
      <c r="V304" s="180">
        <f t="shared" si="86"/>
        <v>156</v>
      </c>
      <c r="W304" s="180">
        <v>0</v>
      </c>
      <c r="X304" s="180">
        <f t="shared" si="61"/>
        <v>156</v>
      </c>
    </row>
    <row r="305" spans="1:24" hidden="1" x14ac:dyDescent="0.3">
      <c r="A305" s="257"/>
      <c r="B305" s="258"/>
      <c r="C305" s="259" t="s">
        <v>291</v>
      </c>
      <c r="D305" s="259" t="s">
        <v>102</v>
      </c>
      <c r="E305" s="260" t="s">
        <v>103</v>
      </c>
      <c r="F305" s="261">
        <v>0</v>
      </c>
      <c r="G305" s="204">
        <v>156</v>
      </c>
      <c r="H305" s="183">
        <f t="shared" si="79"/>
        <v>156</v>
      </c>
      <c r="I305" s="60">
        <v>0</v>
      </c>
      <c r="J305" s="60">
        <f t="shared" si="77"/>
        <v>156</v>
      </c>
      <c r="K305" s="60">
        <v>0</v>
      </c>
      <c r="L305" s="60">
        <f t="shared" si="76"/>
        <v>156</v>
      </c>
      <c r="M305" s="60">
        <v>0</v>
      </c>
      <c r="N305" s="60">
        <f t="shared" si="75"/>
        <v>156</v>
      </c>
      <c r="O305" s="184">
        <v>0</v>
      </c>
      <c r="P305" s="184">
        <f t="shared" ref="P305:P352" si="88">+N305+O305</f>
        <v>156</v>
      </c>
      <c r="Q305" s="184">
        <v>0</v>
      </c>
      <c r="R305" s="184">
        <f t="shared" si="87"/>
        <v>156</v>
      </c>
      <c r="S305" s="185">
        <v>0</v>
      </c>
      <c r="T305" s="185">
        <f t="shared" si="85"/>
        <v>156</v>
      </c>
      <c r="U305" s="185">
        <v>0</v>
      </c>
      <c r="V305" s="185">
        <f t="shared" si="86"/>
        <v>156</v>
      </c>
      <c r="W305" s="185">
        <v>0</v>
      </c>
      <c r="X305" s="185">
        <f t="shared" ref="X305:X352" si="89">+V305+W305</f>
        <v>156</v>
      </c>
    </row>
    <row r="306" spans="1:24" ht="22.35" hidden="1" x14ac:dyDescent="0.3">
      <c r="A306" s="252" t="s">
        <v>288</v>
      </c>
      <c r="B306" s="253" t="s">
        <v>406</v>
      </c>
      <c r="C306" s="254" t="s">
        <v>23</v>
      </c>
      <c r="D306" s="254" t="s">
        <v>23</v>
      </c>
      <c r="E306" s="255" t="s">
        <v>407</v>
      </c>
      <c r="F306" s="256">
        <v>0</v>
      </c>
      <c r="G306" s="197">
        <f t="shared" ref="G306" si="90">+G307</f>
        <v>780</v>
      </c>
      <c r="H306" s="189">
        <f t="shared" si="79"/>
        <v>780</v>
      </c>
      <c r="I306" s="70">
        <v>0</v>
      </c>
      <c r="J306" s="70">
        <f t="shared" si="77"/>
        <v>780</v>
      </c>
      <c r="K306" s="70">
        <v>0</v>
      </c>
      <c r="L306" s="70">
        <f t="shared" si="76"/>
        <v>780</v>
      </c>
      <c r="M306" s="70">
        <v>0</v>
      </c>
      <c r="N306" s="70">
        <f t="shared" si="75"/>
        <v>780</v>
      </c>
      <c r="O306" s="190">
        <v>0</v>
      </c>
      <c r="P306" s="190">
        <f t="shared" si="88"/>
        <v>780</v>
      </c>
      <c r="Q306" s="190">
        <v>0</v>
      </c>
      <c r="R306" s="190">
        <f t="shared" si="87"/>
        <v>780</v>
      </c>
      <c r="S306" s="180">
        <v>0</v>
      </c>
      <c r="T306" s="180">
        <f t="shared" si="85"/>
        <v>780</v>
      </c>
      <c r="U306" s="180">
        <v>0</v>
      </c>
      <c r="V306" s="180">
        <f t="shared" si="86"/>
        <v>780</v>
      </c>
      <c r="W306" s="180">
        <v>0</v>
      </c>
      <c r="X306" s="180">
        <f t="shared" si="89"/>
        <v>780</v>
      </c>
    </row>
    <row r="307" spans="1:24" hidden="1" x14ac:dyDescent="0.3">
      <c r="A307" s="257"/>
      <c r="B307" s="258"/>
      <c r="C307" s="259" t="s">
        <v>291</v>
      </c>
      <c r="D307" s="259" t="s">
        <v>102</v>
      </c>
      <c r="E307" s="260" t="s">
        <v>103</v>
      </c>
      <c r="F307" s="261">
        <v>0</v>
      </c>
      <c r="G307" s="204">
        <v>780</v>
      </c>
      <c r="H307" s="183">
        <f t="shared" si="79"/>
        <v>780</v>
      </c>
      <c r="I307" s="60">
        <v>0</v>
      </c>
      <c r="J307" s="60">
        <f t="shared" si="77"/>
        <v>780</v>
      </c>
      <c r="K307" s="60">
        <v>0</v>
      </c>
      <c r="L307" s="60">
        <f t="shared" si="76"/>
        <v>780</v>
      </c>
      <c r="M307" s="60">
        <v>0</v>
      </c>
      <c r="N307" s="60">
        <f t="shared" si="75"/>
        <v>780</v>
      </c>
      <c r="O307" s="184">
        <v>0</v>
      </c>
      <c r="P307" s="184">
        <f t="shared" si="88"/>
        <v>780</v>
      </c>
      <c r="Q307" s="184">
        <v>0</v>
      </c>
      <c r="R307" s="184">
        <f t="shared" si="87"/>
        <v>780</v>
      </c>
      <c r="S307" s="185">
        <v>0</v>
      </c>
      <c r="T307" s="185">
        <f t="shared" si="85"/>
        <v>780</v>
      </c>
      <c r="U307" s="185">
        <v>0</v>
      </c>
      <c r="V307" s="185">
        <f t="shared" si="86"/>
        <v>780</v>
      </c>
      <c r="W307" s="185">
        <v>0</v>
      </c>
      <c r="X307" s="185">
        <f t="shared" si="89"/>
        <v>780</v>
      </c>
    </row>
    <row r="308" spans="1:24" ht="22.35" hidden="1" x14ac:dyDescent="0.3">
      <c r="A308" s="252" t="s">
        <v>288</v>
      </c>
      <c r="B308" s="253" t="s">
        <v>408</v>
      </c>
      <c r="C308" s="254" t="s">
        <v>23</v>
      </c>
      <c r="D308" s="254" t="s">
        <v>23</v>
      </c>
      <c r="E308" s="255" t="s">
        <v>409</v>
      </c>
      <c r="F308" s="256">
        <v>0</v>
      </c>
      <c r="G308" s="197">
        <f t="shared" ref="G308" si="91">+G309</f>
        <v>624</v>
      </c>
      <c r="H308" s="189">
        <f t="shared" si="79"/>
        <v>624</v>
      </c>
      <c r="I308" s="70">
        <v>0</v>
      </c>
      <c r="J308" s="70">
        <f t="shared" si="77"/>
        <v>624</v>
      </c>
      <c r="K308" s="70">
        <v>0</v>
      </c>
      <c r="L308" s="70">
        <f t="shared" si="76"/>
        <v>624</v>
      </c>
      <c r="M308" s="70">
        <v>0</v>
      </c>
      <c r="N308" s="70">
        <f t="shared" si="75"/>
        <v>624</v>
      </c>
      <c r="O308" s="190">
        <v>0</v>
      </c>
      <c r="P308" s="190">
        <f t="shared" si="88"/>
        <v>624</v>
      </c>
      <c r="Q308" s="190">
        <v>0</v>
      </c>
      <c r="R308" s="190">
        <f t="shared" si="87"/>
        <v>624</v>
      </c>
      <c r="S308" s="180">
        <v>0</v>
      </c>
      <c r="T308" s="180">
        <f t="shared" si="85"/>
        <v>624</v>
      </c>
      <c r="U308" s="180">
        <v>0</v>
      </c>
      <c r="V308" s="180">
        <f t="shared" si="86"/>
        <v>624</v>
      </c>
      <c r="W308" s="180">
        <v>0</v>
      </c>
      <c r="X308" s="180">
        <f t="shared" si="89"/>
        <v>624</v>
      </c>
    </row>
    <row r="309" spans="1:24" hidden="1" x14ac:dyDescent="0.3">
      <c r="A309" s="257"/>
      <c r="B309" s="258"/>
      <c r="C309" s="259" t="s">
        <v>291</v>
      </c>
      <c r="D309" s="259" t="s">
        <v>102</v>
      </c>
      <c r="E309" s="260" t="s">
        <v>103</v>
      </c>
      <c r="F309" s="261">
        <v>0</v>
      </c>
      <c r="G309" s="262">
        <v>624</v>
      </c>
      <c r="H309" s="182">
        <f t="shared" si="79"/>
        <v>624</v>
      </c>
      <c r="I309" s="87">
        <v>0</v>
      </c>
      <c r="J309" s="87">
        <f t="shared" si="77"/>
        <v>624</v>
      </c>
      <c r="K309" s="60"/>
      <c r="L309" s="60">
        <f t="shared" si="76"/>
        <v>624</v>
      </c>
      <c r="M309" s="60">
        <v>0</v>
      </c>
      <c r="N309" s="60">
        <f t="shared" si="75"/>
        <v>624</v>
      </c>
      <c r="O309" s="184">
        <v>0</v>
      </c>
      <c r="P309" s="184">
        <f t="shared" si="88"/>
        <v>624</v>
      </c>
      <c r="Q309" s="184">
        <v>0</v>
      </c>
      <c r="R309" s="184">
        <f t="shared" si="87"/>
        <v>624</v>
      </c>
      <c r="S309" s="185">
        <v>0</v>
      </c>
      <c r="T309" s="185">
        <f t="shared" si="85"/>
        <v>624</v>
      </c>
      <c r="U309" s="185">
        <v>0</v>
      </c>
      <c r="V309" s="185">
        <f t="shared" si="86"/>
        <v>624</v>
      </c>
      <c r="W309" s="185">
        <v>0</v>
      </c>
      <c r="X309" s="185">
        <f t="shared" si="89"/>
        <v>624</v>
      </c>
    </row>
    <row r="310" spans="1:24" ht="22.35" hidden="1" x14ac:dyDescent="0.3">
      <c r="A310" s="252" t="s">
        <v>22</v>
      </c>
      <c r="B310" s="274" t="s">
        <v>410</v>
      </c>
      <c r="C310" s="254" t="s">
        <v>23</v>
      </c>
      <c r="D310" s="253" t="s">
        <v>23</v>
      </c>
      <c r="E310" s="255" t="s">
        <v>411</v>
      </c>
      <c r="F310" s="268">
        <v>0</v>
      </c>
      <c r="G310" s="204"/>
      <c r="H310" s="183"/>
      <c r="I310" s="60"/>
      <c r="J310" s="268">
        <v>0</v>
      </c>
      <c r="K310" s="70">
        <f>+K311</f>
        <v>170</v>
      </c>
      <c r="L310" s="70">
        <f t="shared" si="76"/>
        <v>170</v>
      </c>
      <c r="M310" s="70">
        <v>0</v>
      </c>
      <c r="N310" s="70">
        <f t="shared" si="75"/>
        <v>170</v>
      </c>
      <c r="O310" s="190">
        <v>0</v>
      </c>
      <c r="P310" s="190">
        <f t="shared" si="88"/>
        <v>170</v>
      </c>
      <c r="Q310" s="190">
        <v>0</v>
      </c>
      <c r="R310" s="190">
        <f t="shared" si="87"/>
        <v>170</v>
      </c>
      <c r="S310" s="180">
        <v>0</v>
      </c>
      <c r="T310" s="180">
        <f t="shared" si="85"/>
        <v>170</v>
      </c>
      <c r="U310" s="180">
        <v>0</v>
      </c>
      <c r="V310" s="180">
        <f t="shared" si="86"/>
        <v>170</v>
      </c>
      <c r="W310" s="180">
        <v>0</v>
      </c>
      <c r="X310" s="180">
        <f t="shared" si="89"/>
        <v>170</v>
      </c>
    </row>
    <row r="311" spans="1:24" hidden="1" x14ac:dyDescent="0.3">
      <c r="A311" s="257"/>
      <c r="B311" s="274"/>
      <c r="C311" s="259" t="s">
        <v>291</v>
      </c>
      <c r="D311" s="275" t="s">
        <v>102</v>
      </c>
      <c r="E311" s="260" t="s">
        <v>103</v>
      </c>
      <c r="F311" s="273">
        <v>0</v>
      </c>
      <c r="G311" s="204"/>
      <c r="H311" s="183"/>
      <c r="I311" s="60"/>
      <c r="J311" s="273">
        <v>0</v>
      </c>
      <c r="K311" s="60">
        <v>170</v>
      </c>
      <c r="L311" s="60">
        <f t="shared" si="76"/>
        <v>170</v>
      </c>
      <c r="M311" s="60">
        <v>0</v>
      </c>
      <c r="N311" s="60">
        <f t="shared" si="75"/>
        <v>170</v>
      </c>
      <c r="O311" s="184">
        <v>0</v>
      </c>
      <c r="P311" s="184">
        <f t="shared" si="88"/>
        <v>170</v>
      </c>
      <c r="Q311" s="184">
        <v>0</v>
      </c>
      <c r="R311" s="184">
        <f t="shared" si="87"/>
        <v>170</v>
      </c>
      <c r="S311" s="185">
        <v>0</v>
      </c>
      <c r="T311" s="185">
        <f t="shared" si="85"/>
        <v>170</v>
      </c>
      <c r="U311" s="185">
        <v>0</v>
      </c>
      <c r="V311" s="185">
        <f t="shared" si="86"/>
        <v>170</v>
      </c>
      <c r="W311" s="185">
        <v>0</v>
      </c>
      <c r="X311" s="185">
        <f t="shared" si="89"/>
        <v>170</v>
      </c>
    </row>
    <row r="312" spans="1:24" ht="22.35" hidden="1" x14ac:dyDescent="0.3">
      <c r="A312" s="252" t="s">
        <v>22</v>
      </c>
      <c r="B312" s="274" t="s">
        <v>412</v>
      </c>
      <c r="C312" s="254" t="s">
        <v>23</v>
      </c>
      <c r="D312" s="253" t="s">
        <v>23</v>
      </c>
      <c r="E312" s="255" t="s">
        <v>413</v>
      </c>
      <c r="F312" s="268">
        <v>0</v>
      </c>
      <c r="G312" s="204"/>
      <c r="H312" s="183"/>
      <c r="I312" s="60"/>
      <c r="J312" s="268">
        <v>0</v>
      </c>
      <c r="K312" s="70">
        <f t="shared" ref="K312" si="92">+K313</f>
        <v>100</v>
      </c>
      <c r="L312" s="70">
        <f t="shared" si="76"/>
        <v>100</v>
      </c>
      <c r="M312" s="70">
        <v>0</v>
      </c>
      <c r="N312" s="70">
        <f t="shared" si="75"/>
        <v>100</v>
      </c>
      <c r="O312" s="190">
        <v>0</v>
      </c>
      <c r="P312" s="190">
        <f t="shared" si="88"/>
        <v>100</v>
      </c>
      <c r="Q312" s="190">
        <v>0</v>
      </c>
      <c r="R312" s="190">
        <f t="shared" si="87"/>
        <v>100</v>
      </c>
      <c r="S312" s="180">
        <v>0</v>
      </c>
      <c r="T312" s="180">
        <f t="shared" si="85"/>
        <v>100</v>
      </c>
      <c r="U312" s="180">
        <v>0</v>
      </c>
      <c r="V312" s="180">
        <f t="shared" si="86"/>
        <v>100</v>
      </c>
      <c r="W312" s="180">
        <v>0</v>
      </c>
      <c r="X312" s="180">
        <f t="shared" si="89"/>
        <v>100</v>
      </c>
    </row>
    <row r="313" spans="1:24" hidden="1" x14ac:dyDescent="0.3">
      <c r="A313" s="257"/>
      <c r="B313" s="274"/>
      <c r="C313" s="259" t="s">
        <v>291</v>
      </c>
      <c r="D313" s="275" t="s">
        <v>102</v>
      </c>
      <c r="E313" s="260" t="s">
        <v>103</v>
      </c>
      <c r="F313" s="273">
        <v>0</v>
      </c>
      <c r="G313" s="204"/>
      <c r="H313" s="183"/>
      <c r="I313" s="60"/>
      <c r="J313" s="273">
        <v>0</v>
      </c>
      <c r="K313" s="60">
        <v>100</v>
      </c>
      <c r="L313" s="60">
        <f t="shared" si="76"/>
        <v>100</v>
      </c>
      <c r="M313" s="60">
        <v>0</v>
      </c>
      <c r="N313" s="60">
        <f t="shared" si="75"/>
        <v>100</v>
      </c>
      <c r="O313" s="184">
        <v>0</v>
      </c>
      <c r="P313" s="184">
        <f t="shared" si="88"/>
        <v>100</v>
      </c>
      <c r="Q313" s="184">
        <v>0</v>
      </c>
      <c r="R313" s="184">
        <f t="shared" si="87"/>
        <v>100</v>
      </c>
      <c r="S313" s="185">
        <v>0</v>
      </c>
      <c r="T313" s="185">
        <f t="shared" si="85"/>
        <v>100</v>
      </c>
      <c r="U313" s="185">
        <v>0</v>
      </c>
      <c r="V313" s="185">
        <f t="shared" si="86"/>
        <v>100</v>
      </c>
      <c r="W313" s="185">
        <v>0</v>
      </c>
      <c r="X313" s="185">
        <f t="shared" si="89"/>
        <v>100</v>
      </c>
    </row>
    <row r="314" spans="1:24" ht="22.35" hidden="1" x14ac:dyDescent="0.3">
      <c r="A314" s="252" t="s">
        <v>22</v>
      </c>
      <c r="B314" s="274" t="s">
        <v>414</v>
      </c>
      <c r="C314" s="254" t="s">
        <v>23</v>
      </c>
      <c r="D314" s="253" t="s">
        <v>23</v>
      </c>
      <c r="E314" s="255" t="s">
        <v>415</v>
      </c>
      <c r="F314" s="268">
        <v>0</v>
      </c>
      <c r="G314" s="204"/>
      <c r="H314" s="183"/>
      <c r="I314" s="60"/>
      <c r="J314" s="268">
        <v>0</v>
      </c>
      <c r="K314" s="70">
        <f t="shared" ref="K314" si="93">+K315</f>
        <v>100</v>
      </c>
      <c r="L314" s="70">
        <f t="shared" si="76"/>
        <v>100</v>
      </c>
      <c r="M314" s="70">
        <v>0</v>
      </c>
      <c r="N314" s="70">
        <f t="shared" si="75"/>
        <v>100</v>
      </c>
      <c r="O314" s="190">
        <v>0</v>
      </c>
      <c r="P314" s="190">
        <f t="shared" si="88"/>
        <v>100</v>
      </c>
      <c r="Q314" s="190">
        <v>0</v>
      </c>
      <c r="R314" s="190">
        <f t="shared" si="87"/>
        <v>100</v>
      </c>
      <c r="S314" s="180">
        <v>0</v>
      </c>
      <c r="T314" s="180">
        <f t="shared" si="85"/>
        <v>100</v>
      </c>
      <c r="U314" s="180">
        <v>0</v>
      </c>
      <c r="V314" s="180">
        <f t="shared" si="86"/>
        <v>100</v>
      </c>
      <c r="W314" s="180">
        <v>0</v>
      </c>
      <c r="X314" s="180">
        <f t="shared" si="89"/>
        <v>100</v>
      </c>
    </row>
    <row r="315" spans="1:24" hidden="1" x14ac:dyDescent="0.3">
      <c r="A315" s="257"/>
      <c r="B315" s="274"/>
      <c r="C315" s="259" t="s">
        <v>291</v>
      </c>
      <c r="D315" s="275" t="s">
        <v>102</v>
      </c>
      <c r="E315" s="260" t="s">
        <v>103</v>
      </c>
      <c r="F315" s="273">
        <v>0</v>
      </c>
      <c r="G315" s="204"/>
      <c r="H315" s="183"/>
      <c r="I315" s="60"/>
      <c r="J315" s="273">
        <v>0</v>
      </c>
      <c r="K315" s="60">
        <v>100</v>
      </c>
      <c r="L315" s="60">
        <f t="shared" si="76"/>
        <v>100</v>
      </c>
      <c r="M315" s="60">
        <v>0</v>
      </c>
      <c r="N315" s="60">
        <f t="shared" si="75"/>
        <v>100</v>
      </c>
      <c r="O315" s="184">
        <v>0</v>
      </c>
      <c r="P315" s="184">
        <f t="shared" si="88"/>
        <v>100</v>
      </c>
      <c r="Q315" s="184">
        <v>0</v>
      </c>
      <c r="R315" s="184">
        <f t="shared" si="87"/>
        <v>100</v>
      </c>
      <c r="S315" s="185">
        <v>0</v>
      </c>
      <c r="T315" s="185">
        <f t="shared" si="85"/>
        <v>100</v>
      </c>
      <c r="U315" s="185">
        <v>0</v>
      </c>
      <c r="V315" s="185">
        <f t="shared" si="86"/>
        <v>100</v>
      </c>
      <c r="W315" s="185">
        <v>0</v>
      </c>
      <c r="X315" s="185">
        <f t="shared" si="89"/>
        <v>100</v>
      </c>
    </row>
    <row r="316" spans="1:24" ht="22.35" hidden="1" x14ac:dyDescent="0.3">
      <c r="A316" s="252" t="s">
        <v>22</v>
      </c>
      <c r="B316" s="274" t="s">
        <v>416</v>
      </c>
      <c r="C316" s="254" t="s">
        <v>23</v>
      </c>
      <c r="D316" s="253" t="s">
        <v>23</v>
      </c>
      <c r="E316" s="255" t="s">
        <v>417</v>
      </c>
      <c r="F316" s="268">
        <v>0</v>
      </c>
      <c r="G316" s="204"/>
      <c r="H316" s="183"/>
      <c r="I316" s="60"/>
      <c r="J316" s="268">
        <v>0</v>
      </c>
      <c r="K316" s="70">
        <f t="shared" ref="K316" si="94">+K317</f>
        <v>90</v>
      </c>
      <c r="L316" s="70">
        <f t="shared" si="76"/>
        <v>90</v>
      </c>
      <c r="M316" s="70">
        <v>0</v>
      </c>
      <c r="N316" s="70">
        <f t="shared" si="75"/>
        <v>90</v>
      </c>
      <c r="O316" s="190">
        <v>0</v>
      </c>
      <c r="P316" s="190">
        <f t="shared" si="88"/>
        <v>90</v>
      </c>
      <c r="Q316" s="190">
        <v>0</v>
      </c>
      <c r="R316" s="190">
        <f t="shared" si="87"/>
        <v>90</v>
      </c>
      <c r="S316" s="180">
        <v>0</v>
      </c>
      <c r="T316" s="180">
        <f t="shared" si="85"/>
        <v>90</v>
      </c>
      <c r="U316" s="180">
        <v>0</v>
      </c>
      <c r="V316" s="180">
        <f t="shared" si="86"/>
        <v>90</v>
      </c>
      <c r="W316" s="180">
        <v>0</v>
      </c>
      <c r="X316" s="180">
        <f t="shared" si="89"/>
        <v>90</v>
      </c>
    </row>
    <row r="317" spans="1:24" hidden="1" x14ac:dyDescent="0.3">
      <c r="A317" s="257"/>
      <c r="B317" s="274"/>
      <c r="C317" s="259" t="s">
        <v>291</v>
      </c>
      <c r="D317" s="275" t="s">
        <v>102</v>
      </c>
      <c r="E317" s="260" t="s">
        <v>103</v>
      </c>
      <c r="F317" s="273">
        <v>0</v>
      </c>
      <c r="G317" s="204"/>
      <c r="H317" s="183"/>
      <c r="I317" s="60"/>
      <c r="J317" s="273">
        <v>0</v>
      </c>
      <c r="K317" s="60">
        <v>90</v>
      </c>
      <c r="L317" s="60">
        <f t="shared" si="76"/>
        <v>90</v>
      </c>
      <c r="M317" s="60">
        <v>0</v>
      </c>
      <c r="N317" s="60">
        <f t="shared" si="75"/>
        <v>90</v>
      </c>
      <c r="O317" s="184">
        <v>0</v>
      </c>
      <c r="P317" s="184">
        <f t="shared" si="88"/>
        <v>90</v>
      </c>
      <c r="Q317" s="184">
        <v>0</v>
      </c>
      <c r="R317" s="184">
        <f t="shared" si="87"/>
        <v>90</v>
      </c>
      <c r="S317" s="185">
        <v>0</v>
      </c>
      <c r="T317" s="185">
        <f t="shared" si="85"/>
        <v>90</v>
      </c>
      <c r="U317" s="185">
        <v>0</v>
      </c>
      <c r="V317" s="185">
        <f t="shared" si="86"/>
        <v>90</v>
      </c>
      <c r="W317" s="185">
        <v>0</v>
      </c>
      <c r="X317" s="185">
        <f t="shared" si="89"/>
        <v>90</v>
      </c>
    </row>
    <row r="318" spans="1:24" ht="22.35" hidden="1" x14ac:dyDescent="0.3">
      <c r="A318" s="252" t="s">
        <v>22</v>
      </c>
      <c r="B318" s="274" t="s">
        <v>418</v>
      </c>
      <c r="C318" s="254" t="s">
        <v>23</v>
      </c>
      <c r="D318" s="253" t="s">
        <v>23</v>
      </c>
      <c r="E318" s="255" t="s">
        <v>419</v>
      </c>
      <c r="F318" s="268">
        <v>0</v>
      </c>
      <c r="G318" s="204"/>
      <c r="H318" s="183"/>
      <c r="I318" s="60"/>
      <c r="J318" s="268">
        <v>0</v>
      </c>
      <c r="K318" s="70">
        <f t="shared" ref="K318" si="95">+K319</f>
        <v>300</v>
      </c>
      <c r="L318" s="70">
        <f t="shared" si="76"/>
        <v>300</v>
      </c>
      <c r="M318" s="70">
        <v>0</v>
      </c>
      <c r="N318" s="70">
        <f t="shared" si="75"/>
        <v>300</v>
      </c>
      <c r="O318" s="190">
        <v>0</v>
      </c>
      <c r="P318" s="190">
        <f t="shared" si="88"/>
        <v>300</v>
      </c>
      <c r="Q318" s="190">
        <v>0</v>
      </c>
      <c r="R318" s="190">
        <f t="shared" si="87"/>
        <v>300</v>
      </c>
      <c r="S318" s="180">
        <v>0</v>
      </c>
      <c r="T318" s="180">
        <f t="shared" si="85"/>
        <v>300</v>
      </c>
      <c r="U318" s="180">
        <v>0</v>
      </c>
      <c r="V318" s="180">
        <f t="shared" si="86"/>
        <v>300</v>
      </c>
      <c r="W318" s="180">
        <v>0</v>
      </c>
      <c r="X318" s="180">
        <f t="shared" si="89"/>
        <v>300</v>
      </c>
    </row>
    <row r="319" spans="1:24" hidden="1" x14ac:dyDescent="0.3">
      <c r="A319" s="257"/>
      <c r="B319" s="274"/>
      <c r="C319" s="259" t="s">
        <v>291</v>
      </c>
      <c r="D319" s="275" t="s">
        <v>102</v>
      </c>
      <c r="E319" s="260" t="s">
        <v>103</v>
      </c>
      <c r="F319" s="273">
        <v>0</v>
      </c>
      <c r="G319" s="204"/>
      <c r="H319" s="183"/>
      <c r="I319" s="60"/>
      <c r="J319" s="273">
        <v>0</v>
      </c>
      <c r="K319" s="60">
        <v>300</v>
      </c>
      <c r="L319" s="60">
        <f t="shared" si="76"/>
        <v>300</v>
      </c>
      <c r="M319" s="60">
        <v>0</v>
      </c>
      <c r="N319" s="60">
        <f t="shared" si="75"/>
        <v>300</v>
      </c>
      <c r="O319" s="184">
        <v>0</v>
      </c>
      <c r="P319" s="184">
        <f t="shared" si="88"/>
        <v>300</v>
      </c>
      <c r="Q319" s="184">
        <v>0</v>
      </c>
      <c r="R319" s="184">
        <f t="shared" si="87"/>
        <v>300</v>
      </c>
      <c r="S319" s="185">
        <v>0</v>
      </c>
      <c r="T319" s="185">
        <f t="shared" si="85"/>
        <v>300</v>
      </c>
      <c r="U319" s="185">
        <v>0</v>
      </c>
      <c r="V319" s="185">
        <f t="shared" si="86"/>
        <v>300</v>
      </c>
      <c r="W319" s="185">
        <v>0</v>
      </c>
      <c r="X319" s="185">
        <f t="shared" si="89"/>
        <v>300</v>
      </c>
    </row>
    <row r="320" spans="1:24" ht="22.35" hidden="1" x14ac:dyDescent="0.3">
      <c r="A320" s="252" t="s">
        <v>22</v>
      </c>
      <c r="B320" s="274" t="s">
        <v>420</v>
      </c>
      <c r="C320" s="254" t="s">
        <v>23</v>
      </c>
      <c r="D320" s="253" t="s">
        <v>23</v>
      </c>
      <c r="E320" s="255" t="s">
        <v>421</v>
      </c>
      <c r="F320" s="268">
        <v>0</v>
      </c>
      <c r="G320" s="204"/>
      <c r="H320" s="183"/>
      <c r="I320" s="60"/>
      <c r="J320" s="268">
        <v>0</v>
      </c>
      <c r="K320" s="70">
        <f t="shared" ref="K320" si="96">+K321</f>
        <v>50</v>
      </c>
      <c r="L320" s="70">
        <f t="shared" si="76"/>
        <v>50</v>
      </c>
      <c r="M320" s="70">
        <v>0</v>
      </c>
      <c r="N320" s="70">
        <f t="shared" si="75"/>
        <v>50</v>
      </c>
      <c r="O320" s="190">
        <v>0</v>
      </c>
      <c r="P320" s="190">
        <f t="shared" si="88"/>
        <v>50</v>
      </c>
      <c r="Q320" s="190">
        <v>0</v>
      </c>
      <c r="R320" s="190">
        <f t="shared" si="87"/>
        <v>50</v>
      </c>
      <c r="S320" s="180">
        <v>0</v>
      </c>
      <c r="T320" s="180">
        <f t="shared" si="85"/>
        <v>50</v>
      </c>
      <c r="U320" s="180">
        <v>0</v>
      </c>
      <c r="V320" s="180">
        <f t="shared" si="86"/>
        <v>50</v>
      </c>
      <c r="W320" s="180">
        <v>0</v>
      </c>
      <c r="X320" s="180">
        <f t="shared" si="89"/>
        <v>50</v>
      </c>
    </row>
    <row r="321" spans="1:24" hidden="1" x14ac:dyDescent="0.3">
      <c r="A321" s="257"/>
      <c r="B321" s="274"/>
      <c r="C321" s="259" t="s">
        <v>291</v>
      </c>
      <c r="D321" s="275" t="s">
        <v>102</v>
      </c>
      <c r="E321" s="260" t="s">
        <v>103</v>
      </c>
      <c r="F321" s="273">
        <v>0</v>
      </c>
      <c r="G321" s="204"/>
      <c r="H321" s="183"/>
      <c r="I321" s="60"/>
      <c r="J321" s="273">
        <v>0</v>
      </c>
      <c r="K321" s="60">
        <v>50</v>
      </c>
      <c r="L321" s="60">
        <f t="shared" si="76"/>
        <v>50</v>
      </c>
      <c r="M321" s="60">
        <v>0</v>
      </c>
      <c r="N321" s="60">
        <f t="shared" ref="N321:N344" si="97">+L321+M321</f>
        <v>50</v>
      </c>
      <c r="O321" s="184">
        <v>0</v>
      </c>
      <c r="P321" s="184">
        <f t="shared" si="88"/>
        <v>50</v>
      </c>
      <c r="Q321" s="184">
        <v>0</v>
      </c>
      <c r="R321" s="184">
        <f t="shared" si="87"/>
        <v>50</v>
      </c>
      <c r="S321" s="185">
        <v>0</v>
      </c>
      <c r="T321" s="185">
        <f t="shared" si="85"/>
        <v>50</v>
      </c>
      <c r="U321" s="185">
        <v>0</v>
      </c>
      <c r="V321" s="185">
        <f t="shared" si="86"/>
        <v>50</v>
      </c>
      <c r="W321" s="185">
        <v>0</v>
      </c>
      <c r="X321" s="185">
        <f t="shared" si="89"/>
        <v>50</v>
      </c>
    </row>
    <row r="322" spans="1:24" ht="22.35" hidden="1" x14ac:dyDescent="0.3">
      <c r="A322" s="252" t="s">
        <v>22</v>
      </c>
      <c r="B322" s="274" t="s">
        <v>422</v>
      </c>
      <c r="C322" s="254" t="s">
        <v>23</v>
      </c>
      <c r="D322" s="253" t="s">
        <v>23</v>
      </c>
      <c r="E322" s="255" t="s">
        <v>423</v>
      </c>
      <c r="F322" s="268">
        <v>0</v>
      </c>
      <c r="G322" s="204"/>
      <c r="H322" s="183"/>
      <c r="I322" s="60"/>
      <c r="J322" s="268">
        <v>0</v>
      </c>
      <c r="K322" s="70">
        <f t="shared" ref="K322" si="98">+K323</f>
        <v>100</v>
      </c>
      <c r="L322" s="70">
        <f t="shared" si="76"/>
        <v>100</v>
      </c>
      <c r="M322" s="70">
        <v>0</v>
      </c>
      <c r="N322" s="70">
        <f t="shared" si="97"/>
        <v>100</v>
      </c>
      <c r="O322" s="190">
        <v>0</v>
      </c>
      <c r="P322" s="190">
        <f t="shared" si="88"/>
        <v>100</v>
      </c>
      <c r="Q322" s="190">
        <v>0</v>
      </c>
      <c r="R322" s="190">
        <f t="shared" si="87"/>
        <v>100</v>
      </c>
      <c r="S322" s="180">
        <v>0</v>
      </c>
      <c r="T322" s="180">
        <f t="shared" si="85"/>
        <v>100</v>
      </c>
      <c r="U322" s="180">
        <v>0</v>
      </c>
      <c r="V322" s="180">
        <f t="shared" si="86"/>
        <v>100</v>
      </c>
      <c r="W322" s="180">
        <v>0</v>
      </c>
      <c r="X322" s="180">
        <f t="shared" si="89"/>
        <v>100</v>
      </c>
    </row>
    <row r="323" spans="1:24" hidden="1" x14ac:dyDescent="0.3">
      <c r="A323" s="257"/>
      <c r="B323" s="274"/>
      <c r="C323" s="259" t="s">
        <v>291</v>
      </c>
      <c r="D323" s="275" t="s">
        <v>102</v>
      </c>
      <c r="E323" s="260" t="s">
        <v>103</v>
      </c>
      <c r="F323" s="273">
        <v>0</v>
      </c>
      <c r="G323" s="204"/>
      <c r="H323" s="183"/>
      <c r="I323" s="60"/>
      <c r="J323" s="273">
        <v>0</v>
      </c>
      <c r="K323" s="60">
        <v>100</v>
      </c>
      <c r="L323" s="60">
        <f t="shared" si="76"/>
        <v>100</v>
      </c>
      <c r="M323" s="60">
        <v>0</v>
      </c>
      <c r="N323" s="60">
        <f t="shared" si="97"/>
        <v>100</v>
      </c>
      <c r="O323" s="184">
        <v>0</v>
      </c>
      <c r="P323" s="184">
        <f t="shared" si="88"/>
        <v>100</v>
      </c>
      <c r="Q323" s="184">
        <v>0</v>
      </c>
      <c r="R323" s="184">
        <f t="shared" si="87"/>
        <v>100</v>
      </c>
      <c r="S323" s="185">
        <v>0</v>
      </c>
      <c r="T323" s="185">
        <f t="shared" si="85"/>
        <v>100</v>
      </c>
      <c r="U323" s="185">
        <v>0</v>
      </c>
      <c r="V323" s="185">
        <f t="shared" si="86"/>
        <v>100</v>
      </c>
      <c r="W323" s="185">
        <v>0</v>
      </c>
      <c r="X323" s="185">
        <f t="shared" si="89"/>
        <v>100</v>
      </c>
    </row>
    <row r="324" spans="1:24" ht="22.35" hidden="1" x14ac:dyDescent="0.3">
      <c r="A324" s="252" t="s">
        <v>22</v>
      </c>
      <c r="B324" s="274" t="s">
        <v>424</v>
      </c>
      <c r="C324" s="254" t="s">
        <v>23</v>
      </c>
      <c r="D324" s="253" t="s">
        <v>23</v>
      </c>
      <c r="E324" s="255" t="s">
        <v>425</v>
      </c>
      <c r="F324" s="268">
        <v>0</v>
      </c>
      <c r="G324" s="204"/>
      <c r="H324" s="183"/>
      <c r="I324" s="60"/>
      <c r="J324" s="268">
        <v>0</v>
      </c>
      <c r="K324" s="70">
        <f t="shared" ref="K324" si="99">+K325</f>
        <v>100</v>
      </c>
      <c r="L324" s="70">
        <f t="shared" si="76"/>
        <v>100</v>
      </c>
      <c r="M324" s="70">
        <v>0</v>
      </c>
      <c r="N324" s="70">
        <f t="shared" si="97"/>
        <v>100</v>
      </c>
      <c r="O324" s="190">
        <v>0</v>
      </c>
      <c r="P324" s="190">
        <f t="shared" si="88"/>
        <v>100</v>
      </c>
      <c r="Q324" s="190">
        <v>0</v>
      </c>
      <c r="R324" s="190">
        <f t="shared" si="87"/>
        <v>100</v>
      </c>
      <c r="S324" s="180">
        <v>0</v>
      </c>
      <c r="T324" s="180">
        <f t="shared" si="85"/>
        <v>100</v>
      </c>
      <c r="U324" s="180">
        <v>0</v>
      </c>
      <c r="V324" s="180">
        <f t="shared" si="86"/>
        <v>100</v>
      </c>
      <c r="W324" s="180">
        <v>0</v>
      </c>
      <c r="X324" s="180">
        <f t="shared" si="89"/>
        <v>100</v>
      </c>
    </row>
    <row r="325" spans="1:24" ht="15.75" hidden="1" thickBot="1" x14ac:dyDescent="0.35">
      <c r="A325" s="257"/>
      <c r="B325" s="274"/>
      <c r="C325" s="259" t="s">
        <v>291</v>
      </c>
      <c r="D325" s="275" t="s">
        <v>426</v>
      </c>
      <c r="E325" s="260" t="s">
        <v>427</v>
      </c>
      <c r="F325" s="261">
        <v>0</v>
      </c>
      <c r="G325" s="262"/>
      <c r="H325" s="182"/>
      <c r="I325" s="87"/>
      <c r="J325" s="261">
        <v>0</v>
      </c>
      <c r="K325" s="87">
        <v>100</v>
      </c>
      <c r="L325" s="87">
        <f t="shared" ref="L325:L344" si="100">+J325+K325</f>
        <v>100</v>
      </c>
      <c r="M325" s="87">
        <v>0</v>
      </c>
      <c r="N325" s="87">
        <f t="shared" si="97"/>
        <v>100</v>
      </c>
      <c r="O325" s="230">
        <v>0</v>
      </c>
      <c r="P325" s="230">
        <f t="shared" si="88"/>
        <v>100</v>
      </c>
      <c r="Q325" s="230">
        <v>0</v>
      </c>
      <c r="R325" s="230">
        <f t="shared" si="87"/>
        <v>100</v>
      </c>
      <c r="S325" s="231">
        <v>0</v>
      </c>
      <c r="T325" s="231">
        <f t="shared" si="85"/>
        <v>100</v>
      </c>
      <c r="U325" s="231">
        <v>0</v>
      </c>
      <c r="V325" s="231">
        <f t="shared" si="86"/>
        <v>100</v>
      </c>
      <c r="W325" s="231">
        <v>0</v>
      </c>
      <c r="X325" s="231">
        <f t="shared" si="89"/>
        <v>100</v>
      </c>
    </row>
    <row r="326" spans="1:24" ht="24" thickBot="1" x14ac:dyDescent="0.3">
      <c r="A326" s="240" t="s">
        <v>22</v>
      </c>
      <c r="B326" s="241" t="s">
        <v>23</v>
      </c>
      <c r="C326" s="242" t="s">
        <v>23</v>
      </c>
      <c r="D326" s="242" t="s">
        <v>23</v>
      </c>
      <c r="E326" s="243" t="s">
        <v>428</v>
      </c>
      <c r="F326" s="244">
        <v>750</v>
      </c>
      <c r="G326" s="263">
        <f>+G327+G329+G331+G333+G335+G337+G339+G341+G343</f>
        <v>0</v>
      </c>
      <c r="H326" s="245">
        <f>+F326+G326</f>
        <v>750</v>
      </c>
      <c r="I326" s="246">
        <v>0</v>
      </c>
      <c r="J326" s="246">
        <f t="shared" si="77"/>
        <v>750</v>
      </c>
      <c r="K326" s="246">
        <v>0</v>
      </c>
      <c r="L326" s="246">
        <f t="shared" si="100"/>
        <v>750</v>
      </c>
      <c r="M326" s="246">
        <v>0</v>
      </c>
      <c r="N326" s="246">
        <f t="shared" si="97"/>
        <v>750</v>
      </c>
      <c r="O326" s="247">
        <v>0</v>
      </c>
      <c r="P326" s="247">
        <f t="shared" si="88"/>
        <v>750</v>
      </c>
      <c r="Q326" s="247">
        <v>0</v>
      </c>
      <c r="R326" s="247">
        <f t="shared" si="87"/>
        <v>750</v>
      </c>
      <c r="S326" s="248">
        <v>0</v>
      </c>
      <c r="T326" s="248">
        <f t="shared" si="85"/>
        <v>750</v>
      </c>
      <c r="U326" s="248">
        <v>0</v>
      </c>
      <c r="V326" s="248">
        <f t="shared" si="86"/>
        <v>750</v>
      </c>
      <c r="W326" s="248">
        <v>0</v>
      </c>
      <c r="X326" s="248">
        <f t="shared" si="89"/>
        <v>750</v>
      </c>
    </row>
    <row r="327" spans="1:24" hidden="1" x14ac:dyDescent="0.3">
      <c r="A327" s="43" t="s">
        <v>22</v>
      </c>
      <c r="B327" s="177" t="s">
        <v>429</v>
      </c>
      <c r="C327" s="45" t="s">
        <v>23</v>
      </c>
      <c r="D327" s="46" t="s">
        <v>23</v>
      </c>
      <c r="E327" s="47" t="s">
        <v>428</v>
      </c>
      <c r="F327" s="178">
        <f>+F328</f>
        <v>750</v>
      </c>
      <c r="G327" s="249">
        <f>+G328</f>
        <v>-750</v>
      </c>
      <c r="H327" s="178">
        <f t="shared" si="79"/>
        <v>0</v>
      </c>
      <c r="I327" s="50">
        <v>0</v>
      </c>
      <c r="J327" s="50">
        <f t="shared" si="77"/>
        <v>0</v>
      </c>
      <c r="K327" s="50">
        <v>0</v>
      </c>
      <c r="L327" s="50">
        <f t="shared" si="100"/>
        <v>0</v>
      </c>
      <c r="M327" s="50">
        <v>0</v>
      </c>
      <c r="N327" s="50">
        <f t="shared" si="97"/>
        <v>0</v>
      </c>
      <c r="O327" s="179">
        <v>0</v>
      </c>
      <c r="P327" s="179">
        <f t="shared" si="88"/>
        <v>0</v>
      </c>
      <c r="Q327" s="179">
        <v>0</v>
      </c>
      <c r="R327" s="179">
        <f t="shared" si="87"/>
        <v>0</v>
      </c>
      <c r="S327" s="239">
        <v>0</v>
      </c>
      <c r="T327" s="239">
        <f t="shared" si="85"/>
        <v>0</v>
      </c>
      <c r="U327" s="239">
        <v>0</v>
      </c>
      <c r="V327" s="239">
        <f t="shared" si="86"/>
        <v>0</v>
      </c>
      <c r="W327" s="239">
        <v>0</v>
      </c>
      <c r="X327" s="239">
        <f t="shared" si="89"/>
        <v>0</v>
      </c>
    </row>
    <row r="328" spans="1:24" hidden="1" x14ac:dyDescent="0.3">
      <c r="A328" s="64"/>
      <c r="B328" s="65" t="s">
        <v>31</v>
      </c>
      <c r="C328" s="101">
        <v>3419</v>
      </c>
      <c r="D328" s="191">
        <v>5222</v>
      </c>
      <c r="E328" s="58" t="s">
        <v>103</v>
      </c>
      <c r="F328" s="183">
        <v>750</v>
      </c>
      <c r="G328" s="204">
        <v>-750</v>
      </c>
      <c r="H328" s="183">
        <f t="shared" si="79"/>
        <v>0</v>
      </c>
      <c r="I328" s="60">
        <v>0</v>
      </c>
      <c r="J328" s="60">
        <f t="shared" si="77"/>
        <v>0</v>
      </c>
      <c r="K328" s="60">
        <v>0</v>
      </c>
      <c r="L328" s="60">
        <f t="shared" si="100"/>
        <v>0</v>
      </c>
      <c r="M328" s="60">
        <v>0</v>
      </c>
      <c r="N328" s="60">
        <f t="shared" si="97"/>
        <v>0</v>
      </c>
      <c r="O328" s="184">
        <v>0</v>
      </c>
      <c r="P328" s="184">
        <f t="shared" si="88"/>
        <v>0</v>
      </c>
      <c r="Q328" s="184">
        <v>0</v>
      </c>
      <c r="R328" s="184">
        <f t="shared" si="87"/>
        <v>0</v>
      </c>
      <c r="S328" s="185">
        <v>0</v>
      </c>
      <c r="T328" s="185">
        <f t="shared" si="85"/>
        <v>0</v>
      </c>
      <c r="U328" s="185">
        <v>0</v>
      </c>
      <c r="V328" s="185">
        <f t="shared" si="86"/>
        <v>0</v>
      </c>
      <c r="W328" s="185">
        <v>0</v>
      </c>
      <c r="X328" s="185">
        <f t="shared" si="89"/>
        <v>0</v>
      </c>
    </row>
    <row r="329" spans="1:24" ht="32.85" hidden="1" x14ac:dyDescent="0.3">
      <c r="A329" s="276" t="s">
        <v>288</v>
      </c>
      <c r="B329" s="277" t="s">
        <v>430</v>
      </c>
      <c r="C329" s="278" t="s">
        <v>23</v>
      </c>
      <c r="D329" s="278" t="s">
        <v>23</v>
      </c>
      <c r="E329" s="279" t="s">
        <v>431</v>
      </c>
      <c r="F329" s="280">
        <v>0</v>
      </c>
      <c r="G329" s="249">
        <f t="shared" ref="G329" si="101">+G330</f>
        <v>100</v>
      </c>
      <c r="H329" s="178">
        <f t="shared" si="79"/>
        <v>100</v>
      </c>
      <c r="I329" s="70">
        <v>0</v>
      </c>
      <c r="J329" s="70">
        <f t="shared" si="77"/>
        <v>100</v>
      </c>
      <c r="K329" s="70">
        <v>0</v>
      </c>
      <c r="L329" s="70">
        <f t="shared" si="100"/>
        <v>100</v>
      </c>
      <c r="M329" s="70">
        <v>0</v>
      </c>
      <c r="N329" s="70">
        <f t="shared" si="97"/>
        <v>100</v>
      </c>
      <c r="O329" s="190">
        <v>0</v>
      </c>
      <c r="P329" s="190">
        <f t="shared" si="88"/>
        <v>100</v>
      </c>
      <c r="Q329" s="190">
        <v>0</v>
      </c>
      <c r="R329" s="190">
        <f t="shared" si="87"/>
        <v>100</v>
      </c>
      <c r="S329" s="180">
        <v>0</v>
      </c>
      <c r="T329" s="180">
        <f t="shared" si="85"/>
        <v>100</v>
      </c>
      <c r="U329" s="180">
        <v>0</v>
      </c>
      <c r="V329" s="180">
        <f t="shared" si="86"/>
        <v>100</v>
      </c>
      <c r="W329" s="180">
        <v>0</v>
      </c>
      <c r="X329" s="180">
        <f t="shared" si="89"/>
        <v>100</v>
      </c>
    </row>
    <row r="330" spans="1:24" hidden="1" x14ac:dyDescent="0.3">
      <c r="A330" s="269"/>
      <c r="B330" s="281"/>
      <c r="C330" s="271" t="s">
        <v>291</v>
      </c>
      <c r="D330" s="271" t="s">
        <v>102</v>
      </c>
      <c r="E330" s="272" t="s">
        <v>103</v>
      </c>
      <c r="F330" s="204">
        <v>0</v>
      </c>
      <c r="G330" s="204">
        <v>100</v>
      </c>
      <c r="H330" s="183">
        <f t="shared" si="79"/>
        <v>100</v>
      </c>
      <c r="I330" s="60">
        <v>0</v>
      </c>
      <c r="J330" s="60">
        <f t="shared" si="77"/>
        <v>100</v>
      </c>
      <c r="K330" s="60">
        <v>0</v>
      </c>
      <c r="L330" s="60">
        <f t="shared" si="100"/>
        <v>100</v>
      </c>
      <c r="M330" s="60">
        <v>0</v>
      </c>
      <c r="N330" s="60">
        <f t="shared" si="97"/>
        <v>100</v>
      </c>
      <c r="O330" s="184">
        <v>0</v>
      </c>
      <c r="P330" s="184">
        <f t="shared" si="88"/>
        <v>100</v>
      </c>
      <c r="Q330" s="184">
        <v>0</v>
      </c>
      <c r="R330" s="184">
        <f t="shared" si="87"/>
        <v>100</v>
      </c>
      <c r="S330" s="185">
        <v>0</v>
      </c>
      <c r="T330" s="185">
        <f t="shared" si="85"/>
        <v>100</v>
      </c>
      <c r="U330" s="185">
        <v>0</v>
      </c>
      <c r="V330" s="185">
        <f t="shared" si="86"/>
        <v>100</v>
      </c>
      <c r="W330" s="185">
        <v>0</v>
      </c>
      <c r="X330" s="185">
        <f t="shared" si="89"/>
        <v>100</v>
      </c>
    </row>
    <row r="331" spans="1:24" ht="32.85" hidden="1" x14ac:dyDescent="0.3">
      <c r="A331" s="264" t="s">
        <v>288</v>
      </c>
      <c r="B331" s="265" t="s">
        <v>432</v>
      </c>
      <c r="C331" s="266" t="s">
        <v>23</v>
      </c>
      <c r="D331" s="266" t="s">
        <v>23</v>
      </c>
      <c r="E331" s="267" t="s">
        <v>433</v>
      </c>
      <c r="F331" s="268">
        <v>0</v>
      </c>
      <c r="G331" s="197">
        <f t="shared" ref="G331" si="102">+G332</f>
        <v>60</v>
      </c>
      <c r="H331" s="189">
        <f t="shared" si="79"/>
        <v>60</v>
      </c>
      <c r="I331" s="70">
        <v>0</v>
      </c>
      <c r="J331" s="70">
        <f t="shared" si="77"/>
        <v>60</v>
      </c>
      <c r="K331" s="70">
        <v>0</v>
      </c>
      <c r="L331" s="70">
        <f t="shared" si="100"/>
        <v>60</v>
      </c>
      <c r="M331" s="70">
        <v>0</v>
      </c>
      <c r="N331" s="70">
        <f t="shared" si="97"/>
        <v>60</v>
      </c>
      <c r="O331" s="190">
        <v>0</v>
      </c>
      <c r="P331" s="190">
        <f t="shared" si="88"/>
        <v>60</v>
      </c>
      <c r="Q331" s="190">
        <v>0</v>
      </c>
      <c r="R331" s="190">
        <f t="shared" si="87"/>
        <v>60</v>
      </c>
      <c r="S331" s="180">
        <v>0</v>
      </c>
      <c r="T331" s="180">
        <f t="shared" si="85"/>
        <v>60</v>
      </c>
      <c r="U331" s="180">
        <v>0</v>
      </c>
      <c r="V331" s="180">
        <f t="shared" si="86"/>
        <v>60</v>
      </c>
      <c r="W331" s="180">
        <v>0</v>
      </c>
      <c r="X331" s="180">
        <f t="shared" si="89"/>
        <v>60</v>
      </c>
    </row>
    <row r="332" spans="1:24" hidden="1" x14ac:dyDescent="0.3">
      <c r="A332" s="269"/>
      <c r="B332" s="281"/>
      <c r="C332" s="271" t="s">
        <v>291</v>
      </c>
      <c r="D332" s="271" t="s">
        <v>102</v>
      </c>
      <c r="E332" s="272" t="s">
        <v>103</v>
      </c>
      <c r="F332" s="204">
        <v>0</v>
      </c>
      <c r="G332" s="204">
        <v>60</v>
      </c>
      <c r="H332" s="183">
        <f t="shared" si="79"/>
        <v>60</v>
      </c>
      <c r="I332" s="60">
        <v>0</v>
      </c>
      <c r="J332" s="60">
        <f t="shared" si="77"/>
        <v>60</v>
      </c>
      <c r="K332" s="60">
        <v>0</v>
      </c>
      <c r="L332" s="60">
        <f t="shared" si="100"/>
        <v>60</v>
      </c>
      <c r="M332" s="60">
        <v>0</v>
      </c>
      <c r="N332" s="60">
        <f t="shared" si="97"/>
        <v>60</v>
      </c>
      <c r="O332" s="184">
        <v>0</v>
      </c>
      <c r="P332" s="184">
        <f t="shared" si="88"/>
        <v>60</v>
      </c>
      <c r="Q332" s="184">
        <v>0</v>
      </c>
      <c r="R332" s="184">
        <f t="shared" si="87"/>
        <v>60</v>
      </c>
      <c r="S332" s="185">
        <v>0</v>
      </c>
      <c r="T332" s="185">
        <f t="shared" si="85"/>
        <v>60</v>
      </c>
      <c r="U332" s="185">
        <v>0</v>
      </c>
      <c r="V332" s="185">
        <f t="shared" si="86"/>
        <v>60</v>
      </c>
      <c r="W332" s="185">
        <v>0</v>
      </c>
      <c r="X332" s="185">
        <f t="shared" si="89"/>
        <v>60</v>
      </c>
    </row>
    <row r="333" spans="1:24" ht="32.85" hidden="1" x14ac:dyDescent="0.3">
      <c r="A333" s="264" t="s">
        <v>288</v>
      </c>
      <c r="B333" s="265" t="s">
        <v>434</v>
      </c>
      <c r="C333" s="266" t="s">
        <v>23</v>
      </c>
      <c r="D333" s="266" t="s">
        <v>23</v>
      </c>
      <c r="E333" s="267" t="s">
        <v>435</v>
      </c>
      <c r="F333" s="268">
        <v>0</v>
      </c>
      <c r="G333" s="197">
        <f t="shared" ref="G333" si="103">+G334</f>
        <v>100</v>
      </c>
      <c r="H333" s="189">
        <f t="shared" si="79"/>
        <v>100</v>
      </c>
      <c r="I333" s="70">
        <v>0</v>
      </c>
      <c r="J333" s="70">
        <f t="shared" si="77"/>
        <v>100</v>
      </c>
      <c r="K333" s="70">
        <v>0</v>
      </c>
      <c r="L333" s="70">
        <f t="shared" si="100"/>
        <v>100</v>
      </c>
      <c r="M333" s="70">
        <v>0</v>
      </c>
      <c r="N333" s="70">
        <f t="shared" si="97"/>
        <v>100</v>
      </c>
      <c r="O333" s="190">
        <v>0</v>
      </c>
      <c r="P333" s="190">
        <f t="shared" si="88"/>
        <v>100</v>
      </c>
      <c r="Q333" s="190">
        <v>0</v>
      </c>
      <c r="R333" s="190">
        <f t="shared" si="87"/>
        <v>100</v>
      </c>
      <c r="S333" s="180">
        <v>0</v>
      </c>
      <c r="T333" s="180">
        <f t="shared" si="85"/>
        <v>100</v>
      </c>
      <c r="U333" s="180">
        <v>0</v>
      </c>
      <c r="V333" s="180">
        <f t="shared" si="86"/>
        <v>100</v>
      </c>
      <c r="W333" s="180">
        <v>0</v>
      </c>
      <c r="X333" s="180">
        <f t="shared" si="89"/>
        <v>100</v>
      </c>
    </row>
    <row r="334" spans="1:24" hidden="1" x14ac:dyDescent="0.3">
      <c r="A334" s="269"/>
      <c r="B334" s="281"/>
      <c r="C334" s="271" t="s">
        <v>291</v>
      </c>
      <c r="D334" s="271" t="s">
        <v>102</v>
      </c>
      <c r="E334" s="272" t="s">
        <v>103</v>
      </c>
      <c r="F334" s="204">
        <v>0</v>
      </c>
      <c r="G334" s="204">
        <v>100</v>
      </c>
      <c r="H334" s="183">
        <f t="shared" si="79"/>
        <v>100</v>
      </c>
      <c r="I334" s="60">
        <v>0</v>
      </c>
      <c r="J334" s="60">
        <f t="shared" si="77"/>
        <v>100</v>
      </c>
      <c r="K334" s="60">
        <v>0</v>
      </c>
      <c r="L334" s="60">
        <f t="shared" si="100"/>
        <v>100</v>
      </c>
      <c r="M334" s="60">
        <v>0</v>
      </c>
      <c r="N334" s="60">
        <f t="shared" si="97"/>
        <v>100</v>
      </c>
      <c r="O334" s="184">
        <v>0</v>
      </c>
      <c r="P334" s="184">
        <f t="shared" si="88"/>
        <v>100</v>
      </c>
      <c r="Q334" s="184">
        <v>0</v>
      </c>
      <c r="R334" s="184">
        <f t="shared" si="87"/>
        <v>100</v>
      </c>
      <c r="S334" s="185">
        <v>0</v>
      </c>
      <c r="T334" s="185">
        <f t="shared" si="85"/>
        <v>100</v>
      </c>
      <c r="U334" s="185">
        <v>0</v>
      </c>
      <c r="V334" s="185">
        <f t="shared" si="86"/>
        <v>100</v>
      </c>
      <c r="W334" s="185">
        <v>0</v>
      </c>
      <c r="X334" s="185">
        <f t="shared" si="89"/>
        <v>100</v>
      </c>
    </row>
    <row r="335" spans="1:24" ht="43.15" hidden="1" x14ac:dyDescent="0.3">
      <c r="A335" s="264" t="s">
        <v>288</v>
      </c>
      <c r="B335" s="265" t="s">
        <v>436</v>
      </c>
      <c r="C335" s="266" t="s">
        <v>23</v>
      </c>
      <c r="D335" s="266" t="s">
        <v>23</v>
      </c>
      <c r="E335" s="267" t="s">
        <v>437</v>
      </c>
      <c r="F335" s="268">
        <v>0</v>
      </c>
      <c r="G335" s="197">
        <f t="shared" ref="G335" si="104">+G336</f>
        <v>100</v>
      </c>
      <c r="H335" s="189">
        <f t="shared" si="79"/>
        <v>100</v>
      </c>
      <c r="I335" s="70">
        <v>0</v>
      </c>
      <c r="J335" s="70">
        <f t="shared" si="77"/>
        <v>100</v>
      </c>
      <c r="K335" s="70">
        <v>0</v>
      </c>
      <c r="L335" s="70">
        <f t="shared" si="100"/>
        <v>100</v>
      </c>
      <c r="M335" s="70">
        <v>0</v>
      </c>
      <c r="N335" s="70">
        <f t="shared" si="97"/>
        <v>100</v>
      </c>
      <c r="O335" s="190">
        <v>0</v>
      </c>
      <c r="P335" s="190">
        <f t="shared" si="88"/>
        <v>100</v>
      </c>
      <c r="Q335" s="190">
        <v>0</v>
      </c>
      <c r="R335" s="190">
        <f t="shared" si="87"/>
        <v>100</v>
      </c>
      <c r="S335" s="180">
        <v>0</v>
      </c>
      <c r="T335" s="180">
        <f t="shared" si="85"/>
        <v>100</v>
      </c>
      <c r="U335" s="180">
        <v>0</v>
      </c>
      <c r="V335" s="180">
        <f t="shared" si="86"/>
        <v>100</v>
      </c>
      <c r="W335" s="180">
        <v>0</v>
      </c>
      <c r="X335" s="180">
        <f t="shared" si="89"/>
        <v>100</v>
      </c>
    </row>
    <row r="336" spans="1:24" hidden="1" x14ac:dyDescent="0.3">
      <c r="A336" s="269"/>
      <c r="B336" s="281"/>
      <c r="C336" s="271" t="s">
        <v>291</v>
      </c>
      <c r="D336" s="271" t="s">
        <v>102</v>
      </c>
      <c r="E336" s="272" t="s">
        <v>103</v>
      </c>
      <c r="F336" s="204">
        <v>0</v>
      </c>
      <c r="G336" s="204">
        <v>100</v>
      </c>
      <c r="H336" s="183">
        <f t="shared" si="79"/>
        <v>100</v>
      </c>
      <c r="I336" s="60">
        <v>0</v>
      </c>
      <c r="J336" s="60">
        <f t="shared" si="77"/>
        <v>100</v>
      </c>
      <c r="K336" s="60">
        <v>0</v>
      </c>
      <c r="L336" s="60">
        <f t="shared" si="100"/>
        <v>100</v>
      </c>
      <c r="M336" s="60">
        <v>0</v>
      </c>
      <c r="N336" s="60">
        <f t="shared" si="97"/>
        <v>100</v>
      </c>
      <c r="O336" s="184">
        <v>0</v>
      </c>
      <c r="P336" s="184">
        <f t="shared" si="88"/>
        <v>100</v>
      </c>
      <c r="Q336" s="184">
        <v>0</v>
      </c>
      <c r="R336" s="184">
        <f t="shared" si="87"/>
        <v>100</v>
      </c>
      <c r="S336" s="185">
        <v>0</v>
      </c>
      <c r="T336" s="185">
        <f t="shared" si="85"/>
        <v>100</v>
      </c>
      <c r="U336" s="185">
        <v>0</v>
      </c>
      <c r="V336" s="185">
        <f t="shared" si="86"/>
        <v>100</v>
      </c>
      <c r="W336" s="185">
        <v>0</v>
      </c>
      <c r="X336" s="185">
        <f t="shared" si="89"/>
        <v>100</v>
      </c>
    </row>
    <row r="337" spans="1:24" ht="32.85" hidden="1" x14ac:dyDescent="0.3">
      <c r="A337" s="264" t="s">
        <v>288</v>
      </c>
      <c r="B337" s="265" t="s">
        <v>438</v>
      </c>
      <c r="C337" s="266" t="s">
        <v>23</v>
      </c>
      <c r="D337" s="266" t="s">
        <v>23</v>
      </c>
      <c r="E337" s="267" t="s">
        <v>439</v>
      </c>
      <c r="F337" s="268">
        <v>0</v>
      </c>
      <c r="G337" s="197">
        <f t="shared" ref="G337" si="105">+G338</f>
        <v>200</v>
      </c>
      <c r="H337" s="189">
        <f t="shared" si="79"/>
        <v>200</v>
      </c>
      <c r="I337" s="70">
        <v>0</v>
      </c>
      <c r="J337" s="70">
        <f t="shared" si="77"/>
        <v>200</v>
      </c>
      <c r="K337" s="70">
        <v>0</v>
      </c>
      <c r="L337" s="70">
        <f t="shared" si="100"/>
        <v>200</v>
      </c>
      <c r="M337" s="70">
        <v>0</v>
      </c>
      <c r="N337" s="70">
        <f t="shared" si="97"/>
        <v>200</v>
      </c>
      <c r="O337" s="190">
        <v>0</v>
      </c>
      <c r="P337" s="190">
        <f t="shared" si="88"/>
        <v>200</v>
      </c>
      <c r="Q337" s="190">
        <v>0</v>
      </c>
      <c r="R337" s="190">
        <f t="shared" si="87"/>
        <v>200</v>
      </c>
      <c r="S337" s="180">
        <v>0</v>
      </c>
      <c r="T337" s="180">
        <f t="shared" si="85"/>
        <v>200</v>
      </c>
      <c r="U337" s="180">
        <v>0</v>
      </c>
      <c r="V337" s="180">
        <f t="shared" si="86"/>
        <v>200</v>
      </c>
      <c r="W337" s="180">
        <v>0</v>
      </c>
      <c r="X337" s="180">
        <f t="shared" si="89"/>
        <v>200</v>
      </c>
    </row>
    <row r="338" spans="1:24" hidden="1" x14ac:dyDescent="0.3">
      <c r="A338" s="269"/>
      <c r="B338" s="281"/>
      <c r="C338" s="271" t="s">
        <v>291</v>
      </c>
      <c r="D338" s="271" t="s">
        <v>102</v>
      </c>
      <c r="E338" s="272" t="s">
        <v>103</v>
      </c>
      <c r="F338" s="204">
        <v>0</v>
      </c>
      <c r="G338" s="204">
        <v>200</v>
      </c>
      <c r="H338" s="183">
        <f t="shared" si="79"/>
        <v>200</v>
      </c>
      <c r="I338" s="60">
        <v>0</v>
      </c>
      <c r="J338" s="60">
        <f t="shared" si="77"/>
        <v>200</v>
      </c>
      <c r="K338" s="60">
        <v>0</v>
      </c>
      <c r="L338" s="60">
        <f t="shared" si="100"/>
        <v>200</v>
      </c>
      <c r="M338" s="60">
        <v>0</v>
      </c>
      <c r="N338" s="60">
        <f t="shared" si="97"/>
        <v>200</v>
      </c>
      <c r="O338" s="184">
        <v>0</v>
      </c>
      <c r="P338" s="184">
        <f t="shared" si="88"/>
        <v>200</v>
      </c>
      <c r="Q338" s="184">
        <v>0</v>
      </c>
      <c r="R338" s="184">
        <f t="shared" si="87"/>
        <v>200</v>
      </c>
      <c r="S338" s="185">
        <v>0</v>
      </c>
      <c r="T338" s="185">
        <f t="shared" si="85"/>
        <v>200</v>
      </c>
      <c r="U338" s="185">
        <v>0</v>
      </c>
      <c r="V338" s="185">
        <f t="shared" si="86"/>
        <v>200</v>
      </c>
      <c r="W338" s="185">
        <v>0</v>
      </c>
      <c r="X338" s="185">
        <f t="shared" si="89"/>
        <v>200</v>
      </c>
    </row>
    <row r="339" spans="1:24" ht="32.85" hidden="1" x14ac:dyDescent="0.3">
      <c r="A339" s="264" t="s">
        <v>288</v>
      </c>
      <c r="B339" s="265" t="s">
        <v>440</v>
      </c>
      <c r="C339" s="266" t="s">
        <v>23</v>
      </c>
      <c r="D339" s="266" t="s">
        <v>23</v>
      </c>
      <c r="E339" s="267" t="s">
        <v>441</v>
      </c>
      <c r="F339" s="268">
        <v>0</v>
      </c>
      <c r="G339" s="197">
        <f t="shared" ref="G339" si="106">+G340</f>
        <v>100</v>
      </c>
      <c r="H339" s="189">
        <f t="shared" si="79"/>
        <v>100</v>
      </c>
      <c r="I339" s="70">
        <v>0</v>
      </c>
      <c r="J339" s="70">
        <f t="shared" si="77"/>
        <v>100</v>
      </c>
      <c r="K339" s="70">
        <v>0</v>
      </c>
      <c r="L339" s="70">
        <f t="shared" si="100"/>
        <v>100</v>
      </c>
      <c r="M339" s="70">
        <v>0</v>
      </c>
      <c r="N339" s="70">
        <f t="shared" si="97"/>
        <v>100</v>
      </c>
      <c r="O339" s="190">
        <v>0</v>
      </c>
      <c r="P339" s="190">
        <f t="shared" si="88"/>
        <v>100</v>
      </c>
      <c r="Q339" s="190">
        <v>0</v>
      </c>
      <c r="R339" s="190">
        <f t="shared" si="87"/>
        <v>100</v>
      </c>
      <c r="S339" s="180">
        <v>0</v>
      </c>
      <c r="T339" s="180">
        <f t="shared" si="85"/>
        <v>100</v>
      </c>
      <c r="U339" s="180">
        <v>0</v>
      </c>
      <c r="V339" s="180">
        <f t="shared" si="86"/>
        <v>100</v>
      </c>
      <c r="W339" s="180">
        <v>0</v>
      </c>
      <c r="X339" s="180">
        <f t="shared" si="89"/>
        <v>100</v>
      </c>
    </row>
    <row r="340" spans="1:24" hidden="1" x14ac:dyDescent="0.3">
      <c r="A340" s="269"/>
      <c r="B340" s="281"/>
      <c r="C340" s="271" t="s">
        <v>291</v>
      </c>
      <c r="D340" s="271" t="s">
        <v>102</v>
      </c>
      <c r="E340" s="272" t="s">
        <v>103</v>
      </c>
      <c r="F340" s="204">
        <v>0</v>
      </c>
      <c r="G340" s="204">
        <v>100</v>
      </c>
      <c r="H340" s="183">
        <f t="shared" si="79"/>
        <v>100</v>
      </c>
      <c r="I340" s="60">
        <v>0</v>
      </c>
      <c r="J340" s="60">
        <f t="shared" si="77"/>
        <v>100</v>
      </c>
      <c r="K340" s="60">
        <v>0</v>
      </c>
      <c r="L340" s="60">
        <f t="shared" si="100"/>
        <v>100</v>
      </c>
      <c r="M340" s="60">
        <v>0</v>
      </c>
      <c r="N340" s="60">
        <f t="shared" si="97"/>
        <v>100</v>
      </c>
      <c r="O340" s="184">
        <v>0</v>
      </c>
      <c r="P340" s="184">
        <f t="shared" si="88"/>
        <v>100</v>
      </c>
      <c r="Q340" s="184">
        <v>0</v>
      </c>
      <c r="R340" s="184">
        <f t="shared" si="87"/>
        <v>100</v>
      </c>
      <c r="S340" s="185">
        <v>0</v>
      </c>
      <c r="T340" s="185">
        <f t="shared" si="85"/>
        <v>100</v>
      </c>
      <c r="U340" s="185">
        <v>0</v>
      </c>
      <c r="V340" s="185">
        <f t="shared" si="86"/>
        <v>100</v>
      </c>
      <c r="W340" s="185">
        <v>0</v>
      </c>
      <c r="X340" s="185">
        <f t="shared" si="89"/>
        <v>100</v>
      </c>
    </row>
    <row r="341" spans="1:24" ht="22.35" hidden="1" x14ac:dyDescent="0.3">
      <c r="A341" s="264" t="s">
        <v>288</v>
      </c>
      <c r="B341" s="265" t="s">
        <v>442</v>
      </c>
      <c r="C341" s="266" t="s">
        <v>23</v>
      </c>
      <c r="D341" s="266" t="s">
        <v>23</v>
      </c>
      <c r="E341" s="267" t="s">
        <v>443</v>
      </c>
      <c r="F341" s="268">
        <v>0</v>
      </c>
      <c r="G341" s="197">
        <f t="shared" ref="G341" si="107">+G342</f>
        <v>30</v>
      </c>
      <c r="H341" s="189">
        <f t="shared" si="79"/>
        <v>30</v>
      </c>
      <c r="I341" s="70">
        <v>0</v>
      </c>
      <c r="J341" s="70">
        <f t="shared" si="77"/>
        <v>30</v>
      </c>
      <c r="K341" s="70">
        <v>0</v>
      </c>
      <c r="L341" s="70">
        <f t="shared" si="100"/>
        <v>30</v>
      </c>
      <c r="M341" s="70">
        <v>0</v>
      </c>
      <c r="N341" s="70">
        <f t="shared" si="97"/>
        <v>30</v>
      </c>
      <c r="O341" s="190">
        <v>0</v>
      </c>
      <c r="P341" s="190">
        <f t="shared" si="88"/>
        <v>30</v>
      </c>
      <c r="Q341" s="190">
        <v>0</v>
      </c>
      <c r="R341" s="190">
        <f t="shared" si="87"/>
        <v>30</v>
      </c>
      <c r="S341" s="180">
        <v>0</v>
      </c>
      <c r="T341" s="180">
        <f t="shared" si="85"/>
        <v>30</v>
      </c>
      <c r="U341" s="180">
        <v>0</v>
      </c>
      <c r="V341" s="180">
        <f t="shared" si="86"/>
        <v>30</v>
      </c>
      <c r="W341" s="180">
        <v>0</v>
      </c>
      <c r="X341" s="180">
        <f t="shared" si="89"/>
        <v>30</v>
      </c>
    </row>
    <row r="342" spans="1:24" hidden="1" x14ac:dyDescent="0.3">
      <c r="A342" s="269"/>
      <c r="B342" s="281"/>
      <c r="C342" s="271" t="s">
        <v>291</v>
      </c>
      <c r="D342" s="271" t="s">
        <v>102</v>
      </c>
      <c r="E342" s="272" t="s">
        <v>103</v>
      </c>
      <c r="F342" s="204">
        <v>0</v>
      </c>
      <c r="G342" s="204">
        <v>30</v>
      </c>
      <c r="H342" s="183">
        <f t="shared" si="79"/>
        <v>30</v>
      </c>
      <c r="I342" s="60">
        <v>0</v>
      </c>
      <c r="J342" s="60">
        <f t="shared" si="77"/>
        <v>30</v>
      </c>
      <c r="K342" s="60">
        <v>0</v>
      </c>
      <c r="L342" s="60">
        <f t="shared" si="100"/>
        <v>30</v>
      </c>
      <c r="M342" s="60">
        <v>0</v>
      </c>
      <c r="N342" s="60">
        <f t="shared" si="97"/>
        <v>30</v>
      </c>
      <c r="O342" s="184">
        <v>0</v>
      </c>
      <c r="P342" s="184">
        <f t="shared" si="88"/>
        <v>30</v>
      </c>
      <c r="Q342" s="184">
        <v>0</v>
      </c>
      <c r="R342" s="184">
        <f t="shared" si="87"/>
        <v>30</v>
      </c>
      <c r="S342" s="185">
        <v>0</v>
      </c>
      <c r="T342" s="185">
        <f t="shared" si="85"/>
        <v>30</v>
      </c>
      <c r="U342" s="185">
        <v>0</v>
      </c>
      <c r="V342" s="185">
        <f t="shared" si="86"/>
        <v>30</v>
      </c>
      <c r="W342" s="185">
        <v>0</v>
      </c>
      <c r="X342" s="185">
        <f t="shared" si="89"/>
        <v>30</v>
      </c>
    </row>
    <row r="343" spans="1:24" ht="22.35" hidden="1" x14ac:dyDescent="0.3">
      <c r="A343" s="264" t="s">
        <v>288</v>
      </c>
      <c r="B343" s="265" t="s">
        <v>444</v>
      </c>
      <c r="C343" s="266" t="s">
        <v>23</v>
      </c>
      <c r="D343" s="266" t="s">
        <v>23</v>
      </c>
      <c r="E343" s="267" t="s">
        <v>445</v>
      </c>
      <c r="F343" s="268">
        <v>0</v>
      </c>
      <c r="G343" s="197">
        <f t="shared" ref="G343" si="108">+G344</f>
        <v>60</v>
      </c>
      <c r="H343" s="189">
        <f t="shared" si="79"/>
        <v>60</v>
      </c>
      <c r="I343" s="70">
        <v>0</v>
      </c>
      <c r="J343" s="70">
        <f t="shared" si="77"/>
        <v>60</v>
      </c>
      <c r="K343" s="70">
        <v>0</v>
      </c>
      <c r="L343" s="70">
        <f t="shared" si="100"/>
        <v>60</v>
      </c>
      <c r="M343" s="70">
        <v>0</v>
      </c>
      <c r="N343" s="70">
        <f t="shared" si="97"/>
        <v>60</v>
      </c>
      <c r="O343" s="190">
        <v>0</v>
      </c>
      <c r="P343" s="190">
        <f t="shared" si="88"/>
        <v>60</v>
      </c>
      <c r="Q343" s="190">
        <v>0</v>
      </c>
      <c r="R343" s="190">
        <f t="shared" si="87"/>
        <v>60</v>
      </c>
      <c r="S343" s="180">
        <v>0</v>
      </c>
      <c r="T343" s="180">
        <f t="shared" si="85"/>
        <v>60</v>
      </c>
      <c r="U343" s="180">
        <v>0</v>
      </c>
      <c r="V343" s="180">
        <f t="shared" si="86"/>
        <v>60</v>
      </c>
      <c r="W343" s="180">
        <v>0</v>
      </c>
      <c r="X343" s="180">
        <f t="shared" si="89"/>
        <v>60</v>
      </c>
    </row>
    <row r="344" spans="1:24" ht="15.75" hidden="1" thickBot="1" x14ac:dyDescent="0.35">
      <c r="A344" s="282"/>
      <c r="B344" s="283"/>
      <c r="C344" s="284" t="s">
        <v>291</v>
      </c>
      <c r="D344" s="284" t="s">
        <v>102</v>
      </c>
      <c r="E344" s="285" t="s">
        <v>103</v>
      </c>
      <c r="F344" s="286">
        <v>0</v>
      </c>
      <c r="G344" s="286">
        <v>60</v>
      </c>
      <c r="H344" s="287">
        <f t="shared" si="79"/>
        <v>60</v>
      </c>
      <c r="I344" s="142">
        <v>0</v>
      </c>
      <c r="J344" s="142">
        <f t="shared" si="77"/>
        <v>60</v>
      </c>
      <c r="K344" s="142">
        <v>0</v>
      </c>
      <c r="L344" s="142">
        <f t="shared" si="100"/>
        <v>60</v>
      </c>
      <c r="M344" s="142">
        <v>0</v>
      </c>
      <c r="N344" s="142">
        <f t="shared" si="97"/>
        <v>60</v>
      </c>
      <c r="O344" s="288">
        <v>0</v>
      </c>
      <c r="P344" s="288">
        <f t="shared" si="88"/>
        <v>60</v>
      </c>
      <c r="Q344" s="230">
        <v>0</v>
      </c>
      <c r="R344" s="230">
        <f t="shared" si="87"/>
        <v>60</v>
      </c>
      <c r="S344" s="231">
        <v>0</v>
      </c>
      <c r="T344" s="231">
        <f t="shared" si="85"/>
        <v>60</v>
      </c>
      <c r="U344" s="231">
        <v>0</v>
      </c>
      <c r="V344" s="231">
        <f t="shared" si="86"/>
        <v>60</v>
      </c>
      <c r="W344" s="231">
        <v>0</v>
      </c>
      <c r="X344" s="231">
        <f t="shared" si="89"/>
        <v>60</v>
      </c>
    </row>
    <row r="345" spans="1:24" ht="24" thickBot="1" x14ac:dyDescent="0.3">
      <c r="A345" s="289" t="s">
        <v>22</v>
      </c>
      <c r="B345" s="290" t="s">
        <v>23</v>
      </c>
      <c r="C345" s="291" t="s">
        <v>23</v>
      </c>
      <c r="D345" s="291" t="s">
        <v>23</v>
      </c>
      <c r="E345" s="292" t="s">
        <v>446</v>
      </c>
      <c r="F345" s="293">
        <v>0</v>
      </c>
      <c r="G345" s="294"/>
      <c r="H345" s="294"/>
      <c r="I345" s="294"/>
      <c r="J345" s="294"/>
      <c r="K345" s="294"/>
      <c r="L345" s="294"/>
      <c r="M345" s="294"/>
      <c r="N345" s="293">
        <v>0</v>
      </c>
      <c r="O345" s="295">
        <f>+O346</f>
        <v>500</v>
      </c>
      <c r="P345" s="295">
        <f t="shared" ref="P345:P347" si="109">N345+O345</f>
        <v>500</v>
      </c>
      <c r="Q345" s="295">
        <f>+Q346+Q348</f>
        <v>0</v>
      </c>
      <c r="R345" s="295">
        <f t="shared" si="87"/>
        <v>500</v>
      </c>
      <c r="S345" s="248">
        <v>0</v>
      </c>
      <c r="T345" s="248">
        <f t="shared" si="85"/>
        <v>500</v>
      </c>
      <c r="U345" s="248">
        <v>0</v>
      </c>
      <c r="V345" s="248">
        <f t="shared" si="86"/>
        <v>500</v>
      </c>
      <c r="W345" s="248">
        <v>0</v>
      </c>
      <c r="X345" s="248">
        <f t="shared" si="89"/>
        <v>500</v>
      </c>
    </row>
    <row r="346" spans="1:24" ht="22.35" hidden="1" x14ac:dyDescent="0.3">
      <c r="A346" s="264" t="s">
        <v>22</v>
      </c>
      <c r="B346" s="265" t="s">
        <v>447</v>
      </c>
      <c r="C346" s="266" t="s">
        <v>23</v>
      </c>
      <c r="D346" s="266" t="s">
        <v>23</v>
      </c>
      <c r="E346" s="296" t="s">
        <v>446</v>
      </c>
      <c r="F346" s="70">
        <v>0</v>
      </c>
      <c r="G346" s="297"/>
      <c r="H346" s="297"/>
      <c r="I346" s="297"/>
      <c r="J346" s="297"/>
      <c r="K346" s="297"/>
      <c r="L346" s="297"/>
      <c r="M346" s="297"/>
      <c r="N346" s="70">
        <v>0</v>
      </c>
      <c r="O346" s="190">
        <f>O347</f>
        <v>500</v>
      </c>
      <c r="P346" s="190">
        <f t="shared" si="109"/>
        <v>500</v>
      </c>
      <c r="Q346" s="190">
        <f>+Q347</f>
        <v>-500</v>
      </c>
      <c r="R346" s="190">
        <f t="shared" si="87"/>
        <v>0</v>
      </c>
      <c r="S346" s="239">
        <v>0</v>
      </c>
      <c r="T346" s="239">
        <f t="shared" si="85"/>
        <v>0</v>
      </c>
      <c r="U346" s="239">
        <v>0</v>
      </c>
      <c r="V346" s="239">
        <f t="shared" si="86"/>
        <v>0</v>
      </c>
      <c r="W346" s="239">
        <v>0</v>
      </c>
      <c r="X346" s="239">
        <f t="shared" si="89"/>
        <v>0</v>
      </c>
    </row>
    <row r="347" spans="1:24" hidden="1" x14ac:dyDescent="0.3">
      <c r="A347" s="298"/>
      <c r="B347" s="265"/>
      <c r="C347" s="271" t="s">
        <v>291</v>
      </c>
      <c r="D347" s="271" t="s">
        <v>102</v>
      </c>
      <c r="E347" s="299" t="s">
        <v>103</v>
      </c>
      <c r="F347" s="60">
        <v>0</v>
      </c>
      <c r="G347" s="297"/>
      <c r="H347" s="297"/>
      <c r="I347" s="297"/>
      <c r="J347" s="297"/>
      <c r="K347" s="300"/>
      <c r="L347" s="297"/>
      <c r="M347" s="300"/>
      <c r="N347" s="60">
        <v>0</v>
      </c>
      <c r="O347" s="184">
        <v>500</v>
      </c>
      <c r="P347" s="184">
        <f t="shared" si="109"/>
        <v>500</v>
      </c>
      <c r="Q347" s="184">
        <v>-500</v>
      </c>
      <c r="R347" s="184">
        <f t="shared" si="87"/>
        <v>0</v>
      </c>
      <c r="S347" s="185">
        <v>0</v>
      </c>
      <c r="T347" s="185">
        <f t="shared" si="85"/>
        <v>0</v>
      </c>
      <c r="U347" s="185">
        <v>0</v>
      </c>
      <c r="V347" s="185">
        <f t="shared" si="86"/>
        <v>0</v>
      </c>
      <c r="W347" s="185">
        <v>0</v>
      </c>
      <c r="X347" s="185">
        <f t="shared" si="89"/>
        <v>0</v>
      </c>
    </row>
    <row r="348" spans="1:24" ht="32.85" hidden="1" x14ac:dyDescent="0.3">
      <c r="A348" s="264" t="s">
        <v>22</v>
      </c>
      <c r="B348" s="265" t="s">
        <v>448</v>
      </c>
      <c r="C348" s="266" t="s">
        <v>23</v>
      </c>
      <c r="D348" s="266" t="s">
        <v>23</v>
      </c>
      <c r="E348" s="296" t="s">
        <v>449</v>
      </c>
      <c r="F348" s="60">
        <v>0</v>
      </c>
      <c r="G348" s="297"/>
      <c r="H348" s="297"/>
      <c r="I348" s="297"/>
      <c r="J348" s="297"/>
      <c r="K348" s="300"/>
      <c r="L348" s="297"/>
      <c r="M348" s="300"/>
      <c r="N348" s="60"/>
      <c r="O348" s="184"/>
      <c r="P348" s="184">
        <v>0</v>
      </c>
      <c r="Q348" s="180">
        <f>+Q349</f>
        <v>500</v>
      </c>
      <c r="R348" s="180">
        <f t="shared" si="87"/>
        <v>500</v>
      </c>
      <c r="S348" s="180">
        <v>0</v>
      </c>
      <c r="T348" s="180">
        <f t="shared" si="85"/>
        <v>500</v>
      </c>
      <c r="U348" s="180">
        <v>0</v>
      </c>
      <c r="V348" s="180">
        <f t="shared" si="86"/>
        <v>500</v>
      </c>
      <c r="W348" s="180">
        <v>0</v>
      </c>
      <c r="X348" s="180">
        <f t="shared" si="89"/>
        <v>500</v>
      </c>
    </row>
    <row r="349" spans="1:24" ht="22.9" hidden="1" thickBot="1" x14ac:dyDescent="0.35">
      <c r="A349" s="301"/>
      <c r="B349" s="302"/>
      <c r="C349" s="303" t="s">
        <v>291</v>
      </c>
      <c r="D349" s="303" t="s">
        <v>314</v>
      </c>
      <c r="E349" s="304" t="s">
        <v>285</v>
      </c>
      <c r="F349" s="305">
        <v>0</v>
      </c>
      <c r="G349" s="306"/>
      <c r="H349" s="306"/>
      <c r="I349" s="306"/>
      <c r="J349" s="306"/>
      <c r="K349" s="307"/>
      <c r="L349" s="306"/>
      <c r="M349" s="307"/>
      <c r="N349" s="305"/>
      <c r="O349" s="308"/>
      <c r="P349" s="308">
        <v>0</v>
      </c>
      <c r="Q349" s="238">
        <v>500</v>
      </c>
      <c r="R349" s="238">
        <f t="shared" si="87"/>
        <v>500</v>
      </c>
      <c r="S349" s="231">
        <v>0</v>
      </c>
      <c r="T349" s="231">
        <f t="shared" si="85"/>
        <v>500</v>
      </c>
      <c r="U349" s="231">
        <v>0</v>
      </c>
      <c r="V349" s="231">
        <f t="shared" si="86"/>
        <v>500</v>
      </c>
      <c r="W349" s="231">
        <v>0</v>
      </c>
      <c r="X349" s="231">
        <f t="shared" si="89"/>
        <v>500</v>
      </c>
    </row>
    <row r="350" spans="1:24" ht="24" thickBot="1" x14ac:dyDescent="0.3">
      <c r="A350" s="240" t="s">
        <v>22</v>
      </c>
      <c r="B350" s="241" t="s">
        <v>23</v>
      </c>
      <c r="C350" s="242" t="s">
        <v>23</v>
      </c>
      <c r="D350" s="242" t="s">
        <v>23</v>
      </c>
      <c r="E350" s="309" t="s">
        <v>450</v>
      </c>
      <c r="F350" s="246">
        <v>0</v>
      </c>
      <c r="G350" s="310"/>
      <c r="H350" s="310"/>
      <c r="I350" s="310"/>
      <c r="J350" s="310"/>
      <c r="K350" s="310"/>
      <c r="L350" s="310"/>
      <c r="M350" s="310"/>
      <c r="N350" s="246">
        <v>0</v>
      </c>
      <c r="O350" s="247">
        <f>+O351</f>
        <v>2178.7640000000001</v>
      </c>
      <c r="P350" s="311">
        <f t="shared" si="88"/>
        <v>2178.7640000000001</v>
      </c>
      <c r="Q350" s="247">
        <v>0</v>
      </c>
      <c r="R350" s="247">
        <f t="shared" si="87"/>
        <v>2178.7640000000001</v>
      </c>
      <c r="S350" s="248">
        <v>0</v>
      </c>
      <c r="T350" s="248">
        <f t="shared" si="85"/>
        <v>2178.7640000000001</v>
      </c>
      <c r="U350" s="248">
        <v>0</v>
      </c>
      <c r="V350" s="248">
        <f t="shared" si="86"/>
        <v>2178.7640000000001</v>
      </c>
      <c r="W350" s="248">
        <v>0</v>
      </c>
      <c r="X350" s="248">
        <f t="shared" si="89"/>
        <v>2178.7640000000001</v>
      </c>
    </row>
    <row r="351" spans="1:24" ht="22.35" hidden="1" x14ac:dyDescent="0.3">
      <c r="A351" s="312" t="s">
        <v>22</v>
      </c>
      <c r="B351" s="313" t="s">
        <v>451</v>
      </c>
      <c r="C351" s="314"/>
      <c r="D351" s="314"/>
      <c r="E351" s="315" t="s">
        <v>450</v>
      </c>
      <c r="F351" s="27">
        <v>0</v>
      </c>
      <c r="G351" s="294"/>
      <c r="H351" s="294"/>
      <c r="I351" s="294"/>
      <c r="J351" s="294"/>
      <c r="K351" s="294"/>
      <c r="L351" s="294"/>
      <c r="M351" s="294"/>
      <c r="N351" s="27">
        <v>0</v>
      </c>
      <c r="O351" s="174">
        <f>+O352</f>
        <v>2178.7640000000001</v>
      </c>
      <c r="P351" s="232">
        <f t="shared" si="88"/>
        <v>2178.7640000000001</v>
      </c>
      <c r="Q351" s="179">
        <v>0</v>
      </c>
      <c r="R351" s="179">
        <f t="shared" si="87"/>
        <v>2178.7640000000001</v>
      </c>
      <c r="S351" s="239">
        <v>0</v>
      </c>
      <c r="T351" s="233">
        <f t="shared" si="85"/>
        <v>2178.7640000000001</v>
      </c>
      <c r="U351" s="316">
        <f>+U352</f>
        <v>-2168.5929999999998</v>
      </c>
      <c r="V351" s="317">
        <f t="shared" si="86"/>
        <v>10.171000000000276</v>
      </c>
      <c r="W351" s="317">
        <f>+W352</f>
        <v>0</v>
      </c>
      <c r="X351" s="317">
        <f t="shared" si="89"/>
        <v>10.171000000000276</v>
      </c>
    </row>
    <row r="352" spans="1:24" ht="15.75" hidden="1" thickBot="1" x14ac:dyDescent="0.35">
      <c r="A352" s="318"/>
      <c r="B352" s="319"/>
      <c r="C352" s="284" t="s">
        <v>291</v>
      </c>
      <c r="D352" s="284" t="s">
        <v>102</v>
      </c>
      <c r="E352" s="320" t="s">
        <v>103</v>
      </c>
      <c r="F352" s="142">
        <v>0</v>
      </c>
      <c r="G352" s="321"/>
      <c r="H352" s="321"/>
      <c r="I352" s="321"/>
      <c r="J352" s="321"/>
      <c r="K352" s="322"/>
      <c r="L352" s="321"/>
      <c r="M352" s="322"/>
      <c r="N352" s="142">
        <v>0</v>
      </c>
      <c r="O352" s="288">
        <v>2178.7640000000001</v>
      </c>
      <c r="P352" s="288">
        <f t="shared" si="88"/>
        <v>2178.7640000000001</v>
      </c>
      <c r="Q352" s="288">
        <v>0</v>
      </c>
      <c r="R352" s="288">
        <f t="shared" si="87"/>
        <v>2178.7640000000001</v>
      </c>
      <c r="S352" s="323">
        <v>0</v>
      </c>
      <c r="T352" s="231">
        <f t="shared" si="85"/>
        <v>2178.7640000000001</v>
      </c>
      <c r="U352" s="324">
        <v>-2168.5929999999998</v>
      </c>
      <c r="V352" s="185">
        <f t="shared" si="86"/>
        <v>10.171000000000276</v>
      </c>
      <c r="W352" s="185">
        <v>0</v>
      </c>
      <c r="X352" s="185">
        <f t="shared" si="89"/>
        <v>10.171000000000276</v>
      </c>
    </row>
    <row r="353" spans="1:24" ht="22.35" hidden="1" x14ac:dyDescent="0.3">
      <c r="A353" s="264" t="s">
        <v>22</v>
      </c>
      <c r="B353" s="265" t="s">
        <v>452</v>
      </c>
      <c r="C353" s="266" t="s">
        <v>23</v>
      </c>
      <c r="D353" s="266" t="s">
        <v>23</v>
      </c>
      <c r="E353" s="325" t="s">
        <v>453</v>
      </c>
      <c r="F353" s="71">
        <v>0</v>
      </c>
      <c r="G353" s="326"/>
      <c r="H353" s="326"/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180">
        <v>0</v>
      </c>
      <c r="U353" s="180">
        <f>+U354</f>
        <v>7.1</v>
      </c>
      <c r="V353" s="180">
        <f>+T353+U353</f>
        <v>7.1</v>
      </c>
      <c r="W353" s="180">
        <f>+W354</f>
        <v>0</v>
      </c>
      <c r="X353" s="180">
        <f>+V353+W353</f>
        <v>7.1</v>
      </c>
    </row>
    <row r="354" spans="1:24" hidden="1" x14ac:dyDescent="0.3">
      <c r="A354" s="298"/>
      <c r="B354" s="265"/>
      <c r="C354" s="271" t="s">
        <v>291</v>
      </c>
      <c r="D354" s="271" t="s">
        <v>102</v>
      </c>
      <c r="E354" s="272" t="s">
        <v>103</v>
      </c>
      <c r="F354" s="61">
        <v>0</v>
      </c>
      <c r="G354" s="32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  <c r="T354" s="185">
        <v>0</v>
      </c>
      <c r="U354" s="185">
        <v>7.1</v>
      </c>
      <c r="V354" s="185">
        <f>+T354+U354</f>
        <v>7.1</v>
      </c>
      <c r="W354" s="185">
        <v>0</v>
      </c>
      <c r="X354" s="185">
        <f>+V354+W354</f>
        <v>7.1</v>
      </c>
    </row>
    <row r="355" spans="1:24" ht="22.35" hidden="1" x14ac:dyDescent="0.3">
      <c r="A355" s="264" t="s">
        <v>22</v>
      </c>
      <c r="B355" s="265" t="s">
        <v>454</v>
      </c>
      <c r="C355" s="266" t="s">
        <v>23</v>
      </c>
      <c r="D355" s="266" t="s">
        <v>23</v>
      </c>
      <c r="E355" s="325" t="s">
        <v>455</v>
      </c>
      <c r="F355" s="71">
        <v>0</v>
      </c>
      <c r="G355" s="326"/>
      <c r="H355" s="326"/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180">
        <v>0</v>
      </c>
      <c r="U355" s="180">
        <f t="shared" ref="U355:W355" si="110">+U356</f>
        <v>19.405999999999999</v>
      </c>
      <c r="V355" s="180">
        <f t="shared" ref="V355:V418" si="111">+T355+U355</f>
        <v>19.405999999999999</v>
      </c>
      <c r="W355" s="180">
        <f t="shared" si="110"/>
        <v>0</v>
      </c>
      <c r="X355" s="180">
        <f t="shared" ref="X355:X418" si="112">+V355+W355</f>
        <v>19.405999999999999</v>
      </c>
    </row>
    <row r="356" spans="1:24" hidden="1" x14ac:dyDescent="0.3">
      <c r="A356" s="298"/>
      <c r="B356" s="265"/>
      <c r="C356" s="271" t="s">
        <v>291</v>
      </c>
      <c r="D356" s="271" t="s">
        <v>102</v>
      </c>
      <c r="E356" s="272" t="s">
        <v>103</v>
      </c>
      <c r="F356" s="61">
        <v>0</v>
      </c>
      <c r="G356" s="324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  <c r="T356" s="185">
        <v>0</v>
      </c>
      <c r="U356" s="185">
        <v>19.405999999999999</v>
      </c>
      <c r="V356" s="185">
        <f t="shared" si="111"/>
        <v>19.405999999999999</v>
      </c>
      <c r="W356" s="185">
        <v>0</v>
      </c>
      <c r="X356" s="185">
        <f t="shared" si="112"/>
        <v>19.405999999999999</v>
      </c>
    </row>
    <row r="357" spans="1:24" ht="22.35" hidden="1" x14ac:dyDescent="0.3">
      <c r="A357" s="264" t="s">
        <v>22</v>
      </c>
      <c r="B357" s="265" t="s">
        <v>456</v>
      </c>
      <c r="C357" s="266" t="s">
        <v>23</v>
      </c>
      <c r="D357" s="266" t="s">
        <v>23</v>
      </c>
      <c r="E357" s="325" t="s">
        <v>457</v>
      </c>
      <c r="F357" s="71">
        <v>0</v>
      </c>
      <c r="G357" s="326"/>
      <c r="H357" s="326"/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180">
        <v>0</v>
      </c>
      <c r="U357" s="180">
        <f t="shared" ref="U357:W357" si="113">+U358</f>
        <v>15.856</v>
      </c>
      <c r="V357" s="180">
        <f t="shared" si="111"/>
        <v>15.856</v>
      </c>
      <c r="W357" s="180">
        <f t="shared" si="113"/>
        <v>0</v>
      </c>
      <c r="X357" s="180">
        <f t="shared" si="112"/>
        <v>15.856</v>
      </c>
    </row>
    <row r="358" spans="1:24" hidden="1" x14ac:dyDescent="0.3">
      <c r="A358" s="298"/>
      <c r="B358" s="265"/>
      <c r="C358" s="271" t="s">
        <v>291</v>
      </c>
      <c r="D358" s="271" t="s">
        <v>102</v>
      </c>
      <c r="E358" s="272" t="s">
        <v>103</v>
      </c>
      <c r="F358" s="61">
        <v>0</v>
      </c>
      <c r="G358" s="324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  <c r="T358" s="185">
        <v>0</v>
      </c>
      <c r="U358" s="185">
        <v>15.856</v>
      </c>
      <c r="V358" s="185">
        <f t="shared" si="111"/>
        <v>15.856</v>
      </c>
      <c r="W358" s="185">
        <v>0</v>
      </c>
      <c r="X358" s="185">
        <f t="shared" si="112"/>
        <v>15.856</v>
      </c>
    </row>
    <row r="359" spans="1:24" ht="22.35" hidden="1" x14ac:dyDescent="0.3">
      <c r="A359" s="264" t="s">
        <v>22</v>
      </c>
      <c r="B359" s="265" t="s">
        <v>458</v>
      </c>
      <c r="C359" s="266" t="s">
        <v>23</v>
      </c>
      <c r="D359" s="266" t="s">
        <v>23</v>
      </c>
      <c r="E359" s="325" t="s">
        <v>459</v>
      </c>
      <c r="F359" s="71">
        <v>0</v>
      </c>
      <c r="G359" s="326"/>
      <c r="H359" s="326"/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180">
        <v>0</v>
      </c>
      <c r="U359" s="180">
        <f t="shared" ref="U359:W359" si="114">+U360</f>
        <v>37.155000000000001</v>
      </c>
      <c r="V359" s="180">
        <f t="shared" si="111"/>
        <v>37.155000000000001</v>
      </c>
      <c r="W359" s="180">
        <f t="shared" si="114"/>
        <v>0</v>
      </c>
      <c r="X359" s="180">
        <f t="shared" si="112"/>
        <v>37.155000000000001</v>
      </c>
    </row>
    <row r="360" spans="1:24" hidden="1" x14ac:dyDescent="0.3">
      <c r="A360" s="298"/>
      <c r="B360" s="265"/>
      <c r="C360" s="271" t="s">
        <v>291</v>
      </c>
      <c r="D360" s="271" t="s">
        <v>102</v>
      </c>
      <c r="E360" s="272" t="s">
        <v>103</v>
      </c>
      <c r="F360" s="61">
        <v>0</v>
      </c>
      <c r="G360" s="324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  <c r="T360" s="185">
        <v>0</v>
      </c>
      <c r="U360" s="185">
        <v>37.155000000000001</v>
      </c>
      <c r="V360" s="185">
        <f t="shared" si="111"/>
        <v>37.155000000000001</v>
      </c>
      <c r="W360" s="185">
        <v>0</v>
      </c>
      <c r="X360" s="185">
        <f t="shared" si="112"/>
        <v>37.155000000000001</v>
      </c>
    </row>
    <row r="361" spans="1:24" hidden="1" x14ac:dyDescent="0.3">
      <c r="A361" s="264" t="s">
        <v>22</v>
      </c>
      <c r="B361" s="265" t="s">
        <v>460</v>
      </c>
      <c r="C361" s="266" t="s">
        <v>23</v>
      </c>
      <c r="D361" s="266" t="s">
        <v>23</v>
      </c>
      <c r="E361" s="325" t="s">
        <v>461</v>
      </c>
      <c r="F361" s="71">
        <v>0</v>
      </c>
      <c r="G361" s="326"/>
      <c r="H361" s="326"/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180">
        <v>0</v>
      </c>
      <c r="U361" s="180">
        <f t="shared" ref="U361:W361" si="115">+U362</f>
        <v>23.902000000000001</v>
      </c>
      <c r="V361" s="180">
        <f t="shared" si="111"/>
        <v>23.902000000000001</v>
      </c>
      <c r="W361" s="180">
        <f t="shared" si="115"/>
        <v>0</v>
      </c>
      <c r="X361" s="180">
        <f t="shared" si="112"/>
        <v>23.902000000000001</v>
      </c>
    </row>
    <row r="362" spans="1:24" hidden="1" x14ac:dyDescent="0.3">
      <c r="A362" s="298"/>
      <c r="B362" s="265"/>
      <c r="C362" s="271" t="s">
        <v>291</v>
      </c>
      <c r="D362" s="271" t="s">
        <v>102</v>
      </c>
      <c r="E362" s="272" t="s">
        <v>103</v>
      </c>
      <c r="F362" s="61">
        <v>0</v>
      </c>
      <c r="G362" s="324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  <c r="T362" s="185">
        <v>0</v>
      </c>
      <c r="U362" s="185">
        <v>23.902000000000001</v>
      </c>
      <c r="V362" s="185">
        <f t="shared" si="111"/>
        <v>23.902000000000001</v>
      </c>
      <c r="W362" s="185">
        <v>0</v>
      </c>
      <c r="X362" s="185">
        <f t="shared" si="112"/>
        <v>23.902000000000001</v>
      </c>
    </row>
    <row r="363" spans="1:24" ht="22.35" hidden="1" x14ac:dyDescent="0.3">
      <c r="A363" s="264" t="s">
        <v>22</v>
      </c>
      <c r="B363" s="265" t="s">
        <v>462</v>
      </c>
      <c r="C363" s="266" t="s">
        <v>23</v>
      </c>
      <c r="D363" s="266" t="s">
        <v>23</v>
      </c>
      <c r="E363" s="325" t="s">
        <v>463</v>
      </c>
      <c r="F363" s="71">
        <v>0</v>
      </c>
      <c r="G363" s="326"/>
      <c r="H363" s="326"/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180">
        <v>0</v>
      </c>
      <c r="U363" s="180">
        <f t="shared" ref="U363:W363" si="116">+U364</f>
        <v>8.0459999999999994</v>
      </c>
      <c r="V363" s="180">
        <f t="shared" si="111"/>
        <v>8.0459999999999994</v>
      </c>
      <c r="W363" s="180">
        <f t="shared" si="116"/>
        <v>0</v>
      </c>
      <c r="X363" s="180">
        <f t="shared" si="112"/>
        <v>8.0459999999999994</v>
      </c>
    </row>
    <row r="364" spans="1:24" hidden="1" x14ac:dyDescent="0.3">
      <c r="A364" s="298"/>
      <c r="B364" s="265"/>
      <c r="C364" s="271" t="s">
        <v>291</v>
      </c>
      <c r="D364" s="271" t="s">
        <v>102</v>
      </c>
      <c r="E364" s="272" t="s">
        <v>103</v>
      </c>
      <c r="F364" s="61">
        <v>0</v>
      </c>
      <c r="G364" s="32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  <c r="T364" s="185">
        <v>0</v>
      </c>
      <c r="U364" s="185">
        <v>8.0459999999999994</v>
      </c>
      <c r="V364" s="185">
        <f t="shared" si="111"/>
        <v>8.0459999999999994</v>
      </c>
      <c r="W364" s="185">
        <v>0</v>
      </c>
      <c r="X364" s="185">
        <f t="shared" si="112"/>
        <v>8.0459999999999994</v>
      </c>
    </row>
    <row r="365" spans="1:24" ht="22.35" hidden="1" x14ac:dyDescent="0.3">
      <c r="A365" s="264" t="s">
        <v>22</v>
      </c>
      <c r="B365" s="265" t="s">
        <v>464</v>
      </c>
      <c r="C365" s="266" t="s">
        <v>23</v>
      </c>
      <c r="D365" s="266" t="s">
        <v>23</v>
      </c>
      <c r="E365" s="325" t="s">
        <v>465</v>
      </c>
      <c r="F365" s="71">
        <v>0</v>
      </c>
      <c r="G365" s="326"/>
      <c r="H365" s="326"/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180">
        <v>0</v>
      </c>
      <c r="U365" s="180">
        <f t="shared" ref="U365:W365" si="117">+U366</f>
        <v>19.169</v>
      </c>
      <c r="V365" s="180">
        <f t="shared" si="111"/>
        <v>19.169</v>
      </c>
      <c r="W365" s="180">
        <f t="shared" si="117"/>
        <v>0</v>
      </c>
      <c r="X365" s="180">
        <f t="shared" si="112"/>
        <v>19.169</v>
      </c>
    </row>
    <row r="366" spans="1:24" hidden="1" x14ac:dyDescent="0.3">
      <c r="A366" s="298"/>
      <c r="B366" s="265"/>
      <c r="C366" s="271" t="s">
        <v>291</v>
      </c>
      <c r="D366" s="271" t="s">
        <v>102</v>
      </c>
      <c r="E366" s="272" t="s">
        <v>103</v>
      </c>
      <c r="F366" s="61">
        <v>0</v>
      </c>
      <c r="G366" s="324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  <c r="T366" s="185">
        <v>0</v>
      </c>
      <c r="U366" s="185">
        <v>19.169</v>
      </c>
      <c r="V366" s="185">
        <f t="shared" si="111"/>
        <v>19.169</v>
      </c>
      <c r="W366" s="185">
        <v>0</v>
      </c>
      <c r="X366" s="185">
        <f t="shared" si="112"/>
        <v>19.169</v>
      </c>
    </row>
    <row r="367" spans="1:24" ht="22.35" hidden="1" x14ac:dyDescent="0.3">
      <c r="A367" s="264" t="s">
        <v>22</v>
      </c>
      <c r="B367" s="265" t="s">
        <v>466</v>
      </c>
      <c r="C367" s="266" t="s">
        <v>23</v>
      </c>
      <c r="D367" s="266" t="s">
        <v>23</v>
      </c>
      <c r="E367" s="325" t="s">
        <v>467</v>
      </c>
      <c r="F367" s="71">
        <v>0</v>
      </c>
      <c r="G367" s="326"/>
      <c r="H367" s="326"/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180">
        <v>0</v>
      </c>
      <c r="U367" s="180">
        <f t="shared" ref="U367:W367" si="118">+U368</f>
        <v>24.138999999999999</v>
      </c>
      <c r="V367" s="180">
        <f t="shared" si="111"/>
        <v>24.138999999999999</v>
      </c>
      <c r="W367" s="180">
        <f t="shared" si="118"/>
        <v>0</v>
      </c>
      <c r="X367" s="180">
        <f t="shared" si="112"/>
        <v>24.138999999999999</v>
      </c>
    </row>
    <row r="368" spans="1:24" hidden="1" x14ac:dyDescent="0.3">
      <c r="A368" s="298"/>
      <c r="B368" s="265"/>
      <c r="C368" s="271" t="s">
        <v>291</v>
      </c>
      <c r="D368" s="271" t="s">
        <v>102</v>
      </c>
      <c r="E368" s="272" t="s">
        <v>103</v>
      </c>
      <c r="F368" s="61">
        <v>0</v>
      </c>
      <c r="G368" s="324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  <c r="T368" s="185">
        <v>0</v>
      </c>
      <c r="U368" s="185">
        <v>24.138999999999999</v>
      </c>
      <c r="V368" s="185">
        <f t="shared" si="111"/>
        <v>24.138999999999999</v>
      </c>
      <c r="W368" s="185">
        <v>0</v>
      </c>
      <c r="X368" s="185">
        <f t="shared" si="112"/>
        <v>24.138999999999999</v>
      </c>
    </row>
    <row r="369" spans="1:24" ht="22.35" hidden="1" x14ac:dyDescent="0.3">
      <c r="A369" s="264" t="s">
        <v>22</v>
      </c>
      <c r="B369" s="265" t="s">
        <v>468</v>
      </c>
      <c r="C369" s="266" t="s">
        <v>23</v>
      </c>
      <c r="D369" s="266" t="s">
        <v>23</v>
      </c>
      <c r="E369" s="325" t="s">
        <v>469</v>
      </c>
      <c r="F369" s="71">
        <v>0</v>
      </c>
      <c r="G369" s="326"/>
      <c r="H369" s="326"/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180">
        <v>0</v>
      </c>
      <c r="U369" s="180">
        <f t="shared" ref="U369:W369" si="119">+U370</f>
        <v>33.604999999999997</v>
      </c>
      <c r="V369" s="180">
        <f t="shared" si="111"/>
        <v>33.604999999999997</v>
      </c>
      <c r="W369" s="180">
        <f t="shared" si="119"/>
        <v>0</v>
      </c>
      <c r="X369" s="180">
        <f t="shared" si="112"/>
        <v>33.604999999999997</v>
      </c>
    </row>
    <row r="370" spans="1:24" hidden="1" x14ac:dyDescent="0.3">
      <c r="A370" s="298"/>
      <c r="B370" s="265"/>
      <c r="C370" s="271" t="s">
        <v>291</v>
      </c>
      <c r="D370" s="271" t="s">
        <v>102</v>
      </c>
      <c r="E370" s="272" t="s">
        <v>103</v>
      </c>
      <c r="F370" s="61">
        <v>0</v>
      </c>
      <c r="G370" s="324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  <c r="T370" s="185">
        <v>0</v>
      </c>
      <c r="U370" s="185">
        <v>33.604999999999997</v>
      </c>
      <c r="V370" s="185">
        <f t="shared" si="111"/>
        <v>33.604999999999997</v>
      </c>
      <c r="W370" s="185">
        <v>0</v>
      </c>
      <c r="X370" s="185">
        <f t="shared" si="112"/>
        <v>33.604999999999997</v>
      </c>
    </row>
    <row r="371" spans="1:24" ht="22.35" hidden="1" x14ac:dyDescent="0.3">
      <c r="A371" s="264" t="s">
        <v>22</v>
      </c>
      <c r="B371" s="265" t="s">
        <v>470</v>
      </c>
      <c r="C371" s="266" t="s">
        <v>23</v>
      </c>
      <c r="D371" s="266" t="s">
        <v>23</v>
      </c>
      <c r="E371" s="325" t="s">
        <v>471</v>
      </c>
      <c r="F371" s="71">
        <v>0</v>
      </c>
      <c r="G371" s="326"/>
      <c r="H371" s="326"/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180">
        <v>0</v>
      </c>
      <c r="U371" s="180">
        <f t="shared" ref="U371:W371" si="120">+U372</f>
        <v>14.436</v>
      </c>
      <c r="V371" s="180">
        <f t="shared" si="111"/>
        <v>14.436</v>
      </c>
      <c r="W371" s="180">
        <f t="shared" si="120"/>
        <v>0</v>
      </c>
      <c r="X371" s="180">
        <f t="shared" si="112"/>
        <v>14.436</v>
      </c>
    </row>
    <row r="372" spans="1:24" hidden="1" x14ac:dyDescent="0.3">
      <c r="A372" s="298"/>
      <c r="B372" s="265"/>
      <c r="C372" s="271" t="s">
        <v>291</v>
      </c>
      <c r="D372" s="271" t="s">
        <v>102</v>
      </c>
      <c r="E372" s="272" t="s">
        <v>103</v>
      </c>
      <c r="F372" s="61">
        <v>0</v>
      </c>
      <c r="G372" s="324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  <c r="T372" s="185">
        <v>0</v>
      </c>
      <c r="U372" s="185">
        <v>14.436</v>
      </c>
      <c r="V372" s="185">
        <f t="shared" si="111"/>
        <v>14.436</v>
      </c>
      <c r="W372" s="185">
        <v>0</v>
      </c>
      <c r="X372" s="185">
        <f t="shared" si="112"/>
        <v>14.436</v>
      </c>
    </row>
    <row r="373" spans="1:24" ht="22.35" hidden="1" x14ac:dyDescent="0.3">
      <c r="A373" s="264" t="s">
        <v>22</v>
      </c>
      <c r="B373" s="265" t="s">
        <v>472</v>
      </c>
      <c r="C373" s="266" t="s">
        <v>23</v>
      </c>
      <c r="D373" s="266" t="s">
        <v>23</v>
      </c>
      <c r="E373" s="325" t="s">
        <v>473</v>
      </c>
      <c r="F373" s="71">
        <v>0</v>
      </c>
      <c r="G373" s="326"/>
      <c r="H373" s="326"/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180">
        <v>0</v>
      </c>
      <c r="U373" s="180">
        <f t="shared" ref="U373:W373" si="121">+U374</f>
        <v>9.7029999999999994</v>
      </c>
      <c r="V373" s="180">
        <f t="shared" si="111"/>
        <v>9.7029999999999994</v>
      </c>
      <c r="W373" s="180">
        <f t="shared" si="121"/>
        <v>0</v>
      </c>
      <c r="X373" s="180">
        <f t="shared" si="112"/>
        <v>9.7029999999999994</v>
      </c>
    </row>
    <row r="374" spans="1:24" hidden="1" x14ac:dyDescent="0.3">
      <c r="A374" s="298"/>
      <c r="B374" s="265"/>
      <c r="C374" s="271" t="s">
        <v>291</v>
      </c>
      <c r="D374" s="271" t="s">
        <v>102</v>
      </c>
      <c r="E374" s="272" t="s">
        <v>103</v>
      </c>
      <c r="F374" s="61">
        <v>0</v>
      </c>
      <c r="G374" s="32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  <c r="T374" s="185">
        <v>0</v>
      </c>
      <c r="U374" s="185">
        <v>9.7029999999999994</v>
      </c>
      <c r="V374" s="185">
        <f t="shared" si="111"/>
        <v>9.7029999999999994</v>
      </c>
      <c r="W374" s="185">
        <v>0</v>
      </c>
      <c r="X374" s="185">
        <f t="shared" si="112"/>
        <v>9.7029999999999994</v>
      </c>
    </row>
    <row r="375" spans="1:24" ht="22.35" hidden="1" x14ac:dyDescent="0.3">
      <c r="A375" s="264" t="s">
        <v>22</v>
      </c>
      <c r="B375" s="265" t="s">
        <v>474</v>
      </c>
      <c r="C375" s="266" t="s">
        <v>23</v>
      </c>
      <c r="D375" s="266" t="s">
        <v>23</v>
      </c>
      <c r="E375" s="325" t="s">
        <v>475</v>
      </c>
      <c r="F375" s="71">
        <v>0</v>
      </c>
      <c r="G375" s="326"/>
      <c r="H375" s="326"/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180">
        <v>0</v>
      </c>
      <c r="U375" s="180">
        <f t="shared" ref="U375:W375" si="122">+U376</f>
        <v>13.016</v>
      </c>
      <c r="V375" s="180">
        <f t="shared" si="111"/>
        <v>13.016</v>
      </c>
      <c r="W375" s="180">
        <f t="shared" si="122"/>
        <v>0</v>
      </c>
      <c r="X375" s="180">
        <f t="shared" si="112"/>
        <v>13.016</v>
      </c>
    </row>
    <row r="376" spans="1:24" hidden="1" x14ac:dyDescent="0.3">
      <c r="A376" s="298"/>
      <c r="B376" s="265"/>
      <c r="C376" s="271" t="s">
        <v>291</v>
      </c>
      <c r="D376" s="271" t="s">
        <v>102</v>
      </c>
      <c r="E376" s="272" t="s">
        <v>103</v>
      </c>
      <c r="F376" s="61">
        <v>0</v>
      </c>
      <c r="G376" s="324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  <c r="T376" s="185">
        <v>0</v>
      </c>
      <c r="U376" s="185">
        <v>13.016</v>
      </c>
      <c r="V376" s="185">
        <f t="shared" si="111"/>
        <v>13.016</v>
      </c>
      <c r="W376" s="185">
        <v>0</v>
      </c>
      <c r="X376" s="185">
        <f t="shared" si="112"/>
        <v>13.016</v>
      </c>
    </row>
    <row r="377" spans="1:24" ht="22.35" hidden="1" x14ac:dyDescent="0.3">
      <c r="A377" s="264" t="s">
        <v>22</v>
      </c>
      <c r="B377" s="265" t="s">
        <v>476</v>
      </c>
      <c r="C377" s="266" t="s">
        <v>23</v>
      </c>
      <c r="D377" s="266" t="s">
        <v>23</v>
      </c>
      <c r="E377" s="325" t="s">
        <v>477</v>
      </c>
      <c r="F377" s="71">
        <v>0</v>
      </c>
      <c r="G377" s="326"/>
      <c r="H377" s="326"/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180">
        <v>0</v>
      </c>
      <c r="U377" s="180">
        <f t="shared" ref="U377:W377" si="123">+U378</f>
        <v>23.902000000000001</v>
      </c>
      <c r="V377" s="180">
        <f t="shared" si="111"/>
        <v>23.902000000000001</v>
      </c>
      <c r="W377" s="180">
        <f t="shared" si="123"/>
        <v>0</v>
      </c>
      <c r="X377" s="180">
        <f t="shared" si="112"/>
        <v>23.902000000000001</v>
      </c>
    </row>
    <row r="378" spans="1:24" hidden="1" x14ac:dyDescent="0.3">
      <c r="A378" s="298"/>
      <c r="B378" s="265"/>
      <c r="C378" s="271" t="s">
        <v>291</v>
      </c>
      <c r="D378" s="271" t="s">
        <v>102</v>
      </c>
      <c r="E378" s="272" t="s">
        <v>103</v>
      </c>
      <c r="F378" s="61">
        <v>0</v>
      </c>
      <c r="G378" s="324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  <c r="T378" s="185">
        <v>0</v>
      </c>
      <c r="U378" s="185">
        <v>23.902000000000001</v>
      </c>
      <c r="V378" s="185">
        <f t="shared" si="111"/>
        <v>23.902000000000001</v>
      </c>
      <c r="W378" s="185">
        <v>0</v>
      </c>
      <c r="X378" s="185">
        <f t="shared" si="112"/>
        <v>23.902000000000001</v>
      </c>
    </row>
    <row r="379" spans="1:24" ht="22.35" hidden="1" x14ac:dyDescent="0.3">
      <c r="A379" s="264" t="s">
        <v>22</v>
      </c>
      <c r="B379" s="265" t="s">
        <v>478</v>
      </c>
      <c r="C379" s="266" t="s">
        <v>23</v>
      </c>
      <c r="D379" s="266" t="s">
        <v>23</v>
      </c>
      <c r="E379" s="325" t="s">
        <v>479</v>
      </c>
      <c r="F379" s="71">
        <v>0</v>
      </c>
      <c r="G379" s="326"/>
      <c r="H379" s="326"/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180">
        <v>0</v>
      </c>
      <c r="U379" s="180">
        <f t="shared" ref="U379:W379" si="124">+U380</f>
        <v>8.0459999999999994</v>
      </c>
      <c r="V379" s="180">
        <f t="shared" si="111"/>
        <v>8.0459999999999994</v>
      </c>
      <c r="W379" s="180">
        <f t="shared" si="124"/>
        <v>0</v>
      </c>
      <c r="X379" s="180">
        <f t="shared" si="112"/>
        <v>8.0459999999999994</v>
      </c>
    </row>
    <row r="380" spans="1:24" hidden="1" x14ac:dyDescent="0.3">
      <c r="A380" s="298"/>
      <c r="B380" s="265"/>
      <c r="C380" s="271" t="s">
        <v>291</v>
      </c>
      <c r="D380" s="271" t="s">
        <v>102</v>
      </c>
      <c r="E380" s="272" t="s">
        <v>103</v>
      </c>
      <c r="F380" s="61">
        <v>0</v>
      </c>
      <c r="G380" s="324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  <c r="T380" s="185">
        <v>0</v>
      </c>
      <c r="U380" s="185">
        <v>8.0459999999999994</v>
      </c>
      <c r="V380" s="185">
        <f t="shared" si="111"/>
        <v>8.0459999999999994</v>
      </c>
      <c r="W380" s="185">
        <v>0</v>
      </c>
      <c r="X380" s="185">
        <f t="shared" si="112"/>
        <v>8.0459999999999994</v>
      </c>
    </row>
    <row r="381" spans="1:24" ht="22.35" hidden="1" x14ac:dyDescent="0.3">
      <c r="A381" s="264" t="s">
        <v>22</v>
      </c>
      <c r="B381" s="265" t="s">
        <v>480</v>
      </c>
      <c r="C381" s="266" t="s">
        <v>23</v>
      </c>
      <c r="D381" s="266" t="s">
        <v>23</v>
      </c>
      <c r="E381" s="325" t="s">
        <v>481</v>
      </c>
      <c r="F381" s="71">
        <v>0</v>
      </c>
      <c r="G381" s="326"/>
      <c r="H381" s="326"/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180">
        <v>0</v>
      </c>
      <c r="U381" s="180">
        <f t="shared" ref="U381:W381" si="125">+U382</f>
        <v>18.933</v>
      </c>
      <c r="V381" s="180">
        <f t="shared" si="111"/>
        <v>18.933</v>
      </c>
      <c r="W381" s="180">
        <f t="shared" si="125"/>
        <v>0</v>
      </c>
      <c r="X381" s="180">
        <f t="shared" si="112"/>
        <v>18.933</v>
      </c>
    </row>
    <row r="382" spans="1:24" hidden="1" x14ac:dyDescent="0.3">
      <c r="A382" s="298"/>
      <c r="B382" s="265"/>
      <c r="C382" s="271" t="s">
        <v>291</v>
      </c>
      <c r="D382" s="271" t="s">
        <v>102</v>
      </c>
      <c r="E382" s="272" t="s">
        <v>103</v>
      </c>
      <c r="F382" s="61">
        <v>0</v>
      </c>
      <c r="G382" s="324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  <c r="T382" s="185">
        <v>0</v>
      </c>
      <c r="U382" s="185">
        <v>18.933</v>
      </c>
      <c r="V382" s="185">
        <f t="shared" si="111"/>
        <v>18.933</v>
      </c>
      <c r="W382" s="185">
        <v>0</v>
      </c>
      <c r="X382" s="185">
        <f t="shared" si="112"/>
        <v>18.933</v>
      </c>
    </row>
    <row r="383" spans="1:24" ht="22.35" hidden="1" x14ac:dyDescent="0.3">
      <c r="A383" s="264" t="s">
        <v>22</v>
      </c>
      <c r="B383" s="265" t="s">
        <v>482</v>
      </c>
      <c r="C383" s="266" t="s">
        <v>23</v>
      </c>
      <c r="D383" s="266" t="s">
        <v>23</v>
      </c>
      <c r="E383" s="325" t="s">
        <v>483</v>
      </c>
      <c r="F383" s="71">
        <v>0</v>
      </c>
      <c r="G383" s="326"/>
      <c r="H383" s="326"/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180">
        <v>0</v>
      </c>
      <c r="U383" s="180">
        <f t="shared" ref="U383:W383" si="126">+U384</f>
        <v>6.6260000000000003</v>
      </c>
      <c r="V383" s="180">
        <f t="shared" si="111"/>
        <v>6.6260000000000003</v>
      </c>
      <c r="W383" s="180">
        <f t="shared" si="126"/>
        <v>0</v>
      </c>
      <c r="X383" s="180">
        <f t="shared" si="112"/>
        <v>6.6260000000000003</v>
      </c>
    </row>
    <row r="384" spans="1:24" hidden="1" x14ac:dyDescent="0.3">
      <c r="A384" s="298"/>
      <c r="B384" s="265"/>
      <c r="C384" s="271" t="s">
        <v>291</v>
      </c>
      <c r="D384" s="271" t="s">
        <v>102</v>
      </c>
      <c r="E384" s="272" t="s">
        <v>103</v>
      </c>
      <c r="F384" s="61">
        <v>0</v>
      </c>
      <c r="G384" s="32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  <c r="T384" s="185">
        <v>0</v>
      </c>
      <c r="U384" s="185">
        <v>6.6260000000000003</v>
      </c>
      <c r="V384" s="185">
        <f t="shared" si="111"/>
        <v>6.6260000000000003</v>
      </c>
      <c r="W384" s="185">
        <v>0</v>
      </c>
      <c r="X384" s="185">
        <f t="shared" si="112"/>
        <v>6.6260000000000003</v>
      </c>
    </row>
    <row r="385" spans="1:24" ht="22.35" hidden="1" x14ac:dyDescent="0.3">
      <c r="A385" s="264" t="s">
        <v>22</v>
      </c>
      <c r="B385" s="265" t="s">
        <v>484</v>
      </c>
      <c r="C385" s="266" t="s">
        <v>23</v>
      </c>
      <c r="D385" s="266" t="s">
        <v>23</v>
      </c>
      <c r="E385" s="325" t="s">
        <v>485</v>
      </c>
      <c r="F385" s="71">
        <v>0</v>
      </c>
      <c r="G385" s="326"/>
      <c r="H385" s="326"/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180">
        <v>0</v>
      </c>
      <c r="U385" s="180">
        <f t="shared" ref="U385:W385" si="127">+U386</f>
        <v>41.887999999999998</v>
      </c>
      <c r="V385" s="180">
        <f t="shared" si="111"/>
        <v>41.887999999999998</v>
      </c>
      <c r="W385" s="180">
        <f t="shared" si="127"/>
        <v>0</v>
      </c>
      <c r="X385" s="180">
        <f t="shared" si="112"/>
        <v>41.887999999999998</v>
      </c>
    </row>
    <row r="386" spans="1:24" hidden="1" x14ac:dyDescent="0.3">
      <c r="A386" s="298"/>
      <c r="B386" s="265"/>
      <c r="C386" s="271" t="s">
        <v>291</v>
      </c>
      <c r="D386" s="271" t="s">
        <v>102</v>
      </c>
      <c r="E386" s="272" t="s">
        <v>103</v>
      </c>
      <c r="F386" s="61">
        <v>0</v>
      </c>
      <c r="G386" s="324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  <c r="T386" s="185">
        <v>0</v>
      </c>
      <c r="U386" s="185">
        <v>41.887999999999998</v>
      </c>
      <c r="V386" s="185">
        <f t="shared" si="111"/>
        <v>41.887999999999998</v>
      </c>
      <c r="W386" s="185">
        <v>0</v>
      </c>
      <c r="X386" s="185">
        <f t="shared" si="112"/>
        <v>41.887999999999998</v>
      </c>
    </row>
    <row r="387" spans="1:24" ht="22.35" hidden="1" x14ac:dyDescent="0.3">
      <c r="A387" s="264" t="s">
        <v>22</v>
      </c>
      <c r="B387" s="265" t="s">
        <v>486</v>
      </c>
      <c r="C387" s="266" t="s">
        <v>23</v>
      </c>
      <c r="D387" s="266" t="s">
        <v>23</v>
      </c>
      <c r="E387" s="325" t="s">
        <v>487</v>
      </c>
      <c r="F387" s="71">
        <v>0</v>
      </c>
      <c r="G387" s="326"/>
      <c r="H387" s="326"/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180">
        <v>0</v>
      </c>
      <c r="U387" s="180">
        <f t="shared" ref="U387:W387" si="128">+U388</f>
        <v>36.445</v>
      </c>
      <c r="V387" s="180">
        <f t="shared" si="111"/>
        <v>36.445</v>
      </c>
      <c r="W387" s="180">
        <f t="shared" si="128"/>
        <v>0</v>
      </c>
      <c r="X387" s="180">
        <f t="shared" si="112"/>
        <v>36.445</v>
      </c>
    </row>
    <row r="388" spans="1:24" hidden="1" x14ac:dyDescent="0.3">
      <c r="A388" s="298"/>
      <c r="B388" s="265"/>
      <c r="C388" s="271" t="s">
        <v>291</v>
      </c>
      <c r="D388" s="271" t="s">
        <v>102</v>
      </c>
      <c r="E388" s="272" t="s">
        <v>103</v>
      </c>
      <c r="F388" s="61">
        <v>0</v>
      </c>
      <c r="G388" s="324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  <c r="T388" s="185">
        <v>0</v>
      </c>
      <c r="U388" s="185">
        <v>36.445</v>
      </c>
      <c r="V388" s="185">
        <f t="shared" si="111"/>
        <v>36.445</v>
      </c>
      <c r="W388" s="185">
        <v>0</v>
      </c>
      <c r="X388" s="185">
        <f t="shared" si="112"/>
        <v>36.445</v>
      </c>
    </row>
    <row r="389" spans="1:24" ht="22.35" hidden="1" x14ac:dyDescent="0.3">
      <c r="A389" s="264" t="s">
        <v>22</v>
      </c>
      <c r="B389" s="265" t="s">
        <v>488</v>
      </c>
      <c r="C389" s="266" t="s">
        <v>23</v>
      </c>
      <c r="D389" s="266" t="s">
        <v>23</v>
      </c>
      <c r="E389" s="325" t="s">
        <v>489</v>
      </c>
      <c r="F389" s="71">
        <v>0</v>
      </c>
      <c r="G389" s="326"/>
      <c r="H389" s="326"/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180">
        <v>0</v>
      </c>
      <c r="U389" s="180">
        <f t="shared" ref="U389:W389" si="129">+U390</f>
        <v>96.082999999999998</v>
      </c>
      <c r="V389" s="180">
        <f t="shared" si="111"/>
        <v>96.082999999999998</v>
      </c>
      <c r="W389" s="180">
        <f t="shared" si="129"/>
        <v>0</v>
      </c>
      <c r="X389" s="180">
        <f t="shared" si="112"/>
        <v>96.082999999999998</v>
      </c>
    </row>
    <row r="390" spans="1:24" hidden="1" x14ac:dyDescent="0.3">
      <c r="A390" s="298"/>
      <c r="B390" s="265"/>
      <c r="C390" s="271" t="s">
        <v>291</v>
      </c>
      <c r="D390" s="271" t="s">
        <v>102</v>
      </c>
      <c r="E390" s="272" t="s">
        <v>103</v>
      </c>
      <c r="F390" s="61">
        <v>0</v>
      </c>
      <c r="G390" s="324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  <c r="T390" s="185">
        <v>0</v>
      </c>
      <c r="U390" s="185">
        <v>96.082999999999998</v>
      </c>
      <c r="V390" s="185">
        <f t="shared" si="111"/>
        <v>96.082999999999998</v>
      </c>
      <c r="W390" s="185">
        <v>0</v>
      </c>
      <c r="X390" s="185">
        <f t="shared" si="112"/>
        <v>96.082999999999998</v>
      </c>
    </row>
    <row r="391" spans="1:24" ht="22.35" hidden="1" x14ac:dyDescent="0.3">
      <c r="A391" s="264" t="s">
        <v>22</v>
      </c>
      <c r="B391" s="265" t="s">
        <v>490</v>
      </c>
      <c r="C391" s="266" t="s">
        <v>23</v>
      </c>
      <c r="D391" s="266" t="s">
        <v>23</v>
      </c>
      <c r="E391" s="325" t="s">
        <v>491</v>
      </c>
      <c r="F391" s="71">
        <v>0</v>
      </c>
      <c r="G391" s="326"/>
      <c r="H391" s="326"/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180">
        <v>0</v>
      </c>
      <c r="U391" s="180">
        <f t="shared" ref="U391:W391" si="130">+U392</f>
        <v>9.7029999999999994</v>
      </c>
      <c r="V391" s="180">
        <f t="shared" si="111"/>
        <v>9.7029999999999994</v>
      </c>
      <c r="W391" s="180">
        <f t="shared" si="130"/>
        <v>0</v>
      </c>
      <c r="X391" s="180">
        <f t="shared" si="112"/>
        <v>9.7029999999999994</v>
      </c>
    </row>
    <row r="392" spans="1:24" hidden="1" x14ac:dyDescent="0.3">
      <c r="A392" s="298"/>
      <c r="B392" s="265"/>
      <c r="C392" s="271" t="s">
        <v>291</v>
      </c>
      <c r="D392" s="271" t="s">
        <v>102</v>
      </c>
      <c r="E392" s="272" t="s">
        <v>103</v>
      </c>
      <c r="F392" s="61">
        <v>0</v>
      </c>
      <c r="G392" s="324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  <c r="T392" s="185">
        <v>0</v>
      </c>
      <c r="U392" s="185">
        <v>9.7029999999999994</v>
      </c>
      <c r="V392" s="185">
        <f t="shared" si="111"/>
        <v>9.7029999999999994</v>
      </c>
      <c r="W392" s="185">
        <v>0</v>
      </c>
      <c r="X392" s="185">
        <f t="shared" si="112"/>
        <v>9.7029999999999994</v>
      </c>
    </row>
    <row r="393" spans="1:24" ht="22.35" hidden="1" x14ac:dyDescent="0.3">
      <c r="A393" s="264" t="s">
        <v>22</v>
      </c>
      <c r="B393" s="265" t="s">
        <v>492</v>
      </c>
      <c r="C393" s="266" t="s">
        <v>23</v>
      </c>
      <c r="D393" s="266" t="s">
        <v>23</v>
      </c>
      <c r="E393" s="325" t="s">
        <v>493</v>
      </c>
      <c r="F393" s="71">
        <v>0</v>
      </c>
      <c r="G393" s="326"/>
      <c r="H393" s="326"/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180">
        <v>0</v>
      </c>
      <c r="U393" s="180">
        <f t="shared" ref="U393:W393" si="131">+U394</f>
        <v>12.779</v>
      </c>
      <c r="V393" s="180">
        <f t="shared" si="111"/>
        <v>12.779</v>
      </c>
      <c r="W393" s="180">
        <f t="shared" si="131"/>
        <v>0</v>
      </c>
      <c r="X393" s="180">
        <f t="shared" si="112"/>
        <v>12.779</v>
      </c>
    </row>
    <row r="394" spans="1:24" hidden="1" x14ac:dyDescent="0.3">
      <c r="A394" s="298"/>
      <c r="B394" s="265"/>
      <c r="C394" s="271" t="s">
        <v>291</v>
      </c>
      <c r="D394" s="271" t="s">
        <v>102</v>
      </c>
      <c r="E394" s="272" t="s">
        <v>103</v>
      </c>
      <c r="F394" s="61">
        <v>0</v>
      </c>
      <c r="G394" s="32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  <c r="T394" s="185">
        <v>0</v>
      </c>
      <c r="U394" s="185">
        <v>12.779</v>
      </c>
      <c r="V394" s="185">
        <f t="shared" si="111"/>
        <v>12.779</v>
      </c>
      <c r="W394" s="185">
        <v>0</v>
      </c>
      <c r="X394" s="185">
        <f t="shared" si="112"/>
        <v>12.779</v>
      </c>
    </row>
    <row r="395" spans="1:24" ht="22.35" hidden="1" x14ac:dyDescent="0.3">
      <c r="A395" s="264" t="s">
        <v>22</v>
      </c>
      <c r="B395" s="265" t="s">
        <v>494</v>
      </c>
      <c r="C395" s="266" t="s">
        <v>23</v>
      </c>
      <c r="D395" s="266" t="s">
        <v>23</v>
      </c>
      <c r="E395" s="325" t="s">
        <v>495</v>
      </c>
      <c r="F395" s="71">
        <v>0</v>
      </c>
      <c r="G395" s="326"/>
      <c r="H395" s="326"/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180">
        <v>0</v>
      </c>
      <c r="U395" s="180">
        <f t="shared" ref="U395:W395" si="132">+U396</f>
        <v>21.062000000000001</v>
      </c>
      <c r="V395" s="180">
        <f t="shared" si="111"/>
        <v>21.062000000000001</v>
      </c>
      <c r="W395" s="180">
        <f t="shared" si="132"/>
        <v>0</v>
      </c>
      <c r="X395" s="180">
        <f t="shared" si="112"/>
        <v>21.062000000000001</v>
      </c>
    </row>
    <row r="396" spans="1:24" hidden="1" x14ac:dyDescent="0.3">
      <c r="A396" s="298"/>
      <c r="B396" s="265"/>
      <c r="C396" s="271" t="s">
        <v>291</v>
      </c>
      <c r="D396" s="271" t="s">
        <v>102</v>
      </c>
      <c r="E396" s="272" t="s">
        <v>103</v>
      </c>
      <c r="F396" s="61">
        <v>0</v>
      </c>
      <c r="G396" s="324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  <c r="T396" s="185">
        <v>0</v>
      </c>
      <c r="U396" s="185">
        <v>21.062000000000001</v>
      </c>
      <c r="V396" s="185">
        <f t="shared" si="111"/>
        <v>21.062000000000001</v>
      </c>
      <c r="W396" s="185">
        <v>0</v>
      </c>
      <c r="X396" s="185">
        <f t="shared" si="112"/>
        <v>21.062000000000001</v>
      </c>
    </row>
    <row r="397" spans="1:24" ht="22.35" hidden="1" x14ac:dyDescent="0.3">
      <c r="A397" s="264" t="s">
        <v>22</v>
      </c>
      <c r="B397" s="265" t="s">
        <v>496</v>
      </c>
      <c r="C397" s="266" t="s">
        <v>23</v>
      </c>
      <c r="D397" s="266" t="s">
        <v>23</v>
      </c>
      <c r="E397" s="325" t="s">
        <v>497</v>
      </c>
      <c r="F397" s="71">
        <v>0</v>
      </c>
      <c r="G397" s="326"/>
      <c r="H397" s="326"/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180">
        <v>0</v>
      </c>
      <c r="U397" s="180">
        <f t="shared" ref="U397:W397" si="133">+U398</f>
        <v>7.5730000000000004</v>
      </c>
      <c r="V397" s="180">
        <f t="shared" si="111"/>
        <v>7.5730000000000004</v>
      </c>
      <c r="W397" s="180">
        <f t="shared" si="133"/>
        <v>0</v>
      </c>
      <c r="X397" s="180">
        <f t="shared" si="112"/>
        <v>7.5730000000000004</v>
      </c>
    </row>
    <row r="398" spans="1:24" hidden="1" x14ac:dyDescent="0.3">
      <c r="A398" s="298"/>
      <c r="B398" s="265"/>
      <c r="C398" s="271" t="s">
        <v>291</v>
      </c>
      <c r="D398" s="271" t="s">
        <v>102</v>
      </c>
      <c r="E398" s="272" t="s">
        <v>103</v>
      </c>
      <c r="F398" s="61">
        <v>0</v>
      </c>
      <c r="G398" s="324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  <c r="T398" s="185">
        <v>0</v>
      </c>
      <c r="U398" s="185">
        <v>7.5730000000000004</v>
      </c>
      <c r="V398" s="185">
        <f t="shared" si="111"/>
        <v>7.5730000000000004</v>
      </c>
      <c r="W398" s="185">
        <v>0</v>
      </c>
      <c r="X398" s="185">
        <f t="shared" si="112"/>
        <v>7.5730000000000004</v>
      </c>
    </row>
    <row r="399" spans="1:24" ht="22.35" hidden="1" x14ac:dyDescent="0.3">
      <c r="A399" s="264" t="s">
        <v>22</v>
      </c>
      <c r="B399" s="265" t="s">
        <v>498</v>
      </c>
      <c r="C399" s="266" t="s">
        <v>23</v>
      </c>
      <c r="D399" s="266" t="s">
        <v>23</v>
      </c>
      <c r="E399" s="325" t="s">
        <v>499</v>
      </c>
      <c r="F399" s="71">
        <v>0</v>
      </c>
      <c r="G399" s="326"/>
      <c r="H399" s="326"/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180">
        <v>0</v>
      </c>
      <c r="U399" s="180">
        <f t="shared" ref="U399:W399" si="134">+U400</f>
        <v>23.902000000000001</v>
      </c>
      <c r="V399" s="180">
        <f t="shared" si="111"/>
        <v>23.902000000000001</v>
      </c>
      <c r="W399" s="180">
        <f t="shared" si="134"/>
        <v>0</v>
      </c>
      <c r="X399" s="180">
        <f t="shared" si="112"/>
        <v>23.902000000000001</v>
      </c>
    </row>
    <row r="400" spans="1:24" hidden="1" x14ac:dyDescent="0.3">
      <c r="A400" s="298"/>
      <c r="B400" s="265"/>
      <c r="C400" s="271" t="s">
        <v>291</v>
      </c>
      <c r="D400" s="271" t="s">
        <v>102</v>
      </c>
      <c r="E400" s="272" t="s">
        <v>103</v>
      </c>
      <c r="F400" s="61">
        <v>0</v>
      </c>
      <c r="G400" s="324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  <c r="T400" s="185">
        <v>0</v>
      </c>
      <c r="U400" s="185">
        <v>23.902000000000001</v>
      </c>
      <c r="V400" s="185">
        <f t="shared" si="111"/>
        <v>23.902000000000001</v>
      </c>
      <c r="W400" s="185">
        <v>0</v>
      </c>
      <c r="X400" s="185">
        <f t="shared" si="112"/>
        <v>23.902000000000001</v>
      </c>
    </row>
    <row r="401" spans="1:24" hidden="1" x14ac:dyDescent="0.3">
      <c r="A401" s="264" t="s">
        <v>22</v>
      </c>
      <c r="B401" s="265" t="s">
        <v>500</v>
      </c>
      <c r="C401" s="266" t="s">
        <v>23</v>
      </c>
      <c r="D401" s="266" t="s">
        <v>23</v>
      </c>
      <c r="E401" s="325" t="s">
        <v>501</v>
      </c>
      <c r="F401" s="71">
        <v>0</v>
      </c>
      <c r="G401" s="326"/>
      <c r="H401" s="326"/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180">
        <v>0</v>
      </c>
      <c r="U401" s="180">
        <f t="shared" ref="U401:W401" si="135">+U402</f>
        <v>20.352</v>
      </c>
      <c r="V401" s="180">
        <f t="shared" si="111"/>
        <v>20.352</v>
      </c>
      <c r="W401" s="180">
        <f t="shared" si="135"/>
        <v>0</v>
      </c>
      <c r="X401" s="180">
        <f t="shared" si="112"/>
        <v>20.352</v>
      </c>
    </row>
    <row r="402" spans="1:24" hidden="1" x14ac:dyDescent="0.3">
      <c r="A402" s="298"/>
      <c r="B402" s="265"/>
      <c r="C402" s="271" t="s">
        <v>291</v>
      </c>
      <c r="D402" s="271" t="s">
        <v>102</v>
      </c>
      <c r="E402" s="272" t="s">
        <v>103</v>
      </c>
      <c r="F402" s="61">
        <v>0</v>
      </c>
      <c r="G402" s="324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  <c r="T402" s="185">
        <v>0</v>
      </c>
      <c r="U402" s="185">
        <v>20.352</v>
      </c>
      <c r="V402" s="185">
        <f t="shared" si="111"/>
        <v>20.352</v>
      </c>
      <c r="W402" s="185">
        <v>0</v>
      </c>
      <c r="X402" s="185">
        <f t="shared" si="112"/>
        <v>20.352</v>
      </c>
    </row>
    <row r="403" spans="1:24" hidden="1" x14ac:dyDescent="0.3">
      <c r="A403" s="264" t="s">
        <v>22</v>
      </c>
      <c r="B403" s="265" t="s">
        <v>502</v>
      </c>
      <c r="C403" s="266" t="s">
        <v>23</v>
      </c>
      <c r="D403" s="266" t="s">
        <v>23</v>
      </c>
      <c r="E403" s="325" t="s">
        <v>503</v>
      </c>
      <c r="F403" s="71">
        <v>0</v>
      </c>
      <c r="G403" s="326"/>
      <c r="H403" s="326"/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180">
        <v>0</v>
      </c>
      <c r="U403" s="180">
        <f t="shared" ref="U403:W403" si="136">+U404</f>
        <v>43.545000000000002</v>
      </c>
      <c r="V403" s="180">
        <f t="shared" si="111"/>
        <v>43.545000000000002</v>
      </c>
      <c r="W403" s="180">
        <f t="shared" si="136"/>
        <v>0</v>
      </c>
      <c r="X403" s="180">
        <f t="shared" si="112"/>
        <v>43.545000000000002</v>
      </c>
    </row>
    <row r="404" spans="1:24" hidden="1" x14ac:dyDescent="0.3">
      <c r="A404" s="298"/>
      <c r="B404" s="265"/>
      <c r="C404" s="271" t="s">
        <v>291</v>
      </c>
      <c r="D404" s="271" t="s">
        <v>102</v>
      </c>
      <c r="E404" s="272" t="s">
        <v>103</v>
      </c>
      <c r="F404" s="61">
        <v>0</v>
      </c>
      <c r="G404" s="32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  <c r="T404" s="185">
        <v>0</v>
      </c>
      <c r="U404" s="185">
        <v>43.545000000000002</v>
      </c>
      <c r="V404" s="185">
        <f t="shared" si="111"/>
        <v>43.545000000000002</v>
      </c>
      <c r="W404" s="185">
        <v>0</v>
      </c>
      <c r="X404" s="185">
        <f t="shared" si="112"/>
        <v>43.545000000000002</v>
      </c>
    </row>
    <row r="405" spans="1:24" hidden="1" x14ac:dyDescent="0.3">
      <c r="A405" s="264" t="s">
        <v>22</v>
      </c>
      <c r="B405" s="265" t="s">
        <v>504</v>
      </c>
      <c r="C405" s="266" t="s">
        <v>23</v>
      </c>
      <c r="D405" s="266" t="s">
        <v>23</v>
      </c>
      <c r="E405" s="325" t="s">
        <v>505</v>
      </c>
      <c r="F405" s="71">
        <v>0</v>
      </c>
      <c r="G405" s="326"/>
      <c r="H405" s="326"/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180">
        <v>0</v>
      </c>
      <c r="U405" s="180">
        <f t="shared" ref="U405:W405" si="137">+U406</f>
        <v>19.169</v>
      </c>
      <c r="V405" s="180">
        <f t="shared" si="111"/>
        <v>19.169</v>
      </c>
      <c r="W405" s="180">
        <f t="shared" si="137"/>
        <v>0</v>
      </c>
      <c r="X405" s="180">
        <f t="shared" si="112"/>
        <v>19.169</v>
      </c>
    </row>
    <row r="406" spans="1:24" hidden="1" x14ac:dyDescent="0.3">
      <c r="A406" s="298"/>
      <c r="B406" s="265"/>
      <c r="C406" s="271" t="s">
        <v>291</v>
      </c>
      <c r="D406" s="271" t="s">
        <v>102</v>
      </c>
      <c r="E406" s="272" t="s">
        <v>103</v>
      </c>
      <c r="F406" s="61">
        <v>0</v>
      </c>
      <c r="G406" s="324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  <c r="T406" s="185">
        <v>0</v>
      </c>
      <c r="U406" s="185">
        <v>19.169</v>
      </c>
      <c r="V406" s="185">
        <f t="shared" si="111"/>
        <v>19.169</v>
      </c>
      <c r="W406" s="185">
        <v>0</v>
      </c>
      <c r="X406" s="185">
        <f t="shared" si="112"/>
        <v>19.169</v>
      </c>
    </row>
    <row r="407" spans="1:24" ht="22.35" hidden="1" x14ac:dyDescent="0.3">
      <c r="A407" s="264" t="s">
        <v>22</v>
      </c>
      <c r="B407" s="265" t="s">
        <v>506</v>
      </c>
      <c r="C407" s="266" t="s">
        <v>23</v>
      </c>
      <c r="D407" s="266" t="s">
        <v>23</v>
      </c>
      <c r="E407" s="325" t="s">
        <v>507</v>
      </c>
      <c r="F407" s="71">
        <v>0</v>
      </c>
      <c r="G407" s="326"/>
      <c r="H407" s="326"/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180">
        <v>0</v>
      </c>
      <c r="U407" s="180">
        <f t="shared" ref="U407:W407" si="138">+U408</f>
        <v>28.399000000000001</v>
      </c>
      <c r="V407" s="180">
        <f t="shared" si="111"/>
        <v>28.399000000000001</v>
      </c>
      <c r="W407" s="180">
        <f t="shared" si="138"/>
        <v>0</v>
      </c>
      <c r="X407" s="180">
        <f t="shared" si="112"/>
        <v>28.399000000000001</v>
      </c>
    </row>
    <row r="408" spans="1:24" hidden="1" x14ac:dyDescent="0.3">
      <c r="A408" s="298"/>
      <c r="B408" s="265"/>
      <c r="C408" s="271" t="s">
        <v>291</v>
      </c>
      <c r="D408" s="271" t="s">
        <v>102</v>
      </c>
      <c r="E408" s="272" t="s">
        <v>103</v>
      </c>
      <c r="F408" s="61">
        <v>0</v>
      </c>
      <c r="G408" s="324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  <c r="T408" s="185">
        <v>0</v>
      </c>
      <c r="U408" s="185">
        <v>28.399000000000001</v>
      </c>
      <c r="V408" s="185">
        <f t="shared" si="111"/>
        <v>28.399000000000001</v>
      </c>
      <c r="W408" s="185">
        <v>0</v>
      </c>
      <c r="X408" s="185">
        <f t="shared" si="112"/>
        <v>28.399000000000001</v>
      </c>
    </row>
    <row r="409" spans="1:24" ht="22.35" hidden="1" x14ac:dyDescent="0.3">
      <c r="A409" s="264" t="s">
        <v>22</v>
      </c>
      <c r="B409" s="265" t="s">
        <v>508</v>
      </c>
      <c r="C409" s="266" t="s">
        <v>23</v>
      </c>
      <c r="D409" s="266" t="s">
        <v>23</v>
      </c>
      <c r="E409" s="325" t="s">
        <v>509</v>
      </c>
      <c r="F409" s="71">
        <v>0</v>
      </c>
      <c r="G409" s="326"/>
      <c r="H409" s="326"/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180">
        <v>0</v>
      </c>
      <c r="U409" s="180">
        <f t="shared" ref="U409:W409" si="139">+U410</f>
        <v>8.2829999999999995</v>
      </c>
      <c r="V409" s="180">
        <f t="shared" si="111"/>
        <v>8.2829999999999995</v>
      </c>
      <c r="W409" s="180">
        <f t="shared" si="139"/>
        <v>0</v>
      </c>
      <c r="X409" s="180">
        <f t="shared" si="112"/>
        <v>8.2829999999999995</v>
      </c>
    </row>
    <row r="410" spans="1:24" hidden="1" x14ac:dyDescent="0.3">
      <c r="A410" s="298"/>
      <c r="B410" s="265"/>
      <c r="C410" s="271" t="s">
        <v>291</v>
      </c>
      <c r="D410" s="271" t="s">
        <v>102</v>
      </c>
      <c r="E410" s="272" t="s">
        <v>103</v>
      </c>
      <c r="F410" s="61">
        <v>0</v>
      </c>
      <c r="G410" s="324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  <c r="T410" s="185">
        <v>0</v>
      </c>
      <c r="U410" s="185">
        <v>8.2829999999999995</v>
      </c>
      <c r="V410" s="185">
        <f t="shared" si="111"/>
        <v>8.2829999999999995</v>
      </c>
      <c r="W410" s="185">
        <v>0</v>
      </c>
      <c r="X410" s="185">
        <f t="shared" si="112"/>
        <v>8.2829999999999995</v>
      </c>
    </row>
    <row r="411" spans="1:24" ht="22.35" hidden="1" x14ac:dyDescent="0.3">
      <c r="A411" s="264" t="s">
        <v>22</v>
      </c>
      <c r="B411" s="265" t="s">
        <v>510</v>
      </c>
      <c r="C411" s="266" t="s">
        <v>23</v>
      </c>
      <c r="D411" s="266" t="s">
        <v>23</v>
      </c>
      <c r="E411" s="325" t="s">
        <v>511</v>
      </c>
      <c r="F411" s="71">
        <v>0</v>
      </c>
      <c r="G411" s="326"/>
      <c r="H411" s="326"/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180">
        <v>0</v>
      </c>
      <c r="U411" s="180">
        <f t="shared" ref="U411:W411" si="140">+U412</f>
        <v>7.1</v>
      </c>
      <c r="V411" s="180">
        <f t="shared" si="111"/>
        <v>7.1</v>
      </c>
      <c r="W411" s="180">
        <f t="shared" si="140"/>
        <v>0</v>
      </c>
      <c r="X411" s="180">
        <f t="shared" si="112"/>
        <v>7.1</v>
      </c>
    </row>
    <row r="412" spans="1:24" hidden="1" x14ac:dyDescent="0.3">
      <c r="A412" s="298"/>
      <c r="B412" s="265"/>
      <c r="C412" s="271" t="s">
        <v>291</v>
      </c>
      <c r="D412" s="271" t="s">
        <v>102</v>
      </c>
      <c r="E412" s="272" t="s">
        <v>103</v>
      </c>
      <c r="F412" s="61">
        <v>0</v>
      </c>
      <c r="G412" s="324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  <c r="T412" s="185">
        <v>0</v>
      </c>
      <c r="U412" s="185">
        <v>7.1</v>
      </c>
      <c r="V412" s="185">
        <f t="shared" si="111"/>
        <v>7.1</v>
      </c>
      <c r="W412" s="185">
        <v>0</v>
      </c>
      <c r="X412" s="185">
        <f t="shared" si="112"/>
        <v>7.1</v>
      </c>
    </row>
    <row r="413" spans="1:24" ht="22.35" hidden="1" x14ac:dyDescent="0.3">
      <c r="A413" s="264" t="s">
        <v>22</v>
      </c>
      <c r="B413" s="265" t="s">
        <v>512</v>
      </c>
      <c r="C413" s="266" t="s">
        <v>23</v>
      </c>
      <c r="D413" s="266" t="s">
        <v>23</v>
      </c>
      <c r="E413" s="325" t="s">
        <v>513</v>
      </c>
      <c r="F413" s="71">
        <v>0</v>
      </c>
      <c r="G413" s="326"/>
      <c r="H413" s="326"/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180">
        <v>0</v>
      </c>
      <c r="U413" s="180">
        <f t="shared" ref="U413:W413" si="141">+U414</f>
        <v>10.413</v>
      </c>
      <c r="V413" s="180">
        <f t="shared" si="111"/>
        <v>10.413</v>
      </c>
      <c r="W413" s="180">
        <f t="shared" si="141"/>
        <v>0</v>
      </c>
      <c r="X413" s="180">
        <f t="shared" si="112"/>
        <v>10.413</v>
      </c>
    </row>
    <row r="414" spans="1:24" hidden="1" x14ac:dyDescent="0.3">
      <c r="A414" s="298"/>
      <c r="B414" s="265"/>
      <c r="C414" s="271" t="s">
        <v>291</v>
      </c>
      <c r="D414" s="271" t="s">
        <v>102</v>
      </c>
      <c r="E414" s="272" t="s">
        <v>103</v>
      </c>
      <c r="F414" s="61">
        <v>0</v>
      </c>
      <c r="G414" s="32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  <c r="T414" s="185">
        <v>0</v>
      </c>
      <c r="U414" s="185">
        <v>10.413</v>
      </c>
      <c r="V414" s="185">
        <f t="shared" si="111"/>
        <v>10.413</v>
      </c>
      <c r="W414" s="185">
        <v>0</v>
      </c>
      <c r="X414" s="185">
        <f t="shared" si="112"/>
        <v>10.413</v>
      </c>
    </row>
    <row r="415" spans="1:24" ht="22.35" hidden="1" x14ac:dyDescent="0.3">
      <c r="A415" s="264" t="s">
        <v>22</v>
      </c>
      <c r="B415" s="265" t="s">
        <v>514</v>
      </c>
      <c r="C415" s="266" t="s">
        <v>23</v>
      </c>
      <c r="D415" s="266" t="s">
        <v>23</v>
      </c>
      <c r="E415" s="325" t="s">
        <v>515</v>
      </c>
      <c r="F415" s="71">
        <v>0</v>
      </c>
      <c r="G415" s="326"/>
      <c r="H415" s="326"/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180">
        <v>0</v>
      </c>
      <c r="U415" s="180">
        <f t="shared" ref="U415:W415" si="142">+U416</f>
        <v>14.673</v>
      </c>
      <c r="V415" s="180">
        <f t="shared" si="111"/>
        <v>14.673</v>
      </c>
      <c r="W415" s="180">
        <f t="shared" si="142"/>
        <v>0</v>
      </c>
      <c r="X415" s="180">
        <f t="shared" si="112"/>
        <v>14.673</v>
      </c>
    </row>
    <row r="416" spans="1:24" hidden="1" x14ac:dyDescent="0.3">
      <c r="A416" s="298"/>
      <c r="B416" s="265"/>
      <c r="C416" s="271" t="s">
        <v>291</v>
      </c>
      <c r="D416" s="271" t="s">
        <v>102</v>
      </c>
      <c r="E416" s="272" t="s">
        <v>103</v>
      </c>
      <c r="F416" s="61">
        <v>0</v>
      </c>
      <c r="G416" s="324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  <c r="T416" s="185">
        <v>0</v>
      </c>
      <c r="U416" s="185">
        <v>14.673</v>
      </c>
      <c r="V416" s="185">
        <f t="shared" si="111"/>
        <v>14.673</v>
      </c>
      <c r="W416" s="185">
        <v>0</v>
      </c>
      <c r="X416" s="185">
        <f t="shared" si="112"/>
        <v>14.673</v>
      </c>
    </row>
    <row r="417" spans="1:24" ht="22.35" hidden="1" x14ac:dyDescent="0.3">
      <c r="A417" s="264" t="s">
        <v>22</v>
      </c>
      <c r="B417" s="265" t="s">
        <v>516</v>
      </c>
      <c r="C417" s="266" t="s">
        <v>23</v>
      </c>
      <c r="D417" s="266" t="s">
        <v>23</v>
      </c>
      <c r="E417" s="325" t="s">
        <v>517</v>
      </c>
      <c r="F417" s="71">
        <v>0</v>
      </c>
      <c r="G417" s="326"/>
      <c r="H417" s="326"/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180">
        <v>0</v>
      </c>
      <c r="U417" s="180">
        <f t="shared" ref="U417:W417" si="143">+U418</f>
        <v>20.116</v>
      </c>
      <c r="V417" s="180">
        <f t="shared" si="111"/>
        <v>20.116</v>
      </c>
      <c r="W417" s="180">
        <f t="shared" si="143"/>
        <v>0</v>
      </c>
      <c r="X417" s="180">
        <f t="shared" si="112"/>
        <v>20.116</v>
      </c>
    </row>
    <row r="418" spans="1:24" hidden="1" x14ac:dyDescent="0.3">
      <c r="A418" s="298"/>
      <c r="B418" s="265"/>
      <c r="C418" s="271" t="s">
        <v>291</v>
      </c>
      <c r="D418" s="271" t="s">
        <v>102</v>
      </c>
      <c r="E418" s="272" t="s">
        <v>103</v>
      </c>
      <c r="F418" s="61">
        <v>0</v>
      </c>
      <c r="G418" s="324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  <c r="T418" s="185">
        <v>0</v>
      </c>
      <c r="U418" s="185">
        <v>20.116</v>
      </c>
      <c r="V418" s="185">
        <f t="shared" si="111"/>
        <v>20.116</v>
      </c>
      <c r="W418" s="185">
        <v>0</v>
      </c>
      <c r="X418" s="185">
        <f t="shared" si="112"/>
        <v>20.116</v>
      </c>
    </row>
    <row r="419" spans="1:24" hidden="1" x14ac:dyDescent="0.3">
      <c r="A419" s="264" t="s">
        <v>22</v>
      </c>
      <c r="B419" s="265" t="s">
        <v>518</v>
      </c>
      <c r="C419" s="266" t="s">
        <v>23</v>
      </c>
      <c r="D419" s="266" t="s">
        <v>23</v>
      </c>
      <c r="E419" s="325" t="s">
        <v>519</v>
      </c>
      <c r="F419" s="71">
        <v>0</v>
      </c>
      <c r="G419" s="326"/>
      <c r="H419" s="326"/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180">
        <v>0</v>
      </c>
      <c r="U419" s="180">
        <f t="shared" ref="U419:W419" si="144">+U420</f>
        <v>12.542999999999999</v>
      </c>
      <c r="V419" s="180">
        <f t="shared" ref="V419:V482" si="145">+T419+U419</f>
        <v>12.542999999999999</v>
      </c>
      <c r="W419" s="180">
        <f t="shared" si="144"/>
        <v>0</v>
      </c>
      <c r="X419" s="180">
        <f t="shared" ref="X419:X482" si="146">+V419+W419</f>
        <v>12.542999999999999</v>
      </c>
    </row>
    <row r="420" spans="1:24" hidden="1" x14ac:dyDescent="0.3">
      <c r="A420" s="298"/>
      <c r="B420" s="265"/>
      <c r="C420" s="271" t="s">
        <v>291</v>
      </c>
      <c r="D420" s="271" t="s">
        <v>102</v>
      </c>
      <c r="E420" s="272" t="s">
        <v>103</v>
      </c>
      <c r="F420" s="61">
        <v>0</v>
      </c>
      <c r="G420" s="324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  <c r="T420" s="185">
        <v>0</v>
      </c>
      <c r="U420" s="185">
        <v>12.542999999999999</v>
      </c>
      <c r="V420" s="185">
        <f t="shared" si="145"/>
        <v>12.542999999999999</v>
      </c>
      <c r="W420" s="185">
        <v>0</v>
      </c>
      <c r="X420" s="185">
        <f t="shared" si="146"/>
        <v>12.542999999999999</v>
      </c>
    </row>
    <row r="421" spans="1:24" ht="22.35" hidden="1" x14ac:dyDescent="0.3">
      <c r="A421" s="264" t="s">
        <v>22</v>
      </c>
      <c r="B421" s="265" t="s">
        <v>520</v>
      </c>
      <c r="C421" s="266" t="s">
        <v>23</v>
      </c>
      <c r="D421" s="266" t="s">
        <v>23</v>
      </c>
      <c r="E421" s="325" t="s">
        <v>521</v>
      </c>
      <c r="F421" s="71">
        <v>0</v>
      </c>
      <c r="G421" s="326"/>
      <c r="H421" s="326"/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180">
        <v>0</v>
      </c>
      <c r="U421" s="180">
        <f t="shared" ref="U421:W421" si="147">+U422</f>
        <v>11.36</v>
      </c>
      <c r="V421" s="180">
        <f t="shared" si="145"/>
        <v>11.36</v>
      </c>
      <c r="W421" s="180">
        <f t="shared" si="147"/>
        <v>0</v>
      </c>
      <c r="X421" s="180">
        <f t="shared" si="146"/>
        <v>11.36</v>
      </c>
    </row>
    <row r="422" spans="1:24" hidden="1" x14ac:dyDescent="0.3">
      <c r="A422" s="298"/>
      <c r="B422" s="265"/>
      <c r="C422" s="271" t="s">
        <v>291</v>
      </c>
      <c r="D422" s="271" t="s">
        <v>102</v>
      </c>
      <c r="E422" s="272" t="s">
        <v>103</v>
      </c>
      <c r="F422" s="61">
        <v>0</v>
      </c>
      <c r="G422" s="324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  <c r="T422" s="185">
        <v>0</v>
      </c>
      <c r="U422" s="185">
        <v>11.36</v>
      </c>
      <c r="V422" s="185">
        <f t="shared" si="145"/>
        <v>11.36</v>
      </c>
      <c r="W422" s="185">
        <v>0</v>
      </c>
      <c r="X422" s="185">
        <f t="shared" si="146"/>
        <v>11.36</v>
      </c>
    </row>
    <row r="423" spans="1:24" ht="22.35" hidden="1" x14ac:dyDescent="0.3">
      <c r="A423" s="264" t="s">
        <v>22</v>
      </c>
      <c r="B423" s="265" t="s">
        <v>522</v>
      </c>
      <c r="C423" s="266" t="s">
        <v>23</v>
      </c>
      <c r="D423" s="266" t="s">
        <v>23</v>
      </c>
      <c r="E423" s="325" t="s">
        <v>523</v>
      </c>
      <c r="F423" s="71">
        <v>0</v>
      </c>
      <c r="G423" s="326"/>
      <c r="H423" s="326"/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180">
        <v>0</v>
      </c>
      <c r="U423" s="180">
        <f t="shared" ref="U423:W423" si="148">+U424</f>
        <v>19.405999999999999</v>
      </c>
      <c r="V423" s="180">
        <f t="shared" si="145"/>
        <v>19.405999999999999</v>
      </c>
      <c r="W423" s="180">
        <f t="shared" si="148"/>
        <v>0</v>
      </c>
      <c r="X423" s="180">
        <f t="shared" si="146"/>
        <v>19.405999999999999</v>
      </c>
    </row>
    <row r="424" spans="1:24" hidden="1" x14ac:dyDescent="0.3">
      <c r="A424" s="298"/>
      <c r="B424" s="265"/>
      <c r="C424" s="271" t="s">
        <v>291</v>
      </c>
      <c r="D424" s="271" t="s">
        <v>102</v>
      </c>
      <c r="E424" s="272" t="s">
        <v>103</v>
      </c>
      <c r="F424" s="61">
        <v>0</v>
      </c>
      <c r="G424" s="3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  <c r="T424" s="185">
        <v>0</v>
      </c>
      <c r="U424" s="185">
        <v>19.405999999999999</v>
      </c>
      <c r="V424" s="185">
        <f t="shared" si="145"/>
        <v>19.405999999999999</v>
      </c>
      <c r="W424" s="185">
        <v>0</v>
      </c>
      <c r="X424" s="185">
        <f t="shared" si="146"/>
        <v>19.405999999999999</v>
      </c>
    </row>
    <row r="425" spans="1:24" ht="22.35" hidden="1" x14ac:dyDescent="0.3">
      <c r="A425" s="264" t="s">
        <v>22</v>
      </c>
      <c r="B425" s="265" t="s">
        <v>524</v>
      </c>
      <c r="C425" s="266" t="s">
        <v>23</v>
      </c>
      <c r="D425" s="266" t="s">
        <v>23</v>
      </c>
      <c r="E425" s="325" t="s">
        <v>525</v>
      </c>
      <c r="F425" s="71">
        <v>0</v>
      </c>
      <c r="G425" s="326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180">
        <v>0</v>
      </c>
      <c r="U425" s="180">
        <f t="shared" ref="U425:W425" si="149">+U426</f>
        <v>11.596</v>
      </c>
      <c r="V425" s="180">
        <f t="shared" si="145"/>
        <v>11.596</v>
      </c>
      <c r="W425" s="180">
        <f t="shared" si="149"/>
        <v>0</v>
      </c>
      <c r="X425" s="180">
        <f t="shared" si="146"/>
        <v>11.596</v>
      </c>
    </row>
    <row r="426" spans="1:24" hidden="1" x14ac:dyDescent="0.3">
      <c r="A426" s="298"/>
      <c r="B426" s="265"/>
      <c r="C426" s="271" t="s">
        <v>291</v>
      </c>
      <c r="D426" s="271" t="s">
        <v>102</v>
      </c>
      <c r="E426" s="272" t="s">
        <v>103</v>
      </c>
      <c r="F426" s="61">
        <v>0</v>
      </c>
      <c r="G426" s="324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  <c r="T426" s="185">
        <v>0</v>
      </c>
      <c r="U426" s="185">
        <v>11.596</v>
      </c>
      <c r="V426" s="185">
        <f t="shared" si="145"/>
        <v>11.596</v>
      </c>
      <c r="W426" s="185">
        <v>0</v>
      </c>
      <c r="X426" s="185">
        <f t="shared" si="146"/>
        <v>11.596</v>
      </c>
    </row>
    <row r="427" spans="1:24" ht="22.35" hidden="1" x14ac:dyDescent="0.3">
      <c r="A427" s="264" t="s">
        <v>22</v>
      </c>
      <c r="B427" s="265" t="s">
        <v>526</v>
      </c>
      <c r="C427" s="266" t="s">
        <v>23</v>
      </c>
      <c r="D427" s="266" t="s">
        <v>23</v>
      </c>
      <c r="E427" s="325" t="s">
        <v>527</v>
      </c>
      <c r="F427" s="71">
        <v>0</v>
      </c>
      <c r="G427" s="326"/>
      <c r="H427" s="326"/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180">
        <v>0</v>
      </c>
      <c r="U427" s="180">
        <f t="shared" ref="U427:W427" si="150">+U428</f>
        <v>28.161999999999999</v>
      </c>
      <c r="V427" s="180">
        <f t="shared" si="145"/>
        <v>28.161999999999999</v>
      </c>
      <c r="W427" s="180">
        <f t="shared" si="150"/>
        <v>0</v>
      </c>
      <c r="X427" s="180">
        <f t="shared" si="146"/>
        <v>28.161999999999999</v>
      </c>
    </row>
    <row r="428" spans="1:24" hidden="1" x14ac:dyDescent="0.3">
      <c r="A428" s="298"/>
      <c r="B428" s="265"/>
      <c r="C428" s="271" t="s">
        <v>291</v>
      </c>
      <c r="D428" s="271" t="s">
        <v>102</v>
      </c>
      <c r="E428" s="272" t="s">
        <v>103</v>
      </c>
      <c r="F428" s="61">
        <v>0</v>
      </c>
      <c r="G428" s="324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  <c r="T428" s="185">
        <v>0</v>
      </c>
      <c r="U428" s="185">
        <v>28.161999999999999</v>
      </c>
      <c r="V428" s="185">
        <f t="shared" si="145"/>
        <v>28.161999999999999</v>
      </c>
      <c r="W428" s="185">
        <v>0</v>
      </c>
      <c r="X428" s="185">
        <f t="shared" si="146"/>
        <v>28.161999999999999</v>
      </c>
    </row>
    <row r="429" spans="1:24" ht="22.35" hidden="1" x14ac:dyDescent="0.3">
      <c r="A429" s="264" t="s">
        <v>22</v>
      </c>
      <c r="B429" s="265" t="s">
        <v>528</v>
      </c>
      <c r="C429" s="266" t="s">
        <v>23</v>
      </c>
      <c r="D429" s="266" t="s">
        <v>23</v>
      </c>
      <c r="E429" s="325" t="s">
        <v>529</v>
      </c>
      <c r="F429" s="71">
        <v>0</v>
      </c>
      <c r="G429" s="326"/>
      <c r="H429" s="326"/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180">
        <v>0</v>
      </c>
      <c r="U429" s="180">
        <f t="shared" ref="U429:W429" si="151">+U430</f>
        <v>28.635000000000002</v>
      </c>
      <c r="V429" s="180">
        <f t="shared" si="145"/>
        <v>28.635000000000002</v>
      </c>
      <c r="W429" s="180">
        <f t="shared" si="151"/>
        <v>0</v>
      </c>
      <c r="X429" s="180">
        <f t="shared" si="146"/>
        <v>28.635000000000002</v>
      </c>
    </row>
    <row r="430" spans="1:24" hidden="1" x14ac:dyDescent="0.3">
      <c r="A430" s="298"/>
      <c r="B430" s="265"/>
      <c r="C430" s="271" t="s">
        <v>291</v>
      </c>
      <c r="D430" s="271" t="s">
        <v>102</v>
      </c>
      <c r="E430" s="272" t="s">
        <v>103</v>
      </c>
      <c r="F430" s="61">
        <v>0</v>
      </c>
      <c r="G430" s="324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  <c r="T430" s="185">
        <v>0</v>
      </c>
      <c r="U430" s="185">
        <v>28.635000000000002</v>
      </c>
      <c r="V430" s="185">
        <f t="shared" si="145"/>
        <v>28.635000000000002</v>
      </c>
      <c r="W430" s="185">
        <v>0</v>
      </c>
      <c r="X430" s="185">
        <f t="shared" si="146"/>
        <v>28.635000000000002</v>
      </c>
    </row>
    <row r="431" spans="1:24" ht="22.35" hidden="1" x14ac:dyDescent="0.3">
      <c r="A431" s="264" t="s">
        <v>22</v>
      </c>
      <c r="B431" s="265" t="s">
        <v>530</v>
      </c>
      <c r="C431" s="266" t="s">
        <v>23</v>
      </c>
      <c r="D431" s="266" t="s">
        <v>23</v>
      </c>
      <c r="E431" s="325" t="s">
        <v>531</v>
      </c>
      <c r="F431" s="71">
        <v>0</v>
      </c>
      <c r="G431" s="326"/>
      <c r="H431" s="326"/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180">
        <v>0</v>
      </c>
      <c r="U431" s="180">
        <f t="shared" ref="U431:W431" si="152">+U432</f>
        <v>7.5730000000000004</v>
      </c>
      <c r="V431" s="180">
        <f t="shared" si="145"/>
        <v>7.5730000000000004</v>
      </c>
      <c r="W431" s="180">
        <f t="shared" si="152"/>
        <v>0</v>
      </c>
      <c r="X431" s="180">
        <f t="shared" si="146"/>
        <v>7.5730000000000004</v>
      </c>
    </row>
    <row r="432" spans="1:24" hidden="1" x14ac:dyDescent="0.3">
      <c r="A432" s="298"/>
      <c r="B432" s="265"/>
      <c r="C432" s="271" t="s">
        <v>291</v>
      </c>
      <c r="D432" s="271" t="s">
        <v>102</v>
      </c>
      <c r="E432" s="272" t="s">
        <v>103</v>
      </c>
      <c r="F432" s="61">
        <v>0</v>
      </c>
      <c r="G432" s="324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  <c r="T432" s="185">
        <v>0</v>
      </c>
      <c r="U432" s="185">
        <v>7.5730000000000004</v>
      </c>
      <c r="V432" s="185">
        <f t="shared" si="145"/>
        <v>7.5730000000000004</v>
      </c>
      <c r="W432" s="185">
        <v>0</v>
      </c>
      <c r="X432" s="185">
        <f t="shared" si="146"/>
        <v>7.5730000000000004</v>
      </c>
    </row>
    <row r="433" spans="1:24" ht="22.35" hidden="1" x14ac:dyDescent="0.3">
      <c r="A433" s="264" t="s">
        <v>22</v>
      </c>
      <c r="B433" s="265" t="s">
        <v>532</v>
      </c>
      <c r="C433" s="266" t="s">
        <v>23</v>
      </c>
      <c r="D433" s="266" t="s">
        <v>23</v>
      </c>
      <c r="E433" s="325" t="s">
        <v>533</v>
      </c>
      <c r="F433" s="71">
        <v>0</v>
      </c>
      <c r="G433" s="326"/>
      <c r="H433" s="326"/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180">
        <v>0</v>
      </c>
      <c r="U433" s="180">
        <f t="shared" ref="U433:W433" si="153">+U434</f>
        <v>11.122999999999999</v>
      </c>
      <c r="V433" s="180">
        <f t="shared" si="145"/>
        <v>11.122999999999999</v>
      </c>
      <c r="W433" s="180">
        <f t="shared" si="153"/>
        <v>0</v>
      </c>
      <c r="X433" s="180">
        <f t="shared" si="146"/>
        <v>11.122999999999999</v>
      </c>
    </row>
    <row r="434" spans="1:24" hidden="1" x14ac:dyDescent="0.3">
      <c r="A434" s="298"/>
      <c r="B434" s="265"/>
      <c r="C434" s="271" t="s">
        <v>291</v>
      </c>
      <c r="D434" s="271" t="s">
        <v>102</v>
      </c>
      <c r="E434" s="272" t="s">
        <v>103</v>
      </c>
      <c r="F434" s="61">
        <v>0</v>
      </c>
      <c r="G434" s="32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  <c r="T434" s="185">
        <v>0</v>
      </c>
      <c r="U434" s="185">
        <v>11.122999999999999</v>
      </c>
      <c r="V434" s="185">
        <f t="shared" si="145"/>
        <v>11.122999999999999</v>
      </c>
      <c r="W434" s="185">
        <v>0</v>
      </c>
      <c r="X434" s="185">
        <f t="shared" si="146"/>
        <v>11.122999999999999</v>
      </c>
    </row>
    <row r="435" spans="1:24" ht="22.35" hidden="1" x14ac:dyDescent="0.3">
      <c r="A435" s="264" t="s">
        <v>22</v>
      </c>
      <c r="B435" s="265" t="s">
        <v>534</v>
      </c>
      <c r="C435" s="266" t="s">
        <v>23</v>
      </c>
      <c r="D435" s="266" t="s">
        <v>23</v>
      </c>
      <c r="E435" s="325" t="s">
        <v>535</v>
      </c>
      <c r="F435" s="71">
        <v>0</v>
      </c>
      <c r="G435" s="326"/>
      <c r="H435" s="326"/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180">
        <v>0</v>
      </c>
      <c r="U435" s="180">
        <f t="shared" ref="U435:W435" si="154">+U436</f>
        <v>54.430999999999997</v>
      </c>
      <c r="V435" s="180">
        <f t="shared" si="145"/>
        <v>54.430999999999997</v>
      </c>
      <c r="W435" s="180">
        <f t="shared" si="154"/>
        <v>0</v>
      </c>
      <c r="X435" s="180">
        <f t="shared" si="146"/>
        <v>54.430999999999997</v>
      </c>
    </row>
    <row r="436" spans="1:24" hidden="1" x14ac:dyDescent="0.3">
      <c r="A436" s="298"/>
      <c r="B436" s="265"/>
      <c r="C436" s="271" t="s">
        <v>291</v>
      </c>
      <c r="D436" s="271" t="s">
        <v>102</v>
      </c>
      <c r="E436" s="272" t="s">
        <v>103</v>
      </c>
      <c r="F436" s="61">
        <v>0</v>
      </c>
      <c r="G436" s="324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  <c r="T436" s="185">
        <v>0</v>
      </c>
      <c r="U436" s="185">
        <v>54.430999999999997</v>
      </c>
      <c r="V436" s="185">
        <f t="shared" si="145"/>
        <v>54.430999999999997</v>
      </c>
      <c r="W436" s="185">
        <v>0</v>
      </c>
      <c r="X436" s="185">
        <f t="shared" si="146"/>
        <v>54.430999999999997</v>
      </c>
    </row>
    <row r="437" spans="1:24" ht="22.35" hidden="1" x14ac:dyDescent="0.3">
      <c r="A437" s="264" t="s">
        <v>22</v>
      </c>
      <c r="B437" s="265" t="s">
        <v>536</v>
      </c>
      <c r="C437" s="266" t="s">
        <v>23</v>
      </c>
      <c r="D437" s="266" t="s">
        <v>23</v>
      </c>
      <c r="E437" s="325" t="s">
        <v>537</v>
      </c>
      <c r="F437" s="71">
        <v>0</v>
      </c>
      <c r="G437" s="326"/>
      <c r="H437" s="326"/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180">
        <v>0</v>
      </c>
      <c r="U437" s="180">
        <f t="shared" ref="U437:W437" si="155">+U438</f>
        <v>10.885999999999999</v>
      </c>
      <c r="V437" s="180">
        <f t="shared" si="145"/>
        <v>10.885999999999999</v>
      </c>
      <c r="W437" s="180">
        <f t="shared" si="155"/>
        <v>0</v>
      </c>
      <c r="X437" s="180">
        <f t="shared" si="146"/>
        <v>10.885999999999999</v>
      </c>
    </row>
    <row r="438" spans="1:24" hidden="1" x14ac:dyDescent="0.3">
      <c r="A438" s="298"/>
      <c r="B438" s="265"/>
      <c r="C438" s="271" t="s">
        <v>291</v>
      </c>
      <c r="D438" s="271" t="s">
        <v>102</v>
      </c>
      <c r="E438" s="272" t="s">
        <v>103</v>
      </c>
      <c r="F438" s="61">
        <v>0</v>
      </c>
      <c r="G438" s="324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  <c r="T438" s="185">
        <v>0</v>
      </c>
      <c r="U438" s="185">
        <v>10.885999999999999</v>
      </c>
      <c r="V438" s="185">
        <f t="shared" si="145"/>
        <v>10.885999999999999</v>
      </c>
      <c r="W438" s="185">
        <v>0</v>
      </c>
      <c r="X438" s="185">
        <f t="shared" si="146"/>
        <v>10.885999999999999</v>
      </c>
    </row>
    <row r="439" spans="1:24" ht="22.35" hidden="1" x14ac:dyDescent="0.3">
      <c r="A439" s="264" t="s">
        <v>22</v>
      </c>
      <c r="B439" s="265" t="s">
        <v>538</v>
      </c>
      <c r="C439" s="266" t="s">
        <v>23</v>
      </c>
      <c r="D439" s="266" t="s">
        <v>23</v>
      </c>
      <c r="E439" s="325" t="s">
        <v>539</v>
      </c>
      <c r="F439" s="71">
        <v>0</v>
      </c>
      <c r="G439" s="326"/>
      <c r="H439" s="326"/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180">
        <v>0</v>
      </c>
      <c r="U439" s="180">
        <f t="shared" ref="U439:W439" si="156">+U440</f>
        <v>13.253</v>
      </c>
      <c r="V439" s="180">
        <f t="shared" si="145"/>
        <v>13.253</v>
      </c>
      <c r="W439" s="180">
        <f t="shared" si="156"/>
        <v>0</v>
      </c>
      <c r="X439" s="180">
        <f t="shared" si="146"/>
        <v>13.253</v>
      </c>
    </row>
    <row r="440" spans="1:24" hidden="1" x14ac:dyDescent="0.3">
      <c r="A440" s="298"/>
      <c r="B440" s="265"/>
      <c r="C440" s="271" t="s">
        <v>291</v>
      </c>
      <c r="D440" s="271" t="s">
        <v>102</v>
      </c>
      <c r="E440" s="272" t="s">
        <v>103</v>
      </c>
      <c r="F440" s="61">
        <v>0</v>
      </c>
      <c r="G440" s="324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  <c r="T440" s="185">
        <v>0</v>
      </c>
      <c r="U440" s="185">
        <v>13.253</v>
      </c>
      <c r="V440" s="185">
        <f t="shared" si="145"/>
        <v>13.253</v>
      </c>
      <c r="W440" s="185">
        <v>0</v>
      </c>
      <c r="X440" s="185">
        <f t="shared" si="146"/>
        <v>13.253</v>
      </c>
    </row>
    <row r="441" spans="1:24" ht="22.35" hidden="1" x14ac:dyDescent="0.3">
      <c r="A441" s="264" t="s">
        <v>22</v>
      </c>
      <c r="B441" s="265" t="s">
        <v>540</v>
      </c>
      <c r="C441" s="266" t="s">
        <v>23</v>
      </c>
      <c r="D441" s="266" t="s">
        <v>23</v>
      </c>
      <c r="E441" s="325" t="s">
        <v>541</v>
      </c>
      <c r="F441" s="71">
        <v>0</v>
      </c>
      <c r="G441" s="326"/>
      <c r="H441" s="326"/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180">
        <v>0</v>
      </c>
      <c r="U441" s="180">
        <f t="shared" ref="U441:W441" si="157">+U442</f>
        <v>16.565999999999999</v>
      </c>
      <c r="V441" s="180">
        <f t="shared" si="145"/>
        <v>16.565999999999999</v>
      </c>
      <c r="W441" s="180">
        <f t="shared" si="157"/>
        <v>0</v>
      </c>
      <c r="X441" s="180">
        <f t="shared" si="146"/>
        <v>16.565999999999999</v>
      </c>
    </row>
    <row r="442" spans="1:24" hidden="1" x14ac:dyDescent="0.3">
      <c r="A442" s="298"/>
      <c r="B442" s="265"/>
      <c r="C442" s="271" t="s">
        <v>291</v>
      </c>
      <c r="D442" s="271" t="s">
        <v>102</v>
      </c>
      <c r="E442" s="272" t="s">
        <v>103</v>
      </c>
      <c r="F442" s="61">
        <v>0</v>
      </c>
      <c r="G442" s="324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  <c r="T442" s="185">
        <v>0</v>
      </c>
      <c r="U442" s="185">
        <v>16.565999999999999</v>
      </c>
      <c r="V442" s="185">
        <f t="shared" si="145"/>
        <v>16.565999999999999</v>
      </c>
      <c r="W442" s="185">
        <v>0</v>
      </c>
      <c r="X442" s="185">
        <f t="shared" si="146"/>
        <v>16.565999999999999</v>
      </c>
    </row>
    <row r="443" spans="1:24" ht="22.35" hidden="1" x14ac:dyDescent="0.3">
      <c r="A443" s="264" t="s">
        <v>22</v>
      </c>
      <c r="B443" s="265" t="s">
        <v>542</v>
      </c>
      <c r="C443" s="266" t="s">
        <v>23</v>
      </c>
      <c r="D443" s="266" t="s">
        <v>23</v>
      </c>
      <c r="E443" s="325" t="s">
        <v>543</v>
      </c>
      <c r="F443" s="71">
        <v>0</v>
      </c>
      <c r="G443" s="326"/>
      <c r="H443" s="326"/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180">
        <v>0</v>
      </c>
      <c r="U443" s="180">
        <f t="shared" ref="U443:W443" si="158">+U444</f>
        <v>19.641999999999999</v>
      </c>
      <c r="V443" s="180">
        <f t="shared" si="145"/>
        <v>19.641999999999999</v>
      </c>
      <c r="W443" s="180">
        <f t="shared" si="158"/>
        <v>0</v>
      </c>
      <c r="X443" s="180">
        <f t="shared" si="146"/>
        <v>19.641999999999999</v>
      </c>
    </row>
    <row r="444" spans="1:24" hidden="1" x14ac:dyDescent="0.3">
      <c r="A444" s="298"/>
      <c r="B444" s="265"/>
      <c r="C444" s="271" t="s">
        <v>291</v>
      </c>
      <c r="D444" s="271" t="s">
        <v>102</v>
      </c>
      <c r="E444" s="272" t="s">
        <v>103</v>
      </c>
      <c r="F444" s="61">
        <v>0</v>
      </c>
      <c r="G444" s="32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  <c r="T444" s="185">
        <v>0</v>
      </c>
      <c r="U444" s="185">
        <v>19.641999999999999</v>
      </c>
      <c r="V444" s="185">
        <f t="shared" si="145"/>
        <v>19.641999999999999</v>
      </c>
      <c r="W444" s="185">
        <v>0</v>
      </c>
      <c r="X444" s="185">
        <f t="shared" si="146"/>
        <v>19.641999999999999</v>
      </c>
    </row>
    <row r="445" spans="1:24" ht="22.35" hidden="1" x14ac:dyDescent="0.3">
      <c r="A445" s="264" t="s">
        <v>22</v>
      </c>
      <c r="B445" s="265" t="s">
        <v>544</v>
      </c>
      <c r="C445" s="266" t="s">
        <v>23</v>
      </c>
      <c r="D445" s="266" t="s">
        <v>23</v>
      </c>
      <c r="E445" s="325" t="s">
        <v>545</v>
      </c>
      <c r="F445" s="71">
        <v>0</v>
      </c>
      <c r="G445" s="326"/>
      <c r="H445" s="326"/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180">
        <v>0</v>
      </c>
      <c r="U445" s="180">
        <f t="shared" ref="U445:W445" si="159">+U446</f>
        <v>35.262</v>
      </c>
      <c r="V445" s="180">
        <f t="shared" si="145"/>
        <v>35.262</v>
      </c>
      <c r="W445" s="180">
        <f t="shared" si="159"/>
        <v>0</v>
      </c>
      <c r="X445" s="180">
        <f t="shared" si="146"/>
        <v>35.262</v>
      </c>
    </row>
    <row r="446" spans="1:24" hidden="1" x14ac:dyDescent="0.3">
      <c r="A446" s="298"/>
      <c r="B446" s="265"/>
      <c r="C446" s="271" t="s">
        <v>291</v>
      </c>
      <c r="D446" s="271" t="s">
        <v>102</v>
      </c>
      <c r="E446" s="272" t="s">
        <v>103</v>
      </c>
      <c r="F446" s="61">
        <v>0</v>
      </c>
      <c r="G446" s="324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  <c r="T446" s="185">
        <v>0</v>
      </c>
      <c r="U446" s="185">
        <v>35.262</v>
      </c>
      <c r="V446" s="185">
        <f t="shared" si="145"/>
        <v>35.262</v>
      </c>
      <c r="W446" s="185">
        <v>0</v>
      </c>
      <c r="X446" s="185">
        <f t="shared" si="146"/>
        <v>35.262</v>
      </c>
    </row>
    <row r="447" spans="1:24" ht="22.35" hidden="1" x14ac:dyDescent="0.3">
      <c r="A447" s="264" t="s">
        <v>22</v>
      </c>
      <c r="B447" s="265" t="s">
        <v>546</v>
      </c>
      <c r="C447" s="266" t="s">
        <v>23</v>
      </c>
      <c r="D447" s="266" t="s">
        <v>23</v>
      </c>
      <c r="E447" s="325" t="s">
        <v>547</v>
      </c>
      <c r="F447" s="71">
        <v>0</v>
      </c>
      <c r="G447" s="326"/>
      <c r="H447" s="326"/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180">
        <v>0</v>
      </c>
      <c r="U447" s="180">
        <f t="shared" ref="U447:W447" si="160">+U448</f>
        <v>29.344999999999999</v>
      </c>
      <c r="V447" s="180">
        <f t="shared" si="145"/>
        <v>29.344999999999999</v>
      </c>
      <c r="W447" s="180">
        <f t="shared" si="160"/>
        <v>0</v>
      </c>
      <c r="X447" s="180">
        <f t="shared" si="146"/>
        <v>29.344999999999999</v>
      </c>
    </row>
    <row r="448" spans="1:24" hidden="1" x14ac:dyDescent="0.3">
      <c r="A448" s="298"/>
      <c r="B448" s="265"/>
      <c r="C448" s="271" t="s">
        <v>291</v>
      </c>
      <c r="D448" s="271" t="s">
        <v>102</v>
      </c>
      <c r="E448" s="272" t="s">
        <v>103</v>
      </c>
      <c r="F448" s="61">
        <v>0</v>
      </c>
      <c r="G448" s="324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  <c r="T448" s="185">
        <v>0</v>
      </c>
      <c r="U448" s="185">
        <v>29.344999999999999</v>
      </c>
      <c r="V448" s="185">
        <f t="shared" si="145"/>
        <v>29.344999999999999</v>
      </c>
      <c r="W448" s="185">
        <v>0</v>
      </c>
      <c r="X448" s="185">
        <f t="shared" si="146"/>
        <v>29.344999999999999</v>
      </c>
    </row>
    <row r="449" spans="1:24" ht="22.35" hidden="1" x14ac:dyDescent="0.3">
      <c r="A449" s="264" t="s">
        <v>22</v>
      </c>
      <c r="B449" s="265" t="s">
        <v>548</v>
      </c>
      <c r="C449" s="266" t="s">
        <v>23</v>
      </c>
      <c r="D449" s="266" t="s">
        <v>23</v>
      </c>
      <c r="E449" s="325" t="s">
        <v>549</v>
      </c>
      <c r="F449" s="71">
        <v>0</v>
      </c>
      <c r="G449" s="326"/>
      <c r="H449" s="326"/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180">
        <v>0</v>
      </c>
      <c r="U449" s="180">
        <f t="shared" ref="U449:W449" si="161">+U450</f>
        <v>45.438000000000002</v>
      </c>
      <c r="V449" s="180">
        <f t="shared" si="145"/>
        <v>45.438000000000002</v>
      </c>
      <c r="W449" s="180">
        <f t="shared" si="161"/>
        <v>0</v>
      </c>
      <c r="X449" s="180">
        <f t="shared" si="146"/>
        <v>45.438000000000002</v>
      </c>
    </row>
    <row r="450" spans="1:24" hidden="1" x14ac:dyDescent="0.3">
      <c r="A450" s="298"/>
      <c r="B450" s="265"/>
      <c r="C450" s="271" t="s">
        <v>291</v>
      </c>
      <c r="D450" s="271" t="s">
        <v>102</v>
      </c>
      <c r="E450" s="272" t="s">
        <v>103</v>
      </c>
      <c r="F450" s="61">
        <v>0</v>
      </c>
      <c r="G450" s="324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  <c r="T450" s="185">
        <v>0</v>
      </c>
      <c r="U450" s="185">
        <v>45.438000000000002</v>
      </c>
      <c r="V450" s="185">
        <f t="shared" si="145"/>
        <v>45.438000000000002</v>
      </c>
      <c r="W450" s="185">
        <v>0</v>
      </c>
      <c r="X450" s="185">
        <f t="shared" si="146"/>
        <v>45.438000000000002</v>
      </c>
    </row>
    <row r="451" spans="1:24" ht="22.35" hidden="1" x14ac:dyDescent="0.3">
      <c r="A451" s="264" t="s">
        <v>22</v>
      </c>
      <c r="B451" s="265" t="s">
        <v>550</v>
      </c>
      <c r="C451" s="266" t="s">
        <v>23</v>
      </c>
      <c r="D451" s="266" t="s">
        <v>23</v>
      </c>
      <c r="E451" s="325" t="s">
        <v>551</v>
      </c>
      <c r="F451" s="71">
        <v>0</v>
      </c>
      <c r="G451" s="326"/>
      <c r="H451" s="326"/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180">
        <v>0</v>
      </c>
      <c r="U451" s="180">
        <f t="shared" ref="U451:W451" si="162">+U452</f>
        <v>21.536000000000001</v>
      </c>
      <c r="V451" s="180">
        <f t="shared" si="145"/>
        <v>21.536000000000001</v>
      </c>
      <c r="W451" s="180">
        <f t="shared" si="162"/>
        <v>0</v>
      </c>
      <c r="X451" s="180">
        <f t="shared" si="146"/>
        <v>21.536000000000001</v>
      </c>
    </row>
    <row r="452" spans="1:24" hidden="1" x14ac:dyDescent="0.3">
      <c r="A452" s="298"/>
      <c r="B452" s="265"/>
      <c r="C452" s="271" t="s">
        <v>291</v>
      </c>
      <c r="D452" s="271" t="s">
        <v>102</v>
      </c>
      <c r="E452" s="272" t="s">
        <v>103</v>
      </c>
      <c r="F452" s="61">
        <v>0</v>
      </c>
      <c r="G452" s="324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  <c r="T452" s="185">
        <v>0</v>
      </c>
      <c r="U452" s="185">
        <v>21.536000000000001</v>
      </c>
      <c r="V452" s="185">
        <f t="shared" si="145"/>
        <v>21.536000000000001</v>
      </c>
      <c r="W452" s="185">
        <v>0</v>
      </c>
      <c r="X452" s="185">
        <f t="shared" si="146"/>
        <v>21.536000000000001</v>
      </c>
    </row>
    <row r="453" spans="1:24" ht="22.35" hidden="1" x14ac:dyDescent="0.3">
      <c r="A453" s="264" t="s">
        <v>22</v>
      </c>
      <c r="B453" s="265" t="s">
        <v>552</v>
      </c>
      <c r="C453" s="266" t="s">
        <v>23</v>
      </c>
      <c r="D453" s="266" t="s">
        <v>23</v>
      </c>
      <c r="E453" s="325" t="s">
        <v>553</v>
      </c>
      <c r="F453" s="71">
        <v>0</v>
      </c>
      <c r="G453" s="326"/>
      <c r="H453" s="326"/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180">
        <v>0</v>
      </c>
      <c r="U453" s="180">
        <f t="shared" ref="U453:W453" si="163">+U454</f>
        <v>17.276</v>
      </c>
      <c r="V453" s="180">
        <f t="shared" si="145"/>
        <v>17.276</v>
      </c>
      <c r="W453" s="180">
        <f t="shared" si="163"/>
        <v>0</v>
      </c>
      <c r="X453" s="180">
        <f t="shared" si="146"/>
        <v>17.276</v>
      </c>
    </row>
    <row r="454" spans="1:24" hidden="1" x14ac:dyDescent="0.3">
      <c r="A454" s="298"/>
      <c r="B454" s="265"/>
      <c r="C454" s="271" t="s">
        <v>291</v>
      </c>
      <c r="D454" s="271" t="s">
        <v>102</v>
      </c>
      <c r="E454" s="272" t="s">
        <v>103</v>
      </c>
      <c r="F454" s="61">
        <v>0</v>
      </c>
      <c r="G454" s="32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  <c r="T454" s="185">
        <v>0</v>
      </c>
      <c r="U454" s="185">
        <v>17.276</v>
      </c>
      <c r="V454" s="185">
        <f t="shared" si="145"/>
        <v>17.276</v>
      </c>
      <c r="W454" s="185">
        <v>0</v>
      </c>
      <c r="X454" s="185">
        <f t="shared" si="146"/>
        <v>17.276</v>
      </c>
    </row>
    <row r="455" spans="1:24" ht="22.35" hidden="1" x14ac:dyDescent="0.3">
      <c r="A455" s="264" t="s">
        <v>22</v>
      </c>
      <c r="B455" s="265" t="s">
        <v>554</v>
      </c>
      <c r="C455" s="266" t="s">
        <v>23</v>
      </c>
      <c r="D455" s="266" t="s">
        <v>23</v>
      </c>
      <c r="E455" s="325" t="s">
        <v>555</v>
      </c>
      <c r="F455" s="71">
        <v>0</v>
      </c>
      <c r="G455" s="326"/>
      <c r="H455" s="326"/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180">
        <v>0</v>
      </c>
      <c r="U455" s="180">
        <f t="shared" ref="U455:W455" si="164">+U456</f>
        <v>10.413</v>
      </c>
      <c r="V455" s="180">
        <f t="shared" si="145"/>
        <v>10.413</v>
      </c>
      <c r="W455" s="180">
        <f t="shared" si="164"/>
        <v>0</v>
      </c>
      <c r="X455" s="180">
        <f t="shared" si="146"/>
        <v>10.413</v>
      </c>
    </row>
    <row r="456" spans="1:24" hidden="1" x14ac:dyDescent="0.3">
      <c r="A456" s="298"/>
      <c r="B456" s="265"/>
      <c r="C456" s="271" t="s">
        <v>291</v>
      </c>
      <c r="D456" s="271" t="s">
        <v>102</v>
      </c>
      <c r="E456" s="272" t="s">
        <v>103</v>
      </c>
      <c r="F456" s="61">
        <v>0</v>
      </c>
      <c r="G456" s="324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  <c r="T456" s="185">
        <v>0</v>
      </c>
      <c r="U456" s="185">
        <v>10.413</v>
      </c>
      <c r="V456" s="185">
        <f t="shared" si="145"/>
        <v>10.413</v>
      </c>
      <c r="W456" s="185">
        <v>0</v>
      </c>
      <c r="X456" s="185">
        <f t="shared" si="146"/>
        <v>10.413</v>
      </c>
    </row>
    <row r="457" spans="1:24" ht="22.35" hidden="1" x14ac:dyDescent="0.3">
      <c r="A457" s="264" t="s">
        <v>22</v>
      </c>
      <c r="B457" s="265" t="s">
        <v>556</v>
      </c>
      <c r="C457" s="266" t="s">
        <v>23</v>
      </c>
      <c r="D457" s="266" t="s">
        <v>23</v>
      </c>
      <c r="E457" s="325" t="s">
        <v>557</v>
      </c>
      <c r="F457" s="71">
        <v>0</v>
      </c>
      <c r="G457" s="326"/>
      <c r="H457" s="326"/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180">
        <v>0</v>
      </c>
      <c r="U457" s="180">
        <f t="shared" ref="U457:W457" si="165">+U458</f>
        <v>15.382999999999999</v>
      </c>
      <c r="V457" s="180">
        <f t="shared" si="145"/>
        <v>15.382999999999999</v>
      </c>
      <c r="W457" s="180">
        <f t="shared" si="165"/>
        <v>0</v>
      </c>
      <c r="X457" s="180">
        <f t="shared" si="146"/>
        <v>15.382999999999999</v>
      </c>
    </row>
    <row r="458" spans="1:24" hidden="1" x14ac:dyDescent="0.3">
      <c r="A458" s="298"/>
      <c r="B458" s="265"/>
      <c r="C458" s="271" t="s">
        <v>291</v>
      </c>
      <c r="D458" s="271" t="s">
        <v>102</v>
      </c>
      <c r="E458" s="272" t="s">
        <v>103</v>
      </c>
      <c r="F458" s="61">
        <v>0</v>
      </c>
      <c r="G458" s="324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  <c r="T458" s="185">
        <v>0</v>
      </c>
      <c r="U458" s="185">
        <v>15.382999999999999</v>
      </c>
      <c r="V458" s="185">
        <f t="shared" si="145"/>
        <v>15.382999999999999</v>
      </c>
      <c r="W458" s="185">
        <v>0</v>
      </c>
      <c r="X458" s="185">
        <f t="shared" si="146"/>
        <v>15.382999999999999</v>
      </c>
    </row>
    <row r="459" spans="1:24" ht="22.35" hidden="1" x14ac:dyDescent="0.3">
      <c r="A459" s="264" t="s">
        <v>22</v>
      </c>
      <c r="B459" s="265" t="s">
        <v>558</v>
      </c>
      <c r="C459" s="266" t="s">
        <v>23</v>
      </c>
      <c r="D459" s="266" t="s">
        <v>23</v>
      </c>
      <c r="E459" s="325" t="s">
        <v>559</v>
      </c>
      <c r="F459" s="71">
        <v>0</v>
      </c>
      <c r="G459" s="326"/>
      <c r="H459" s="326"/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180">
        <v>0</v>
      </c>
      <c r="U459" s="180">
        <f t="shared" ref="U459:W459" si="166">+U460</f>
        <v>13.726000000000001</v>
      </c>
      <c r="V459" s="180">
        <f t="shared" si="145"/>
        <v>13.726000000000001</v>
      </c>
      <c r="W459" s="180">
        <f t="shared" si="166"/>
        <v>0</v>
      </c>
      <c r="X459" s="180">
        <f t="shared" si="146"/>
        <v>13.726000000000001</v>
      </c>
    </row>
    <row r="460" spans="1:24" hidden="1" x14ac:dyDescent="0.3">
      <c r="A460" s="298"/>
      <c r="B460" s="265"/>
      <c r="C460" s="271" t="s">
        <v>291</v>
      </c>
      <c r="D460" s="271" t="s">
        <v>102</v>
      </c>
      <c r="E460" s="272" t="s">
        <v>103</v>
      </c>
      <c r="F460" s="61">
        <v>0</v>
      </c>
      <c r="G460" s="324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  <c r="T460" s="185">
        <v>0</v>
      </c>
      <c r="U460" s="185">
        <v>13.726000000000001</v>
      </c>
      <c r="V460" s="185">
        <f t="shared" si="145"/>
        <v>13.726000000000001</v>
      </c>
      <c r="W460" s="185">
        <v>0</v>
      </c>
      <c r="X460" s="185">
        <f t="shared" si="146"/>
        <v>13.726000000000001</v>
      </c>
    </row>
    <row r="461" spans="1:24" hidden="1" x14ac:dyDescent="0.3">
      <c r="A461" s="264" t="s">
        <v>22</v>
      </c>
      <c r="B461" s="265" t="s">
        <v>560</v>
      </c>
      <c r="C461" s="266" t="s">
        <v>23</v>
      </c>
      <c r="D461" s="266" t="s">
        <v>23</v>
      </c>
      <c r="E461" s="325" t="s">
        <v>561</v>
      </c>
      <c r="F461" s="71">
        <v>0</v>
      </c>
      <c r="G461" s="326"/>
      <c r="H461" s="326"/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180">
        <v>0</v>
      </c>
      <c r="U461" s="180">
        <f t="shared" ref="U461:W461" si="167">+U462</f>
        <v>12.305999999999999</v>
      </c>
      <c r="V461" s="180">
        <f t="shared" si="145"/>
        <v>12.305999999999999</v>
      </c>
      <c r="W461" s="180">
        <f t="shared" si="167"/>
        <v>0</v>
      </c>
      <c r="X461" s="180">
        <f t="shared" si="146"/>
        <v>12.305999999999999</v>
      </c>
    </row>
    <row r="462" spans="1:24" hidden="1" x14ac:dyDescent="0.3">
      <c r="A462" s="298"/>
      <c r="B462" s="265"/>
      <c r="C462" s="271" t="s">
        <v>291</v>
      </c>
      <c r="D462" s="271" t="s">
        <v>102</v>
      </c>
      <c r="E462" s="272" t="s">
        <v>103</v>
      </c>
      <c r="F462" s="61">
        <v>0</v>
      </c>
      <c r="G462" s="324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  <c r="T462" s="185">
        <v>0</v>
      </c>
      <c r="U462" s="185">
        <v>12.305999999999999</v>
      </c>
      <c r="V462" s="185">
        <f t="shared" si="145"/>
        <v>12.305999999999999</v>
      </c>
      <c r="W462" s="185">
        <v>0</v>
      </c>
      <c r="X462" s="185">
        <f t="shared" si="146"/>
        <v>12.305999999999999</v>
      </c>
    </row>
    <row r="463" spans="1:24" ht="22.35" hidden="1" x14ac:dyDescent="0.3">
      <c r="A463" s="264" t="s">
        <v>22</v>
      </c>
      <c r="B463" s="265" t="s">
        <v>562</v>
      </c>
      <c r="C463" s="266" t="s">
        <v>23</v>
      </c>
      <c r="D463" s="266" t="s">
        <v>23</v>
      </c>
      <c r="E463" s="325" t="s">
        <v>563</v>
      </c>
      <c r="F463" s="71">
        <v>0</v>
      </c>
      <c r="G463" s="326"/>
      <c r="H463" s="326"/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180">
        <v>0</v>
      </c>
      <c r="U463" s="180">
        <f t="shared" ref="U463:W463" si="168">+U464</f>
        <v>12.542999999999999</v>
      </c>
      <c r="V463" s="180">
        <f t="shared" si="145"/>
        <v>12.542999999999999</v>
      </c>
      <c r="W463" s="180">
        <f t="shared" si="168"/>
        <v>0</v>
      </c>
      <c r="X463" s="180">
        <f t="shared" si="146"/>
        <v>12.542999999999999</v>
      </c>
    </row>
    <row r="464" spans="1:24" hidden="1" x14ac:dyDescent="0.3">
      <c r="A464" s="298"/>
      <c r="B464" s="265"/>
      <c r="C464" s="271" t="s">
        <v>291</v>
      </c>
      <c r="D464" s="271" t="s">
        <v>102</v>
      </c>
      <c r="E464" s="272" t="s">
        <v>103</v>
      </c>
      <c r="F464" s="61">
        <v>0</v>
      </c>
      <c r="G464" s="32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  <c r="T464" s="185">
        <v>0</v>
      </c>
      <c r="U464" s="185">
        <v>12.542999999999999</v>
      </c>
      <c r="V464" s="185">
        <f t="shared" si="145"/>
        <v>12.542999999999999</v>
      </c>
      <c r="W464" s="185">
        <v>0</v>
      </c>
      <c r="X464" s="185">
        <f t="shared" si="146"/>
        <v>12.542999999999999</v>
      </c>
    </row>
    <row r="465" spans="1:24" ht="22.35" hidden="1" x14ac:dyDescent="0.3">
      <c r="A465" s="264" t="s">
        <v>22</v>
      </c>
      <c r="B465" s="265" t="s">
        <v>564</v>
      </c>
      <c r="C465" s="266" t="s">
        <v>23</v>
      </c>
      <c r="D465" s="266" t="s">
        <v>23</v>
      </c>
      <c r="E465" s="325" t="s">
        <v>565</v>
      </c>
      <c r="F465" s="71">
        <v>0</v>
      </c>
      <c r="G465" s="326"/>
      <c r="H465" s="326"/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180">
        <v>0</v>
      </c>
      <c r="U465" s="180">
        <f t="shared" ref="U465:W465" si="169">+U466</f>
        <v>72.89</v>
      </c>
      <c r="V465" s="180">
        <f t="shared" si="145"/>
        <v>72.89</v>
      </c>
      <c r="W465" s="180">
        <f t="shared" si="169"/>
        <v>0</v>
      </c>
      <c r="X465" s="180">
        <f t="shared" si="146"/>
        <v>72.89</v>
      </c>
    </row>
    <row r="466" spans="1:24" hidden="1" x14ac:dyDescent="0.3">
      <c r="A466" s="298"/>
      <c r="B466" s="265"/>
      <c r="C466" s="271" t="s">
        <v>291</v>
      </c>
      <c r="D466" s="271" t="s">
        <v>102</v>
      </c>
      <c r="E466" s="272" t="s">
        <v>103</v>
      </c>
      <c r="F466" s="61">
        <v>0</v>
      </c>
      <c r="G466" s="324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  <c r="T466" s="185">
        <v>0</v>
      </c>
      <c r="U466" s="185">
        <v>72.89</v>
      </c>
      <c r="V466" s="185">
        <f t="shared" si="145"/>
        <v>72.89</v>
      </c>
      <c r="W466" s="185">
        <v>0</v>
      </c>
      <c r="X466" s="185">
        <f t="shared" si="146"/>
        <v>72.89</v>
      </c>
    </row>
    <row r="467" spans="1:24" ht="22.35" hidden="1" x14ac:dyDescent="0.3">
      <c r="A467" s="264" t="s">
        <v>22</v>
      </c>
      <c r="B467" s="265" t="s">
        <v>566</v>
      </c>
      <c r="C467" s="266" t="s">
        <v>23</v>
      </c>
      <c r="D467" s="266" t="s">
        <v>23</v>
      </c>
      <c r="E467" s="325" t="s">
        <v>567</v>
      </c>
      <c r="F467" s="71">
        <v>0</v>
      </c>
      <c r="G467" s="326"/>
      <c r="H467" s="326"/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180">
        <v>0</v>
      </c>
      <c r="U467" s="180">
        <f t="shared" ref="U467:W467" si="170">+U468</f>
        <v>8.52</v>
      </c>
      <c r="V467" s="180">
        <f t="shared" si="145"/>
        <v>8.52</v>
      </c>
      <c r="W467" s="180">
        <f t="shared" si="170"/>
        <v>0</v>
      </c>
      <c r="X467" s="180">
        <f t="shared" si="146"/>
        <v>8.52</v>
      </c>
    </row>
    <row r="468" spans="1:24" hidden="1" x14ac:dyDescent="0.3">
      <c r="A468" s="298"/>
      <c r="B468" s="265"/>
      <c r="C468" s="271" t="s">
        <v>291</v>
      </c>
      <c r="D468" s="271" t="s">
        <v>102</v>
      </c>
      <c r="E468" s="272" t="s">
        <v>103</v>
      </c>
      <c r="F468" s="61">
        <v>0</v>
      </c>
      <c r="G468" s="324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  <c r="T468" s="185">
        <v>0</v>
      </c>
      <c r="U468" s="185">
        <v>8.52</v>
      </c>
      <c r="V468" s="185">
        <f t="shared" si="145"/>
        <v>8.52</v>
      </c>
      <c r="W468" s="185">
        <v>0</v>
      </c>
      <c r="X468" s="185">
        <f t="shared" si="146"/>
        <v>8.52</v>
      </c>
    </row>
    <row r="469" spans="1:24" ht="22.35" hidden="1" x14ac:dyDescent="0.3">
      <c r="A469" s="264" t="s">
        <v>22</v>
      </c>
      <c r="B469" s="265" t="s">
        <v>568</v>
      </c>
      <c r="C469" s="266" t="s">
        <v>23</v>
      </c>
      <c r="D469" s="266" t="s">
        <v>23</v>
      </c>
      <c r="E469" s="325" t="s">
        <v>569</v>
      </c>
      <c r="F469" s="71">
        <v>0</v>
      </c>
      <c r="G469" s="326"/>
      <c r="H469" s="326"/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180">
        <v>0</v>
      </c>
      <c r="U469" s="180">
        <f t="shared" ref="U469:W469" si="171">+U470</f>
        <v>15.146000000000001</v>
      </c>
      <c r="V469" s="180">
        <f t="shared" si="145"/>
        <v>15.146000000000001</v>
      </c>
      <c r="W469" s="180">
        <f t="shared" si="171"/>
        <v>0</v>
      </c>
      <c r="X469" s="180">
        <f t="shared" si="146"/>
        <v>15.146000000000001</v>
      </c>
    </row>
    <row r="470" spans="1:24" hidden="1" x14ac:dyDescent="0.3">
      <c r="A470" s="298"/>
      <c r="B470" s="265"/>
      <c r="C470" s="271" t="s">
        <v>291</v>
      </c>
      <c r="D470" s="271" t="s">
        <v>102</v>
      </c>
      <c r="E470" s="272" t="s">
        <v>103</v>
      </c>
      <c r="F470" s="61">
        <v>0</v>
      </c>
      <c r="G470" s="324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  <c r="T470" s="185">
        <v>0</v>
      </c>
      <c r="U470" s="185">
        <v>15.146000000000001</v>
      </c>
      <c r="V470" s="185">
        <f t="shared" si="145"/>
        <v>15.146000000000001</v>
      </c>
      <c r="W470" s="185">
        <v>0</v>
      </c>
      <c r="X470" s="185">
        <f t="shared" si="146"/>
        <v>15.146000000000001</v>
      </c>
    </row>
    <row r="471" spans="1:24" ht="22.35" hidden="1" x14ac:dyDescent="0.3">
      <c r="A471" s="264" t="s">
        <v>22</v>
      </c>
      <c r="B471" s="265" t="s">
        <v>570</v>
      </c>
      <c r="C471" s="266" t="s">
        <v>23</v>
      </c>
      <c r="D471" s="266" t="s">
        <v>23</v>
      </c>
      <c r="E471" s="325" t="s">
        <v>571</v>
      </c>
      <c r="F471" s="71">
        <v>0</v>
      </c>
      <c r="G471" s="326"/>
      <c r="H471" s="326"/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180">
        <v>0</v>
      </c>
      <c r="U471" s="180">
        <f t="shared" ref="U471:W471" si="172">+U472</f>
        <v>39.284999999999997</v>
      </c>
      <c r="V471" s="180">
        <f t="shared" si="145"/>
        <v>39.284999999999997</v>
      </c>
      <c r="W471" s="180">
        <f t="shared" si="172"/>
        <v>0</v>
      </c>
      <c r="X471" s="180">
        <f t="shared" si="146"/>
        <v>39.284999999999997</v>
      </c>
    </row>
    <row r="472" spans="1:24" hidden="1" x14ac:dyDescent="0.3">
      <c r="A472" s="298"/>
      <c r="B472" s="265"/>
      <c r="C472" s="271" t="s">
        <v>291</v>
      </c>
      <c r="D472" s="271" t="s">
        <v>102</v>
      </c>
      <c r="E472" s="272" t="s">
        <v>103</v>
      </c>
      <c r="F472" s="61">
        <v>0</v>
      </c>
      <c r="G472" s="324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  <c r="T472" s="185">
        <v>0</v>
      </c>
      <c r="U472" s="185">
        <v>39.284999999999997</v>
      </c>
      <c r="V472" s="185">
        <f t="shared" si="145"/>
        <v>39.284999999999997</v>
      </c>
      <c r="W472" s="185">
        <v>0</v>
      </c>
      <c r="X472" s="185">
        <f t="shared" si="146"/>
        <v>39.284999999999997</v>
      </c>
    </row>
    <row r="473" spans="1:24" ht="22.35" hidden="1" x14ac:dyDescent="0.3">
      <c r="A473" s="264" t="s">
        <v>22</v>
      </c>
      <c r="B473" s="265" t="s">
        <v>572</v>
      </c>
      <c r="C473" s="266" t="s">
        <v>23</v>
      </c>
      <c r="D473" s="266" t="s">
        <v>23</v>
      </c>
      <c r="E473" s="325" t="s">
        <v>573</v>
      </c>
      <c r="F473" s="71">
        <v>0</v>
      </c>
      <c r="G473" s="326"/>
      <c r="H473" s="326"/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180">
        <v>0</v>
      </c>
      <c r="U473" s="180">
        <f t="shared" ref="U473:W473" si="173">+U474</f>
        <v>15.619</v>
      </c>
      <c r="V473" s="180">
        <f t="shared" si="145"/>
        <v>15.619</v>
      </c>
      <c r="W473" s="180">
        <f t="shared" si="173"/>
        <v>0</v>
      </c>
      <c r="X473" s="180">
        <f t="shared" si="146"/>
        <v>15.619</v>
      </c>
    </row>
    <row r="474" spans="1:24" hidden="1" x14ac:dyDescent="0.3">
      <c r="A474" s="298"/>
      <c r="B474" s="265"/>
      <c r="C474" s="271" t="s">
        <v>291</v>
      </c>
      <c r="D474" s="271" t="s">
        <v>102</v>
      </c>
      <c r="E474" s="272" t="s">
        <v>103</v>
      </c>
      <c r="F474" s="61">
        <v>0</v>
      </c>
      <c r="G474" s="32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  <c r="T474" s="185">
        <v>0</v>
      </c>
      <c r="U474" s="185">
        <v>15.619</v>
      </c>
      <c r="V474" s="185">
        <f t="shared" si="145"/>
        <v>15.619</v>
      </c>
      <c r="W474" s="185">
        <v>0</v>
      </c>
      <c r="X474" s="185">
        <f t="shared" si="146"/>
        <v>15.619</v>
      </c>
    </row>
    <row r="475" spans="1:24" ht="22.35" hidden="1" x14ac:dyDescent="0.3">
      <c r="A475" s="264" t="s">
        <v>22</v>
      </c>
      <c r="B475" s="265" t="s">
        <v>574</v>
      </c>
      <c r="C475" s="266" t="s">
        <v>23</v>
      </c>
      <c r="D475" s="266" t="s">
        <v>23</v>
      </c>
      <c r="E475" s="325" t="s">
        <v>575</v>
      </c>
      <c r="F475" s="71">
        <v>0</v>
      </c>
      <c r="G475" s="326"/>
      <c r="H475" s="326"/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180">
        <v>0</v>
      </c>
      <c r="U475" s="180">
        <f t="shared" ref="U475:W475" si="174">+U476</f>
        <v>42.835000000000001</v>
      </c>
      <c r="V475" s="180">
        <f t="shared" si="145"/>
        <v>42.835000000000001</v>
      </c>
      <c r="W475" s="180">
        <f t="shared" si="174"/>
        <v>0</v>
      </c>
      <c r="X475" s="180">
        <f t="shared" si="146"/>
        <v>42.835000000000001</v>
      </c>
    </row>
    <row r="476" spans="1:24" hidden="1" x14ac:dyDescent="0.3">
      <c r="A476" s="298"/>
      <c r="B476" s="265"/>
      <c r="C476" s="271" t="s">
        <v>291</v>
      </c>
      <c r="D476" s="271" t="s">
        <v>102</v>
      </c>
      <c r="E476" s="272" t="s">
        <v>103</v>
      </c>
      <c r="F476" s="61">
        <v>0</v>
      </c>
      <c r="G476" s="324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  <c r="T476" s="185">
        <v>0</v>
      </c>
      <c r="U476" s="185">
        <v>42.835000000000001</v>
      </c>
      <c r="V476" s="185">
        <f t="shared" si="145"/>
        <v>42.835000000000001</v>
      </c>
      <c r="W476" s="185">
        <v>0</v>
      </c>
      <c r="X476" s="185">
        <f t="shared" si="146"/>
        <v>42.835000000000001</v>
      </c>
    </row>
    <row r="477" spans="1:24" hidden="1" x14ac:dyDescent="0.3">
      <c r="A477" s="264" t="s">
        <v>22</v>
      </c>
      <c r="B477" s="265" t="s">
        <v>576</v>
      </c>
      <c r="C477" s="266" t="s">
        <v>23</v>
      </c>
      <c r="D477" s="266" t="s">
        <v>23</v>
      </c>
      <c r="E477" s="325" t="s">
        <v>577</v>
      </c>
      <c r="F477" s="71">
        <v>0</v>
      </c>
      <c r="G477" s="326"/>
      <c r="H477" s="326"/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180">
        <v>0</v>
      </c>
      <c r="U477" s="180">
        <f t="shared" ref="U477:W477" si="175">+U478</f>
        <v>17.986000000000001</v>
      </c>
      <c r="V477" s="180">
        <f t="shared" si="145"/>
        <v>17.986000000000001</v>
      </c>
      <c r="W477" s="180">
        <f t="shared" si="175"/>
        <v>0</v>
      </c>
      <c r="X477" s="180">
        <f t="shared" si="146"/>
        <v>17.986000000000001</v>
      </c>
    </row>
    <row r="478" spans="1:24" hidden="1" x14ac:dyDescent="0.3">
      <c r="A478" s="298"/>
      <c r="B478" s="265"/>
      <c r="C478" s="271" t="s">
        <v>291</v>
      </c>
      <c r="D478" s="271" t="s">
        <v>102</v>
      </c>
      <c r="E478" s="272" t="s">
        <v>103</v>
      </c>
      <c r="F478" s="61">
        <v>0</v>
      </c>
      <c r="G478" s="324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  <c r="T478" s="185">
        <v>0</v>
      </c>
      <c r="U478" s="185">
        <v>17.986000000000001</v>
      </c>
      <c r="V478" s="185">
        <f t="shared" si="145"/>
        <v>17.986000000000001</v>
      </c>
      <c r="W478" s="185">
        <v>0</v>
      </c>
      <c r="X478" s="185">
        <f t="shared" si="146"/>
        <v>17.986000000000001</v>
      </c>
    </row>
    <row r="479" spans="1:24" ht="22.35" hidden="1" x14ac:dyDescent="0.3">
      <c r="A479" s="264" t="s">
        <v>22</v>
      </c>
      <c r="B479" s="265" t="s">
        <v>578</v>
      </c>
      <c r="C479" s="266" t="s">
        <v>23</v>
      </c>
      <c r="D479" s="266" t="s">
        <v>23</v>
      </c>
      <c r="E479" s="325" t="s">
        <v>579</v>
      </c>
      <c r="F479" s="71">
        <v>0</v>
      </c>
      <c r="G479" s="326"/>
      <c r="H479" s="326"/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180">
        <v>0</v>
      </c>
      <c r="U479" s="180">
        <f t="shared" ref="U479:W479" si="176">+U480</f>
        <v>18.696000000000002</v>
      </c>
      <c r="V479" s="180">
        <f t="shared" si="145"/>
        <v>18.696000000000002</v>
      </c>
      <c r="W479" s="180">
        <f t="shared" si="176"/>
        <v>0</v>
      </c>
      <c r="X479" s="180">
        <f t="shared" si="146"/>
        <v>18.696000000000002</v>
      </c>
    </row>
    <row r="480" spans="1:24" hidden="1" x14ac:dyDescent="0.3">
      <c r="A480" s="298"/>
      <c r="B480" s="265"/>
      <c r="C480" s="271" t="s">
        <v>291</v>
      </c>
      <c r="D480" s="271" t="s">
        <v>102</v>
      </c>
      <c r="E480" s="272" t="s">
        <v>103</v>
      </c>
      <c r="F480" s="61">
        <v>0</v>
      </c>
      <c r="G480" s="324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  <c r="T480" s="185">
        <v>0</v>
      </c>
      <c r="U480" s="185">
        <v>18.696000000000002</v>
      </c>
      <c r="V480" s="185">
        <f t="shared" si="145"/>
        <v>18.696000000000002</v>
      </c>
      <c r="W480" s="185">
        <v>0</v>
      </c>
      <c r="X480" s="185">
        <f t="shared" si="146"/>
        <v>18.696000000000002</v>
      </c>
    </row>
    <row r="481" spans="1:24" ht="22.35" hidden="1" x14ac:dyDescent="0.3">
      <c r="A481" s="264" t="s">
        <v>22</v>
      </c>
      <c r="B481" s="265" t="s">
        <v>580</v>
      </c>
      <c r="C481" s="266" t="s">
        <v>23</v>
      </c>
      <c r="D481" s="266" t="s">
        <v>23</v>
      </c>
      <c r="E481" s="325" t="s">
        <v>581</v>
      </c>
      <c r="F481" s="71">
        <v>0</v>
      </c>
      <c r="G481" s="326"/>
      <c r="H481" s="326"/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180">
        <v>0</v>
      </c>
      <c r="U481" s="180">
        <f t="shared" ref="U481:W481" si="177">+U482</f>
        <v>107.91500000000001</v>
      </c>
      <c r="V481" s="180">
        <f t="shared" si="145"/>
        <v>107.91500000000001</v>
      </c>
      <c r="W481" s="180">
        <f t="shared" si="177"/>
        <v>0</v>
      </c>
      <c r="X481" s="180">
        <f t="shared" si="146"/>
        <v>107.91500000000001</v>
      </c>
    </row>
    <row r="482" spans="1:24" hidden="1" x14ac:dyDescent="0.3">
      <c r="A482" s="298"/>
      <c r="B482" s="265"/>
      <c r="C482" s="271" t="s">
        <v>291</v>
      </c>
      <c r="D482" s="271" t="s">
        <v>102</v>
      </c>
      <c r="E482" s="272" t="s">
        <v>103</v>
      </c>
      <c r="F482" s="61">
        <v>0</v>
      </c>
      <c r="G482" s="324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  <c r="T482" s="185">
        <v>0</v>
      </c>
      <c r="U482" s="185">
        <v>107.91500000000001</v>
      </c>
      <c r="V482" s="185">
        <f t="shared" si="145"/>
        <v>107.91500000000001</v>
      </c>
      <c r="W482" s="185">
        <v>0</v>
      </c>
      <c r="X482" s="185">
        <f t="shared" si="146"/>
        <v>107.91500000000001</v>
      </c>
    </row>
    <row r="483" spans="1:24" ht="22.35" hidden="1" x14ac:dyDescent="0.3">
      <c r="A483" s="264" t="s">
        <v>22</v>
      </c>
      <c r="B483" s="265" t="s">
        <v>582</v>
      </c>
      <c r="C483" s="266" t="s">
        <v>23</v>
      </c>
      <c r="D483" s="266" t="s">
        <v>23</v>
      </c>
      <c r="E483" s="325" t="s">
        <v>583</v>
      </c>
      <c r="F483" s="71">
        <v>0</v>
      </c>
      <c r="G483" s="326"/>
      <c r="H483" s="326"/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180">
        <v>0</v>
      </c>
      <c r="U483" s="180">
        <f t="shared" ref="U483:W483" si="178">+U484</f>
        <v>21.298999999999999</v>
      </c>
      <c r="V483" s="180">
        <f t="shared" ref="V483:V546" si="179">+T483+U483</f>
        <v>21.298999999999999</v>
      </c>
      <c r="W483" s="180">
        <f t="shared" si="178"/>
        <v>0</v>
      </c>
      <c r="X483" s="180">
        <f t="shared" ref="X483:X546" si="180">+V483+W483</f>
        <v>21.298999999999999</v>
      </c>
    </row>
    <row r="484" spans="1:24" hidden="1" x14ac:dyDescent="0.3">
      <c r="A484" s="298"/>
      <c r="B484" s="265"/>
      <c r="C484" s="271" t="s">
        <v>291</v>
      </c>
      <c r="D484" s="271" t="s">
        <v>102</v>
      </c>
      <c r="E484" s="272" t="s">
        <v>103</v>
      </c>
      <c r="F484" s="61">
        <v>0</v>
      </c>
      <c r="G484" s="32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  <c r="T484" s="185">
        <v>0</v>
      </c>
      <c r="U484" s="185">
        <v>21.298999999999999</v>
      </c>
      <c r="V484" s="185">
        <f t="shared" si="179"/>
        <v>21.298999999999999</v>
      </c>
      <c r="W484" s="185">
        <v>0</v>
      </c>
      <c r="X484" s="185">
        <f t="shared" si="180"/>
        <v>21.298999999999999</v>
      </c>
    </row>
    <row r="485" spans="1:24" ht="22.35" hidden="1" x14ac:dyDescent="0.3">
      <c r="A485" s="264" t="s">
        <v>22</v>
      </c>
      <c r="B485" s="265" t="s">
        <v>584</v>
      </c>
      <c r="C485" s="266" t="s">
        <v>23</v>
      </c>
      <c r="D485" s="266" t="s">
        <v>23</v>
      </c>
      <c r="E485" s="325" t="s">
        <v>585</v>
      </c>
      <c r="F485" s="71">
        <v>0</v>
      </c>
      <c r="G485" s="326"/>
      <c r="H485" s="326"/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180">
        <v>0</v>
      </c>
      <c r="U485" s="180">
        <f t="shared" ref="U485:W485" si="181">+U486</f>
        <v>62.951000000000001</v>
      </c>
      <c r="V485" s="180">
        <f t="shared" si="179"/>
        <v>62.951000000000001</v>
      </c>
      <c r="W485" s="180">
        <f t="shared" si="181"/>
        <v>0</v>
      </c>
      <c r="X485" s="180">
        <f t="shared" si="180"/>
        <v>62.951000000000001</v>
      </c>
    </row>
    <row r="486" spans="1:24" hidden="1" x14ac:dyDescent="0.3">
      <c r="A486" s="298"/>
      <c r="B486" s="265"/>
      <c r="C486" s="271" t="s">
        <v>291</v>
      </c>
      <c r="D486" s="271" t="s">
        <v>102</v>
      </c>
      <c r="E486" s="272" t="s">
        <v>103</v>
      </c>
      <c r="F486" s="61">
        <v>0</v>
      </c>
      <c r="G486" s="324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  <c r="T486" s="185">
        <v>0</v>
      </c>
      <c r="U486" s="185">
        <v>62.951000000000001</v>
      </c>
      <c r="V486" s="185">
        <f t="shared" si="179"/>
        <v>62.951000000000001</v>
      </c>
      <c r="W486" s="185">
        <v>0</v>
      </c>
      <c r="X486" s="185">
        <f t="shared" si="180"/>
        <v>62.951000000000001</v>
      </c>
    </row>
    <row r="487" spans="1:24" ht="22.35" hidden="1" x14ac:dyDescent="0.3">
      <c r="A487" s="264" t="s">
        <v>22</v>
      </c>
      <c r="B487" s="265" t="s">
        <v>586</v>
      </c>
      <c r="C487" s="266" t="s">
        <v>23</v>
      </c>
      <c r="D487" s="266" t="s">
        <v>23</v>
      </c>
      <c r="E487" s="325" t="s">
        <v>587</v>
      </c>
      <c r="F487" s="71">
        <v>0</v>
      </c>
      <c r="G487" s="326"/>
      <c r="H487" s="326"/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180">
        <v>0</v>
      </c>
      <c r="U487" s="180">
        <f t="shared" ref="U487:W487" si="182">+U488</f>
        <v>28.872</v>
      </c>
      <c r="V487" s="180">
        <f t="shared" si="179"/>
        <v>28.872</v>
      </c>
      <c r="W487" s="180">
        <f t="shared" si="182"/>
        <v>0</v>
      </c>
      <c r="X487" s="180">
        <f t="shared" si="180"/>
        <v>28.872</v>
      </c>
    </row>
    <row r="488" spans="1:24" hidden="1" x14ac:dyDescent="0.3">
      <c r="A488" s="298"/>
      <c r="B488" s="265"/>
      <c r="C488" s="271" t="s">
        <v>291</v>
      </c>
      <c r="D488" s="271" t="s">
        <v>102</v>
      </c>
      <c r="E488" s="272" t="s">
        <v>103</v>
      </c>
      <c r="F488" s="61">
        <v>0</v>
      </c>
      <c r="G488" s="324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  <c r="T488" s="185">
        <v>0</v>
      </c>
      <c r="U488" s="185">
        <v>28.872</v>
      </c>
      <c r="V488" s="185">
        <f t="shared" si="179"/>
        <v>28.872</v>
      </c>
      <c r="W488" s="185">
        <v>0</v>
      </c>
      <c r="X488" s="185">
        <f t="shared" si="180"/>
        <v>28.872</v>
      </c>
    </row>
    <row r="489" spans="1:24" ht="22.35" hidden="1" x14ac:dyDescent="0.3">
      <c r="A489" s="264" t="s">
        <v>22</v>
      </c>
      <c r="B489" s="265" t="s">
        <v>588</v>
      </c>
      <c r="C489" s="266" t="s">
        <v>23</v>
      </c>
      <c r="D489" s="266" t="s">
        <v>23</v>
      </c>
      <c r="E489" s="325" t="s">
        <v>589</v>
      </c>
      <c r="F489" s="71">
        <v>0</v>
      </c>
      <c r="G489" s="326"/>
      <c r="H489" s="326"/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180">
        <v>0</v>
      </c>
      <c r="U489" s="180">
        <f t="shared" ref="U489:W489" si="183">+U490</f>
        <v>28</v>
      </c>
      <c r="V489" s="180">
        <f t="shared" si="179"/>
        <v>28</v>
      </c>
      <c r="W489" s="180">
        <f t="shared" si="183"/>
        <v>0</v>
      </c>
      <c r="X489" s="180">
        <f t="shared" si="180"/>
        <v>28</v>
      </c>
    </row>
    <row r="490" spans="1:24" hidden="1" x14ac:dyDescent="0.3">
      <c r="A490" s="298"/>
      <c r="B490" s="265"/>
      <c r="C490" s="271" t="s">
        <v>291</v>
      </c>
      <c r="D490" s="271" t="s">
        <v>102</v>
      </c>
      <c r="E490" s="272" t="s">
        <v>103</v>
      </c>
      <c r="F490" s="61">
        <v>0</v>
      </c>
      <c r="G490" s="324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  <c r="T490" s="185">
        <v>0</v>
      </c>
      <c r="U490" s="185">
        <v>28</v>
      </c>
      <c r="V490" s="185">
        <f t="shared" si="179"/>
        <v>28</v>
      </c>
      <c r="W490" s="185">
        <v>0</v>
      </c>
      <c r="X490" s="185">
        <f t="shared" si="180"/>
        <v>28</v>
      </c>
    </row>
    <row r="491" spans="1:24" ht="22.35" hidden="1" x14ac:dyDescent="0.3">
      <c r="A491" s="264" t="s">
        <v>22</v>
      </c>
      <c r="B491" s="265" t="s">
        <v>590</v>
      </c>
      <c r="C491" s="266" t="s">
        <v>23</v>
      </c>
      <c r="D491" s="266" t="s">
        <v>23</v>
      </c>
      <c r="E491" s="325" t="s">
        <v>591</v>
      </c>
      <c r="F491" s="71">
        <v>0</v>
      </c>
      <c r="G491" s="326"/>
      <c r="H491" s="326"/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180">
        <v>0</v>
      </c>
      <c r="U491" s="180">
        <f t="shared" ref="U491:W491" si="184">+U492</f>
        <v>13.016</v>
      </c>
      <c r="V491" s="180">
        <f t="shared" si="179"/>
        <v>13.016</v>
      </c>
      <c r="W491" s="180">
        <f t="shared" si="184"/>
        <v>0</v>
      </c>
      <c r="X491" s="180">
        <f t="shared" si="180"/>
        <v>13.016</v>
      </c>
    </row>
    <row r="492" spans="1:24" hidden="1" x14ac:dyDescent="0.3">
      <c r="A492" s="298"/>
      <c r="B492" s="265"/>
      <c r="C492" s="271" t="s">
        <v>291</v>
      </c>
      <c r="D492" s="271" t="s">
        <v>102</v>
      </c>
      <c r="E492" s="272" t="s">
        <v>103</v>
      </c>
      <c r="F492" s="61">
        <v>0</v>
      </c>
      <c r="G492" s="324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  <c r="T492" s="185">
        <v>0</v>
      </c>
      <c r="U492" s="185">
        <v>13.016</v>
      </c>
      <c r="V492" s="185">
        <f t="shared" si="179"/>
        <v>13.016</v>
      </c>
      <c r="W492" s="185">
        <v>0</v>
      </c>
      <c r="X492" s="185">
        <f t="shared" si="180"/>
        <v>13.016</v>
      </c>
    </row>
    <row r="493" spans="1:24" ht="22.35" hidden="1" x14ac:dyDescent="0.3">
      <c r="A493" s="264" t="s">
        <v>22</v>
      </c>
      <c r="B493" s="265" t="s">
        <v>592</v>
      </c>
      <c r="C493" s="266" t="s">
        <v>23</v>
      </c>
      <c r="D493" s="266" t="s">
        <v>23</v>
      </c>
      <c r="E493" s="325" t="s">
        <v>593</v>
      </c>
      <c r="F493" s="71">
        <v>0</v>
      </c>
      <c r="G493" s="326"/>
      <c r="H493" s="326"/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180">
        <v>0</v>
      </c>
      <c r="U493" s="180">
        <f t="shared" ref="U493:W493" si="185">+U494</f>
        <v>14.436</v>
      </c>
      <c r="V493" s="180">
        <f t="shared" si="179"/>
        <v>14.436</v>
      </c>
      <c r="W493" s="180">
        <f t="shared" si="185"/>
        <v>0</v>
      </c>
      <c r="X493" s="180">
        <f t="shared" si="180"/>
        <v>14.436</v>
      </c>
    </row>
    <row r="494" spans="1:24" hidden="1" x14ac:dyDescent="0.3">
      <c r="A494" s="298"/>
      <c r="B494" s="265"/>
      <c r="C494" s="271" t="s">
        <v>291</v>
      </c>
      <c r="D494" s="271" t="s">
        <v>102</v>
      </c>
      <c r="E494" s="272" t="s">
        <v>103</v>
      </c>
      <c r="F494" s="61">
        <v>0</v>
      </c>
      <c r="G494" s="32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  <c r="T494" s="185">
        <v>0</v>
      </c>
      <c r="U494" s="185">
        <v>14.436</v>
      </c>
      <c r="V494" s="185">
        <f t="shared" si="179"/>
        <v>14.436</v>
      </c>
      <c r="W494" s="185">
        <v>0</v>
      </c>
      <c r="X494" s="185">
        <f t="shared" si="180"/>
        <v>14.436</v>
      </c>
    </row>
    <row r="495" spans="1:24" ht="22.35" hidden="1" x14ac:dyDescent="0.3">
      <c r="A495" s="264" t="s">
        <v>22</v>
      </c>
      <c r="B495" s="265" t="s">
        <v>594</v>
      </c>
      <c r="C495" s="266" t="s">
        <v>23</v>
      </c>
      <c r="D495" s="266" t="s">
        <v>23</v>
      </c>
      <c r="E495" s="325" t="s">
        <v>595</v>
      </c>
      <c r="F495" s="71">
        <v>0</v>
      </c>
      <c r="G495" s="326"/>
      <c r="H495" s="326"/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180">
        <v>0</v>
      </c>
      <c r="U495" s="180">
        <f t="shared" ref="U495:W495" si="186">+U496</f>
        <v>25</v>
      </c>
      <c r="V495" s="180">
        <f t="shared" si="179"/>
        <v>25</v>
      </c>
      <c r="W495" s="180">
        <f t="shared" si="186"/>
        <v>0</v>
      </c>
      <c r="X495" s="180">
        <f t="shared" si="180"/>
        <v>25</v>
      </c>
    </row>
    <row r="496" spans="1:24" hidden="1" x14ac:dyDescent="0.3">
      <c r="A496" s="298"/>
      <c r="B496" s="265"/>
      <c r="C496" s="271" t="s">
        <v>291</v>
      </c>
      <c r="D496" s="271" t="s">
        <v>102</v>
      </c>
      <c r="E496" s="272" t="s">
        <v>103</v>
      </c>
      <c r="F496" s="61">
        <v>0</v>
      </c>
      <c r="G496" s="324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  <c r="T496" s="185">
        <v>0</v>
      </c>
      <c r="U496" s="185">
        <v>25</v>
      </c>
      <c r="V496" s="185">
        <f t="shared" si="179"/>
        <v>25</v>
      </c>
      <c r="W496" s="185">
        <v>0</v>
      </c>
      <c r="X496" s="185">
        <f t="shared" si="180"/>
        <v>25</v>
      </c>
    </row>
    <row r="497" spans="1:24" ht="22.35" hidden="1" x14ac:dyDescent="0.3">
      <c r="A497" s="264" t="s">
        <v>22</v>
      </c>
      <c r="B497" s="265" t="s">
        <v>596</v>
      </c>
      <c r="C497" s="266" t="s">
        <v>23</v>
      </c>
      <c r="D497" s="266" t="s">
        <v>23</v>
      </c>
      <c r="E497" s="325" t="s">
        <v>597</v>
      </c>
      <c r="F497" s="71">
        <v>0</v>
      </c>
      <c r="G497" s="326"/>
      <c r="H497" s="326"/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180">
        <v>0</v>
      </c>
      <c r="U497" s="180">
        <f t="shared" ref="U497:W497" si="187">+U498</f>
        <v>6.39</v>
      </c>
      <c r="V497" s="180">
        <f t="shared" si="179"/>
        <v>6.39</v>
      </c>
      <c r="W497" s="180">
        <f t="shared" si="187"/>
        <v>0</v>
      </c>
      <c r="X497" s="180">
        <f t="shared" si="180"/>
        <v>6.39</v>
      </c>
    </row>
    <row r="498" spans="1:24" hidden="1" x14ac:dyDescent="0.3">
      <c r="A498" s="298"/>
      <c r="B498" s="265"/>
      <c r="C498" s="271" t="s">
        <v>291</v>
      </c>
      <c r="D498" s="271" t="s">
        <v>102</v>
      </c>
      <c r="E498" s="272" t="s">
        <v>103</v>
      </c>
      <c r="F498" s="61">
        <v>0</v>
      </c>
      <c r="G498" s="324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  <c r="T498" s="185">
        <v>0</v>
      </c>
      <c r="U498" s="185">
        <v>6.39</v>
      </c>
      <c r="V498" s="185">
        <f t="shared" si="179"/>
        <v>6.39</v>
      </c>
      <c r="W498" s="185">
        <v>0</v>
      </c>
      <c r="X498" s="185">
        <f t="shared" si="180"/>
        <v>6.39</v>
      </c>
    </row>
    <row r="499" spans="1:24" hidden="1" x14ac:dyDescent="0.3">
      <c r="A499" s="264" t="s">
        <v>22</v>
      </c>
      <c r="B499" s="265" t="s">
        <v>598</v>
      </c>
      <c r="C499" s="266" t="s">
        <v>23</v>
      </c>
      <c r="D499" s="266" t="s">
        <v>23</v>
      </c>
      <c r="E499" s="325" t="s">
        <v>599</v>
      </c>
      <c r="F499" s="71">
        <v>0</v>
      </c>
      <c r="G499" s="326"/>
      <c r="H499" s="326"/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180">
        <v>0</v>
      </c>
      <c r="U499" s="180">
        <f t="shared" ref="U499:W499" si="188">+U500</f>
        <v>6.8630000000000004</v>
      </c>
      <c r="V499" s="180">
        <f t="shared" si="179"/>
        <v>6.8630000000000004</v>
      </c>
      <c r="W499" s="180">
        <f t="shared" si="188"/>
        <v>0</v>
      </c>
      <c r="X499" s="180">
        <f t="shared" si="180"/>
        <v>6.8630000000000004</v>
      </c>
    </row>
    <row r="500" spans="1:24" hidden="1" x14ac:dyDescent="0.3">
      <c r="A500" s="298"/>
      <c r="B500" s="265"/>
      <c r="C500" s="271" t="s">
        <v>291</v>
      </c>
      <c r="D500" s="271" t="s">
        <v>102</v>
      </c>
      <c r="E500" s="272" t="s">
        <v>103</v>
      </c>
      <c r="F500" s="61">
        <v>0</v>
      </c>
      <c r="G500" s="324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  <c r="T500" s="185">
        <v>0</v>
      </c>
      <c r="U500" s="185">
        <v>6.8630000000000004</v>
      </c>
      <c r="V500" s="185">
        <f t="shared" si="179"/>
        <v>6.8630000000000004</v>
      </c>
      <c r="W500" s="185">
        <v>0</v>
      </c>
      <c r="X500" s="185">
        <f t="shared" si="180"/>
        <v>6.8630000000000004</v>
      </c>
    </row>
    <row r="501" spans="1:24" ht="22.35" hidden="1" x14ac:dyDescent="0.3">
      <c r="A501" s="264" t="s">
        <v>22</v>
      </c>
      <c r="B501" s="265" t="s">
        <v>600</v>
      </c>
      <c r="C501" s="266" t="s">
        <v>23</v>
      </c>
      <c r="D501" s="266" t="s">
        <v>23</v>
      </c>
      <c r="E501" s="325" t="s">
        <v>601</v>
      </c>
      <c r="F501" s="71">
        <v>0</v>
      </c>
      <c r="G501" s="326"/>
      <c r="H501" s="326"/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180">
        <v>0</v>
      </c>
      <c r="U501" s="180">
        <f t="shared" ref="U501:W501" si="189">+U502</f>
        <v>14.673</v>
      </c>
      <c r="V501" s="180">
        <f t="shared" si="179"/>
        <v>14.673</v>
      </c>
      <c r="W501" s="180">
        <f t="shared" si="189"/>
        <v>0</v>
      </c>
      <c r="X501" s="180">
        <f t="shared" si="180"/>
        <v>14.673</v>
      </c>
    </row>
    <row r="502" spans="1:24" hidden="1" x14ac:dyDescent="0.3">
      <c r="A502" s="298"/>
      <c r="B502" s="265"/>
      <c r="C502" s="271" t="s">
        <v>291</v>
      </c>
      <c r="D502" s="271" t="s">
        <v>102</v>
      </c>
      <c r="E502" s="272" t="s">
        <v>103</v>
      </c>
      <c r="F502" s="61">
        <v>0</v>
      </c>
      <c r="G502" s="324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  <c r="T502" s="185">
        <v>0</v>
      </c>
      <c r="U502" s="185">
        <v>14.673</v>
      </c>
      <c r="V502" s="185">
        <f t="shared" si="179"/>
        <v>14.673</v>
      </c>
      <c r="W502" s="185">
        <v>0</v>
      </c>
      <c r="X502" s="185">
        <f t="shared" si="180"/>
        <v>14.673</v>
      </c>
    </row>
    <row r="503" spans="1:24" hidden="1" x14ac:dyDescent="0.3">
      <c r="A503" s="264" t="s">
        <v>22</v>
      </c>
      <c r="B503" s="265" t="s">
        <v>602</v>
      </c>
      <c r="C503" s="266" t="s">
        <v>23</v>
      </c>
      <c r="D503" s="266" t="s">
        <v>23</v>
      </c>
      <c r="E503" s="325" t="s">
        <v>603</v>
      </c>
      <c r="F503" s="71">
        <v>0</v>
      </c>
      <c r="G503" s="326"/>
      <c r="H503" s="326"/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180">
        <v>0</v>
      </c>
      <c r="U503" s="180">
        <f t="shared" ref="U503:W503" si="190">+U504</f>
        <v>6.8630000000000004</v>
      </c>
      <c r="V503" s="180">
        <f t="shared" si="179"/>
        <v>6.8630000000000004</v>
      </c>
      <c r="W503" s="180">
        <f t="shared" si="190"/>
        <v>0</v>
      </c>
      <c r="X503" s="180">
        <f t="shared" si="180"/>
        <v>6.8630000000000004</v>
      </c>
    </row>
    <row r="504" spans="1:24" hidden="1" x14ac:dyDescent="0.3">
      <c r="A504" s="298"/>
      <c r="B504" s="265"/>
      <c r="C504" s="271" t="s">
        <v>291</v>
      </c>
      <c r="D504" s="271" t="s">
        <v>102</v>
      </c>
      <c r="E504" s="272" t="s">
        <v>103</v>
      </c>
      <c r="F504" s="61">
        <v>0</v>
      </c>
      <c r="G504" s="32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  <c r="T504" s="185">
        <v>0</v>
      </c>
      <c r="U504" s="185">
        <v>6.8630000000000004</v>
      </c>
      <c r="V504" s="185">
        <f t="shared" si="179"/>
        <v>6.8630000000000004</v>
      </c>
      <c r="W504" s="185">
        <v>0</v>
      </c>
      <c r="X504" s="185">
        <f t="shared" si="180"/>
        <v>6.8630000000000004</v>
      </c>
    </row>
    <row r="505" spans="1:24" ht="22.35" hidden="1" x14ac:dyDescent="0.3">
      <c r="A505" s="264" t="s">
        <v>22</v>
      </c>
      <c r="B505" s="265" t="s">
        <v>604</v>
      </c>
      <c r="C505" s="266" t="s">
        <v>23</v>
      </c>
      <c r="D505" s="266" t="s">
        <v>23</v>
      </c>
      <c r="E505" s="325" t="s">
        <v>605</v>
      </c>
      <c r="F505" s="71">
        <v>0</v>
      </c>
      <c r="G505" s="326"/>
      <c r="H505" s="326"/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180">
        <v>0</v>
      </c>
      <c r="U505" s="180">
        <f t="shared" ref="U505:W505" si="191">+U506</f>
        <v>10.885999999999999</v>
      </c>
      <c r="V505" s="180">
        <f t="shared" si="179"/>
        <v>10.885999999999999</v>
      </c>
      <c r="W505" s="180">
        <f t="shared" si="191"/>
        <v>0</v>
      </c>
      <c r="X505" s="180">
        <f t="shared" si="180"/>
        <v>10.885999999999999</v>
      </c>
    </row>
    <row r="506" spans="1:24" hidden="1" x14ac:dyDescent="0.3">
      <c r="A506" s="298"/>
      <c r="B506" s="265"/>
      <c r="C506" s="271" t="s">
        <v>291</v>
      </c>
      <c r="D506" s="271" t="s">
        <v>102</v>
      </c>
      <c r="E506" s="272" t="s">
        <v>103</v>
      </c>
      <c r="F506" s="61">
        <v>0</v>
      </c>
      <c r="G506" s="324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  <c r="T506" s="185">
        <v>0</v>
      </c>
      <c r="U506" s="185">
        <v>10.885999999999999</v>
      </c>
      <c r="V506" s="185">
        <f t="shared" si="179"/>
        <v>10.885999999999999</v>
      </c>
      <c r="W506" s="185">
        <v>0</v>
      </c>
      <c r="X506" s="185">
        <f t="shared" si="180"/>
        <v>10.885999999999999</v>
      </c>
    </row>
    <row r="507" spans="1:24" ht="22.35" hidden="1" x14ac:dyDescent="0.3">
      <c r="A507" s="264" t="s">
        <v>22</v>
      </c>
      <c r="B507" s="265" t="s">
        <v>606</v>
      </c>
      <c r="C507" s="266" t="s">
        <v>23</v>
      </c>
      <c r="D507" s="266" t="s">
        <v>23</v>
      </c>
      <c r="E507" s="325" t="s">
        <v>607</v>
      </c>
      <c r="F507" s="71">
        <v>0</v>
      </c>
      <c r="G507" s="326"/>
      <c r="H507" s="326"/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180">
        <v>0</v>
      </c>
      <c r="U507" s="180">
        <f t="shared" ref="U507:W507" si="192">+U508</f>
        <v>8.52</v>
      </c>
      <c r="V507" s="180">
        <f t="shared" si="179"/>
        <v>8.52</v>
      </c>
      <c r="W507" s="180">
        <f t="shared" si="192"/>
        <v>0</v>
      </c>
      <c r="X507" s="180">
        <f t="shared" si="180"/>
        <v>8.52</v>
      </c>
    </row>
    <row r="508" spans="1:24" hidden="1" x14ac:dyDescent="0.3">
      <c r="A508" s="298"/>
      <c r="B508" s="265"/>
      <c r="C508" s="271" t="s">
        <v>291</v>
      </c>
      <c r="D508" s="271" t="s">
        <v>102</v>
      </c>
      <c r="E508" s="272" t="s">
        <v>103</v>
      </c>
      <c r="F508" s="61">
        <v>0</v>
      </c>
      <c r="G508" s="324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  <c r="T508" s="185">
        <v>0</v>
      </c>
      <c r="U508" s="185">
        <v>8.52</v>
      </c>
      <c r="V508" s="185">
        <f t="shared" si="179"/>
        <v>8.52</v>
      </c>
      <c r="W508" s="185">
        <v>0</v>
      </c>
      <c r="X508" s="185">
        <f t="shared" si="180"/>
        <v>8.52</v>
      </c>
    </row>
    <row r="509" spans="1:24" ht="22.35" hidden="1" x14ac:dyDescent="0.3">
      <c r="A509" s="264" t="s">
        <v>22</v>
      </c>
      <c r="B509" s="265" t="s">
        <v>608</v>
      </c>
      <c r="C509" s="266" t="s">
        <v>23</v>
      </c>
      <c r="D509" s="266" t="s">
        <v>23</v>
      </c>
      <c r="E509" s="325" t="s">
        <v>609</v>
      </c>
      <c r="F509" s="71">
        <v>0</v>
      </c>
      <c r="G509" s="326"/>
      <c r="H509" s="326"/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180">
        <v>0</v>
      </c>
      <c r="U509" s="180">
        <f t="shared" ref="U509:W509" si="193">+U510</f>
        <v>5.9160000000000004</v>
      </c>
      <c r="V509" s="180">
        <f t="shared" si="179"/>
        <v>5.9160000000000004</v>
      </c>
      <c r="W509" s="180">
        <f t="shared" si="193"/>
        <v>0</v>
      </c>
      <c r="X509" s="180">
        <f t="shared" si="180"/>
        <v>5.9160000000000004</v>
      </c>
    </row>
    <row r="510" spans="1:24" hidden="1" x14ac:dyDescent="0.3">
      <c r="A510" s="298"/>
      <c r="B510" s="265"/>
      <c r="C510" s="271" t="s">
        <v>291</v>
      </c>
      <c r="D510" s="271" t="s">
        <v>102</v>
      </c>
      <c r="E510" s="272" t="s">
        <v>103</v>
      </c>
      <c r="F510" s="61">
        <v>0</v>
      </c>
      <c r="G510" s="324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  <c r="T510" s="185">
        <v>0</v>
      </c>
      <c r="U510" s="185">
        <v>5.9160000000000004</v>
      </c>
      <c r="V510" s="185">
        <f t="shared" si="179"/>
        <v>5.9160000000000004</v>
      </c>
      <c r="W510" s="185">
        <v>0</v>
      </c>
      <c r="X510" s="185">
        <f t="shared" si="180"/>
        <v>5.9160000000000004</v>
      </c>
    </row>
    <row r="511" spans="1:24" ht="22.35" hidden="1" x14ac:dyDescent="0.3">
      <c r="A511" s="264" t="s">
        <v>22</v>
      </c>
      <c r="B511" s="265" t="s">
        <v>610</v>
      </c>
      <c r="C511" s="266" t="s">
        <v>23</v>
      </c>
      <c r="D511" s="266" t="s">
        <v>23</v>
      </c>
      <c r="E511" s="325" t="s">
        <v>611</v>
      </c>
      <c r="F511" s="71">
        <v>0</v>
      </c>
      <c r="G511" s="326"/>
      <c r="H511" s="326"/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180">
        <v>0</v>
      </c>
      <c r="U511" s="180">
        <f t="shared" ref="U511:W511" si="194">+U512</f>
        <v>18.696000000000002</v>
      </c>
      <c r="V511" s="180">
        <f t="shared" si="179"/>
        <v>18.696000000000002</v>
      </c>
      <c r="W511" s="180">
        <f t="shared" si="194"/>
        <v>0</v>
      </c>
      <c r="X511" s="180">
        <f t="shared" si="180"/>
        <v>18.696000000000002</v>
      </c>
    </row>
    <row r="512" spans="1:24" hidden="1" x14ac:dyDescent="0.3">
      <c r="A512" s="298"/>
      <c r="B512" s="265"/>
      <c r="C512" s="271" t="s">
        <v>291</v>
      </c>
      <c r="D512" s="271" t="s">
        <v>102</v>
      </c>
      <c r="E512" s="272" t="s">
        <v>103</v>
      </c>
      <c r="F512" s="61">
        <v>0</v>
      </c>
      <c r="G512" s="324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  <c r="T512" s="185">
        <v>0</v>
      </c>
      <c r="U512" s="185">
        <v>18.696000000000002</v>
      </c>
      <c r="V512" s="185">
        <f t="shared" si="179"/>
        <v>18.696000000000002</v>
      </c>
      <c r="W512" s="185">
        <v>0</v>
      </c>
      <c r="X512" s="185">
        <f t="shared" si="180"/>
        <v>18.696000000000002</v>
      </c>
    </row>
    <row r="513" spans="1:24" ht="22.35" hidden="1" x14ac:dyDescent="0.3">
      <c r="A513" s="264" t="s">
        <v>22</v>
      </c>
      <c r="B513" s="265" t="s">
        <v>612</v>
      </c>
      <c r="C513" s="266" t="s">
        <v>23</v>
      </c>
      <c r="D513" s="266" t="s">
        <v>23</v>
      </c>
      <c r="E513" s="325" t="s">
        <v>613</v>
      </c>
      <c r="F513" s="71">
        <v>0</v>
      </c>
      <c r="G513" s="326"/>
      <c r="H513" s="326"/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180">
        <v>0</v>
      </c>
      <c r="U513" s="180">
        <f t="shared" ref="U513:W513" si="195">+U514</f>
        <v>16.803000000000001</v>
      </c>
      <c r="V513" s="180">
        <f t="shared" si="179"/>
        <v>16.803000000000001</v>
      </c>
      <c r="W513" s="180">
        <f t="shared" si="195"/>
        <v>0</v>
      </c>
      <c r="X513" s="180">
        <f t="shared" si="180"/>
        <v>16.803000000000001</v>
      </c>
    </row>
    <row r="514" spans="1:24" hidden="1" x14ac:dyDescent="0.3">
      <c r="A514" s="298"/>
      <c r="B514" s="265"/>
      <c r="C514" s="271" t="s">
        <v>291</v>
      </c>
      <c r="D514" s="271" t="s">
        <v>102</v>
      </c>
      <c r="E514" s="272" t="s">
        <v>103</v>
      </c>
      <c r="F514" s="61">
        <v>0</v>
      </c>
      <c r="G514" s="32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  <c r="T514" s="185">
        <v>0</v>
      </c>
      <c r="U514" s="185">
        <v>16.803000000000001</v>
      </c>
      <c r="V514" s="185">
        <f t="shared" si="179"/>
        <v>16.803000000000001</v>
      </c>
      <c r="W514" s="185">
        <v>0</v>
      </c>
      <c r="X514" s="185">
        <f t="shared" si="180"/>
        <v>16.803000000000001</v>
      </c>
    </row>
    <row r="515" spans="1:24" ht="22.35" hidden="1" x14ac:dyDescent="0.3">
      <c r="A515" s="264" t="s">
        <v>22</v>
      </c>
      <c r="B515" s="265" t="s">
        <v>614</v>
      </c>
      <c r="C515" s="266" t="s">
        <v>23</v>
      </c>
      <c r="D515" s="266" t="s">
        <v>23</v>
      </c>
      <c r="E515" s="325" t="s">
        <v>615</v>
      </c>
      <c r="F515" s="71">
        <v>0</v>
      </c>
      <c r="G515" s="326"/>
      <c r="H515" s="326"/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180">
        <v>0</v>
      </c>
      <c r="U515" s="180">
        <f t="shared" ref="U515:W515" si="196">+U516</f>
        <v>39.994999999999997</v>
      </c>
      <c r="V515" s="180">
        <f t="shared" si="179"/>
        <v>39.994999999999997</v>
      </c>
      <c r="W515" s="180">
        <f t="shared" si="196"/>
        <v>0</v>
      </c>
      <c r="X515" s="180">
        <f t="shared" si="180"/>
        <v>39.994999999999997</v>
      </c>
    </row>
    <row r="516" spans="1:24" hidden="1" x14ac:dyDescent="0.3">
      <c r="A516" s="298"/>
      <c r="B516" s="265"/>
      <c r="C516" s="271" t="s">
        <v>291</v>
      </c>
      <c r="D516" s="271" t="s">
        <v>102</v>
      </c>
      <c r="E516" s="272" t="s">
        <v>103</v>
      </c>
      <c r="F516" s="61">
        <v>0</v>
      </c>
      <c r="G516" s="324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  <c r="T516" s="185">
        <v>0</v>
      </c>
      <c r="U516" s="185">
        <v>39.994999999999997</v>
      </c>
      <c r="V516" s="185">
        <f t="shared" si="179"/>
        <v>39.994999999999997</v>
      </c>
      <c r="W516" s="185">
        <v>0</v>
      </c>
      <c r="X516" s="185">
        <f t="shared" si="180"/>
        <v>39.994999999999997</v>
      </c>
    </row>
    <row r="517" spans="1:24" ht="22.35" hidden="1" x14ac:dyDescent="0.3">
      <c r="A517" s="264" t="s">
        <v>22</v>
      </c>
      <c r="B517" s="265" t="s">
        <v>616</v>
      </c>
      <c r="C517" s="266" t="s">
        <v>23</v>
      </c>
      <c r="D517" s="266" t="s">
        <v>23</v>
      </c>
      <c r="E517" s="325" t="s">
        <v>617</v>
      </c>
      <c r="F517" s="71">
        <v>0</v>
      </c>
      <c r="G517" s="326"/>
      <c r="H517" s="326"/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180">
        <v>0</v>
      </c>
      <c r="U517" s="180">
        <f t="shared" ref="U517:W517" si="197">+U518</f>
        <v>13.726000000000001</v>
      </c>
      <c r="V517" s="180">
        <f t="shared" si="179"/>
        <v>13.726000000000001</v>
      </c>
      <c r="W517" s="180">
        <f t="shared" si="197"/>
        <v>0</v>
      </c>
      <c r="X517" s="180">
        <f t="shared" si="180"/>
        <v>13.726000000000001</v>
      </c>
    </row>
    <row r="518" spans="1:24" hidden="1" x14ac:dyDescent="0.3">
      <c r="A518" s="298"/>
      <c r="B518" s="265"/>
      <c r="C518" s="271" t="s">
        <v>291</v>
      </c>
      <c r="D518" s="271" t="s">
        <v>102</v>
      </c>
      <c r="E518" s="272" t="s">
        <v>103</v>
      </c>
      <c r="F518" s="61">
        <v>0</v>
      </c>
      <c r="G518" s="324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  <c r="T518" s="185">
        <v>0</v>
      </c>
      <c r="U518" s="185">
        <v>13.726000000000001</v>
      </c>
      <c r="V518" s="185">
        <f t="shared" si="179"/>
        <v>13.726000000000001</v>
      </c>
      <c r="W518" s="185">
        <v>0</v>
      </c>
      <c r="X518" s="185">
        <f t="shared" si="180"/>
        <v>13.726000000000001</v>
      </c>
    </row>
    <row r="519" spans="1:24" ht="22.35" hidden="1" x14ac:dyDescent="0.3">
      <c r="A519" s="264" t="s">
        <v>22</v>
      </c>
      <c r="B519" s="265" t="s">
        <v>618</v>
      </c>
      <c r="C519" s="266" t="s">
        <v>23</v>
      </c>
      <c r="D519" s="266" t="s">
        <v>23</v>
      </c>
      <c r="E519" s="325" t="s">
        <v>619</v>
      </c>
      <c r="F519" s="71">
        <v>0</v>
      </c>
      <c r="G519" s="326"/>
      <c r="H519" s="326"/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180">
        <v>0</v>
      </c>
      <c r="U519" s="180">
        <f t="shared" ref="U519:W519" si="198">+U520</f>
        <v>22.009</v>
      </c>
      <c r="V519" s="180">
        <f t="shared" si="179"/>
        <v>22.009</v>
      </c>
      <c r="W519" s="180">
        <f t="shared" si="198"/>
        <v>0</v>
      </c>
      <c r="X519" s="180">
        <f t="shared" si="180"/>
        <v>22.009</v>
      </c>
    </row>
    <row r="520" spans="1:24" hidden="1" x14ac:dyDescent="0.3">
      <c r="A520" s="298"/>
      <c r="B520" s="265"/>
      <c r="C520" s="271" t="s">
        <v>291</v>
      </c>
      <c r="D520" s="271" t="s">
        <v>102</v>
      </c>
      <c r="E520" s="272" t="s">
        <v>103</v>
      </c>
      <c r="F520" s="61">
        <v>0</v>
      </c>
      <c r="G520" s="324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  <c r="T520" s="185">
        <v>0</v>
      </c>
      <c r="U520" s="185">
        <v>22.009</v>
      </c>
      <c r="V520" s="185">
        <f t="shared" si="179"/>
        <v>22.009</v>
      </c>
      <c r="W520" s="185">
        <v>0</v>
      </c>
      <c r="X520" s="185">
        <f t="shared" si="180"/>
        <v>22.009</v>
      </c>
    </row>
    <row r="521" spans="1:24" ht="22.35" hidden="1" x14ac:dyDescent="0.3">
      <c r="A521" s="264" t="s">
        <v>22</v>
      </c>
      <c r="B521" s="265" t="s">
        <v>620</v>
      </c>
      <c r="C521" s="266" t="s">
        <v>23</v>
      </c>
      <c r="D521" s="266" t="s">
        <v>23</v>
      </c>
      <c r="E521" s="325" t="s">
        <v>621</v>
      </c>
      <c r="F521" s="71">
        <v>0</v>
      </c>
      <c r="G521" s="326"/>
      <c r="H521" s="326"/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180">
        <v>0</v>
      </c>
      <c r="U521" s="180">
        <f t="shared" ref="U521:W521" si="199">+U522</f>
        <v>11.596</v>
      </c>
      <c r="V521" s="180">
        <f t="shared" si="179"/>
        <v>11.596</v>
      </c>
      <c r="W521" s="180">
        <f t="shared" si="199"/>
        <v>0</v>
      </c>
      <c r="X521" s="180">
        <f t="shared" si="180"/>
        <v>11.596</v>
      </c>
    </row>
    <row r="522" spans="1:24" hidden="1" x14ac:dyDescent="0.3">
      <c r="A522" s="298"/>
      <c r="B522" s="265"/>
      <c r="C522" s="271" t="s">
        <v>291</v>
      </c>
      <c r="D522" s="271" t="s">
        <v>102</v>
      </c>
      <c r="E522" s="272" t="s">
        <v>103</v>
      </c>
      <c r="F522" s="61">
        <v>0</v>
      </c>
      <c r="G522" s="324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  <c r="T522" s="185">
        <v>0</v>
      </c>
      <c r="U522" s="185">
        <v>11.596</v>
      </c>
      <c r="V522" s="185">
        <f t="shared" si="179"/>
        <v>11.596</v>
      </c>
      <c r="W522" s="185">
        <v>0</v>
      </c>
      <c r="X522" s="185">
        <f t="shared" si="180"/>
        <v>11.596</v>
      </c>
    </row>
    <row r="523" spans="1:24" ht="22.35" hidden="1" x14ac:dyDescent="0.3">
      <c r="A523" s="264" t="s">
        <v>22</v>
      </c>
      <c r="B523" s="265" t="s">
        <v>622</v>
      </c>
      <c r="C523" s="266" t="s">
        <v>23</v>
      </c>
      <c r="D523" s="266" t="s">
        <v>23</v>
      </c>
      <c r="E523" s="325" t="s">
        <v>623</v>
      </c>
      <c r="F523" s="71">
        <v>0</v>
      </c>
      <c r="G523" s="326"/>
      <c r="H523" s="326"/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180">
        <v>0</v>
      </c>
      <c r="U523" s="180">
        <f t="shared" ref="U523:W523" si="200">+U524</f>
        <v>40.468000000000004</v>
      </c>
      <c r="V523" s="180">
        <f t="shared" si="179"/>
        <v>40.468000000000004</v>
      </c>
      <c r="W523" s="180">
        <f t="shared" si="200"/>
        <v>0</v>
      </c>
      <c r="X523" s="180">
        <f t="shared" si="180"/>
        <v>40.468000000000004</v>
      </c>
    </row>
    <row r="524" spans="1:24" hidden="1" x14ac:dyDescent="0.3">
      <c r="A524" s="298"/>
      <c r="B524" s="265"/>
      <c r="C524" s="271" t="s">
        <v>291</v>
      </c>
      <c r="D524" s="271" t="s">
        <v>102</v>
      </c>
      <c r="E524" s="272" t="s">
        <v>103</v>
      </c>
      <c r="F524" s="61">
        <v>0</v>
      </c>
      <c r="G524" s="324"/>
      <c r="H524" s="324"/>
      <c r="I524" s="324"/>
      <c r="J524" s="324"/>
      <c r="K524" s="324"/>
      <c r="L524" s="324"/>
      <c r="M524" s="324"/>
      <c r="N524" s="324"/>
      <c r="O524" s="324"/>
      <c r="P524" s="324"/>
      <c r="Q524" s="324"/>
      <c r="R524" s="324"/>
      <c r="S524" s="324"/>
      <c r="T524" s="185">
        <v>0</v>
      </c>
      <c r="U524" s="185">
        <v>40.468000000000004</v>
      </c>
      <c r="V524" s="185">
        <f t="shared" si="179"/>
        <v>40.468000000000004</v>
      </c>
      <c r="W524" s="185">
        <v>0</v>
      </c>
      <c r="X524" s="185">
        <f t="shared" si="180"/>
        <v>40.468000000000004</v>
      </c>
    </row>
    <row r="525" spans="1:24" ht="22.35" hidden="1" x14ac:dyDescent="0.3">
      <c r="A525" s="264" t="s">
        <v>22</v>
      </c>
      <c r="B525" s="265" t="s">
        <v>624</v>
      </c>
      <c r="C525" s="266" t="s">
        <v>23</v>
      </c>
      <c r="D525" s="266" t="s">
        <v>23</v>
      </c>
      <c r="E525" s="325" t="s">
        <v>625</v>
      </c>
      <c r="F525" s="71">
        <v>0</v>
      </c>
      <c r="G525" s="326"/>
      <c r="H525" s="326"/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180">
        <v>0</v>
      </c>
      <c r="U525" s="180">
        <f t="shared" ref="U525:W525" si="201">+U526</f>
        <v>17.748999999999999</v>
      </c>
      <c r="V525" s="180">
        <f t="shared" si="179"/>
        <v>17.748999999999999</v>
      </c>
      <c r="W525" s="180">
        <f t="shared" si="201"/>
        <v>0</v>
      </c>
      <c r="X525" s="180">
        <f t="shared" si="180"/>
        <v>17.748999999999999</v>
      </c>
    </row>
    <row r="526" spans="1:24" hidden="1" x14ac:dyDescent="0.3">
      <c r="A526" s="298"/>
      <c r="B526" s="265"/>
      <c r="C526" s="271" t="s">
        <v>291</v>
      </c>
      <c r="D526" s="271" t="s">
        <v>102</v>
      </c>
      <c r="E526" s="272" t="s">
        <v>103</v>
      </c>
      <c r="F526" s="61">
        <v>0</v>
      </c>
      <c r="G526" s="324"/>
      <c r="H526" s="324"/>
      <c r="I526" s="324"/>
      <c r="J526" s="324"/>
      <c r="K526" s="324"/>
      <c r="L526" s="324"/>
      <c r="M526" s="324"/>
      <c r="N526" s="324"/>
      <c r="O526" s="324"/>
      <c r="P526" s="324"/>
      <c r="Q526" s="324"/>
      <c r="R526" s="324"/>
      <c r="S526" s="324"/>
      <c r="T526" s="185">
        <v>0</v>
      </c>
      <c r="U526" s="185">
        <v>17.748999999999999</v>
      </c>
      <c r="V526" s="185">
        <f t="shared" si="179"/>
        <v>17.748999999999999</v>
      </c>
      <c r="W526" s="185">
        <v>0</v>
      </c>
      <c r="X526" s="185">
        <f t="shared" si="180"/>
        <v>17.748999999999999</v>
      </c>
    </row>
    <row r="527" spans="1:24" ht="22.35" hidden="1" x14ac:dyDescent="0.3">
      <c r="A527" s="264" t="s">
        <v>22</v>
      </c>
      <c r="B527" s="265" t="s">
        <v>626</v>
      </c>
      <c r="C527" s="266" t="s">
        <v>23</v>
      </c>
      <c r="D527" s="266" t="s">
        <v>23</v>
      </c>
      <c r="E527" s="325" t="s">
        <v>627</v>
      </c>
      <c r="F527" s="71">
        <v>0</v>
      </c>
      <c r="G527" s="326"/>
      <c r="H527" s="326"/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180">
        <v>0</v>
      </c>
      <c r="U527" s="180">
        <f t="shared" ref="U527:W527" si="202">+U528</f>
        <v>7.1</v>
      </c>
      <c r="V527" s="180">
        <f t="shared" si="179"/>
        <v>7.1</v>
      </c>
      <c r="W527" s="180">
        <f t="shared" si="202"/>
        <v>0</v>
      </c>
      <c r="X527" s="180">
        <f t="shared" si="180"/>
        <v>7.1</v>
      </c>
    </row>
    <row r="528" spans="1:24" hidden="1" x14ac:dyDescent="0.3">
      <c r="A528" s="298"/>
      <c r="B528" s="265"/>
      <c r="C528" s="271" t="s">
        <v>291</v>
      </c>
      <c r="D528" s="271" t="s">
        <v>102</v>
      </c>
      <c r="E528" s="272" t="s">
        <v>103</v>
      </c>
      <c r="F528" s="61">
        <v>0</v>
      </c>
      <c r="G528" s="324"/>
      <c r="H528" s="324"/>
      <c r="I528" s="324"/>
      <c r="J528" s="324"/>
      <c r="K528" s="324"/>
      <c r="L528" s="324"/>
      <c r="M528" s="324"/>
      <c r="N528" s="324"/>
      <c r="O528" s="324"/>
      <c r="P528" s="324"/>
      <c r="Q528" s="324"/>
      <c r="R528" s="324"/>
      <c r="S528" s="324"/>
      <c r="T528" s="185">
        <v>0</v>
      </c>
      <c r="U528" s="185">
        <v>7.1</v>
      </c>
      <c r="V528" s="185">
        <f t="shared" si="179"/>
        <v>7.1</v>
      </c>
      <c r="W528" s="185">
        <v>0</v>
      </c>
      <c r="X528" s="185">
        <f t="shared" si="180"/>
        <v>7.1</v>
      </c>
    </row>
    <row r="529" spans="1:24" ht="22.35" hidden="1" x14ac:dyDescent="0.3">
      <c r="A529" s="264" t="s">
        <v>22</v>
      </c>
      <c r="B529" s="265" t="s">
        <v>628</v>
      </c>
      <c r="C529" s="266" t="s">
        <v>23</v>
      </c>
      <c r="D529" s="266" t="s">
        <v>23</v>
      </c>
      <c r="E529" s="325" t="s">
        <v>629</v>
      </c>
      <c r="F529" s="71">
        <v>0</v>
      </c>
      <c r="G529" s="326"/>
      <c r="H529" s="326"/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180">
        <v>0</v>
      </c>
      <c r="U529" s="180">
        <f t="shared" ref="U529:W529" si="203">+U530</f>
        <v>11.833</v>
      </c>
      <c r="V529" s="180">
        <f t="shared" si="179"/>
        <v>11.833</v>
      </c>
      <c r="W529" s="180">
        <f t="shared" si="203"/>
        <v>0</v>
      </c>
      <c r="X529" s="180">
        <f t="shared" si="180"/>
        <v>11.833</v>
      </c>
    </row>
    <row r="530" spans="1:24" hidden="1" x14ac:dyDescent="0.3">
      <c r="A530" s="298"/>
      <c r="B530" s="265"/>
      <c r="C530" s="271" t="s">
        <v>291</v>
      </c>
      <c r="D530" s="271" t="s">
        <v>102</v>
      </c>
      <c r="E530" s="272" t="s">
        <v>103</v>
      </c>
      <c r="F530" s="61">
        <v>0</v>
      </c>
      <c r="G530" s="324"/>
      <c r="H530" s="324"/>
      <c r="I530" s="324"/>
      <c r="J530" s="324"/>
      <c r="K530" s="324"/>
      <c r="L530" s="324"/>
      <c r="M530" s="324"/>
      <c r="N530" s="324"/>
      <c r="O530" s="324"/>
      <c r="P530" s="324"/>
      <c r="Q530" s="324"/>
      <c r="R530" s="324"/>
      <c r="S530" s="324"/>
      <c r="T530" s="185">
        <v>0</v>
      </c>
      <c r="U530" s="185">
        <v>11.833</v>
      </c>
      <c r="V530" s="185">
        <f t="shared" si="179"/>
        <v>11.833</v>
      </c>
      <c r="W530" s="185">
        <v>0</v>
      </c>
      <c r="X530" s="185">
        <f t="shared" si="180"/>
        <v>11.833</v>
      </c>
    </row>
    <row r="531" spans="1:24" ht="22.35" hidden="1" x14ac:dyDescent="0.3">
      <c r="A531" s="264" t="s">
        <v>22</v>
      </c>
      <c r="B531" s="265" t="s">
        <v>630</v>
      </c>
      <c r="C531" s="266" t="s">
        <v>23</v>
      </c>
      <c r="D531" s="266" t="s">
        <v>23</v>
      </c>
      <c r="E531" s="325" t="s">
        <v>631</v>
      </c>
      <c r="F531" s="71">
        <v>0</v>
      </c>
      <c r="G531" s="326"/>
      <c r="H531" s="326"/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180">
        <v>0</v>
      </c>
      <c r="U531" s="180">
        <f t="shared" ref="U531:W531" si="204">+U532</f>
        <v>26.978999999999999</v>
      </c>
      <c r="V531" s="180">
        <f t="shared" si="179"/>
        <v>26.978999999999999</v>
      </c>
      <c r="W531" s="180">
        <f t="shared" si="204"/>
        <v>0</v>
      </c>
      <c r="X531" s="180">
        <f t="shared" si="180"/>
        <v>26.978999999999999</v>
      </c>
    </row>
    <row r="532" spans="1:24" hidden="1" x14ac:dyDescent="0.3">
      <c r="A532" s="298"/>
      <c r="B532" s="265"/>
      <c r="C532" s="271" t="s">
        <v>291</v>
      </c>
      <c r="D532" s="271" t="s">
        <v>102</v>
      </c>
      <c r="E532" s="272" t="s">
        <v>103</v>
      </c>
      <c r="F532" s="61">
        <v>0</v>
      </c>
      <c r="G532" s="324"/>
      <c r="H532" s="324"/>
      <c r="I532" s="324"/>
      <c r="J532" s="324"/>
      <c r="K532" s="324"/>
      <c r="L532" s="324"/>
      <c r="M532" s="324"/>
      <c r="N532" s="324"/>
      <c r="O532" s="324"/>
      <c r="P532" s="324"/>
      <c r="Q532" s="324"/>
      <c r="R532" s="324"/>
      <c r="S532" s="324"/>
      <c r="T532" s="185">
        <v>0</v>
      </c>
      <c r="U532" s="185">
        <v>26.978999999999999</v>
      </c>
      <c r="V532" s="185">
        <f t="shared" si="179"/>
        <v>26.978999999999999</v>
      </c>
      <c r="W532" s="185">
        <v>0</v>
      </c>
      <c r="X532" s="185">
        <f t="shared" si="180"/>
        <v>26.978999999999999</v>
      </c>
    </row>
    <row r="533" spans="1:24" ht="22.35" hidden="1" x14ac:dyDescent="0.3">
      <c r="A533" s="264" t="s">
        <v>22</v>
      </c>
      <c r="B533" s="265" t="s">
        <v>632</v>
      </c>
      <c r="C533" s="266" t="s">
        <v>23</v>
      </c>
      <c r="D533" s="266" t="s">
        <v>23</v>
      </c>
      <c r="E533" s="325" t="s">
        <v>633</v>
      </c>
      <c r="F533" s="71">
        <v>0</v>
      </c>
      <c r="G533" s="326"/>
      <c r="H533" s="326"/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180">
        <v>0</v>
      </c>
      <c r="U533" s="180">
        <f t="shared" ref="U533:W533" si="205">+U534</f>
        <v>10.176</v>
      </c>
      <c r="V533" s="180">
        <f t="shared" si="179"/>
        <v>10.176</v>
      </c>
      <c r="W533" s="180">
        <f t="shared" si="205"/>
        <v>0</v>
      </c>
      <c r="X533" s="180">
        <f t="shared" si="180"/>
        <v>10.176</v>
      </c>
    </row>
    <row r="534" spans="1:24" hidden="1" x14ac:dyDescent="0.3">
      <c r="A534" s="298"/>
      <c r="B534" s="265"/>
      <c r="C534" s="271" t="s">
        <v>291</v>
      </c>
      <c r="D534" s="271" t="s">
        <v>102</v>
      </c>
      <c r="E534" s="272" t="s">
        <v>103</v>
      </c>
      <c r="F534" s="61">
        <v>0</v>
      </c>
      <c r="G534" s="324"/>
      <c r="H534" s="324"/>
      <c r="I534" s="324"/>
      <c r="J534" s="324"/>
      <c r="K534" s="324"/>
      <c r="L534" s="324"/>
      <c r="M534" s="324"/>
      <c r="N534" s="324"/>
      <c r="O534" s="324"/>
      <c r="P534" s="324"/>
      <c r="Q534" s="324"/>
      <c r="R534" s="324"/>
      <c r="S534" s="324"/>
      <c r="T534" s="185">
        <v>0</v>
      </c>
      <c r="U534" s="185">
        <v>10.176</v>
      </c>
      <c r="V534" s="185">
        <f t="shared" si="179"/>
        <v>10.176</v>
      </c>
      <c r="W534" s="185">
        <v>0</v>
      </c>
      <c r="X534" s="185">
        <f t="shared" si="180"/>
        <v>10.176</v>
      </c>
    </row>
    <row r="535" spans="1:24" ht="32.85" hidden="1" x14ac:dyDescent="0.3">
      <c r="A535" s="264" t="s">
        <v>22</v>
      </c>
      <c r="B535" s="265" t="s">
        <v>634</v>
      </c>
      <c r="C535" s="266" t="s">
        <v>23</v>
      </c>
      <c r="D535" s="266" t="s">
        <v>23</v>
      </c>
      <c r="E535" s="325" t="s">
        <v>635</v>
      </c>
      <c r="F535" s="71">
        <v>0</v>
      </c>
      <c r="G535" s="326"/>
      <c r="H535" s="326"/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180">
        <v>0</v>
      </c>
      <c r="U535" s="180">
        <f t="shared" ref="U535:W535" si="206">+U536</f>
        <v>15.619</v>
      </c>
      <c r="V535" s="180">
        <f t="shared" si="179"/>
        <v>15.619</v>
      </c>
      <c r="W535" s="180">
        <f t="shared" si="206"/>
        <v>0</v>
      </c>
      <c r="X535" s="180">
        <f t="shared" si="180"/>
        <v>15.619</v>
      </c>
    </row>
    <row r="536" spans="1:24" hidden="1" x14ac:dyDescent="0.3">
      <c r="A536" s="298"/>
      <c r="B536" s="265"/>
      <c r="C536" s="271" t="s">
        <v>291</v>
      </c>
      <c r="D536" s="271" t="s">
        <v>102</v>
      </c>
      <c r="E536" s="272" t="s">
        <v>103</v>
      </c>
      <c r="F536" s="61">
        <v>0</v>
      </c>
      <c r="G536" s="324"/>
      <c r="H536" s="324"/>
      <c r="I536" s="324"/>
      <c r="J536" s="324"/>
      <c r="K536" s="324"/>
      <c r="L536" s="324"/>
      <c r="M536" s="324"/>
      <c r="N536" s="324"/>
      <c r="O536" s="324"/>
      <c r="P536" s="324"/>
      <c r="Q536" s="324"/>
      <c r="R536" s="324"/>
      <c r="S536" s="324"/>
      <c r="T536" s="185">
        <v>0</v>
      </c>
      <c r="U536" s="185">
        <v>15.619</v>
      </c>
      <c r="V536" s="185">
        <f t="shared" si="179"/>
        <v>15.619</v>
      </c>
      <c r="W536" s="185">
        <v>0</v>
      </c>
      <c r="X536" s="185">
        <f t="shared" si="180"/>
        <v>15.619</v>
      </c>
    </row>
    <row r="537" spans="1:24" ht="22.35" hidden="1" x14ac:dyDescent="0.3">
      <c r="A537" s="264" t="s">
        <v>22</v>
      </c>
      <c r="B537" s="265" t="s">
        <v>636</v>
      </c>
      <c r="C537" s="266" t="s">
        <v>23</v>
      </c>
      <c r="D537" s="266" t="s">
        <v>23</v>
      </c>
      <c r="E537" s="325" t="s">
        <v>637</v>
      </c>
      <c r="F537" s="71">
        <v>0</v>
      </c>
      <c r="G537" s="326"/>
      <c r="H537" s="326"/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180">
        <v>0</v>
      </c>
      <c r="U537" s="180">
        <f t="shared" ref="U537:W537" si="207">+U538</f>
        <v>11.36</v>
      </c>
      <c r="V537" s="180">
        <f t="shared" si="179"/>
        <v>11.36</v>
      </c>
      <c r="W537" s="180">
        <f t="shared" si="207"/>
        <v>0</v>
      </c>
      <c r="X537" s="180">
        <f t="shared" si="180"/>
        <v>11.36</v>
      </c>
    </row>
    <row r="538" spans="1:24" hidden="1" x14ac:dyDescent="0.3">
      <c r="A538" s="298"/>
      <c r="B538" s="265"/>
      <c r="C538" s="271" t="s">
        <v>291</v>
      </c>
      <c r="D538" s="271" t="s">
        <v>102</v>
      </c>
      <c r="E538" s="272" t="s">
        <v>103</v>
      </c>
      <c r="F538" s="61">
        <v>0</v>
      </c>
      <c r="G538" s="324"/>
      <c r="H538" s="324"/>
      <c r="I538" s="324"/>
      <c r="J538" s="324"/>
      <c r="K538" s="324"/>
      <c r="L538" s="324"/>
      <c r="M538" s="324"/>
      <c r="N538" s="324"/>
      <c r="O538" s="324"/>
      <c r="P538" s="324"/>
      <c r="Q538" s="324"/>
      <c r="R538" s="324"/>
      <c r="S538" s="324"/>
      <c r="T538" s="185">
        <v>0</v>
      </c>
      <c r="U538" s="185">
        <v>11.36</v>
      </c>
      <c r="V538" s="185">
        <f t="shared" si="179"/>
        <v>11.36</v>
      </c>
      <c r="W538" s="185">
        <v>0</v>
      </c>
      <c r="X538" s="185">
        <f t="shared" si="180"/>
        <v>11.36</v>
      </c>
    </row>
    <row r="539" spans="1:24" ht="22.35" hidden="1" x14ac:dyDescent="0.3">
      <c r="A539" s="264" t="s">
        <v>22</v>
      </c>
      <c r="B539" s="265" t="s">
        <v>638</v>
      </c>
      <c r="C539" s="266" t="s">
        <v>23</v>
      </c>
      <c r="D539" s="266" t="s">
        <v>23</v>
      </c>
      <c r="E539" s="325" t="s">
        <v>639</v>
      </c>
      <c r="F539" s="71">
        <v>0</v>
      </c>
      <c r="G539" s="326"/>
      <c r="H539" s="326"/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180">
        <v>0</v>
      </c>
      <c r="U539" s="180">
        <f t="shared" ref="U539:W539" si="208">+U540</f>
        <v>30.765000000000001</v>
      </c>
      <c r="V539" s="180">
        <f t="shared" si="179"/>
        <v>30.765000000000001</v>
      </c>
      <c r="W539" s="180">
        <f t="shared" si="208"/>
        <v>0</v>
      </c>
      <c r="X539" s="180">
        <f t="shared" si="180"/>
        <v>30.765000000000001</v>
      </c>
    </row>
    <row r="540" spans="1:24" hidden="1" x14ac:dyDescent="0.3">
      <c r="A540" s="298"/>
      <c r="B540" s="265"/>
      <c r="C540" s="271" t="s">
        <v>291</v>
      </c>
      <c r="D540" s="271" t="s">
        <v>102</v>
      </c>
      <c r="E540" s="272" t="s">
        <v>103</v>
      </c>
      <c r="F540" s="61">
        <v>0</v>
      </c>
      <c r="G540" s="324"/>
      <c r="H540" s="324"/>
      <c r="I540" s="324"/>
      <c r="J540" s="324"/>
      <c r="K540" s="324"/>
      <c r="L540" s="324"/>
      <c r="M540" s="324"/>
      <c r="N540" s="324"/>
      <c r="O540" s="324"/>
      <c r="P540" s="324"/>
      <c r="Q540" s="324"/>
      <c r="R540" s="324"/>
      <c r="S540" s="324"/>
      <c r="T540" s="185">
        <v>0</v>
      </c>
      <c r="U540" s="185">
        <v>30.765000000000001</v>
      </c>
      <c r="V540" s="185">
        <f t="shared" si="179"/>
        <v>30.765000000000001</v>
      </c>
      <c r="W540" s="185">
        <v>0</v>
      </c>
      <c r="X540" s="185">
        <f t="shared" si="180"/>
        <v>30.765000000000001</v>
      </c>
    </row>
    <row r="541" spans="1:24" ht="22.35" hidden="1" x14ac:dyDescent="0.3">
      <c r="A541" s="264" t="s">
        <v>22</v>
      </c>
      <c r="B541" s="265" t="s">
        <v>640</v>
      </c>
      <c r="C541" s="266" t="s">
        <v>23</v>
      </c>
      <c r="D541" s="266" t="s">
        <v>23</v>
      </c>
      <c r="E541" s="325" t="s">
        <v>641</v>
      </c>
      <c r="F541" s="71">
        <v>0</v>
      </c>
      <c r="G541" s="326"/>
      <c r="H541" s="326"/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180">
        <v>0</v>
      </c>
      <c r="U541" s="180">
        <f t="shared" ref="U541:W541" si="209">+U542</f>
        <v>23.666</v>
      </c>
      <c r="V541" s="180">
        <f t="shared" si="179"/>
        <v>23.666</v>
      </c>
      <c r="W541" s="180">
        <f t="shared" si="209"/>
        <v>0</v>
      </c>
      <c r="X541" s="180">
        <f t="shared" si="180"/>
        <v>23.666</v>
      </c>
    </row>
    <row r="542" spans="1:24" hidden="1" x14ac:dyDescent="0.3">
      <c r="A542" s="298"/>
      <c r="B542" s="265"/>
      <c r="C542" s="271" t="s">
        <v>291</v>
      </c>
      <c r="D542" s="271" t="s">
        <v>102</v>
      </c>
      <c r="E542" s="272" t="s">
        <v>103</v>
      </c>
      <c r="F542" s="61">
        <v>0</v>
      </c>
      <c r="G542" s="324"/>
      <c r="H542" s="324"/>
      <c r="I542" s="324"/>
      <c r="J542" s="324"/>
      <c r="K542" s="324"/>
      <c r="L542" s="324"/>
      <c r="M542" s="324"/>
      <c r="N542" s="324"/>
      <c r="O542" s="324"/>
      <c r="P542" s="324"/>
      <c r="Q542" s="324"/>
      <c r="R542" s="324"/>
      <c r="S542" s="324"/>
      <c r="T542" s="185">
        <v>0</v>
      </c>
      <c r="U542" s="185">
        <v>23.666</v>
      </c>
      <c r="V542" s="185">
        <f t="shared" si="179"/>
        <v>23.666</v>
      </c>
      <c r="W542" s="185">
        <v>0</v>
      </c>
      <c r="X542" s="185">
        <f t="shared" si="180"/>
        <v>23.666</v>
      </c>
    </row>
    <row r="543" spans="1:24" ht="22.35" hidden="1" x14ac:dyDescent="0.3">
      <c r="A543" s="264" t="s">
        <v>22</v>
      </c>
      <c r="B543" s="265" t="s">
        <v>642</v>
      </c>
      <c r="C543" s="266" t="s">
        <v>23</v>
      </c>
      <c r="D543" s="266" t="s">
        <v>23</v>
      </c>
      <c r="E543" s="325" t="s">
        <v>643</v>
      </c>
      <c r="F543" s="71">
        <v>0</v>
      </c>
      <c r="G543" s="326"/>
      <c r="H543" s="326"/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180">
        <v>0</v>
      </c>
      <c r="U543" s="180">
        <f t="shared" ref="U543:W543" si="210">+U544</f>
        <v>74.546999999999997</v>
      </c>
      <c r="V543" s="180">
        <f t="shared" si="179"/>
        <v>74.546999999999997</v>
      </c>
      <c r="W543" s="180">
        <f t="shared" si="210"/>
        <v>0</v>
      </c>
      <c r="X543" s="180">
        <f t="shared" si="180"/>
        <v>74.546999999999997</v>
      </c>
    </row>
    <row r="544" spans="1:24" hidden="1" x14ac:dyDescent="0.3">
      <c r="A544" s="298"/>
      <c r="B544" s="265"/>
      <c r="C544" s="271" t="s">
        <v>291</v>
      </c>
      <c r="D544" s="271" t="s">
        <v>102</v>
      </c>
      <c r="E544" s="272" t="s">
        <v>103</v>
      </c>
      <c r="F544" s="61">
        <v>0</v>
      </c>
      <c r="G544" s="324"/>
      <c r="H544" s="324"/>
      <c r="I544" s="324"/>
      <c r="J544" s="324"/>
      <c r="K544" s="324"/>
      <c r="L544" s="324"/>
      <c r="M544" s="324"/>
      <c r="N544" s="324"/>
      <c r="O544" s="324"/>
      <c r="P544" s="324"/>
      <c r="Q544" s="324"/>
      <c r="R544" s="324"/>
      <c r="S544" s="324"/>
      <c r="T544" s="185">
        <v>0</v>
      </c>
      <c r="U544" s="185">
        <v>74.546999999999997</v>
      </c>
      <c r="V544" s="185">
        <f t="shared" si="179"/>
        <v>74.546999999999997</v>
      </c>
      <c r="W544" s="185">
        <v>0</v>
      </c>
      <c r="X544" s="185">
        <f t="shared" si="180"/>
        <v>74.546999999999997</v>
      </c>
    </row>
    <row r="545" spans="1:24" ht="22.35" hidden="1" x14ac:dyDescent="0.3">
      <c r="A545" s="264" t="s">
        <v>22</v>
      </c>
      <c r="B545" s="265" t="s">
        <v>644</v>
      </c>
      <c r="C545" s="266" t="s">
        <v>23</v>
      </c>
      <c r="D545" s="266" t="s">
        <v>23</v>
      </c>
      <c r="E545" s="325" t="s">
        <v>645</v>
      </c>
      <c r="F545" s="71">
        <v>0</v>
      </c>
      <c r="G545" s="326"/>
      <c r="H545" s="326"/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180">
        <v>0</v>
      </c>
      <c r="U545" s="180">
        <f t="shared" ref="U545:W545" si="211">+U546</f>
        <v>20</v>
      </c>
      <c r="V545" s="180">
        <f t="shared" si="179"/>
        <v>20</v>
      </c>
      <c r="W545" s="180">
        <f t="shared" si="211"/>
        <v>0</v>
      </c>
      <c r="X545" s="180">
        <f t="shared" si="180"/>
        <v>20</v>
      </c>
    </row>
    <row r="546" spans="1:24" ht="15.75" hidden="1" thickBot="1" x14ac:dyDescent="0.35">
      <c r="A546" s="318"/>
      <c r="B546" s="319"/>
      <c r="C546" s="284" t="s">
        <v>291</v>
      </c>
      <c r="D546" s="284" t="s">
        <v>102</v>
      </c>
      <c r="E546" s="285" t="s">
        <v>103</v>
      </c>
      <c r="F546" s="143">
        <v>0</v>
      </c>
      <c r="G546" s="327"/>
      <c r="H546" s="327"/>
      <c r="I546" s="327"/>
      <c r="J546" s="327"/>
      <c r="K546" s="327"/>
      <c r="L546" s="327"/>
      <c r="M546" s="327"/>
      <c r="N546" s="327"/>
      <c r="O546" s="327"/>
      <c r="P546" s="327"/>
      <c r="Q546" s="327"/>
      <c r="R546" s="327"/>
      <c r="S546" s="327"/>
      <c r="T546" s="323">
        <v>0</v>
      </c>
      <c r="U546" s="323">
        <v>20</v>
      </c>
      <c r="V546" s="323">
        <f t="shared" si="179"/>
        <v>20</v>
      </c>
      <c r="W546" s="323">
        <v>0</v>
      </c>
      <c r="X546" s="323">
        <f t="shared" si="180"/>
        <v>20</v>
      </c>
    </row>
    <row r="547" spans="1:24" x14ac:dyDescent="0.25">
      <c r="A547" s="2"/>
      <c r="B547" s="2"/>
      <c r="C547" s="2"/>
      <c r="D547" s="2"/>
      <c r="E547" s="2"/>
      <c r="F547" s="147"/>
      <c r="G547" s="2"/>
      <c r="H547" s="2"/>
      <c r="I547" s="2"/>
      <c r="J547" s="2"/>
      <c r="K547" s="1"/>
      <c r="L547" s="2"/>
      <c r="M547" s="1"/>
      <c r="N547" s="2"/>
      <c r="O547" s="2"/>
      <c r="P547" s="2"/>
      <c r="Q547" s="2"/>
      <c r="R547" s="2"/>
      <c r="S547" s="1"/>
      <c r="T547" s="2"/>
      <c r="U547" s="2"/>
      <c r="V547" s="2"/>
      <c r="W547" s="2"/>
      <c r="X547" s="2"/>
    </row>
    <row r="548" spans="1:24" x14ac:dyDescent="0.25">
      <c r="A548" s="2"/>
      <c r="B548" s="2"/>
      <c r="C548" s="2"/>
      <c r="D548" s="2"/>
      <c r="E548" s="2"/>
      <c r="F548" s="147"/>
      <c r="G548" s="2"/>
      <c r="H548" s="2"/>
      <c r="I548" s="2"/>
      <c r="J548" s="2"/>
      <c r="K548" s="1"/>
      <c r="L548" s="2"/>
      <c r="M548" s="1"/>
      <c r="N548" s="2"/>
      <c r="O548" s="2"/>
      <c r="P548" s="2"/>
      <c r="Q548" s="2"/>
      <c r="R548" s="2"/>
      <c r="S548" s="1"/>
      <c r="T548" s="2"/>
      <c r="U548" s="2"/>
      <c r="V548" s="2"/>
      <c r="W548" s="406">
        <v>42328</v>
      </c>
      <c r="X548" s="2"/>
    </row>
    <row r="549" spans="1:24" x14ac:dyDescent="0.25">
      <c r="A549" s="2"/>
      <c r="B549" s="2"/>
      <c r="C549" s="2"/>
      <c r="D549" s="2"/>
      <c r="E549" s="2"/>
      <c r="F549" s="147"/>
      <c r="G549" s="2"/>
      <c r="H549" s="2"/>
      <c r="I549" s="2"/>
      <c r="J549" s="2"/>
      <c r="K549" s="1"/>
      <c r="L549" s="2"/>
      <c r="M549" s="1"/>
      <c r="N549" s="2"/>
      <c r="O549" s="2"/>
      <c r="P549" s="2"/>
      <c r="Q549" s="2"/>
      <c r="R549" s="2"/>
      <c r="S549" s="1"/>
      <c r="T549" s="2"/>
      <c r="U549" s="2"/>
      <c r="V549" s="2"/>
      <c r="W549" s="2"/>
      <c r="X549" s="2"/>
    </row>
  </sheetData>
  <mergeCells count="10">
    <mergeCell ref="U7:U9"/>
    <mergeCell ref="G8:G9"/>
    <mergeCell ref="I8:I9"/>
    <mergeCell ref="K8:K9"/>
    <mergeCell ref="O8:O9"/>
    <mergeCell ref="G1:H1"/>
    <mergeCell ref="A2:H2"/>
    <mergeCell ref="A4:H4"/>
    <mergeCell ref="A6:H6"/>
    <mergeCell ref="M6:M9"/>
  </mergeCells>
  <pageMargins left="0.7" right="0.7" top="0.78740157499999996" bottom="0.78740157499999996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H8" sqref="H8"/>
    </sheetView>
  </sheetViews>
  <sheetFormatPr defaultRowHeight="15" x14ac:dyDescent="0.25"/>
  <cols>
    <col min="1" max="1" width="32.5703125" bestFit="1" customWidth="1"/>
    <col min="2" max="2" width="6.42578125" customWidth="1"/>
    <col min="3" max="3" width="12.28515625" customWidth="1"/>
    <col min="4" max="4" width="9.7109375" customWidth="1"/>
    <col min="5" max="5" width="12.5703125" customWidth="1"/>
  </cols>
  <sheetData>
    <row r="1" spans="1:5" ht="15.75" thickBot="1" x14ac:dyDescent="0.3">
      <c r="A1" s="455" t="s">
        <v>647</v>
      </c>
      <c r="B1" s="455"/>
      <c r="C1" s="1" t="s">
        <v>706</v>
      </c>
      <c r="D1" s="407"/>
      <c r="E1" s="408" t="s">
        <v>91</v>
      </c>
    </row>
    <row r="2" spans="1:5" ht="24.75" thickBot="1" x14ac:dyDescent="0.3">
      <c r="A2" s="409" t="s">
        <v>648</v>
      </c>
      <c r="B2" s="410" t="s">
        <v>649</v>
      </c>
      <c r="C2" s="411" t="s">
        <v>650</v>
      </c>
      <c r="D2" s="411" t="s">
        <v>96</v>
      </c>
      <c r="E2" s="411" t="s">
        <v>650</v>
      </c>
    </row>
    <row r="3" spans="1:5" ht="28.5" x14ac:dyDescent="0.25">
      <c r="A3" s="412" t="s">
        <v>651</v>
      </c>
      <c r="B3" s="413" t="s">
        <v>652</v>
      </c>
      <c r="C3" s="414">
        <f>C4+C5+C6</f>
        <v>2397051.4699999997</v>
      </c>
      <c r="D3" s="414">
        <f>D4+D5+D6</f>
        <v>0</v>
      </c>
      <c r="E3" s="415">
        <f t="shared" ref="E3:E23" si="0">C3+D3</f>
        <v>2397051.4699999997</v>
      </c>
    </row>
    <row r="4" spans="1:5" x14ac:dyDescent="0.25">
      <c r="A4" s="416" t="s">
        <v>653</v>
      </c>
      <c r="B4" s="417" t="s">
        <v>654</v>
      </c>
      <c r="C4" s="418">
        <v>2220280.09</v>
      </c>
      <c r="D4" s="419">
        <v>0</v>
      </c>
      <c r="E4" s="420">
        <f t="shared" si="0"/>
        <v>2220280.09</v>
      </c>
    </row>
    <row r="5" spans="1:5" x14ac:dyDescent="0.25">
      <c r="A5" s="416" t="s">
        <v>655</v>
      </c>
      <c r="B5" s="417" t="s">
        <v>656</v>
      </c>
      <c r="C5" s="418">
        <v>175245.82000000004</v>
      </c>
      <c r="D5" s="421">
        <v>0</v>
      </c>
      <c r="E5" s="420">
        <f t="shared" si="0"/>
        <v>175245.82000000004</v>
      </c>
    </row>
    <row r="6" spans="1:5" x14ac:dyDescent="0.25">
      <c r="A6" s="416" t="s">
        <v>657</v>
      </c>
      <c r="B6" s="417" t="s">
        <v>658</v>
      </c>
      <c r="C6" s="418">
        <v>1525.56</v>
      </c>
      <c r="D6" s="418">
        <v>0</v>
      </c>
      <c r="E6" s="420">
        <f t="shared" si="0"/>
        <v>1525.56</v>
      </c>
    </row>
    <row r="7" spans="1:5" x14ac:dyDescent="0.25">
      <c r="A7" s="422" t="s">
        <v>659</v>
      </c>
      <c r="B7" s="417" t="s">
        <v>660</v>
      </c>
      <c r="C7" s="423">
        <f>C8+C13</f>
        <v>5057617.9358100016</v>
      </c>
      <c r="D7" s="423">
        <f>D8+D13</f>
        <v>0</v>
      </c>
      <c r="E7" s="424">
        <f t="shared" si="0"/>
        <v>5057617.9358100016</v>
      </c>
    </row>
    <row r="8" spans="1:5" x14ac:dyDescent="0.25">
      <c r="A8" s="416" t="s">
        <v>661</v>
      </c>
      <c r="B8" s="417" t="s">
        <v>662</v>
      </c>
      <c r="C8" s="418">
        <f>C9+C10+C11+C12</f>
        <v>4269185.290260002</v>
      </c>
      <c r="D8" s="418">
        <f>D9+D10+D11+D12</f>
        <v>0</v>
      </c>
      <c r="E8" s="425">
        <f t="shared" si="0"/>
        <v>4269185.290260002</v>
      </c>
    </row>
    <row r="9" spans="1:5" x14ac:dyDescent="0.25">
      <c r="A9" s="416" t="s">
        <v>663</v>
      </c>
      <c r="B9" s="417" t="s">
        <v>664</v>
      </c>
      <c r="C9" s="418">
        <v>61072</v>
      </c>
      <c r="D9" s="418">
        <v>0</v>
      </c>
      <c r="E9" s="425">
        <f t="shared" si="0"/>
        <v>61072</v>
      </c>
    </row>
    <row r="10" spans="1:5" x14ac:dyDescent="0.25">
      <c r="A10" s="416" t="s">
        <v>665</v>
      </c>
      <c r="B10" s="417" t="s">
        <v>662</v>
      </c>
      <c r="C10" s="418">
        <v>4171312.2202600013</v>
      </c>
      <c r="D10" s="418">
        <v>0</v>
      </c>
      <c r="E10" s="425">
        <f t="shared" si="0"/>
        <v>4171312.2202600013</v>
      </c>
    </row>
    <row r="11" spans="1:5" x14ac:dyDescent="0.25">
      <c r="A11" s="416" t="s">
        <v>666</v>
      </c>
      <c r="B11" s="417" t="s">
        <v>667</v>
      </c>
      <c r="C11" s="418">
        <v>11228.86</v>
      </c>
      <c r="D11" s="418">
        <v>0</v>
      </c>
      <c r="E11" s="425">
        <f>SUM(C11:D11)</f>
        <v>11228.86</v>
      </c>
    </row>
    <row r="12" spans="1:5" x14ac:dyDescent="0.25">
      <c r="A12" s="416" t="s">
        <v>668</v>
      </c>
      <c r="B12" s="417">
        <v>4121</v>
      </c>
      <c r="C12" s="418">
        <v>25572.21</v>
      </c>
      <c r="D12" s="418">
        <v>0</v>
      </c>
      <c r="E12" s="425">
        <f>SUM(C12:D12)</f>
        <v>25572.21</v>
      </c>
    </row>
    <row r="13" spans="1:5" x14ac:dyDescent="0.25">
      <c r="A13" s="416" t="s">
        <v>669</v>
      </c>
      <c r="B13" s="417" t="s">
        <v>670</v>
      </c>
      <c r="C13" s="418">
        <f>C14+C15+C16</f>
        <v>788432.64555000002</v>
      </c>
      <c r="D13" s="418">
        <f>D14+D15+D16</f>
        <v>0</v>
      </c>
      <c r="E13" s="425">
        <f t="shared" si="0"/>
        <v>788432.64555000002</v>
      </c>
    </row>
    <row r="14" spans="1:5" x14ac:dyDescent="0.25">
      <c r="A14" s="416" t="s">
        <v>671</v>
      </c>
      <c r="B14" s="417" t="s">
        <v>670</v>
      </c>
      <c r="C14" s="418">
        <v>780525.10554999998</v>
      </c>
      <c r="D14" s="418">
        <v>0</v>
      </c>
      <c r="E14" s="425">
        <f t="shared" si="0"/>
        <v>780525.10554999998</v>
      </c>
    </row>
    <row r="15" spans="1:5" x14ac:dyDescent="0.25">
      <c r="A15" s="416" t="s">
        <v>672</v>
      </c>
      <c r="B15" s="417">
        <v>4221</v>
      </c>
      <c r="C15" s="418">
        <v>6412.8700000000008</v>
      </c>
      <c r="D15" s="418">
        <v>0</v>
      </c>
      <c r="E15" s="425">
        <f>SUM(C15:D15)</f>
        <v>6412.8700000000008</v>
      </c>
    </row>
    <row r="16" spans="1:5" x14ac:dyDescent="0.25">
      <c r="A16" s="416" t="s">
        <v>673</v>
      </c>
      <c r="B16" s="417">
        <v>4232</v>
      </c>
      <c r="C16" s="418">
        <v>1494.67</v>
      </c>
      <c r="D16" s="418">
        <v>0</v>
      </c>
      <c r="E16" s="425">
        <f>SUM(C16:D16)</f>
        <v>1494.67</v>
      </c>
    </row>
    <row r="17" spans="1:5" ht="28.5" x14ac:dyDescent="0.25">
      <c r="A17" s="422" t="s">
        <v>674</v>
      </c>
      <c r="B17" s="426" t="s">
        <v>675</v>
      </c>
      <c r="C17" s="423">
        <f>C3+C7</f>
        <v>7454669.4058100013</v>
      </c>
      <c r="D17" s="423">
        <f>D3+D7</f>
        <v>0</v>
      </c>
      <c r="E17" s="424">
        <f t="shared" si="0"/>
        <v>7454669.4058100013</v>
      </c>
    </row>
    <row r="18" spans="1:5" x14ac:dyDescent="0.25">
      <c r="A18" s="422" t="s">
        <v>676</v>
      </c>
      <c r="B18" s="426" t="s">
        <v>677</v>
      </c>
      <c r="C18" s="423">
        <f>SUM(C19:C22)</f>
        <v>999724.52</v>
      </c>
      <c r="D18" s="423">
        <f>SUM(D19:D22)</f>
        <v>0</v>
      </c>
      <c r="E18" s="424">
        <f t="shared" si="0"/>
        <v>999724.52</v>
      </c>
    </row>
    <row r="19" spans="1:5" x14ac:dyDescent="0.25">
      <c r="A19" s="416" t="s">
        <v>678</v>
      </c>
      <c r="B19" s="417" t="s">
        <v>679</v>
      </c>
      <c r="C19" s="418">
        <v>84875.51</v>
      </c>
      <c r="D19" s="418">
        <v>0</v>
      </c>
      <c r="E19" s="425">
        <f t="shared" si="0"/>
        <v>84875.51</v>
      </c>
    </row>
    <row r="20" spans="1:5" ht="30" x14ac:dyDescent="0.25">
      <c r="A20" s="416" t="s">
        <v>680</v>
      </c>
      <c r="B20" s="417">
        <v>8115</v>
      </c>
      <c r="C20" s="418">
        <v>1011724.01</v>
      </c>
      <c r="D20" s="418">
        <v>0</v>
      </c>
      <c r="E20" s="425">
        <f>SUM(C20:D20)</f>
        <v>1011724.01</v>
      </c>
    </row>
    <row r="21" spans="1:5" x14ac:dyDescent="0.25">
      <c r="A21" s="416" t="s">
        <v>681</v>
      </c>
      <c r="B21" s="417">
        <v>8123</v>
      </c>
      <c r="C21" s="418">
        <v>0</v>
      </c>
      <c r="D21" s="418">
        <v>0</v>
      </c>
      <c r="E21" s="425">
        <f>C21+D21</f>
        <v>0</v>
      </c>
    </row>
    <row r="22" spans="1:5" ht="15.75" thickBot="1" x14ac:dyDescent="0.3">
      <c r="A22" s="427" t="s">
        <v>682</v>
      </c>
      <c r="B22" s="428">
        <v>-8124</v>
      </c>
      <c r="C22" s="429">
        <v>-96875</v>
      </c>
      <c r="D22" s="429">
        <v>0</v>
      </c>
      <c r="E22" s="430">
        <f>C22+D22</f>
        <v>-96875</v>
      </c>
    </row>
    <row r="23" spans="1:5" ht="15.75" thickBot="1" x14ac:dyDescent="0.3">
      <c r="A23" s="431" t="s">
        <v>683</v>
      </c>
      <c r="B23" s="432"/>
      <c r="C23" s="433">
        <f>C3+C7+C18</f>
        <v>8454393.9258100018</v>
      </c>
      <c r="D23" s="433">
        <f>D17+D18</f>
        <v>0</v>
      </c>
      <c r="E23" s="434">
        <f t="shared" si="0"/>
        <v>8454393.9258100018</v>
      </c>
    </row>
    <row r="24" spans="1:5" ht="15.75" thickBot="1" x14ac:dyDescent="0.3">
      <c r="A24" s="455" t="s">
        <v>684</v>
      </c>
      <c r="B24" s="455"/>
      <c r="C24" s="435"/>
      <c r="D24" s="435"/>
      <c r="E24" s="436" t="s">
        <v>91</v>
      </c>
    </row>
    <row r="25" spans="1:5" ht="24.75" thickBot="1" x14ac:dyDescent="0.3">
      <c r="A25" s="409" t="s">
        <v>685</v>
      </c>
      <c r="B25" s="410" t="s">
        <v>8</v>
      </c>
      <c r="C25" s="411" t="s">
        <v>650</v>
      </c>
      <c r="D25" s="411" t="s">
        <v>96</v>
      </c>
      <c r="E25" s="411" t="s">
        <v>650</v>
      </c>
    </row>
    <row r="26" spans="1:5" x14ac:dyDescent="0.25">
      <c r="A26" s="437" t="s">
        <v>686</v>
      </c>
      <c r="B26" s="438" t="s">
        <v>687</v>
      </c>
      <c r="C26" s="421">
        <v>26192.5</v>
      </c>
      <c r="D26" s="421">
        <v>0</v>
      </c>
      <c r="E26" s="439">
        <f>C26+D26</f>
        <v>26192.5</v>
      </c>
    </row>
    <row r="27" spans="1:5" x14ac:dyDescent="0.25">
      <c r="A27" s="440" t="s">
        <v>688</v>
      </c>
      <c r="B27" s="417" t="s">
        <v>687</v>
      </c>
      <c r="C27" s="418">
        <v>242789.92</v>
      </c>
      <c r="D27" s="421">
        <v>0</v>
      </c>
      <c r="E27" s="439">
        <f t="shared" ref="E27:E41" si="1">C27+D27</f>
        <v>242789.92</v>
      </c>
    </row>
    <row r="28" spans="1:5" x14ac:dyDescent="0.25">
      <c r="A28" s="440" t="s">
        <v>689</v>
      </c>
      <c r="B28" s="417" t="s">
        <v>687</v>
      </c>
      <c r="C28" s="418">
        <v>890235.68</v>
      </c>
      <c r="D28" s="421">
        <v>0</v>
      </c>
      <c r="E28" s="439">
        <f t="shared" si="1"/>
        <v>890235.68</v>
      </c>
    </row>
    <row r="29" spans="1:5" x14ac:dyDescent="0.25">
      <c r="A29" s="440" t="s">
        <v>690</v>
      </c>
      <c r="B29" s="417" t="s">
        <v>687</v>
      </c>
      <c r="C29" s="418">
        <v>696154.43</v>
      </c>
      <c r="D29" s="421">
        <v>-100</v>
      </c>
      <c r="E29" s="439">
        <f t="shared" si="1"/>
        <v>696054.43</v>
      </c>
    </row>
    <row r="30" spans="1:5" x14ac:dyDescent="0.25">
      <c r="A30" s="440" t="s">
        <v>691</v>
      </c>
      <c r="B30" s="417" t="s">
        <v>687</v>
      </c>
      <c r="C30" s="418">
        <v>3709243.9900000007</v>
      </c>
      <c r="D30" s="421">
        <v>0</v>
      </c>
      <c r="E30" s="439">
        <f>C30+D30</f>
        <v>3709243.9900000007</v>
      </c>
    </row>
    <row r="31" spans="1:5" ht="30" x14ac:dyDescent="0.25">
      <c r="A31" s="440" t="s">
        <v>692</v>
      </c>
      <c r="B31" s="417" t="s">
        <v>693</v>
      </c>
      <c r="C31" s="418">
        <v>493259.41999999993</v>
      </c>
      <c r="D31" s="421">
        <v>100</v>
      </c>
      <c r="E31" s="439">
        <f t="shared" si="1"/>
        <v>493359.41999999993</v>
      </c>
    </row>
    <row r="32" spans="1:5" x14ac:dyDescent="0.25">
      <c r="A32" s="440" t="s">
        <v>694</v>
      </c>
      <c r="B32" s="417" t="s">
        <v>687</v>
      </c>
      <c r="C32" s="418">
        <v>43634.82</v>
      </c>
      <c r="D32" s="421">
        <v>0</v>
      </c>
      <c r="E32" s="439">
        <f t="shared" si="1"/>
        <v>43634.82</v>
      </c>
    </row>
    <row r="33" spans="1:5" x14ac:dyDescent="0.25">
      <c r="A33" s="440" t="s">
        <v>695</v>
      </c>
      <c r="B33" s="417" t="s">
        <v>696</v>
      </c>
      <c r="C33" s="418">
        <v>961135.55</v>
      </c>
      <c r="D33" s="421">
        <v>0</v>
      </c>
      <c r="E33" s="439">
        <f t="shared" si="1"/>
        <v>961135.55</v>
      </c>
    </row>
    <row r="34" spans="1:5" x14ac:dyDescent="0.25">
      <c r="A34" s="440" t="s">
        <v>697</v>
      </c>
      <c r="B34" s="417" t="s">
        <v>696</v>
      </c>
      <c r="C34" s="418">
        <v>0</v>
      </c>
      <c r="D34" s="421">
        <v>0</v>
      </c>
      <c r="E34" s="439">
        <f t="shared" si="1"/>
        <v>0</v>
      </c>
    </row>
    <row r="35" spans="1:5" ht="30" x14ac:dyDescent="0.25">
      <c r="A35" s="440" t="s">
        <v>698</v>
      </c>
      <c r="B35" s="417" t="s">
        <v>693</v>
      </c>
      <c r="C35" s="418">
        <v>1172430.9799999995</v>
      </c>
      <c r="D35" s="421">
        <v>0</v>
      </c>
      <c r="E35" s="439">
        <f t="shared" si="1"/>
        <v>1172430.9799999995</v>
      </c>
    </row>
    <row r="36" spans="1:5" ht="30" x14ac:dyDescent="0.25">
      <c r="A36" s="440" t="s">
        <v>699</v>
      </c>
      <c r="B36" s="417" t="s">
        <v>693</v>
      </c>
      <c r="C36" s="418">
        <v>22000</v>
      </c>
      <c r="D36" s="421">
        <v>0</v>
      </c>
      <c r="E36" s="439">
        <f t="shared" si="1"/>
        <v>22000</v>
      </c>
    </row>
    <row r="37" spans="1:5" x14ac:dyDescent="0.25">
      <c r="A37" s="440" t="s">
        <v>700</v>
      </c>
      <c r="B37" s="417" t="s">
        <v>687</v>
      </c>
      <c r="C37" s="418">
        <v>5434.02</v>
      </c>
      <c r="D37" s="421">
        <v>0</v>
      </c>
      <c r="E37" s="439">
        <f t="shared" si="1"/>
        <v>5434.02</v>
      </c>
    </row>
    <row r="38" spans="1:5" ht="30" x14ac:dyDescent="0.25">
      <c r="A38" s="440" t="s">
        <v>701</v>
      </c>
      <c r="B38" s="417" t="s">
        <v>693</v>
      </c>
      <c r="C38" s="418">
        <v>108923.1</v>
      </c>
      <c r="D38" s="421">
        <v>0</v>
      </c>
      <c r="E38" s="439">
        <f>C38+D38</f>
        <v>108923.1</v>
      </c>
    </row>
    <row r="39" spans="1:5" ht="30" x14ac:dyDescent="0.25">
      <c r="A39" s="440" t="s">
        <v>702</v>
      </c>
      <c r="B39" s="417" t="s">
        <v>693</v>
      </c>
      <c r="C39" s="418">
        <v>5317.28</v>
      </c>
      <c r="D39" s="421">
        <v>0</v>
      </c>
      <c r="E39" s="439">
        <f t="shared" si="1"/>
        <v>5317.28</v>
      </c>
    </row>
    <row r="40" spans="1:5" ht="30" x14ac:dyDescent="0.25">
      <c r="A40" s="440" t="s">
        <v>703</v>
      </c>
      <c r="B40" s="417" t="s">
        <v>693</v>
      </c>
      <c r="C40" s="418">
        <v>73602.25</v>
      </c>
      <c r="D40" s="421">
        <v>0</v>
      </c>
      <c r="E40" s="439">
        <f t="shared" si="1"/>
        <v>73602.25</v>
      </c>
    </row>
    <row r="41" spans="1:5" ht="30.75" thickBot="1" x14ac:dyDescent="0.3">
      <c r="A41" s="440" t="s">
        <v>704</v>
      </c>
      <c r="B41" s="417" t="s">
        <v>693</v>
      </c>
      <c r="C41" s="418">
        <v>4039.9870000000001</v>
      </c>
      <c r="D41" s="421">
        <v>0</v>
      </c>
      <c r="E41" s="439">
        <f t="shared" si="1"/>
        <v>4039.9870000000001</v>
      </c>
    </row>
    <row r="42" spans="1:5" ht="15.75" thickBot="1" x14ac:dyDescent="0.3">
      <c r="A42" s="441" t="s">
        <v>705</v>
      </c>
      <c r="B42" s="432"/>
      <c r="C42" s="433">
        <f>C26+C27+C28+C29+C30+C31+C32+C33+C34+C35+C36+C37+C38+C39+C40+C41</f>
        <v>8454393.9270000011</v>
      </c>
      <c r="D42" s="433">
        <f>SUM(D26:D41)</f>
        <v>0</v>
      </c>
      <c r="E42" s="434">
        <f>SUM(E26:E41)</f>
        <v>8454393.9270000011</v>
      </c>
    </row>
  </sheetData>
  <mergeCells count="2">
    <mergeCell ref="A1:B1"/>
    <mergeCell ref="A24:B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914 04</vt:lpstr>
      <vt:lpstr>917 04</vt:lpstr>
      <vt:lpstr>ZR 307 bilance PV</vt:lpstr>
      <vt:lpstr>'914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Vitova Jarmila</dc:creator>
  <cp:lastModifiedBy>Trpkosova Eva</cp:lastModifiedBy>
  <cp:lastPrinted>2015-11-23T10:24:56Z</cp:lastPrinted>
  <dcterms:created xsi:type="dcterms:W3CDTF">2015-11-19T08:47:20Z</dcterms:created>
  <dcterms:modified xsi:type="dcterms:W3CDTF">2015-12-08T14:09:45Z</dcterms:modified>
</cp:coreProperties>
</file>